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<sst xmlns="http://schemas.openxmlformats.org/spreadsheetml/2006/main" count="1362" uniqueCount="135">
  <si>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</si>
  <si>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</si>
  <si>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</si>
  <si>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</si>
  <si>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</si>
  <si>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</si>
  <si>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</si>
  <si>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</si>
  <si>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</si>
  <si>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</si>
  <si>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</si>
  <si>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</si>
  <si>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</si>
  <si>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</si>
  <si>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</si>
  <si>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</si>
  <si>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</si>
  <si>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</si>
  <si>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</si>
  <si>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</si>
  <si>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</si>
  <si>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</si>
  <si>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</si>
  <si>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</si>
  <si>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</si>
  <si>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</si>
  <si>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</si>
  <si>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</si>
  <si>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</si>
  <si>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</si>
  <si>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</si>
  <si>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</si>
  <si>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</si>
  <si>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</si>
  <si>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</si>
  <si>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</si>
  <si>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</si>
  <si>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</si>
  <si>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</si>
  <si>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</si>
  <si>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</si>
  <si>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</si>
  <si>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</si>
  <si>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</si>
  <si>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</si>
  <si>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</si>
  <si>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</si>
  <si>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</si>
  <si>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</si>
  <si>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</si>
  <si>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</si>
  <si>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</si>
  <si>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</si>
  <si>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</si>
  <si>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</si>
  <si>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</si>
  <si>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</si>
  <si>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</si>
  <si>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</si>
  <si>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</si>
  <si>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</si>
  <si>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</si>
  <si>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</si>
  <si>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</si>
  <si>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</si>
  <si>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</si>
  <si>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</si>
  <si>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</si>
  <si>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</si>
  <si>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</si>
  <si>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</si>
  <si>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</si>
  <si>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</si>
  <si>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</si>
  <si>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</si>
  <si>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</si>
  <si>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</si>
  <si>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</si>
  <si>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</si>
  <si>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</si>
  <si>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</si>
  <si>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</si>
  <si>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</si>
  <si>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</si>
  <si>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</si>
  <si>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</si>
  <si>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</si>
  <si>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</si>
  <si>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</si>
  <si>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</si>
  <si>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</si>
  <si>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</si>
  <si>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</si>
  <si>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</si>
  <si>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</si>
  <si>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</si>
  <si>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</si>
  <si>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</si>
  <si>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</si>
  <si>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</si>
  <si>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</si>
  <si>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</si>
  <si>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</si>
  <si>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</si>
  <si>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</si>
  <si>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</si>
  <si>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</si>
  <si>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</si>
  <si>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</si>
  <si>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</si>
  <si>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</si>
  <si>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</si>
  <si>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</si>
  <si>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</si>
  <si>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</si>
  <si>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</si>
  <si>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</si>
  <si>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</si>
  <si>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</si>
  <si>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</si>
  <si>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</si>
  <si>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</si>
  <si>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</si>
  <si>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</si>
  <si>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</si>
  <si>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</si>
  <si>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</si>
  <si>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</si>
  <si>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</si>
  <si>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</si>
  <si>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</si>
  <si>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</si>
  <si>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</si>
  <si>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7</t>
  </si>
  <si>
    <t xml:space="preserve"> Río Orza desde confluencia con río Tuerto hasta el embalse de Riaño, y río Tuerto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</si>
</sst>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3916520"/>
        <c:axId val="38377769"/>
      </c:lineChart>
      <c:dateAx>
        <c:axId val="6391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auto val="0"/>
        <c:majorUnit val="1"/>
        <c:majorTimeUnit val="years"/>
        <c:noMultiLvlLbl val="0"/>
      </c:dateAx>
      <c:valAx>
        <c:axId val="3837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905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647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106268"/>
        <c:axId val="4085501"/>
      </c:lineChart>
      <c:dateAx>
        <c:axId val="60106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auto val="0"/>
        <c:majorUnit val="1"/>
        <c:majorTimeUnit val="years"/>
        <c:noMultiLvlLbl val="0"/>
      </c:date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6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540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9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210820"/>
        <c:axId val="59026469"/>
      </c:barChart>
      <c:catAx>
        <c:axId val="66210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210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14655"/>
        <c:crosses val="autoZero"/>
        <c:auto val="1"/>
        <c:lblOffset val="100"/>
        <c:noMultiLvlLbl val="0"/>
      </c:catAx>
      <c:valAx>
        <c:axId val="164146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761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14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</v>
      </c>
      <c r="C2" s="5">
        <v>1940</v>
      </c>
      <c r="D2" s="5">
        <v>10</v>
      </c>
      <c r="E2" s="28">
        <v>2.687706</v>
      </c>
      <c r="F2" s="28">
        <v>6.98526</v>
      </c>
      <c r="H2" t="s">
        <v>128</v>
      </c>
      <c r="I2" t="s">
        <v>131</v>
      </c>
    </row>
    <row r="3" spans="1:9" ht="12.75">
      <c r="A3" s="30" t="s">
        <v>133</v>
      </c>
      <c r="B3" s="30">
        <v>2</v>
      </c>
      <c r="C3" s="5">
        <v>1940</v>
      </c>
      <c r="D3" s="5">
        <v>11</v>
      </c>
      <c r="E3" s="28">
        <v>2.49111</v>
      </c>
      <c r="F3" s="28">
        <v>6.35994</v>
      </c>
      <c r="H3" t="s">
        <v>129</v>
      </c>
      <c r="I3" t="s">
        <v>130</v>
      </c>
    </row>
    <row r="4" spans="1:14" ht="12.75">
      <c r="A4" s="30" t="s">
        <v>133</v>
      </c>
      <c r="B4" s="30">
        <v>2</v>
      </c>
      <c r="C4" s="5">
        <v>1940</v>
      </c>
      <c r="D4" s="5">
        <v>12</v>
      </c>
      <c r="E4" s="28">
        <v>3.743012</v>
      </c>
      <c r="F4" s="28">
        <v>9.568104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</v>
      </c>
      <c r="C5" s="5">
        <v>1941</v>
      </c>
      <c r="D5" s="5">
        <v>1</v>
      </c>
      <c r="E5" s="28">
        <v>2.901892</v>
      </c>
      <c r="F5" s="28">
        <v>5.7766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</v>
      </c>
      <c r="C6" s="5">
        <v>1941</v>
      </c>
      <c r="D6" s="5">
        <v>2</v>
      </c>
      <c r="E6" s="28">
        <v>4.632432</v>
      </c>
      <c r="F6" s="28">
        <v>13.109004</v>
      </c>
      <c r="I6" s="26"/>
      <c r="J6" s="36">
        <f>AVERAGE(E2:E793)*12</f>
        <v>37.53684263636359</v>
      </c>
      <c r="K6" s="36">
        <f>AVERAGE(F2:F793)*12</f>
        <v>99.07864445454548</v>
      </c>
      <c r="L6" t="s">
        <v>102</v>
      </c>
    </row>
    <row r="7" spans="1:12" ht="12.75">
      <c r="A7" s="30" t="s">
        <v>133</v>
      </c>
      <c r="B7" s="30">
        <v>2</v>
      </c>
      <c r="C7" s="5">
        <v>1941</v>
      </c>
      <c r="D7" s="5">
        <v>3</v>
      </c>
      <c r="E7" s="28">
        <v>5.65551</v>
      </c>
      <c r="F7" s="28">
        <v>14.993117999999999</v>
      </c>
      <c r="J7" s="36">
        <f>AVERAGE(E482:E793)*12</f>
        <v>35.02875884615386</v>
      </c>
      <c r="K7" s="36">
        <f>AVERAGE(F482:F793)*12</f>
        <v>90.66707669230772</v>
      </c>
      <c r="L7" t="s">
        <v>103</v>
      </c>
    </row>
    <row r="8" spans="1:6" ht="12.75">
      <c r="A8" s="30" t="s">
        <v>133</v>
      </c>
      <c r="B8" s="30">
        <v>2</v>
      </c>
      <c r="C8" s="5">
        <v>1941</v>
      </c>
      <c r="D8" s="5">
        <v>4</v>
      </c>
      <c r="E8" s="28">
        <v>1.847012</v>
      </c>
      <c r="F8" s="28">
        <v>4.960736</v>
      </c>
    </row>
    <row r="9" spans="1:6" ht="12.75">
      <c r="A9" s="30" t="s">
        <v>133</v>
      </c>
      <c r="B9" s="30">
        <v>2</v>
      </c>
      <c r="C9" s="5">
        <v>1941</v>
      </c>
      <c r="D9" s="5">
        <v>5</v>
      </c>
      <c r="E9" s="28">
        <v>10.42222</v>
      </c>
      <c r="F9" s="28">
        <v>33.056563</v>
      </c>
    </row>
    <row r="10" spans="1:6" ht="12.75">
      <c r="A10" s="30" t="s">
        <v>133</v>
      </c>
      <c r="B10" s="30">
        <v>2</v>
      </c>
      <c r="C10" s="5">
        <v>1941</v>
      </c>
      <c r="D10" s="5">
        <v>6</v>
      </c>
      <c r="E10" s="28">
        <v>4.781739</v>
      </c>
      <c r="F10" s="28">
        <v>16.592748999999998</v>
      </c>
    </row>
    <row r="11" spans="1:11" ht="12.75">
      <c r="A11" s="30" t="s">
        <v>133</v>
      </c>
      <c r="B11" s="30">
        <v>2</v>
      </c>
      <c r="C11" s="5">
        <v>1941</v>
      </c>
      <c r="D11" s="5">
        <v>7</v>
      </c>
      <c r="E11" s="28">
        <v>0.87261</v>
      </c>
      <c r="F11" s="28">
        <v>2.649926</v>
      </c>
      <c r="K11" s="34"/>
    </row>
    <row r="12" spans="1:6" ht="12.75">
      <c r="A12" s="30" t="s">
        <v>133</v>
      </c>
      <c r="B12" s="30">
        <v>2</v>
      </c>
      <c r="C12" s="5">
        <v>1941</v>
      </c>
      <c r="D12" s="5">
        <v>8</v>
      </c>
      <c r="E12" s="28">
        <v>0.69264</v>
      </c>
      <c r="F12" s="28">
        <v>1.9540799999999998</v>
      </c>
    </row>
    <row r="13" spans="1:6" ht="12.75">
      <c r="A13" s="30" t="s">
        <v>133</v>
      </c>
      <c r="B13" s="30">
        <v>2</v>
      </c>
      <c r="C13" s="5">
        <v>1941</v>
      </c>
      <c r="D13" s="5">
        <v>9</v>
      </c>
      <c r="E13" s="28">
        <v>0.847224</v>
      </c>
      <c r="F13" s="28">
        <v>2.414244</v>
      </c>
    </row>
    <row r="14" spans="1:6" ht="12.75">
      <c r="A14" s="30" t="s">
        <v>133</v>
      </c>
      <c r="B14" s="30">
        <v>2</v>
      </c>
      <c r="C14" s="5">
        <v>1941</v>
      </c>
      <c r="D14" s="5">
        <v>10</v>
      </c>
      <c r="E14" s="28">
        <v>2.370888</v>
      </c>
      <c r="F14" s="28">
        <v>6.114186</v>
      </c>
    </row>
    <row r="15" spans="1:6" ht="12.75">
      <c r="A15" s="30" t="s">
        <v>133</v>
      </c>
      <c r="B15" s="30">
        <v>2</v>
      </c>
      <c r="C15" s="5">
        <v>1941</v>
      </c>
      <c r="D15" s="5">
        <v>11</v>
      </c>
      <c r="E15" s="28">
        <v>3.763116</v>
      </c>
      <c r="F15" s="28">
        <v>10.355436000000001</v>
      </c>
    </row>
    <row r="16" spans="1:6" ht="12.75">
      <c r="A16" s="30" t="s">
        <v>133</v>
      </c>
      <c r="B16" s="30">
        <v>2</v>
      </c>
      <c r="C16" s="5">
        <v>1941</v>
      </c>
      <c r="D16" s="5">
        <v>12</v>
      </c>
      <c r="E16" s="28">
        <v>1.396399</v>
      </c>
      <c r="F16" s="28">
        <v>3.8582729999999996</v>
      </c>
    </row>
    <row r="17" spans="1:6" ht="12.75">
      <c r="A17" s="30" t="s">
        <v>133</v>
      </c>
      <c r="B17" s="30">
        <v>2</v>
      </c>
      <c r="C17" s="5">
        <v>1942</v>
      </c>
      <c r="D17" s="5">
        <v>1</v>
      </c>
      <c r="E17" s="28">
        <v>2.490345</v>
      </c>
      <c r="F17" s="28">
        <v>5.586867</v>
      </c>
    </row>
    <row r="18" spans="1:6" ht="12.75">
      <c r="A18" s="30" t="s">
        <v>133</v>
      </c>
      <c r="B18" s="30">
        <v>2</v>
      </c>
      <c r="C18" s="5">
        <v>1942</v>
      </c>
      <c r="D18" s="5">
        <v>2</v>
      </c>
      <c r="E18" s="28">
        <v>2.017768</v>
      </c>
      <c r="F18" s="28">
        <v>5.346712</v>
      </c>
    </row>
    <row r="19" spans="1:6" ht="12.75">
      <c r="A19" s="30" t="s">
        <v>133</v>
      </c>
      <c r="B19" s="30">
        <v>2</v>
      </c>
      <c r="C19" s="5">
        <v>1942</v>
      </c>
      <c r="D19" s="5">
        <v>3</v>
      </c>
      <c r="E19" s="28">
        <v>1.056372</v>
      </c>
      <c r="F19" s="28">
        <v>2.624073</v>
      </c>
    </row>
    <row r="20" spans="1:6" ht="12.75">
      <c r="A20" s="30" t="s">
        <v>133</v>
      </c>
      <c r="B20" s="30">
        <v>2</v>
      </c>
      <c r="C20" s="5">
        <v>1942</v>
      </c>
      <c r="D20" s="5">
        <v>4</v>
      </c>
      <c r="E20" s="28">
        <v>1.349166</v>
      </c>
      <c r="F20" s="28">
        <v>3.970897</v>
      </c>
    </row>
    <row r="21" spans="1:6" ht="12.75">
      <c r="A21" s="30" t="s">
        <v>133</v>
      </c>
      <c r="B21" s="30">
        <v>2</v>
      </c>
      <c r="C21" s="5">
        <v>1942</v>
      </c>
      <c r="D21" s="5">
        <v>5</v>
      </c>
      <c r="E21" s="28">
        <v>7.560525</v>
      </c>
      <c r="F21" s="28">
        <v>20.910252</v>
      </c>
    </row>
    <row r="22" spans="1:6" ht="12.75">
      <c r="A22" s="30" t="s">
        <v>133</v>
      </c>
      <c r="B22" s="30">
        <v>2</v>
      </c>
      <c r="C22" s="5">
        <v>1942</v>
      </c>
      <c r="D22" s="5">
        <v>6</v>
      </c>
      <c r="E22" s="28">
        <v>1.250119</v>
      </c>
      <c r="F22" s="28">
        <v>3.620407</v>
      </c>
    </row>
    <row r="23" spans="1:6" ht="12.75">
      <c r="A23" s="30" t="s">
        <v>133</v>
      </c>
      <c r="B23" s="30">
        <v>2</v>
      </c>
      <c r="C23" s="5">
        <v>1942</v>
      </c>
      <c r="D23" s="5">
        <v>7</v>
      </c>
      <c r="E23" s="28">
        <v>0.930496</v>
      </c>
      <c r="F23" s="28">
        <v>2.6132679999999997</v>
      </c>
    </row>
    <row r="24" spans="1:6" ht="12.75">
      <c r="A24" s="30" t="s">
        <v>133</v>
      </c>
      <c r="B24" s="30">
        <v>2</v>
      </c>
      <c r="C24" s="5">
        <v>1942</v>
      </c>
      <c r="D24" s="5">
        <v>8</v>
      </c>
      <c r="E24" s="28">
        <v>0.729636</v>
      </c>
      <c r="F24" s="28">
        <v>2.01688</v>
      </c>
    </row>
    <row r="25" spans="1:6" ht="12.75">
      <c r="A25" s="30" t="s">
        <v>133</v>
      </c>
      <c r="B25" s="30">
        <v>2</v>
      </c>
      <c r="C25" s="5">
        <v>1942</v>
      </c>
      <c r="D25" s="5">
        <v>9</v>
      </c>
      <c r="E25" s="28">
        <v>0.761768</v>
      </c>
      <c r="F25" s="28">
        <v>2.3587480000000003</v>
      </c>
    </row>
    <row r="26" spans="1:6" ht="12.75">
      <c r="A26" s="30" t="s">
        <v>133</v>
      </c>
      <c r="B26" s="30">
        <v>2</v>
      </c>
      <c r="C26" s="5">
        <v>1942</v>
      </c>
      <c r="D26" s="5">
        <v>10</v>
      </c>
      <c r="E26" s="28">
        <v>2.128392</v>
      </c>
      <c r="F26" s="28">
        <v>5.743691999999999</v>
      </c>
    </row>
    <row r="27" spans="1:6" ht="12.75">
      <c r="A27" s="30" t="s">
        <v>133</v>
      </c>
      <c r="B27" s="30">
        <v>2</v>
      </c>
      <c r="C27" s="5">
        <v>1942</v>
      </c>
      <c r="D27" s="5">
        <v>11</v>
      </c>
      <c r="E27" s="28">
        <v>4.84652</v>
      </c>
      <c r="F27" s="28">
        <v>12.205578</v>
      </c>
    </row>
    <row r="28" spans="1:6" ht="12.75">
      <c r="A28" s="30" t="s">
        <v>133</v>
      </c>
      <c r="B28" s="30">
        <v>2</v>
      </c>
      <c r="C28" s="5">
        <v>1942</v>
      </c>
      <c r="D28" s="5">
        <v>12</v>
      </c>
      <c r="E28" s="28">
        <v>8.699448</v>
      </c>
      <c r="F28" s="28">
        <v>19.474146</v>
      </c>
    </row>
    <row r="29" spans="1:6" ht="12.75">
      <c r="A29" s="30" t="s">
        <v>133</v>
      </c>
      <c r="B29" s="30">
        <v>2</v>
      </c>
      <c r="C29" s="5">
        <v>1943</v>
      </c>
      <c r="D29" s="5">
        <v>1</v>
      </c>
      <c r="E29" s="28">
        <v>10.7586</v>
      </c>
      <c r="F29" s="28">
        <v>26.5482</v>
      </c>
    </row>
    <row r="30" spans="1:6" ht="12.75">
      <c r="A30" s="30" t="s">
        <v>133</v>
      </c>
      <c r="B30" s="30">
        <v>2</v>
      </c>
      <c r="C30" s="5">
        <v>1943</v>
      </c>
      <c r="D30" s="5">
        <v>2</v>
      </c>
      <c r="E30" s="28">
        <v>4.704675</v>
      </c>
      <c r="F30" s="28">
        <v>11.20281</v>
      </c>
    </row>
    <row r="31" spans="1:6" ht="12.75">
      <c r="A31" s="30" t="s">
        <v>133</v>
      </c>
      <c r="B31" s="30">
        <v>2</v>
      </c>
      <c r="C31" s="5">
        <v>1943</v>
      </c>
      <c r="D31" s="5">
        <v>3</v>
      </c>
      <c r="E31" s="28">
        <v>0.843264</v>
      </c>
      <c r="F31" s="28">
        <v>1.895424</v>
      </c>
    </row>
    <row r="32" spans="1:6" ht="12.75">
      <c r="A32" s="30" t="s">
        <v>133</v>
      </c>
      <c r="B32" s="30">
        <v>2</v>
      </c>
      <c r="C32" s="5">
        <v>1943</v>
      </c>
      <c r="D32" s="5">
        <v>4</v>
      </c>
      <c r="E32" s="28">
        <v>0.647472</v>
      </c>
      <c r="F32" s="28">
        <v>1.962156</v>
      </c>
    </row>
    <row r="33" spans="1:6" ht="12.75">
      <c r="A33" s="30" t="s">
        <v>133</v>
      </c>
      <c r="B33" s="30">
        <v>2</v>
      </c>
      <c r="C33" s="5">
        <v>1943</v>
      </c>
      <c r="D33" s="5">
        <v>5</v>
      </c>
      <c r="E33" s="28">
        <v>0.927912</v>
      </c>
      <c r="F33" s="28">
        <v>2.669428</v>
      </c>
    </row>
    <row r="34" spans="1:6" ht="12.75">
      <c r="A34" s="30" t="s">
        <v>133</v>
      </c>
      <c r="B34" s="30">
        <v>2</v>
      </c>
      <c r="C34" s="5">
        <v>1943</v>
      </c>
      <c r="D34" s="5">
        <v>6</v>
      </c>
      <c r="E34" s="28">
        <v>1.338624</v>
      </c>
      <c r="F34" s="28">
        <v>3.916416</v>
      </c>
    </row>
    <row r="35" spans="1:6" ht="12.75">
      <c r="A35" s="30" t="s">
        <v>133</v>
      </c>
      <c r="B35" s="30">
        <v>2</v>
      </c>
      <c r="C35" s="5">
        <v>1943</v>
      </c>
      <c r="D35" s="5">
        <v>7</v>
      </c>
      <c r="E35" s="28">
        <v>0.94575</v>
      </c>
      <c r="F35" s="28">
        <v>2.66955</v>
      </c>
    </row>
    <row r="36" spans="1:6" ht="12.75">
      <c r="A36" s="30" t="s">
        <v>133</v>
      </c>
      <c r="B36" s="30">
        <v>2</v>
      </c>
      <c r="C36" s="5">
        <v>1943</v>
      </c>
      <c r="D36" s="5">
        <v>8</v>
      </c>
      <c r="E36" s="28">
        <v>0.537372</v>
      </c>
      <c r="F36" s="28">
        <v>1.5027300000000001</v>
      </c>
    </row>
    <row r="37" spans="1:6" ht="12.75">
      <c r="A37" s="30" t="s">
        <v>133</v>
      </c>
      <c r="B37" s="30">
        <v>2</v>
      </c>
      <c r="C37" s="5">
        <v>1943</v>
      </c>
      <c r="D37" s="5">
        <v>9</v>
      </c>
      <c r="E37" s="28">
        <v>0.750925</v>
      </c>
      <c r="F37" s="28">
        <v>1.84485</v>
      </c>
    </row>
    <row r="38" spans="1:6" ht="12.75">
      <c r="A38" s="30" t="s">
        <v>133</v>
      </c>
      <c r="B38" s="30">
        <v>2</v>
      </c>
      <c r="C38" s="5">
        <v>1943</v>
      </c>
      <c r="D38" s="5">
        <v>10</v>
      </c>
      <c r="E38" s="28">
        <v>2.527</v>
      </c>
      <c r="F38" s="28">
        <v>6.12275</v>
      </c>
    </row>
    <row r="39" spans="1:6" ht="12.75">
      <c r="A39" s="30" t="s">
        <v>133</v>
      </c>
      <c r="B39" s="30">
        <v>2</v>
      </c>
      <c r="C39" s="5">
        <v>1943</v>
      </c>
      <c r="D39" s="5">
        <v>11</v>
      </c>
      <c r="E39" s="28">
        <v>5.542047</v>
      </c>
      <c r="F39" s="28">
        <v>14.39718</v>
      </c>
    </row>
    <row r="40" spans="1:6" ht="12.75">
      <c r="A40" s="30" t="s">
        <v>133</v>
      </c>
      <c r="B40" s="30">
        <v>2</v>
      </c>
      <c r="C40" s="5">
        <v>1943</v>
      </c>
      <c r="D40" s="5">
        <v>12</v>
      </c>
      <c r="E40" s="28">
        <v>8.82556</v>
      </c>
      <c r="F40" s="28">
        <v>21.315646</v>
      </c>
    </row>
    <row r="41" spans="1:6" ht="12.75">
      <c r="A41" s="30" t="s">
        <v>133</v>
      </c>
      <c r="B41" s="30">
        <v>2</v>
      </c>
      <c r="C41" s="5">
        <v>1944</v>
      </c>
      <c r="D41" s="5">
        <v>1</v>
      </c>
      <c r="E41" s="28">
        <v>4.880048</v>
      </c>
      <c r="F41" s="28">
        <v>11.473596</v>
      </c>
    </row>
    <row r="42" spans="1:6" ht="12.75">
      <c r="A42" s="30" t="s">
        <v>133</v>
      </c>
      <c r="B42" s="30">
        <v>2</v>
      </c>
      <c r="C42" s="5">
        <v>1944</v>
      </c>
      <c r="D42" s="5">
        <v>2</v>
      </c>
      <c r="E42" s="28">
        <v>1.038785</v>
      </c>
      <c r="F42" s="28">
        <v>2.657916</v>
      </c>
    </row>
    <row r="43" spans="1:6" ht="12.75">
      <c r="A43" s="30" t="s">
        <v>133</v>
      </c>
      <c r="B43" s="30">
        <v>2</v>
      </c>
      <c r="C43" s="5">
        <v>1944</v>
      </c>
      <c r="D43" s="5">
        <v>3</v>
      </c>
      <c r="E43" s="28">
        <v>1.538355</v>
      </c>
      <c r="F43" s="28">
        <v>3.3631149999999996</v>
      </c>
    </row>
    <row r="44" spans="1:6" ht="12.75">
      <c r="A44" s="30" t="s">
        <v>133</v>
      </c>
      <c r="B44" s="30">
        <v>2</v>
      </c>
      <c r="C44" s="5">
        <v>1944</v>
      </c>
      <c r="D44" s="5">
        <v>4</v>
      </c>
      <c r="E44" s="28">
        <v>5.015088</v>
      </c>
      <c r="F44" s="28">
        <v>11.052144</v>
      </c>
    </row>
    <row r="45" spans="1:6" ht="12.75">
      <c r="A45" s="30" t="s">
        <v>133</v>
      </c>
      <c r="B45" s="30">
        <v>2</v>
      </c>
      <c r="C45" s="5">
        <v>1944</v>
      </c>
      <c r="D45" s="5">
        <v>5</v>
      </c>
      <c r="E45" s="28">
        <v>3.442619</v>
      </c>
      <c r="F45" s="28">
        <v>10.984259</v>
      </c>
    </row>
    <row r="46" spans="1:6" ht="12.75">
      <c r="A46" s="30" t="s">
        <v>133</v>
      </c>
      <c r="B46" s="30">
        <v>2</v>
      </c>
      <c r="C46" s="5">
        <v>1944</v>
      </c>
      <c r="D46" s="5">
        <v>6</v>
      </c>
      <c r="E46" s="28">
        <v>1.085183</v>
      </c>
      <c r="F46" s="28">
        <v>3.1191139999999997</v>
      </c>
    </row>
    <row r="47" spans="1:6" ht="12.75">
      <c r="A47" s="30" t="s">
        <v>133</v>
      </c>
      <c r="B47" s="30">
        <v>2</v>
      </c>
      <c r="C47" s="5">
        <v>1944</v>
      </c>
      <c r="D47" s="5">
        <v>7</v>
      </c>
      <c r="E47" s="28">
        <v>0.683928</v>
      </c>
      <c r="F47" s="28">
        <v>1.933725</v>
      </c>
    </row>
    <row r="48" spans="1:6" ht="12.75">
      <c r="A48" s="30" t="s">
        <v>133</v>
      </c>
      <c r="B48" s="30">
        <v>2</v>
      </c>
      <c r="C48" s="5">
        <v>1944</v>
      </c>
      <c r="D48" s="5">
        <v>8</v>
      </c>
      <c r="E48" s="28">
        <v>0.485811</v>
      </c>
      <c r="F48" s="28">
        <v>1.312542</v>
      </c>
    </row>
    <row r="49" spans="1:6" ht="12.75">
      <c r="A49" s="30" t="s">
        <v>133</v>
      </c>
      <c r="B49" s="30">
        <v>2</v>
      </c>
      <c r="C49" s="5">
        <v>1944</v>
      </c>
      <c r="D49" s="5">
        <v>9</v>
      </c>
      <c r="E49" s="28">
        <v>0.58</v>
      </c>
      <c r="F49" s="28">
        <v>1.6936</v>
      </c>
    </row>
    <row r="50" spans="1:6" ht="12.75">
      <c r="A50" s="30" t="s">
        <v>133</v>
      </c>
      <c r="B50" s="30">
        <v>2</v>
      </c>
      <c r="C50" s="5">
        <v>1944</v>
      </c>
      <c r="D50" s="5">
        <v>10</v>
      </c>
      <c r="E50" s="28">
        <v>2.329305</v>
      </c>
      <c r="F50" s="28">
        <v>5.865985</v>
      </c>
    </row>
    <row r="51" spans="1:6" ht="12.75">
      <c r="A51" s="30" t="s">
        <v>133</v>
      </c>
      <c r="B51" s="30">
        <v>2</v>
      </c>
      <c r="C51" s="5">
        <v>1944</v>
      </c>
      <c r="D51" s="5">
        <v>11</v>
      </c>
      <c r="E51" s="28">
        <v>3.604941</v>
      </c>
      <c r="F51" s="28">
        <v>9.247656</v>
      </c>
    </row>
    <row r="52" spans="1:6" ht="12.75">
      <c r="A52" s="30" t="s">
        <v>133</v>
      </c>
      <c r="B52" s="30">
        <v>2</v>
      </c>
      <c r="C52" s="5">
        <v>1944</v>
      </c>
      <c r="D52" s="5">
        <v>12</v>
      </c>
      <c r="E52" s="28">
        <v>6.154839</v>
      </c>
      <c r="F52" s="28">
        <v>15.100611</v>
      </c>
    </row>
    <row r="53" spans="1:6" ht="12.75">
      <c r="A53" s="30" t="s">
        <v>133</v>
      </c>
      <c r="B53" s="30">
        <v>2</v>
      </c>
      <c r="C53" s="5">
        <v>1945</v>
      </c>
      <c r="D53" s="5">
        <v>1</v>
      </c>
      <c r="E53" s="28">
        <v>2.92866</v>
      </c>
      <c r="F53" s="28">
        <v>5.179104</v>
      </c>
    </row>
    <row r="54" spans="1:6" ht="12.75">
      <c r="A54" s="30" t="s">
        <v>133</v>
      </c>
      <c r="B54" s="30">
        <v>2</v>
      </c>
      <c r="C54" s="5">
        <v>1945</v>
      </c>
      <c r="D54" s="5">
        <v>2</v>
      </c>
      <c r="E54" s="28">
        <v>3.77948</v>
      </c>
      <c r="F54" s="28">
        <v>10.209569</v>
      </c>
    </row>
    <row r="55" spans="1:6" ht="12.75">
      <c r="A55" s="30" t="s">
        <v>133</v>
      </c>
      <c r="B55" s="30">
        <v>2</v>
      </c>
      <c r="C55" s="5">
        <v>1945</v>
      </c>
      <c r="D55" s="5">
        <v>3</v>
      </c>
      <c r="E55" s="28">
        <v>4.416098</v>
      </c>
      <c r="F55" s="28">
        <v>11.780356000000001</v>
      </c>
    </row>
    <row r="56" spans="1:6" ht="12.75">
      <c r="A56" s="30" t="s">
        <v>133</v>
      </c>
      <c r="B56" s="30">
        <v>2</v>
      </c>
      <c r="C56" s="5">
        <v>1945</v>
      </c>
      <c r="D56" s="5">
        <v>4</v>
      </c>
      <c r="E56" s="28">
        <v>3.766994</v>
      </c>
      <c r="F56" s="28">
        <v>10.621688</v>
      </c>
    </row>
    <row r="57" spans="1:6" ht="12.75">
      <c r="A57" s="30" t="s">
        <v>133</v>
      </c>
      <c r="B57" s="30">
        <v>2</v>
      </c>
      <c r="C57" s="5">
        <v>1945</v>
      </c>
      <c r="D57" s="5">
        <v>5</v>
      </c>
      <c r="E57" s="28">
        <v>2.40064</v>
      </c>
      <c r="F57" s="28">
        <v>8.0352</v>
      </c>
    </row>
    <row r="58" spans="1:6" ht="12.75">
      <c r="A58" s="30" t="s">
        <v>133</v>
      </c>
      <c r="B58" s="30">
        <v>2</v>
      </c>
      <c r="C58" s="5">
        <v>1945</v>
      </c>
      <c r="D58" s="5">
        <v>6</v>
      </c>
      <c r="E58" s="28">
        <v>1.469</v>
      </c>
      <c r="F58" s="28">
        <v>4.407</v>
      </c>
    </row>
    <row r="59" spans="1:6" ht="12.75">
      <c r="A59" s="30" t="s">
        <v>133</v>
      </c>
      <c r="B59" s="30">
        <v>2</v>
      </c>
      <c r="C59" s="5">
        <v>1945</v>
      </c>
      <c r="D59" s="5">
        <v>7</v>
      </c>
      <c r="E59" s="28">
        <v>0.809472</v>
      </c>
      <c r="F59" s="28">
        <v>2.273664</v>
      </c>
    </row>
    <row r="60" spans="1:6" ht="12.75">
      <c r="A60" s="30" t="s">
        <v>133</v>
      </c>
      <c r="B60" s="30">
        <v>2</v>
      </c>
      <c r="C60" s="5">
        <v>1945</v>
      </c>
      <c r="D60" s="5">
        <v>8</v>
      </c>
      <c r="E60" s="28">
        <v>0.57084</v>
      </c>
      <c r="F60" s="28">
        <v>1.543185</v>
      </c>
    </row>
    <row r="61" spans="1:6" ht="12.75">
      <c r="A61" s="30" t="s">
        <v>133</v>
      </c>
      <c r="B61" s="30">
        <v>2</v>
      </c>
      <c r="C61" s="5">
        <v>1945</v>
      </c>
      <c r="D61" s="5">
        <v>9</v>
      </c>
      <c r="E61" s="28">
        <v>0.602571</v>
      </c>
      <c r="F61" s="28">
        <v>1.674279</v>
      </c>
    </row>
    <row r="62" spans="1:6" ht="12.75">
      <c r="A62" s="30" t="s">
        <v>133</v>
      </c>
      <c r="B62" s="30">
        <v>2</v>
      </c>
      <c r="C62" s="5">
        <v>1945</v>
      </c>
      <c r="D62" s="5">
        <v>10</v>
      </c>
      <c r="E62" s="28">
        <v>1.462076</v>
      </c>
      <c r="F62" s="28">
        <v>3.606306</v>
      </c>
    </row>
    <row r="63" spans="1:6" ht="12.75">
      <c r="A63" s="30" t="s">
        <v>133</v>
      </c>
      <c r="B63" s="30">
        <v>2</v>
      </c>
      <c r="C63" s="5">
        <v>1945</v>
      </c>
      <c r="D63" s="5">
        <v>11</v>
      </c>
      <c r="E63" s="28">
        <v>0.369768</v>
      </c>
      <c r="F63" s="28">
        <v>0.8508640000000001</v>
      </c>
    </row>
    <row r="64" spans="1:6" ht="12.75">
      <c r="A64" s="30" t="s">
        <v>133</v>
      </c>
      <c r="B64" s="30">
        <v>2</v>
      </c>
      <c r="C64" s="5">
        <v>1945</v>
      </c>
      <c r="D64" s="5">
        <v>12</v>
      </c>
      <c r="E64" s="28">
        <v>0.568058</v>
      </c>
      <c r="F64" s="28">
        <v>1.312728</v>
      </c>
    </row>
    <row r="65" spans="1:6" ht="12.75">
      <c r="A65" s="30" t="s">
        <v>133</v>
      </c>
      <c r="B65" s="30">
        <v>2</v>
      </c>
      <c r="C65" s="5">
        <v>1946</v>
      </c>
      <c r="D65" s="5">
        <v>1</v>
      </c>
      <c r="E65" s="28">
        <v>1.403276</v>
      </c>
      <c r="F65" s="28">
        <v>3.756596</v>
      </c>
    </row>
    <row r="66" spans="1:6" ht="12.75">
      <c r="A66" s="30" t="s">
        <v>133</v>
      </c>
      <c r="B66" s="30">
        <v>2</v>
      </c>
      <c r="C66" s="5">
        <v>1946</v>
      </c>
      <c r="D66" s="5">
        <v>2</v>
      </c>
      <c r="E66" s="28">
        <v>2.543296</v>
      </c>
      <c r="F66" s="28">
        <v>5.6448</v>
      </c>
    </row>
    <row r="67" spans="1:6" ht="12.75">
      <c r="A67" s="30" t="s">
        <v>133</v>
      </c>
      <c r="B67" s="30">
        <v>2</v>
      </c>
      <c r="C67" s="5">
        <v>1946</v>
      </c>
      <c r="D67" s="5">
        <v>3</v>
      </c>
      <c r="E67" s="28">
        <v>2.04624</v>
      </c>
      <c r="F67" s="28">
        <v>5.242608000000001</v>
      </c>
    </row>
    <row r="68" spans="1:6" ht="12.75">
      <c r="A68" s="30" t="s">
        <v>133</v>
      </c>
      <c r="B68" s="30">
        <v>2</v>
      </c>
      <c r="C68" s="5">
        <v>1946</v>
      </c>
      <c r="D68" s="5">
        <v>4</v>
      </c>
      <c r="E68" s="28">
        <v>3.42771</v>
      </c>
      <c r="F68" s="28">
        <v>7.832682</v>
      </c>
    </row>
    <row r="69" spans="1:6" ht="12.75">
      <c r="A69" s="30" t="s">
        <v>133</v>
      </c>
      <c r="B69" s="30">
        <v>2</v>
      </c>
      <c r="C69" s="5">
        <v>1946</v>
      </c>
      <c r="D69" s="5">
        <v>5</v>
      </c>
      <c r="E69" s="28">
        <v>10.852958</v>
      </c>
      <c r="F69" s="28">
        <v>29.340125999999998</v>
      </c>
    </row>
    <row r="70" spans="1:6" ht="12.75">
      <c r="A70" s="30" t="s">
        <v>133</v>
      </c>
      <c r="B70" s="30">
        <v>2</v>
      </c>
      <c r="C70" s="5">
        <v>1946</v>
      </c>
      <c r="D70" s="5">
        <v>6</v>
      </c>
      <c r="E70" s="28">
        <v>4.04505</v>
      </c>
      <c r="F70" s="28">
        <v>11.55843</v>
      </c>
    </row>
    <row r="71" spans="1:6" ht="12.75">
      <c r="A71" s="30" t="s">
        <v>133</v>
      </c>
      <c r="B71" s="30">
        <v>2</v>
      </c>
      <c r="C71" s="5">
        <v>1946</v>
      </c>
      <c r="D71" s="5">
        <v>7</v>
      </c>
      <c r="E71" s="28">
        <v>0.960256</v>
      </c>
      <c r="F71" s="28">
        <v>2.683296</v>
      </c>
    </row>
    <row r="72" spans="1:6" ht="12.75">
      <c r="A72" s="30" t="s">
        <v>133</v>
      </c>
      <c r="B72" s="30">
        <v>2</v>
      </c>
      <c r="C72" s="5">
        <v>1946</v>
      </c>
      <c r="D72" s="5">
        <v>8</v>
      </c>
      <c r="E72" s="28">
        <v>0.708513</v>
      </c>
      <c r="F72" s="28">
        <v>1.979796</v>
      </c>
    </row>
    <row r="73" spans="1:6" ht="12.75">
      <c r="A73" s="30" t="s">
        <v>133</v>
      </c>
      <c r="B73" s="30">
        <v>2</v>
      </c>
      <c r="C73" s="5">
        <v>1946</v>
      </c>
      <c r="D73" s="5">
        <v>9</v>
      </c>
      <c r="E73" s="28">
        <v>0.699245</v>
      </c>
      <c r="F73" s="28">
        <v>1.9173689999999999</v>
      </c>
    </row>
    <row r="74" spans="1:6" ht="12.75">
      <c r="A74" s="30" t="s">
        <v>133</v>
      </c>
      <c r="B74" s="30">
        <v>2</v>
      </c>
      <c r="C74" s="5">
        <v>1946</v>
      </c>
      <c r="D74" s="5">
        <v>10</v>
      </c>
      <c r="E74" s="28">
        <v>2.24715</v>
      </c>
      <c r="F74" s="28">
        <v>5.1273</v>
      </c>
    </row>
    <row r="75" spans="1:6" ht="12.75">
      <c r="A75" s="30" t="s">
        <v>133</v>
      </c>
      <c r="B75" s="30">
        <v>2</v>
      </c>
      <c r="C75" s="5">
        <v>1946</v>
      </c>
      <c r="D75" s="5">
        <v>11</v>
      </c>
      <c r="E75" s="28">
        <v>4.385378</v>
      </c>
      <c r="F75" s="28">
        <v>11.150204</v>
      </c>
    </row>
    <row r="76" spans="1:6" ht="12.75">
      <c r="A76" s="30" t="s">
        <v>133</v>
      </c>
      <c r="B76" s="30">
        <v>2</v>
      </c>
      <c r="C76" s="5">
        <v>1946</v>
      </c>
      <c r="D76" s="5">
        <v>12</v>
      </c>
      <c r="E76" s="28">
        <v>4.73176</v>
      </c>
      <c r="F76" s="28">
        <v>11.910338</v>
      </c>
    </row>
    <row r="77" spans="1:6" ht="12.75">
      <c r="A77" s="30" t="s">
        <v>133</v>
      </c>
      <c r="B77" s="30">
        <v>2</v>
      </c>
      <c r="C77" s="5">
        <v>1947</v>
      </c>
      <c r="D77" s="5">
        <v>1</v>
      </c>
      <c r="E77" s="28">
        <v>0.848694</v>
      </c>
      <c r="F77" s="28">
        <v>2.666356</v>
      </c>
    </row>
    <row r="78" spans="1:6" ht="12.75">
      <c r="A78" s="30" t="s">
        <v>133</v>
      </c>
      <c r="B78" s="30">
        <v>2</v>
      </c>
      <c r="C78" s="5">
        <v>1947</v>
      </c>
      <c r="D78" s="5">
        <v>2</v>
      </c>
      <c r="E78" s="28">
        <v>0.287076</v>
      </c>
      <c r="F78" s="28">
        <v>0.777756</v>
      </c>
    </row>
    <row r="79" spans="1:6" ht="12.75">
      <c r="A79" s="30" t="s">
        <v>133</v>
      </c>
      <c r="B79" s="30">
        <v>2</v>
      </c>
      <c r="C79" s="5">
        <v>1947</v>
      </c>
      <c r="D79" s="5">
        <v>3</v>
      </c>
      <c r="E79" s="28">
        <v>9.3765</v>
      </c>
      <c r="F79" s="28">
        <v>23.07512</v>
      </c>
    </row>
    <row r="80" spans="1:6" ht="12.75">
      <c r="A80" s="30" t="s">
        <v>133</v>
      </c>
      <c r="B80" s="30">
        <v>2</v>
      </c>
      <c r="C80" s="5">
        <v>1947</v>
      </c>
      <c r="D80" s="5">
        <v>4</v>
      </c>
      <c r="E80" s="28">
        <v>10.767584</v>
      </c>
      <c r="F80" s="28">
        <v>31.598864</v>
      </c>
    </row>
    <row r="81" spans="1:6" ht="12.75">
      <c r="A81" s="30" t="s">
        <v>133</v>
      </c>
      <c r="B81" s="30">
        <v>2</v>
      </c>
      <c r="C81" s="5">
        <v>1947</v>
      </c>
      <c r="D81" s="5">
        <v>5</v>
      </c>
      <c r="E81" s="28">
        <v>10.131723</v>
      </c>
      <c r="F81" s="28">
        <v>27.464653</v>
      </c>
    </row>
    <row r="82" spans="1:6" ht="12.75">
      <c r="A82" s="30" t="s">
        <v>133</v>
      </c>
      <c r="B82" s="30">
        <v>2</v>
      </c>
      <c r="C82" s="5">
        <v>1947</v>
      </c>
      <c r="D82" s="5">
        <v>6</v>
      </c>
      <c r="E82" s="28">
        <v>3.019275</v>
      </c>
      <c r="F82" s="28">
        <v>9.445485</v>
      </c>
    </row>
    <row r="83" spans="1:6" ht="12.75">
      <c r="A83" s="30" t="s">
        <v>133</v>
      </c>
      <c r="B83" s="30">
        <v>2</v>
      </c>
      <c r="C83" s="5">
        <v>1947</v>
      </c>
      <c r="D83" s="5">
        <v>7</v>
      </c>
      <c r="E83" s="28">
        <v>1.137048</v>
      </c>
      <c r="F83" s="28">
        <v>3.182289</v>
      </c>
    </row>
    <row r="84" spans="1:6" ht="12.75">
      <c r="A84" s="30" t="s">
        <v>133</v>
      </c>
      <c r="B84" s="30">
        <v>2</v>
      </c>
      <c r="C84" s="5">
        <v>1947</v>
      </c>
      <c r="D84" s="5">
        <v>8</v>
      </c>
      <c r="E84" s="28">
        <v>0.613852</v>
      </c>
      <c r="F84" s="28">
        <v>1.8166280000000001</v>
      </c>
    </row>
    <row r="85" spans="1:6" ht="12.75">
      <c r="A85" s="30" t="s">
        <v>133</v>
      </c>
      <c r="B85" s="30">
        <v>2</v>
      </c>
      <c r="C85" s="5">
        <v>1947</v>
      </c>
      <c r="D85" s="5">
        <v>9</v>
      </c>
      <c r="E85" s="28">
        <v>0.97569</v>
      </c>
      <c r="F85" s="28">
        <v>2.324955</v>
      </c>
    </row>
    <row r="86" spans="1:6" ht="12.75">
      <c r="A86" s="30" t="s">
        <v>133</v>
      </c>
      <c r="B86" s="30">
        <v>2</v>
      </c>
      <c r="C86" s="5">
        <v>1947</v>
      </c>
      <c r="D86" s="5">
        <v>10</v>
      </c>
      <c r="E86" s="28">
        <v>2.32348</v>
      </c>
      <c r="F86" s="28">
        <v>5.916862</v>
      </c>
    </row>
    <row r="87" spans="1:6" ht="12.75">
      <c r="A87" s="30" t="s">
        <v>133</v>
      </c>
      <c r="B87" s="30">
        <v>2</v>
      </c>
      <c r="C87" s="5">
        <v>1947</v>
      </c>
      <c r="D87" s="5">
        <v>11</v>
      </c>
      <c r="E87" s="28">
        <v>3.701808</v>
      </c>
      <c r="F87" s="28">
        <v>9.339792000000001</v>
      </c>
    </row>
    <row r="88" spans="1:6" ht="12.75">
      <c r="A88" s="30" t="s">
        <v>133</v>
      </c>
      <c r="B88" s="30">
        <v>2</v>
      </c>
      <c r="C88" s="5">
        <v>1947</v>
      </c>
      <c r="D88" s="5">
        <v>12</v>
      </c>
      <c r="E88" s="28">
        <v>7.249196</v>
      </c>
      <c r="F88" s="28">
        <v>15.427032</v>
      </c>
    </row>
    <row r="89" spans="1:6" ht="12.75">
      <c r="A89" s="30" t="s">
        <v>133</v>
      </c>
      <c r="B89" s="30">
        <v>2</v>
      </c>
      <c r="C89" s="5">
        <v>1948</v>
      </c>
      <c r="D89" s="5">
        <v>1</v>
      </c>
      <c r="E89" s="28">
        <v>3.475677</v>
      </c>
      <c r="F89" s="28">
        <v>9.568764</v>
      </c>
    </row>
    <row r="90" spans="1:6" ht="12.75">
      <c r="A90" s="30" t="s">
        <v>133</v>
      </c>
      <c r="B90" s="30">
        <v>2</v>
      </c>
      <c r="C90" s="5">
        <v>1948</v>
      </c>
      <c r="D90" s="5">
        <v>2</v>
      </c>
      <c r="E90" s="28">
        <v>4.943796</v>
      </c>
      <c r="F90" s="28">
        <v>11.910053999999999</v>
      </c>
    </row>
    <row r="91" spans="1:6" ht="12.75">
      <c r="A91" s="30" t="s">
        <v>133</v>
      </c>
      <c r="B91" s="30">
        <v>2</v>
      </c>
      <c r="C91" s="5">
        <v>1948</v>
      </c>
      <c r="D91" s="5">
        <v>3</v>
      </c>
      <c r="E91" s="28">
        <v>6.57696</v>
      </c>
      <c r="F91" s="28">
        <v>18.95712</v>
      </c>
    </row>
    <row r="92" spans="1:6" ht="12.75">
      <c r="A92" s="30" t="s">
        <v>133</v>
      </c>
      <c r="B92" s="30">
        <v>2</v>
      </c>
      <c r="C92" s="5">
        <v>1948</v>
      </c>
      <c r="D92" s="5">
        <v>4</v>
      </c>
      <c r="E92" s="28">
        <v>5.753776</v>
      </c>
      <c r="F92" s="28">
        <v>14.191576</v>
      </c>
    </row>
    <row r="93" spans="1:6" ht="12.75">
      <c r="A93" s="30" t="s">
        <v>133</v>
      </c>
      <c r="B93" s="30">
        <v>2</v>
      </c>
      <c r="C93" s="5">
        <v>1948</v>
      </c>
      <c r="D93" s="5">
        <v>5</v>
      </c>
      <c r="E93" s="28">
        <v>3.16575</v>
      </c>
      <c r="F93" s="28">
        <v>9.51075</v>
      </c>
    </row>
    <row r="94" spans="1:6" ht="12.75">
      <c r="A94" s="30" t="s">
        <v>133</v>
      </c>
      <c r="B94" s="30">
        <v>2</v>
      </c>
      <c r="C94" s="5">
        <v>1948</v>
      </c>
      <c r="D94" s="5">
        <v>6</v>
      </c>
      <c r="E94" s="28">
        <v>1.639225</v>
      </c>
      <c r="F94" s="28">
        <v>4.625075</v>
      </c>
    </row>
    <row r="95" spans="1:6" ht="12.75">
      <c r="A95" s="30" t="s">
        <v>133</v>
      </c>
      <c r="B95" s="30">
        <v>2</v>
      </c>
      <c r="C95" s="5">
        <v>1948</v>
      </c>
      <c r="D95" s="5">
        <v>7</v>
      </c>
      <c r="E95" s="28">
        <v>0.658683</v>
      </c>
      <c r="F95" s="28">
        <v>1.8413490000000001</v>
      </c>
    </row>
    <row r="96" spans="1:6" ht="12.75">
      <c r="A96" s="30" t="s">
        <v>133</v>
      </c>
      <c r="B96" s="30">
        <v>2</v>
      </c>
      <c r="C96" s="5">
        <v>1948</v>
      </c>
      <c r="D96" s="5">
        <v>8</v>
      </c>
      <c r="E96" s="28">
        <v>0.40368</v>
      </c>
      <c r="F96" s="28">
        <v>1.13448</v>
      </c>
    </row>
    <row r="97" spans="1:6" ht="12.75">
      <c r="A97" s="30" t="s">
        <v>133</v>
      </c>
      <c r="B97" s="30">
        <v>2</v>
      </c>
      <c r="C97" s="5">
        <v>1948</v>
      </c>
      <c r="D97" s="5">
        <v>9</v>
      </c>
      <c r="E97" s="28">
        <v>0.607486</v>
      </c>
      <c r="F97" s="28">
        <v>1.652222</v>
      </c>
    </row>
    <row r="98" spans="1:6" ht="12.75">
      <c r="A98" s="30" t="s">
        <v>133</v>
      </c>
      <c r="B98" s="30">
        <v>2</v>
      </c>
      <c r="C98" s="5">
        <v>1948</v>
      </c>
      <c r="D98" s="5">
        <v>10</v>
      </c>
      <c r="E98" s="28">
        <v>1.786638</v>
      </c>
      <c r="F98" s="28">
        <v>4.254726</v>
      </c>
    </row>
    <row r="99" spans="1:6" ht="12.75">
      <c r="A99" s="30" t="s">
        <v>133</v>
      </c>
      <c r="B99" s="30">
        <v>2</v>
      </c>
      <c r="C99" s="5">
        <v>1948</v>
      </c>
      <c r="D99" s="5">
        <v>11</v>
      </c>
      <c r="E99" s="28">
        <v>1.903388</v>
      </c>
      <c r="F99" s="28">
        <v>4.52724</v>
      </c>
    </row>
    <row r="100" spans="1:6" ht="12.75">
      <c r="A100" s="30" t="s">
        <v>133</v>
      </c>
      <c r="B100" s="30">
        <v>2</v>
      </c>
      <c r="C100" s="5">
        <v>1948</v>
      </c>
      <c r="D100" s="5">
        <v>12</v>
      </c>
      <c r="E100" s="28">
        <v>0.635276</v>
      </c>
      <c r="F100" s="28">
        <v>1.437279</v>
      </c>
    </row>
    <row r="101" spans="1:6" ht="12.75">
      <c r="A101" s="30" t="s">
        <v>133</v>
      </c>
      <c r="B101" s="30">
        <v>2</v>
      </c>
      <c r="C101" s="5">
        <v>1949</v>
      </c>
      <c r="D101" s="5">
        <v>1</v>
      </c>
      <c r="E101" s="28">
        <v>0.658812</v>
      </c>
      <c r="F101" s="28">
        <v>1.570371</v>
      </c>
    </row>
    <row r="102" spans="1:6" ht="12.75">
      <c r="A102" s="30" t="s">
        <v>133</v>
      </c>
      <c r="B102" s="30">
        <v>2</v>
      </c>
      <c r="C102" s="5">
        <v>1949</v>
      </c>
      <c r="D102" s="5">
        <v>2</v>
      </c>
      <c r="E102" s="28">
        <v>0.35547</v>
      </c>
      <c r="F102" s="28">
        <v>0.9562839999999999</v>
      </c>
    </row>
    <row r="103" spans="1:6" ht="12.75">
      <c r="A103" s="30" t="s">
        <v>133</v>
      </c>
      <c r="B103" s="30">
        <v>2</v>
      </c>
      <c r="C103" s="5">
        <v>1949</v>
      </c>
      <c r="D103" s="5">
        <v>3</v>
      </c>
      <c r="E103" s="28">
        <v>0.5352</v>
      </c>
      <c r="F103" s="28">
        <v>1.2559360000000002</v>
      </c>
    </row>
    <row r="104" spans="1:6" ht="12.75">
      <c r="A104" s="30" t="s">
        <v>133</v>
      </c>
      <c r="B104" s="30">
        <v>2</v>
      </c>
      <c r="C104" s="5">
        <v>1949</v>
      </c>
      <c r="D104" s="5">
        <v>4</v>
      </c>
      <c r="E104" s="28">
        <v>4.240476</v>
      </c>
      <c r="F104" s="28">
        <v>10.844496</v>
      </c>
    </row>
    <row r="105" spans="1:6" ht="12.75">
      <c r="A105" s="30" t="s">
        <v>133</v>
      </c>
      <c r="B105" s="30">
        <v>2</v>
      </c>
      <c r="C105" s="5">
        <v>1949</v>
      </c>
      <c r="D105" s="5">
        <v>5</v>
      </c>
      <c r="E105" s="28">
        <v>2.462835</v>
      </c>
      <c r="F105" s="28">
        <v>7.187991</v>
      </c>
    </row>
    <row r="106" spans="1:6" ht="12.75">
      <c r="A106" s="30" t="s">
        <v>133</v>
      </c>
      <c r="B106" s="30">
        <v>2</v>
      </c>
      <c r="C106" s="5">
        <v>1949</v>
      </c>
      <c r="D106" s="5">
        <v>6</v>
      </c>
      <c r="E106" s="28">
        <v>1.1468</v>
      </c>
      <c r="F106" s="28">
        <v>3.4916400000000003</v>
      </c>
    </row>
    <row r="107" spans="1:6" ht="12.75">
      <c r="A107" s="30" t="s">
        <v>133</v>
      </c>
      <c r="B107" s="30">
        <v>2</v>
      </c>
      <c r="C107" s="5">
        <v>1949</v>
      </c>
      <c r="D107" s="5">
        <v>7</v>
      </c>
      <c r="E107" s="28">
        <v>0.93192</v>
      </c>
      <c r="F107" s="28">
        <v>2.631615</v>
      </c>
    </row>
    <row r="108" spans="1:6" ht="12.75">
      <c r="A108" s="30" t="s">
        <v>133</v>
      </c>
      <c r="B108" s="30">
        <v>2</v>
      </c>
      <c r="C108" s="5">
        <v>1949</v>
      </c>
      <c r="D108" s="5">
        <v>8</v>
      </c>
      <c r="E108" s="28">
        <v>0.594067</v>
      </c>
      <c r="F108" s="28">
        <v>1.668778</v>
      </c>
    </row>
    <row r="109" spans="1:6" ht="12.75">
      <c r="A109" s="30" t="s">
        <v>133</v>
      </c>
      <c r="B109" s="30">
        <v>2</v>
      </c>
      <c r="C109" s="5">
        <v>1949</v>
      </c>
      <c r="D109" s="5">
        <v>9</v>
      </c>
      <c r="E109" s="28">
        <v>0.398336</v>
      </c>
      <c r="F109" s="28">
        <v>1.1622400000000002</v>
      </c>
    </row>
    <row r="110" spans="1:6" ht="12.75">
      <c r="A110" s="30" t="s">
        <v>133</v>
      </c>
      <c r="B110" s="30">
        <v>2</v>
      </c>
      <c r="C110" s="5">
        <v>1949</v>
      </c>
      <c r="D110" s="5">
        <v>10</v>
      </c>
      <c r="E110" s="28">
        <v>1.329825</v>
      </c>
      <c r="F110" s="28">
        <v>3.500606</v>
      </c>
    </row>
    <row r="111" spans="1:6" ht="12.75">
      <c r="A111" s="30" t="s">
        <v>133</v>
      </c>
      <c r="B111" s="30">
        <v>2</v>
      </c>
      <c r="C111" s="5">
        <v>1949</v>
      </c>
      <c r="D111" s="5">
        <v>11</v>
      </c>
      <c r="E111" s="28">
        <v>2.678717</v>
      </c>
      <c r="F111" s="28">
        <v>6.012829</v>
      </c>
    </row>
    <row r="112" spans="1:6" ht="12.75">
      <c r="A112" s="30" t="s">
        <v>133</v>
      </c>
      <c r="B112" s="30">
        <v>2</v>
      </c>
      <c r="C112" s="5">
        <v>1949</v>
      </c>
      <c r="D112" s="5">
        <v>12</v>
      </c>
      <c r="E112" s="28">
        <v>0.925003</v>
      </c>
      <c r="F112" s="28">
        <v>2.149244</v>
      </c>
    </row>
    <row r="113" spans="1:6" ht="12.75">
      <c r="A113" s="30" t="s">
        <v>133</v>
      </c>
      <c r="B113" s="30">
        <v>2</v>
      </c>
      <c r="C113" s="5">
        <v>1950</v>
      </c>
      <c r="D113" s="5">
        <v>1</v>
      </c>
      <c r="E113" s="28">
        <v>0.972552</v>
      </c>
      <c r="F113" s="28">
        <v>2.28144</v>
      </c>
    </row>
    <row r="114" spans="1:6" ht="12.75">
      <c r="A114" s="30" t="s">
        <v>133</v>
      </c>
      <c r="B114" s="30">
        <v>2</v>
      </c>
      <c r="C114" s="5">
        <v>1950</v>
      </c>
      <c r="D114" s="5">
        <v>2</v>
      </c>
      <c r="E114" s="28">
        <v>0.746624</v>
      </c>
      <c r="F114" s="28">
        <v>1.787968</v>
      </c>
    </row>
    <row r="115" spans="1:6" ht="12.75">
      <c r="A115" s="30" t="s">
        <v>133</v>
      </c>
      <c r="B115" s="30">
        <v>2</v>
      </c>
      <c r="C115" s="5">
        <v>1950</v>
      </c>
      <c r="D115" s="5">
        <v>3</v>
      </c>
      <c r="E115" s="28">
        <v>1.22944</v>
      </c>
      <c r="F115" s="28">
        <v>2.898224</v>
      </c>
    </row>
    <row r="116" spans="1:6" ht="12.75">
      <c r="A116" s="30" t="s">
        <v>133</v>
      </c>
      <c r="B116" s="30">
        <v>2</v>
      </c>
      <c r="C116" s="5">
        <v>1950</v>
      </c>
      <c r="D116" s="5">
        <v>4</v>
      </c>
      <c r="E116" s="28">
        <v>5.27275</v>
      </c>
      <c r="F116" s="28">
        <v>11.379249999999999</v>
      </c>
    </row>
    <row r="117" spans="1:6" ht="12.75">
      <c r="A117" s="30" t="s">
        <v>133</v>
      </c>
      <c r="B117" s="30">
        <v>2</v>
      </c>
      <c r="C117" s="5">
        <v>1950</v>
      </c>
      <c r="D117" s="5">
        <v>5</v>
      </c>
      <c r="E117" s="28">
        <v>6.066879</v>
      </c>
      <c r="F117" s="28">
        <v>15.832479</v>
      </c>
    </row>
    <row r="118" spans="1:6" ht="12.75">
      <c r="A118" s="30" t="s">
        <v>133</v>
      </c>
      <c r="B118" s="30">
        <v>2</v>
      </c>
      <c r="C118" s="5">
        <v>1950</v>
      </c>
      <c r="D118" s="5">
        <v>6</v>
      </c>
      <c r="E118" s="28">
        <v>2.146825</v>
      </c>
      <c r="F118" s="28">
        <v>7.0220199999999995</v>
      </c>
    </row>
    <row r="119" spans="1:6" ht="12.75">
      <c r="A119" s="30" t="s">
        <v>133</v>
      </c>
      <c r="B119" s="30">
        <v>2</v>
      </c>
      <c r="C119" s="5">
        <v>1950</v>
      </c>
      <c r="D119" s="5">
        <v>7</v>
      </c>
      <c r="E119" s="28">
        <v>0.964405</v>
      </c>
      <c r="F119" s="28">
        <v>2.7408349999999997</v>
      </c>
    </row>
    <row r="120" spans="1:6" ht="12.75">
      <c r="A120" s="30" t="s">
        <v>133</v>
      </c>
      <c r="B120" s="30">
        <v>2</v>
      </c>
      <c r="C120" s="5">
        <v>1950</v>
      </c>
      <c r="D120" s="5">
        <v>8</v>
      </c>
      <c r="E120" s="28">
        <v>0.65311</v>
      </c>
      <c r="F120" s="28">
        <v>1.83738</v>
      </c>
    </row>
    <row r="121" spans="1:6" ht="12.75">
      <c r="A121" s="30" t="s">
        <v>133</v>
      </c>
      <c r="B121" s="30">
        <v>2</v>
      </c>
      <c r="C121" s="5">
        <v>1950</v>
      </c>
      <c r="D121" s="5">
        <v>9</v>
      </c>
      <c r="E121" s="28">
        <v>0.573924</v>
      </c>
      <c r="F121" s="28">
        <v>1.56216</v>
      </c>
    </row>
    <row r="122" spans="1:6" ht="12.75">
      <c r="A122" s="30" t="s">
        <v>133</v>
      </c>
      <c r="B122" s="30">
        <v>2</v>
      </c>
      <c r="C122" s="5">
        <v>1950</v>
      </c>
      <c r="D122" s="5">
        <v>10</v>
      </c>
      <c r="E122" s="28">
        <v>1.994345</v>
      </c>
      <c r="F122" s="28">
        <v>4.560535</v>
      </c>
    </row>
    <row r="123" spans="1:6" ht="12.75">
      <c r="A123" s="30" t="s">
        <v>133</v>
      </c>
      <c r="B123" s="30">
        <v>2</v>
      </c>
      <c r="C123" s="5">
        <v>1950</v>
      </c>
      <c r="D123" s="5">
        <v>11</v>
      </c>
      <c r="E123" s="28">
        <v>0.97569</v>
      </c>
      <c r="F123" s="28">
        <v>2.35865</v>
      </c>
    </row>
    <row r="124" spans="1:6" ht="12.75">
      <c r="A124" s="30" t="s">
        <v>133</v>
      </c>
      <c r="B124" s="30">
        <v>2</v>
      </c>
      <c r="C124" s="5">
        <v>1950</v>
      </c>
      <c r="D124" s="5">
        <v>12</v>
      </c>
      <c r="E124" s="28">
        <v>1.534093</v>
      </c>
      <c r="F124" s="28">
        <v>3.856387</v>
      </c>
    </row>
    <row r="125" spans="1:6" ht="12.75">
      <c r="A125" s="30" t="s">
        <v>133</v>
      </c>
      <c r="B125" s="30">
        <v>2</v>
      </c>
      <c r="C125" s="5">
        <v>1951</v>
      </c>
      <c r="D125" s="5">
        <v>1</v>
      </c>
      <c r="E125" s="28">
        <v>0.90573</v>
      </c>
      <c r="F125" s="28">
        <v>2.387586</v>
      </c>
    </row>
    <row r="126" spans="1:6" ht="12.75">
      <c r="A126" s="30" t="s">
        <v>133</v>
      </c>
      <c r="B126" s="30">
        <v>2</v>
      </c>
      <c r="C126" s="5">
        <v>1951</v>
      </c>
      <c r="D126" s="5">
        <v>2</v>
      </c>
      <c r="E126" s="28">
        <v>1.813686</v>
      </c>
      <c r="F126" s="28">
        <v>4.816749</v>
      </c>
    </row>
    <row r="127" spans="1:6" ht="12.75">
      <c r="A127" s="30" t="s">
        <v>133</v>
      </c>
      <c r="B127" s="30">
        <v>2</v>
      </c>
      <c r="C127" s="5">
        <v>1951</v>
      </c>
      <c r="D127" s="5">
        <v>3</v>
      </c>
      <c r="E127" s="28">
        <v>11.951288</v>
      </c>
      <c r="F127" s="28">
        <v>26.26574</v>
      </c>
    </row>
    <row r="128" spans="1:6" ht="12.75">
      <c r="A128" s="30" t="s">
        <v>133</v>
      </c>
      <c r="B128" s="30">
        <v>2</v>
      </c>
      <c r="C128" s="5">
        <v>1951</v>
      </c>
      <c r="D128" s="5">
        <v>4</v>
      </c>
      <c r="E128" s="28">
        <v>10.200141</v>
      </c>
      <c r="F128" s="28">
        <v>24.308382</v>
      </c>
    </row>
    <row r="129" spans="1:6" ht="12.75">
      <c r="A129" s="30" t="s">
        <v>133</v>
      </c>
      <c r="B129" s="30">
        <v>2</v>
      </c>
      <c r="C129" s="5">
        <v>1951</v>
      </c>
      <c r="D129" s="5">
        <v>5</v>
      </c>
      <c r="E129" s="28">
        <v>7.968559</v>
      </c>
      <c r="F129" s="28">
        <v>19.634627</v>
      </c>
    </row>
    <row r="130" spans="1:6" ht="12.75">
      <c r="A130" s="30" t="s">
        <v>133</v>
      </c>
      <c r="B130" s="30">
        <v>2</v>
      </c>
      <c r="C130" s="5">
        <v>1951</v>
      </c>
      <c r="D130" s="5">
        <v>6</v>
      </c>
      <c r="E130" s="28">
        <v>3.139788</v>
      </c>
      <c r="F130" s="28">
        <v>8.656685</v>
      </c>
    </row>
    <row r="131" spans="1:6" ht="12.75">
      <c r="A131" s="30" t="s">
        <v>133</v>
      </c>
      <c r="B131" s="30">
        <v>2</v>
      </c>
      <c r="C131" s="5">
        <v>1951</v>
      </c>
      <c r="D131" s="5">
        <v>7</v>
      </c>
      <c r="E131" s="28">
        <v>0.877344</v>
      </c>
      <c r="F131" s="28">
        <v>2.548128</v>
      </c>
    </row>
    <row r="132" spans="1:6" ht="12.75">
      <c r="A132" s="30" t="s">
        <v>133</v>
      </c>
      <c r="B132" s="30">
        <v>2</v>
      </c>
      <c r="C132" s="5">
        <v>1951</v>
      </c>
      <c r="D132" s="5">
        <v>8</v>
      </c>
      <c r="E132" s="28">
        <v>0.682244</v>
      </c>
      <c r="F132" s="28">
        <v>1.897659</v>
      </c>
    </row>
    <row r="133" spans="1:6" ht="12.75">
      <c r="A133" s="30" t="s">
        <v>133</v>
      </c>
      <c r="B133" s="30">
        <v>2</v>
      </c>
      <c r="C133" s="5">
        <v>1951</v>
      </c>
      <c r="D133" s="5">
        <v>9</v>
      </c>
      <c r="E133" s="28">
        <v>0.629706</v>
      </c>
      <c r="F133" s="28">
        <v>1.744176</v>
      </c>
    </row>
    <row r="134" spans="1:6" ht="12.75">
      <c r="A134" s="30" t="s">
        <v>133</v>
      </c>
      <c r="B134" s="30">
        <v>2</v>
      </c>
      <c r="C134" s="5">
        <v>1951</v>
      </c>
      <c r="D134" s="5">
        <v>10</v>
      </c>
      <c r="E134" s="28">
        <v>2.605624</v>
      </c>
      <c r="F134" s="28">
        <v>6.277488</v>
      </c>
    </row>
    <row r="135" spans="1:6" ht="12.75">
      <c r="A135" s="30" t="s">
        <v>133</v>
      </c>
      <c r="B135" s="30">
        <v>2</v>
      </c>
      <c r="C135" s="5">
        <v>1951</v>
      </c>
      <c r="D135" s="5">
        <v>11</v>
      </c>
      <c r="E135" s="28">
        <v>3.493074</v>
      </c>
      <c r="F135" s="28">
        <v>8.711472</v>
      </c>
    </row>
    <row r="136" spans="1:6" ht="12.75">
      <c r="A136" s="30" t="s">
        <v>133</v>
      </c>
      <c r="B136" s="30">
        <v>2</v>
      </c>
      <c r="C136" s="5">
        <v>1951</v>
      </c>
      <c r="D136" s="5">
        <v>12</v>
      </c>
      <c r="E136" s="28">
        <v>6.320294</v>
      </c>
      <c r="F136" s="28">
        <v>14.678004000000001</v>
      </c>
    </row>
    <row r="137" spans="1:6" ht="12.75">
      <c r="A137" s="30" t="s">
        <v>133</v>
      </c>
      <c r="B137" s="30">
        <v>2</v>
      </c>
      <c r="C137" s="5">
        <v>1952</v>
      </c>
      <c r="D137" s="5">
        <v>1</v>
      </c>
      <c r="E137" s="28">
        <v>3.336772</v>
      </c>
      <c r="F137" s="28">
        <v>8.975186</v>
      </c>
    </row>
    <row r="138" spans="1:6" ht="12.75">
      <c r="A138" s="30" t="s">
        <v>133</v>
      </c>
      <c r="B138" s="30">
        <v>2</v>
      </c>
      <c r="C138" s="5">
        <v>1952</v>
      </c>
      <c r="D138" s="5">
        <v>2</v>
      </c>
      <c r="E138" s="28">
        <v>6.677268</v>
      </c>
      <c r="F138" s="28">
        <v>15.48352</v>
      </c>
    </row>
    <row r="139" spans="1:6" ht="12.75">
      <c r="A139" s="30" t="s">
        <v>133</v>
      </c>
      <c r="B139" s="30">
        <v>2</v>
      </c>
      <c r="C139" s="5">
        <v>1952</v>
      </c>
      <c r="D139" s="5">
        <v>3</v>
      </c>
      <c r="E139" s="28">
        <v>5.892834</v>
      </c>
      <c r="F139" s="28">
        <v>15.146239999999999</v>
      </c>
    </row>
    <row r="140" spans="1:6" ht="12.75">
      <c r="A140" s="30" t="s">
        <v>133</v>
      </c>
      <c r="B140" s="30">
        <v>2</v>
      </c>
      <c r="C140" s="5">
        <v>1952</v>
      </c>
      <c r="D140" s="5">
        <v>4</v>
      </c>
      <c r="E140" s="28">
        <v>10.098135</v>
      </c>
      <c r="F140" s="28">
        <v>27.004995</v>
      </c>
    </row>
    <row r="141" spans="1:6" ht="12.75">
      <c r="A141" s="30" t="s">
        <v>133</v>
      </c>
      <c r="B141" s="30">
        <v>2</v>
      </c>
      <c r="C141" s="5">
        <v>1952</v>
      </c>
      <c r="D141" s="5">
        <v>5</v>
      </c>
      <c r="E141" s="28">
        <v>5.773502</v>
      </c>
      <c r="F141" s="28">
        <v>17.240688</v>
      </c>
    </row>
    <row r="142" spans="1:6" ht="12.75">
      <c r="A142" s="30" t="s">
        <v>133</v>
      </c>
      <c r="B142" s="30">
        <v>2</v>
      </c>
      <c r="C142" s="5">
        <v>1952</v>
      </c>
      <c r="D142" s="5">
        <v>6</v>
      </c>
      <c r="E142" s="28">
        <v>1.97538</v>
      </c>
      <c r="F142" s="28">
        <v>6.282672</v>
      </c>
    </row>
    <row r="143" spans="1:6" ht="12.75">
      <c r="A143" s="30" t="s">
        <v>133</v>
      </c>
      <c r="B143" s="30">
        <v>2</v>
      </c>
      <c r="C143" s="5">
        <v>1952</v>
      </c>
      <c r="D143" s="5">
        <v>7</v>
      </c>
      <c r="E143" s="28">
        <v>0.869736</v>
      </c>
      <c r="F143" s="28">
        <v>2.689368</v>
      </c>
    </row>
    <row r="144" spans="1:6" ht="12.75">
      <c r="A144" s="30" t="s">
        <v>133</v>
      </c>
      <c r="B144" s="30">
        <v>2</v>
      </c>
      <c r="C144" s="5">
        <v>1952</v>
      </c>
      <c r="D144" s="5">
        <v>8</v>
      </c>
      <c r="E144" s="28">
        <v>0.716289</v>
      </c>
      <c r="F144" s="28">
        <v>2.003533</v>
      </c>
    </row>
    <row r="145" spans="1:6" ht="12.75">
      <c r="A145" s="30" t="s">
        <v>133</v>
      </c>
      <c r="B145" s="30">
        <v>2</v>
      </c>
      <c r="C145" s="5">
        <v>1952</v>
      </c>
      <c r="D145" s="5">
        <v>9</v>
      </c>
      <c r="E145" s="28">
        <v>0.866385</v>
      </c>
      <c r="F145" s="28">
        <v>2.257044</v>
      </c>
    </row>
    <row r="146" spans="1:6" ht="12.75">
      <c r="A146" s="30" t="s">
        <v>133</v>
      </c>
      <c r="B146" s="30">
        <v>2</v>
      </c>
      <c r="C146" s="5">
        <v>1952</v>
      </c>
      <c r="D146" s="5">
        <v>10</v>
      </c>
      <c r="E146" s="28">
        <v>1.458776</v>
      </c>
      <c r="F146" s="28">
        <v>3.974366</v>
      </c>
    </row>
    <row r="147" spans="1:6" ht="12.75">
      <c r="A147" s="30" t="s">
        <v>133</v>
      </c>
      <c r="B147" s="30">
        <v>2</v>
      </c>
      <c r="C147" s="5">
        <v>1952</v>
      </c>
      <c r="D147" s="5">
        <v>11</v>
      </c>
      <c r="E147" s="28">
        <v>0.771304</v>
      </c>
      <c r="F147" s="28">
        <v>1.948406</v>
      </c>
    </row>
    <row r="148" spans="1:6" ht="12.75">
      <c r="A148" s="30" t="s">
        <v>133</v>
      </c>
      <c r="B148" s="30">
        <v>2</v>
      </c>
      <c r="C148" s="5">
        <v>1952</v>
      </c>
      <c r="D148" s="5">
        <v>12</v>
      </c>
      <c r="E148" s="28">
        <v>7.35784</v>
      </c>
      <c r="F148" s="28">
        <v>17.223352000000002</v>
      </c>
    </row>
    <row r="149" spans="1:6" ht="12.75">
      <c r="A149" s="30" t="s">
        <v>133</v>
      </c>
      <c r="B149" s="30">
        <v>2</v>
      </c>
      <c r="C149" s="5">
        <v>1953</v>
      </c>
      <c r="D149" s="5">
        <v>1</v>
      </c>
      <c r="E149" s="28">
        <v>4.089043</v>
      </c>
      <c r="F149" s="28">
        <v>11.365536</v>
      </c>
    </row>
    <row r="150" spans="1:6" ht="12.75">
      <c r="A150" s="30" t="s">
        <v>133</v>
      </c>
      <c r="B150" s="30">
        <v>2</v>
      </c>
      <c r="C150" s="5">
        <v>1953</v>
      </c>
      <c r="D150" s="5">
        <v>2</v>
      </c>
      <c r="E150" s="28">
        <v>3.812448</v>
      </c>
      <c r="F150" s="28">
        <v>9.232351999999999</v>
      </c>
    </row>
    <row r="151" spans="1:6" ht="12.75">
      <c r="A151" s="30" t="s">
        <v>133</v>
      </c>
      <c r="B151" s="30">
        <v>2</v>
      </c>
      <c r="C151" s="5">
        <v>1953</v>
      </c>
      <c r="D151" s="5">
        <v>3</v>
      </c>
      <c r="E151" s="28">
        <v>11.169444</v>
      </c>
      <c r="F151" s="28">
        <v>23.135816</v>
      </c>
    </row>
    <row r="152" spans="1:6" ht="12.75">
      <c r="A152" s="30" t="s">
        <v>133</v>
      </c>
      <c r="B152" s="30">
        <v>2</v>
      </c>
      <c r="C152" s="5">
        <v>1953</v>
      </c>
      <c r="D152" s="5">
        <v>4</v>
      </c>
      <c r="E152" s="28">
        <v>8.33966</v>
      </c>
      <c r="F152" s="28">
        <v>19.521852000000003</v>
      </c>
    </row>
    <row r="153" spans="1:6" ht="12.75">
      <c r="A153" s="30" t="s">
        <v>133</v>
      </c>
      <c r="B153" s="30">
        <v>2</v>
      </c>
      <c r="C153" s="5">
        <v>1953</v>
      </c>
      <c r="D153" s="5">
        <v>5</v>
      </c>
      <c r="E153" s="28">
        <v>7.916458</v>
      </c>
      <c r="F153" s="28">
        <v>21.684707000000003</v>
      </c>
    </row>
    <row r="154" spans="1:6" ht="12.75">
      <c r="A154" s="30" t="s">
        <v>133</v>
      </c>
      <c r="B154" s="30">
        <v>2</v>
      </c>
      <c r="C154" s="5">
        <v>1953</v>
      </c>
      <c r="D154" s="5">
        <v>6</v>
      </c>
      <c r="E154" s="28">
        <v>3.334188</v>
      </c>
      <c r="F154" s="28">
        <v>8.539284</v>
      </c>
    </row>
    <row r="155" spans="1:6" ht="12.75">
      <c r="A155" s="30" t="s">
        <v>133</v>
      </c>
      <c r="B155" s="30">
        <v>2</v>
      </c>
      <c r="C155" s="5">
        <v>1953</v>
      </c>
      <c r="D155" s="5">
        <v>7</v>
      </c>
      <c r="E155" s="28">
        <v>1.28484</v>
      </c>
      <c r="F155" s="28">
        <v>3.72552</v>
      </c>
    </row>
    <row r="156" spans="1:6" ht="12.75">
      <c r="A156" s="30" t="s">
        <v>133</v>
      </c>
      <c r="B156" s="30">
        <v>2</v>
      </c>
      <c r="C156" s="5">
        <v>1953</v>
      </c>
      <c r="D156" s="5">
        <v>8</v>
      </c>
      <c r="E156" s="28">
        <v>0.722672</v>
      </c>
      <c r="F156" s="28">
        <v>2.032515</v>
      </c>
    </row>
    <row r="157" spans="1:6" ht="12.75">
      <c r="A157" s="30" t="s">
        <v>133</v>
      </c>
      <c r="B157" s="30">
        <v>2</v>
      </c>
      <c r="C157" s="5">
        <v>1953</v>
      </c>
      <c r="D157" s="5">
        <v>9</v>
      </c>
      <c r="E157" s="28">
        <v>0.56331</v>
      </c>
      <c r="F157" s="28">
        <v>1.643272</v>
      </c>
    </row>
    <row r="158" spans="1:6" ht="12.75">
      <c r="A158" s="30" t="s">
        <v>133</v>
      </c>
      <c r="B158" s="30">
        <v>2</v>
      </c>
      <c r="C158" s="5">
        <v>1953</v>
      </c>
      <c r="D158" s="5">
        <v>10</v>
      </c>
      <c r="E158" s="28">
        <v>0.81312</v>
      </c>
      <c r="F158" s="28">
        <v>2.05942</v>
      </c>
    </row>
    <row r="159" spans="1:6" ht="12.75">
      <c r="A159" s="30" t="s">
        <v>133</v>
      </c>
      <c r="B159" s="30">
        <v>2</v>
      </c>
      <c r="C159" s="5">
        <v>1953</v>
      </c>
      <c r="D159" s="5">
        <v>11</v>
      </c>
      <c r="E159" s="28">
        <v>0.90657</v>
      </c>
      <c r="F159" s="28">
        <v>2.239084</v>
      </c>
    </row>
    <row r="160" spans="1:6" ht="12.75">
      <c r="A160" s="30" t="s">
        <v>133</v>
      </c>
      <c r="B160" s="30">
        <v>2</v>
      </c>
      <c r="C160" s="5">
        <v>1953</v>
      </c>
      <c r="D160" s="5">
        <v>12</v>
      </c>
      <c r="E160" s="28">
        <v>1.354752</v>
      </c>
      <c r="F160" s="28">
        <v>3.103488</v>
      </c>
    </row>
    <row r="161" spans="1:6" ht="12.75">
      <c r="A161" s="30" t="s">
        <v>133</v>
      </c>
      <c r="B161" s="30">
        <v>2</v>
      </c>
      <c r="C161" s="5">
        <v>1954</v>
      </c>
      <c r="D161" s="5">
        <v>1</v>
      </c>
      <c r="E161" s="28">
        <v>1.1937</v>
      </c>
      <c r="F161" s="28">
        <v>3.3319799999999997</v>
      </c>
    </row>
    <row r="162" spans="1:6" ht="12.75">
      <c r="A162" s="30" t="s">
        <v>133</v>
      </c>
      <c r="B162" s="30">
        <v>2</v>
      </c>
      <c r="C162" s="5">
        <v>1954</v>
      </c>
      <c r="D162" s="5">
        <v>2</v>
      </c>
      <c r="E162" s="28">
        <v>4.16267</v>
      </c>
      <c r="F162" s="28">
        <v>8.32534</v>
      </c>
    </row>
    <row r="163" spans="1:6" ht="12.75">
      <c r="A163" s="30" t="s">
        <v>133</v>
      </c>
      <c r="B163" s="30">
        <v>2</v>
      </c>
      <c r="C163" s="5">
        <v>1954</v>
      </c>
      <c r="D163" s="5">
        <v>3</v>
      </c>
      <c r="E163" s="28">
        <v>6.928911</v>
      </c>
      <c r="F163" s="28">
        <v>18.934083</v>
      </c>
    </row>
    <row r="164" spans="1:6" ht="12.75">
      <c r="A164" s="30" t="s">
        <v>133</v>
      </c>
      <c r="B164" s="30">
        <v>2</v>
      </c>
      <c r="C164" s="5">
        <v>1954</v>
      </c>
      <c r="D164" s="5">
        <v>4</v>
      </c>
      <c r="E164" s="28">
        <v>8.393</v>
      </c>
      <c r="F164" s="28">
        <v>22.004375</v>
      </c>
    </row>
    <row r="165" spans="1:6" ht="12.75">
      <c r="A165" s="30" t="s">
        <v>133</v>
      </c>
      <c r="B165" s="30">
        <v>2</v>
      </c>
      <c r="C165" s="5">
        <v>1954</v>
      </c>
      <c r="D165" s="5">
        <v>5</v>
      </c>
      <c r="E165" s="28">
        <v>12.990953</v>
      </c>
      <c r="F165" s="28">
        <v>37.902522</v>
      </c>
    </row>
    <row r="166" spans="1:6" ht="12.75">
      <c r="A166" s="30" t="s">
        <v>133</v>
      </c>
      <c r="B166" s="30">
        <v>2</v>
      </c>
      <c r="C166" s="5">
        <v>1954</v>
      </c>
      <c r="D166" s="5">
        <v>6</v>
      </c>
      <c r="E166" s="28">
        <v>2.642178</v>
      </c>
      <c r="F166" s="28">
        <v>9.495948</v>
      </c>
    </row>
    <row r="167" spans="1:6" ht="12.75">
      <c r="A167" s="30" t="s">
        <v>133</v>
      </c>
      <c r="B167" s="30">
        <v>2</v>
      </c>
      <c r="C167" s="5">
        <v>1954</v>
      </c>
      <c r="D167" s="5">
        <v>7</v>
      </c>
      <c r="E167" s="28">
        <v>1.142778</v>
      </c>
      <c r="F167" s="28">
        <v>3.345524</v>
      </c>
    </row>
    <row r="168" spans="1:6" ht="12.75">
      <c r="A168" s="30" t="s">
        <v>133</v>
      </c>
      <c r="B168" s="30">
        <v>2</v>
      </c>
      <c r="C168" s="5">
        <v>1954</v>
      </c>
      <c r="D168" s="5">
        <v>8</v>
      </c>
      <c r="E168" s="28">
        <v>0.863268</v>
      </c>
      <c r="F168" s="28">
        <v>2.486862</v>
      </c>
    </row>
    <row r="169" spans="1:6" ht="12.75">
      <c r="A169" s="30" t="s">
        <v>133</v>
      </c>
      <c r="B169" s="30">
        <v>2</v>
      </c>
      <c r="C169" s="5">
        <v>1954</v>
      </c>
      <c r="D169" s="5">
        <v>9</v>
      </c>
      <c r="E169" s="28">
        <v>0.730422</v>
      </c>
      <c r="F169" s="28">
        <v>2.03049</v>
      </c>
    </row>
    <row r="170" spans="1:6" ht="12.75">
      <c r="A170" s="30" t="s">
        <v>133</v>
      </c>
      <c r="B170" s="30">
        <v>2</v>
      </c>
      <c r="C170" s="5">
        <v>1954</v>
      </c>
      <c r="D170" s="5">
        <v>10</v>
      </c>
      <c r="E170" s="28">
        <v>0.6993</v>
      </c>
      <c r="F170" s="28">
        <v>1.701</v>
      </c>
    </row>
    <row r="171" spans="1:6" ht="12.75">
      <c r="A171" s="30" t="s">
        <v>133</v>
      </c>
      <c r="B171" s="30">
        <v>2</v>
      </c>
      <c r="C171" s="5">
        <v>1954</v>
      </c>
      <c r="D171" s="5">
        <v>11</v>
      </c>
      <c r="E171" s="28">
        <v>0.782775</v>
      </c>
      <c r="F171" s="28">
        <v>2.20815</v>
      </c>
    </row>
    <row r="172" spans="1:6" ht="12.75">
      <c r="A172" s="30" t="s">
        <v>133</v>
      </c>
      <c r="B172" s="30">
        <v>2</v>
      </c>
      <c r="C172" s="5">
        <v>1954</v>
      </c>
      <c r="D172" s="5">
        <v>12</v>
      </c>
      <c r="E172" s="28">
        <v>1.051983</v>
      </c>
      <c r="F172" s="28">
        <v>3.020778</v>
      </c>
    </row>
    <row r="173" spans="1:6" ht="12.75">
      <c r="A173" s="30" t="s">
        <v>133</v>
      </c>
      <c r="B173" s="30">
        <v>2</v>
      </c>
      <c r="C173" s="5">
        <v>1955</v>
      </c>
      <c r="D173" s="5">
        <v>1</v>
      </c>
      <c r="E173" s="28">
        <v>2.198916</v>
      </c>
      <c r="F173" s="28">
        <v>5.468546</v>
      </c>
    </row>
    <row r="174" spans="1:6" ht="12.75">
      <c r="A174" s="30" t="s">
        <v>133</v>
      </c>
      <c r="B174" s="30">
        <v>2</v>
      </c>
      <c r="C174" s="5">
        <v>1955</v>
      </c>
      <c r="D174" s="5">
        <v>2</v>
      </c>
      <c r="E174" s="28">
        <v>3.774488</v>
      </c>
      <c r="F174" s="28">
        <v>9.512824</v>
      </c>
    </row>
    <row r="175" spans="1:6" ht="12.75">
      <c r="A175" s="30" t="s">
        <v>133</v>
      </c>
      <c r="B175" s="30">
        <v>2</v>
      </c>
      <c r="C175" s="5">
        <v>1955</v>
      </c>
      <c r="D175" s="5">
        <v>3</v>
      </c>
      <c r="E175" s="28">
        <v>5.327365</v>
      </c>
      <c r="F175" s="28">
        <v>15.334719</v>
      </c>
    </row>
    <row r="176" spans="1:6" ht="12.75">
      <c r="A176" s="30" t="s">
        <v>133</v>
      </c>
      <c r="B176" s="30">
        <v>2</v>
      </c>
      <c r="C176" s="5">
        <v>1955</v>
      </c>
      <c r="D176" s="5">
        <v>4</v>
      </c>
      <c r="E176" s="28">
        <v>3.707244</v>
      </c>
      <c r="F176" s="28">
        <v>12.671028</v>
      </c>
    </row>
    <row r="177" spans="1:6" ht="12.75">
      <c r="A177" s="30" t="s">
        <v>133</v>
      </c>
      <c r="B177" s="30">
        <v>2</v>
      </c>
      <c r="C177" s="5">
        <v>1955</v>
      </c>
      <c r="D177" s="5">
        <v>5</v>
      </c>
      <c r="E177" s="28">
        <v>2.099466</v>
      </c>
      <c r="F177" s="28">
        <v>6.5042279999999995</v>
      </c>
    </row>
    <row r="178" spans="1:6" ht="12.75">
      <c r="A178" s="30" t="s">
        <v>133</v>
      </c>
      <c r="B178" s="30">
        <v>2</v>
      </c>
      <c r="C178" s="5">
        <v>1955</v>
      </c>
      <c r="D178" s="5">
        <v>6</v>
      </c>
      <c r="E178" s="28">
        <v>1.199856</v>
      </c>
      <c r="F178" s="28">
        <v>4.253061000000001</v>
      </c>
    </row>
    <row r="179" spans="1:6" ht="12.75">
      <c r="A179" s="30" t="s">
        <v>133</v>
      </c>
      <c r="B179" s="30">
        <v>2</v>
      </c>
      <c r="C179" s="5">
        <v>1955</v>
      </c>
      <c r="D179" s="5">
        <v>7</v>
      </c>
      <c r="E179" s="28">
        <v>0.949411</v>
      </c>
      <c r="F179" s="28">
        <v>2.736418</v>
      </c>
    </row>
    <row r="180" spans="1:6" ht="12.75">
      <c r="A180" s="30" t="s">
        <v>133</v>
      </c>
      <c r="B180" s="30">
        <v>2</v>
      </c>
      <c r="C180" s="5">
        <v>1955</v>
      </c>
      <c r="D180" s="5">
        <v>8</v>
      </c>
      <c r="E180" s="28">
        <v>0.837445</v>
      </c>
      <c r="F180" s="28">
        <v>2.353945</v>
      </c>
    </row>
    <row r="181" spans="1:6" ht="12.75">
      <c r="A181" s="30" t="s">
        <v>133</v>
      </c>
      <c r="B181" s="30">
        <v>2</v>
      </c>
      <c r="C181" s="5">
        <v>1955</v>
      </c>
      <c r="D181" s="5">
        <v>9</v>
      </c>
      <c r="E181" s="28">
        <v>0.695535</v>
      </c>
      <c r="F181" s="28">
        <v>1.947765</v>
      </c>
    </row>
    <row r="182" spans="1:6" ht="12.75">
      <c r="A182" s="30" t="s">
        <v>133</v>
      </c>
      <c r="B182" s="30">
        <v>2</v>
      </c>
      <c r="C182" s="5">
        <v>1955</v>
      </c>
      <c r="D182" s="5">
        <v>10</v>
      </c>
      <c r="E182" s="28">
        <v>0.873158</v>
      </c>
      <c r="F182" s="28">
        <v>2.120846</v>
      </c>
    </row>
    <row r="183" spans="1:6" ht="12.75">
      <c r="A183" s="30" t="s">
        <v>133</v>
      </c>
      <c r="B183" s="30">
        <v>2</v>
      </c>
      <c r="C183" s="5">
        <v>1955</v>
      </c>
      <c r="D183" s="5">
        <v>11</v>
      </c>
      <c r="E183" s="28">
        <v>2.182395</v>
      </c>
      <c r="F183" s="28">
        <v>5.393275</v>
      </c>
    </row>
    <row r="184" spans="1:6" ht="12.75">
      <c r="A184" s="30" t="s">
        <v>133</v>
      </c>
      <c r="B184" s="30">
        <v>2</v>
      </c>
      <c r="C184" s="5">
        <v>1955</v>
      </c>
      <c r="D184" s="5">
        <v>12</v>
      </c>
      <c r="E184" s="28">
        <v>7.905914</v>
      </c>
      <c r="F184" s="28">
        <v>18.127593</v>
      </c>
    </row>
    <row r="185" spans="1:6" ht="12.75">
      <c r="A185" s="30" t="s">
        <v>133</v>
      </c>
      <c r="B185" s="30">
        <v>2</v>
      </c>
      <c r="C185" s="5">
        <v>1956</v>
      </c>
      <c r="D185" s="5">
        <v>1</v>
      </c>
      <c r="E185" s="28">
        <v>4.349104</v>
      </c>
      <c r="F185" s="28">
        <v>10.499516</v>
      </c>
    </row>
    <row r="186" spans="1:6" ht="12.75">
      <c r="A186" s="30" t="s">
        <v>133</v>
      </c>
      <c r="B186" s="30">
        <v>2</v>
      </c>
      <c r="C186" s="5">
        <v>1956</v>
      </c>
      <c r="D186" s="5">
        <v>2</v>
      </c>
      <c r="E186" s="28">
        <v>3.611349</v>
      </c>
      <c r="F186" s="28">
        <v>9.996147</v>
      </c>
    </row>
    <row r="187" spans="1:6" ht="12.75">
      <c r="A187" s="30" t="s">
        <v>133</v>
      </c>
      <c r="B187" s="30">
        <v>2</v>
      </c>
      <c r="C187" s="5">
        <v>1956</v>
      </c>
      <c r="D187" s="5">
        <v>3</v>
      </c>
      <c r="E187" s="28">
        <v>3.153192</v>
      </c>
      <c r="F187" s="28">
        <v>8.370152000000001</v>
      </c>
    </row>
    <row r="188" spans="1:6" ht="12.75">
      <c r="A188" s="30" t="s">
        <v>133</v>
      </c>
      <c r="B188" s="30">
        <v>2</v>
      </c>
      <c r="C188" s="5">
        <v>1956</v>
      </c>
      <c r="D188" s="5">
        <v>4</v>
      </c>
      <c r="E188" s="28">
        <v>11.39435</v>
      </c>
      <c r="F188" s="28">
        <v>27.864365</v>
      </c>
    </row>
    <row r="189" spans="1:6" ht="12.75">
      <c r="A189" s="30" t="s">
        <v>133</v>
      </c>
      <c r="B189" s="30">
        <v>2</v>
      </c>
      <c r="C189" s="5">
        <v>1956</v>
      </c>
      <c r="D189" s="5">
        <v>5</v>
      </c>
      <c r="E189" s="28">
        <v>10.204824</v>
      </c>
      <c r="F189" s="28">
        <v>33.766992</v>
      </c>
    </row>
    <row r="190" spans="1:6" ht="12.75">
      <c r="A190" s="30" t="s">
        <v>133</v>
      </c>
      <c r="B190" s="30">
        <v>2</v>
      </c>
      <c r="C190" s="5">
        <v>1956</v>
      </c>
      <c r="D190" s="5">
        <v>6</v>
      </c>
      <c r="E190" s="28">
        <v>2.974248</v>
      </c>
      <c r="F190" s="28">
        <v>10.873674</v>
      </c>
    </row>
    <row r="191" spans="1:6" ht="12.75">
      <c r="A191" s="30" t="s">
        <v>133</v>
      </c>
      <c r="B191" s="30">
        <v>2</v>
      </c>
      <c r="C191" s="5">
        <v>1956</v>
      </c>
      <c r="D191" s="5">
        <v>7</v>
      </c>
      <c r="E191" s="28">
        <v>0.99308</v>
      </c>
      <c r="F191" s="28">
        <v>3.134973</v>
      </c>
    </row>
    <row r="192" spans="1:6" ht="12.75">
      <c r="A192" s="30" t="s">
        <v>133</v>
      </c>
      <c r="B192" s="30">
        <v>2</v>
      </c>
      <c r="C192" s="5">
        <v>1956</v>
      </c>
      <c r="D192" s="5">
        <v>8</v>
      </c>
      <c r="E192" s="28">
        <v>0.69804</v>
      </c>
      <c r="F192" s="28">
        <v>2.0775</v>
      </c>
    </row>
    <row r="193" spans="1:6" ht="12.75">
      <c r="A193" s="30" t="s">
        <v>133</v>
      </c>
      <c r="B193" s="30">
        <v>2</v>
      </c>
      <c r="C193" s="5">
        <v>1956</v>
      </c>
      <c r="D193" s="5">
        <v>9</v>
      </c>
      <c r="E193" s="28">
        <v>1.12457</v>
      </c>
      <c r="F193" s="28">
        <v>3.018472</v>
      </c>
    </row>
    <row r="194" spans="1:6" ht="12.75">
      <c r="A194" s="30" t="s">
        <v>133</v>
      </c>
      <c r="B194" s="30">
        <v>2</v>
      </c>
      <c r="C194" s="5">
        <v>1956</v>
      </c>
      <c r="D194" s="5">
        <v>10</v>
      </c>
      <c r="E194" s="28">
        <v>1.582404</v>
      </c>
      <c r="F194" s="28">
        <v>4.043381999999999</v>
      </c>
    </row>
    <row r="195" spans="1:6" ht="12.75">
      <c r="A195" s="30" t="s">
        <v>133</v>
      </c>
      <c r="B195" s="30">
        <v>2</v>
      </c>
      <c r="C195" s="5">
        <v>1956</v>
      </c>
      <c r="D195" s="5">
        <v>11</v>
      </c>
      <c r="E195" s="28">
        <v>2.94636</v>
      </c>
      <c r="F195" s="28">
        <v>6.9547799999999995</v>
      </c>
    </row>
    <row r="196" spans="1:6" ht="12.75">
      <c r="A196" s="30" t="s">
        <v>133</v>
      </c>
      <c r="B196" s="30">
        <v>2</v>
      </c>
      <c r="C196" s="5">
        <v>1956</v>
      </c>
      <c r="D196" s="5">
        <v>12</v>
      </c>
      <c r="E196" s="28">
        <v>1.292424</v>
      </c>
      <c r="F196" s="28">
        <v>3.698912</v>
      </c>
    </row>
    <row r="197" spans="1:6" ht="12.75">
      <c r="A197" s="30" t="s">
        <v>133</v>
      </c>
      <c r="B197" s="30">
        <v>2</v>
      </c>
      <c r="C197" s="5">
        <v>1957</v>
      </c>
      <c r="D197" s="5">
        <v>1</v>
      </c>
      <c r="E197" s="28">
        <v>0.553992</v>
      </c>
      <c r="F197" s="28">
        <v>1.551628</v>
      </c>
    </row>
    <row r="198" spans="1:6" ht="12.75">
      <c r="A198" s="30" t="s">
        <v>133</v>
      </c>
      <c r="B198" s="30">
        <v>2</v>
      </c>
      <c r="C198" s="5">
        <v>1957</v>
      </c>
      <c r="D198" s="5">
        <v>2</v>
      </c>
      <c r="E198" s="28">
        <v>1.263878</v>
      </c>
      <c r="F198" s="28">
        <v>3.233384</v>
      </c>
    </row>
    <row r="199" spans="1:6" ht="12.75">
      <c r="A199" s="30" t="s">
        <v>133</v>
      </c>
      <c r="B199" s="30">
        <v>2</v>
      </c>
      <c r="C199" s="5">
        <v>1957</v>
      </c>
      <c r="D199" s="5">
        <v>3</v>
      </c>
      <c r="E199" s="28">
        <v>1.471638</v>
      </c>
      <c r="F199" s="28">
        <v>3.676254</v>
      </c>
    </row>
    <row r="200" spans="1:6" ht="12.75">
      <c r="A200" s="30" t="s">
        <v>133</v>
      </c>
      <c r="B200" s="30">
        <v>2</v>
      </c>
      <c r="C200" s="5">
        <v>1957</v>
      </c>
      <c r="D200" s="5">
        <v>4</v>
      </c>
      <c r="E200" s="28">
        <v>3.37552</v>
      </c>
      <c r="F200" s="28">
        <v>7.666592</v>
      </c>
    </row>
    <row r="201" spans="1:6" ht="12.75">
      <c r="A201" s="30" t="s">
        <v>133</v>
      </c>
      <c r="B201" s="30">
        <v>2</v>
      </c>
      <c r="C201" s="5">
        <v>1957</v>
      </c>
      <c r="D201" s="5">
        <v>5</v>
      </c>
      <c r="E201" s="28">
        <v>3.270208</v>
      </c>
      <c r="F201" s="28">
        <v>9.843767999999999</v>
      </c>
    </row>
    <row r="202" spans="1:6" ht="12.75">
      <c r="A202" s="30" t="s">
        <v>133</v>
      </c>
      <c r="B202" s="30">
        <v>2</v>
      </c>
      <c r="C202" s="5">
        <v>1957</v>
      </c>
      <c r="D202" s="5">
        <v>6</v>
      </c>
      <c r="E202" s="28">
        <v>1.73922</v>
      </c>
      <c r="F202" s="28">
        <v>4.78429</v>
      </c>
    </row>
    <row r="203" spans="1:6" ht="12.75">
      <c r="A203" s="30" t="s">
        <v>133</v>
      </c>
      <c r="B203" s="30">
        <v>2</v>
      </c>
      <c r="C203" s="5">
        <v>1957</v>
      </c>
      <c r="D203" s="5">
        <v>7</v>
      </c>
      <c r="E203" s="28">
        <v>1.226918</v>
      </c>
      <c r="F203" s="28">
        <v>3.463537</v>
      </c>
    </row>
    <row r="204" spans="1:6" ht="12.75">
      <c r="A204" s="30" t="s">
        <v>133</v>
      </c>
      <c r="B204" s="30">
        <v>2</v>
      </c>
      <c r="C204" s="5">
        <v>1957</v>
      </c>
      <c r="D204" s="5">
        <v>8</v>
      </c>
      <c r="E204" s="28">
        <v>0.898385</v>
      </c>
      <c r="F204" s="28">
        <v>2.518655</v>
      </c>
    </row>
    <row r="205" spans="1:6" ht="12.75">
      <c r="A205" s="30" t="s">
        <v>133</v>
      </c>
      <c r="B205" s="30">
        <v>2</v>
      </c>
      <c r="C205" s="5">
        <v>1957</v>
      </c>
      <c r="D205" s="5">
        <v>9</v>
      </c>
      <c r="E205" s="28">
        <v>0.637304</v>
      </c>
      <c r="F205" s="28">
        <v>1.7311839999999998</v>
      </c>
    </row>
    <row r="206" spans="1:6" ht="12.75">
      <c r="A206" s="30" t="s">
        <v>133</v>
      </c>
      <c r="B206" s="30">
        <v>2</v>
      </c>
      <c r="C206" s="5">
        <v>1957</v>
      </c>
      <c r="D206" s="5">
        <v>10</v>
      </c>
      <c r="E206" s="28">
        <v>1.103291</v>
      </c>
      <c r="F206" s="28">
        <v>3.017084</v>
      </c>
    </row>
    <row r="207" spans="1:6" ht="12.75">
      <c r="A207" s="30" t="s">
        <v>133</v>
      </c>
      <c r="B207" s="30">
        <v>2</v>
      </c>
      <c r="C207" s="5">
        <v>1957</v>
      </c>
      <c r="D207" s="5">
        <v>11</v>
      </c>
      <c r="E207" s="28">
        <v>3.054441</v>
      </c>
      <c r="F207" s="28">
        <v>6.799390000000001</v>
      </c>
    </row>
    <row r="208" spans="1:6" ht="12.75">
      <c r="A208" s="30" t="s">
        <v>133</v>
      </c>
      <c r="B208" s="30">
        <v>2</v>
      </c>
      <c r="C208" s="5">
        <v>1957</v>
      </c>
      <c r="D208" s="5">
        <v>12</v>
      </c>
      <c r="E208" s="28">
        <v>1.8432</v>
      </c>
      <c r="F208" s="28">
        <v>5.15712</v>
      </c>
    </row>
    <row r="209" spans="1:6" ht="12.75">
      <c r="A209" s="30" t="s">
        <v>133</v>
      </c>
      <c r="B209" s="30">
        <v>2</v>
      </c>
      <c r="C209" s="5">
        <v>1958</v>
      </c>
      <c r="D209" s="5">
        <v>1</v>
      </c>
      <c r="E209" s="28">
        <v>1.45092</v>
      </c>
      <c r="F209" s="28">
        <v>3.74934</v>
      </c>
    </row>
    <row r="210" spans="1:6" ht="12.75">
      <c r="A210" s="30" t="s">
        <v>133</v>
      </c>
      <c r="B210" s="30">
        <v>2</v>
      </c>
      <c r="C210" s="5">
        <v>1958</v>
      </c>
      <c r="D210" s="5">
        <v>2</v>
      </c>
      <c r="E210" s="28">
        <v>8.15672</v>
      </c>
      <c r="F210" s="28">
        <v>19.119808</v>
      </c>
    </row>
    <row r="211" spans="1:6" ht="12.75">
      <c r="A211" s="30" t="s">
        <v>133</v>
      </c>
      <c r="B211" s="30">
        <v>2</v>
      </c>
      <c r="C211" s="5">
        <v>1958</v>
      </c>
      <c r="D211" s="5">
        <v>3</v>
      </c>
      <c r="E211" s="28">
        <v>10.48464</v>
      </c>
      <c r="F211" s="28">
        <v>25.881528000000003</v>
      </c>
    </row>
    <row r="212" spans="1:6" ht="12.75">
      <c r="A212" s="30" t="s">
        <v>133</v>
      </c>
      <c r="B212" s="30">
        <v>2</v>
      </c>
      <c r="C212" s="5">
        <v>1958</v>
      </c>
      <c r="D212" s="5">
        <v>4</v>
      </c>
      <c r="E212" s="28">
        <v>8.5371</v>
      </c>
      <c r="F212" s="28">
        <v>19.712940000000003</v>
      </c>
    </row>
    <row r="213" spans="1:6" ht="12.75">
      <c r="A213" s="30" t="s">
        <v>133</v>
      </c>
      <c r="B213" s="30">
        <v>2</v>
      </c>
      <c r="C213" s="5">
        <v>1958</v>
      </c>
      <c r="D213" s="5">
        <v>5</v>
      </c>
      <c r="E213" s="28">
        <v>10.910328</v>
      </c>
      <c r="F213" s="28">
        <v>35.350480000000005</v>
      </c>
    </row>
    <row r="214" spans="1:6" ht="12.75">
      <c r="A214" s="30" t="s">
        <v>133</v>
      </c>
      <c r="B214" s="30">
        <v>2</v>
      </c>
      <c r="C214" s="5">
        <v>1958</v>
      </c>
      <c r="D214" s="5">
        <v>6</v>
      </c>
      <c r="E214" s="28">
        <v>1.677586</v>
      </c>
      <c r="F214" s="28">
        <v>5.321482</v>
      </c>
    </row>
    <row r="215" spans="1:6" ht="12.75">
      <c r="A215" s="30" t="s">
        <v>133</v>
      </c>
      <c r="B215" s="30">
        <v>2</v>
      </c>
      <c r="C215" s="5">
        <v>1958</v>
      </c>
      <c r="D215" s="5">
        <v>7</v>
      </c>
      <c r="E215" s="28">
        <v>1.000717</v>
      </c>
      <c r="F215" s="28">
        <v>2.9997740000000004</v>
      </c>
    </row>
    <row r="216" spans="1:6" ht="12.75">
      <c r="A216" s="30" t="s">
        <v>133</v>
      </c>
      <c r="B216" s="30">
        <v>2</v>
      </c>
      <c r="C216" s="5">
        <v>1958</v>
      </c>
      <c r="D216" s="5">
        <v>8</v>
      </c>
      <c r="E216" s="28">
        <v>0.710288</v>
      </c>
      <c r="F216" s="28">
        <v>1.992432</v>
      </c>
    </row>
    <row r="217" spans="1:6" ht="12.75">
      <c r="A217" s="30" t="s">
        <v>133</v>
      </c>
      <c r="B217" s="30">
        <v>2</v>
      </c>
      <c r="C217" s="5">
        <v>1958</v>
      </c>
      <c r="D217" s="5">
        <v>9</v>
      </c>
      <c r="E217" s="28">
        <v>0.860475</v>
      </c>
      <c r="F217" s="28">
        <v>2.392775</v>
      </c>
    </row>
    <row r="218" spans="1:6" ht="12.75">
      <c r="A218" s="30" t="s">
        <v>133</v>
      </c>
      <c r="B218" s="30">
        <v>2</v>
      </c>
      <c r="C218" s="5">
        <v>1958</v>
      </c>
      <c r="D218" s="5">
        <v>10</v>
      </c>
      <c r="E218" s="28">
        <v>1.32202</v>
      </c>
      <c r="F218" s="28">
        <v>3.4615340000000003</v>
      </c>
    </row>
    <row r="219" spans="1:6" ht="12.75">
      <c r="A219" s="30" t="s">
        <v>133</v>
      </c>
      <c r="B219" s="30">
        <v>2</v>
      </c>
      <c r="C219" s="5">
        <v>1958</v>
      </c>
      <c r="D219" s="5">
        <v>11</v>
      </c>
      <c r="E219" s="28">
        <v>1.44801</v>
      </c>
      <c r="F219" s="28">
        <v>3.109455</v>
      </c>
    </row>
    <row r="220" spans="1:6" ht="12.75">
      <c r="A220" s="30" t="s">
        <v>133</v>
      </c>
      <c r="B220" s="30">
        <v>2</v>
      </c>
      <c r="C220" s="5">
        <v>1958</v>
      </c>
      <c r="D220" s="5">
        <v>12</v>
      </c>
      <c r="E220" s="28">
        <v>6.768168</v>
      </c>
      <c r="F220" s="28">
        <v>13.818343</v>
      </c>
    </row>
    <row r="221" spans="1:6" ht="12.75">
      <c r="A221" s="30" t="s">
        <v>133</v>
      </c>
      <c r="B221" s="30">
        <v>2</v>
      </c>
      <c r="C221" s="5">
        <v>1959</v>
      </c>
      <c r="D221" s="5">
        <v>1</v>
      </c>
      <c r="E221" s="28">
        <v>2.936801</v>
      </c>
      <c r="F221" s="28">
        <v>6.862464</v>
      </c>
    </row>
    <row r="222" spans="1:6" ht="12.75">
      <c r="A222" s="30" t="s">
        <v>133</v>
      </c>
      <c r="B222" s="30">
        <v>2</v>
      </c>
      <c r="C222" s="5">
        <v>1959</v>
      </c>
      <c r="D222" s="5">
        <v>2</v>
      </c>
      <c r="E222" s="28">
        <v>1.733392</v>
      </c>
      <c r="F222" s="28">
        <v>4.918996</v>
      </c>
    </row>
    <row r="223" spans="1:6" ht="12.75">
      <c r="A223" s="30" t="s">
        <v>133</v>
      </c>
      <c r="B223" s="30">
        <v>2</v>
      </c>
      <c r="C223" s="5">
        <v>1959</v>
      </c>
      <c r="D223" s="5">
        <v>3</v>
      </c>
      <c r="E223" s="28">
        <v>3.072468</v>
      </c>
      <c r="F223" s="28">
        <v>7.5982199999999995</v>
      </c>
    </row>
    <row r="224" spans="1:6" ht="12.75">
      <c r="A224" s="30" t="s">
        <v>133</v>
      </c>
      <c r="B224" s="30">
        <v>2</v>
      </c>
      <c r="C224" s="5">
        <v>1959</v>
      </c>
      <c r="D224" s="5">
        <v>4</v>
      </c>
      <c r="E224" s="28">
        <v>4.857114</v>
      </c>
      <c r="F224" s="28">
        <v>12.132708000000001</v>
      </c>
    </row>
    <row r="225" spans="1:6" ht="12.75">
      <c r="A225" s="30" t="s">
        <v>133</v>
      </c>
      <c r="B225" s="30">
        <v>2</v>
      </c>
      <c r="C225" s="5">
        <v>1959</v>
      </c>
      <c r="D225" s="5">
        <v>5</v>
      </c>
      <c r="E225" s="28">
        <v>4.236219</v>
      </c>
      <c r="F225" s="28">
        <v>12.670749</v>
      </c>
    </row>
    <row r="226" spans="1:6" ht="12.75">
      <c r="A226" s="30" t="s">
        <v>133</v>
      </c>
      <c r="B226" s="30">
        <v>2</v>
      </c>
      <c r="C226" s="5">
        <v>1959</v>
      </c>
      <c r="D226" s="5">
        <v>6</v>
      </c>
      <c r="E226" s="28">
        <v>1.940022</v>
      </c>
      <c r="F226" s="28">
        <v>6.61626</v>
      </c>
    </row>
    <row r="227" spans="1:6" ht="12.75">
      <c r="A227" s="30" t="s">
        <v>133</v>
      </c>
      <c r="B227" s="30">
        <v>2</v>
      </c>
      <c r="C227" s="5">
        <v>1959</v>
      </c>
      <c r="D227" s="5">
        <v>7</v>
      </c>
      <c r="E227" s="28">
        <v>0.890794</v>
      </c>
      <c r="F227" s="28">
        <v>2.674508</v>
      </c>
    </row>
    <row r="228" spans="1:6" ht="12.75">
      <c r="A228" s="30" t="s">
        <v>133</v>
      </c>
      <c r="B228" s="30">
        <v>2</v>
      </c>
      <c r="C228" s="5">
        <v>1959</v>
      </c>
      <c r="D228" s="5">
        <v>8</v>
      </c>
      <c r="E228" s="28">
        <v>0.913792</v>
      </c>
      <c r="F228" s="28">
        <v>2.443232</v>
      </c>
    </row>
    <row r="229" spans="1:6" ht="12.75">
      <c r="A229" s="30" t="s">
        <v>133</v>
      </c>
      <c r="B229" s="30">
        <v>2</v>
      </c>
      <c r="C229" s="5">
        <v>1959</v>
      </c>
      <c r="D229" s="5">
        <v>9</v>
      </c>
      <c r="E229" s="28">
        <v>0.93092</v>
      </c>
      <c r="F229" s="28">
        <v>2.664444</v>
      </c>
    </row>
    <row r="230" spans="1:6" ht="12.75">
      <c r="A230" s="30" t="s">
        <v>133</v>
      </c>
      <c r="B230" s="30">
        <v>2</v>
      </c>
      <c r="C230" s="5">
        <v>1959</v>
      </c>
      <c r="D230" s="5">
        <v>10</v>
      </c>
      <c r="E230" s="28">
        <v>1.821972</v>
      </c>
      <c r="F230" s="28">
        <v>4.460163</v>
      </c>
    </row>
    <row r="231" spans="1:6" ht="12.75">
      <c r="A231" s="30" t="s">
        <v>133</v>
      </c>
      <c r="B231" s="30">
        <v>2</v>
      </c>
      <c r="C231" s="5">
        <v>1959</v>
      </c>
      <c r="D231" s="5">
        <v>11</v>
      </c>
      <c r="E231" s="28">
        <v>6.342196</v>
      </c>
      <c r="F231" s="28">
        <v>14.430952000000001</v>
      </c>
    </row>
    <row r="232" spans="1:6" ht="12.75">
      <c r="A232" s="30" t="s">
        <v>133</v>
      </c>
      <c r="B232" s="30">
        <v>2</v>
      </c>
      <c r="C232" s="5">
        <v>1959</v>
      </c>
      <c r="D232" s="5">
        <v>12</v>
      </c>
      <c r="E232" s="28">
        <v>12.876318</v>
      </c>
      <c r="F232" s="28">
        <v>28.959924</v>
      </c>
    </row>
    <row r="233" spans="1:6" ht="12.75">
      <c r="A233" s="30" t="s">
        <v>133</v>
      </c>
      <c r="B233" s="30">
        <v>2</v>
      </c>
      <c r="C233" s="5">
        <v>1960</v>
      </c>
      <c r="D233" s="5">
        <v>1</v>
      </c>
      <c r="E233" s="28">
        <v>5.903347</v>
      </c>
      <c r="F233" s="28">
        <v>15.384097</v>
      </c>
    </row>
    <row r="234" spans="1:6" ht="12.75">
      <c r="A234" s="30" t="s">
        <v>133</v>
      </c>
      <c r="B234" s="30">
        <v>2</v>
      </c>
      <c r="C234" s="5">
        <v>1960</v>
      </c>
      <c r="D234" s="5">
        <v>2</v>
      </c>
      <c r="E234" s="28">
        <v>5.690538</v>
      </c>
      <c r="F234" s="28">
        <v>15.723855</v>
      </c>
    </row>
    <row r="235" spans="1:6" ht="12.75">
      <c r="A235" s="30" t="s">
        <v>133</v>
      </c>
      <c r="B235" s="30">
        <v>2</v>
      </c>
      <c r="C235" s="5">
        <v>1960</v>
      </c>
      <c r="D235" s="5">
        <v>3</v>
      </c>
      <c r="E235" s="28">
        <v>8.56223</v>
      </c>
      <c r="F235" s="28">
        <v>19.509055</v>
      </c>
    </row>
    <row r="236" spans="1:6" ht="12.75">
      <c r="A236" s="30" t="s">
        <v>133</v>
      </c>
      <c r="B236" s="30">
        <v>2</v>
      </c>
      <c r="C236" s="5">
        <v>1960</v>
      </c>
      <c r="D236" s="5">
        <v>4</v>
      </c>
      <c r="E236" s="28">
        <v>6.144912</v>
      </c>
      <c r="F236" s="28">
        <v>17.064287999999998</v>
      </c>
    </row>
    <row r="237" spans="1:6" ht="12.75">
      <c r="A237" s="30" t="s">
        <v>133</v>
      </c>
      <c r="B237" s="30">
        <v>2</v>
      </c>
      <c r="C237" s="5">
        <v>1960</v>
      </c>
      <c r="D237" s="5">
        <v>5</v>
      </c>
      <c r="E237" s="28">
        <v>6.76672</v>
      </c>
      <c r="F237" s="28">
        <v>19.8656</v>
      </c>
    </row>
    <row r="238" spans="1:6" ht="12.75">
      <c r="A238" s="30" t="s">
        <v>133</v>
      </c>
      <c r="B238" s="30">
        <v>2</v>
      </c>
      <c r="C238" s="5">
        <v>1960</v>
      </c>
      <c r="D238" s="5">
        <v>6</v>
      </c>
      <c r="E238" s="28">
        <v>3.323155</v>
      </c>
      <c r="F238" s="28">
        <v>10.883945</v>
      </c>
    </row>
    <row r="239" spans="1:6" ht="12.75">
      <c r="A239" s="30" t="s">
        <v>133</v>
      </c>
      <c r="B239" s="30">
        <v>2</v>
      </c>
      <c r="C239" s="5">
        <v>1960</v>
      </c>
      <c r="D239" s="5">
        <v>7</v>
      </c>
      <c r="E239" s="28">
        <v>0.823125</v>
      </c>
      <c r="F239" s="28">
        <v>2.383125</v>
      </c>
    </row>
    <row r="240" spans="1:6" ht="12.75">
      <c r="A240" s="30" t="s">
        <v>133</v>
      </c>
      <c r="B240" s="30">
        <v>2</v>
      </c>
      <c r="C240" s="5">
        <v>1960</v>
      </c>
      <c r="D240" s="5">
        <v>8</v>
      </c>
      <c r="E240" s="28">
        <v>0.42435</v>
      </c>
      <c r="F240" s="28">
        <v>1.170263</v>
      </c>
    </row>
    <row r="241" spans="1:6" ht="12.75">
      <c r="A241" s="30" t="s">
        <v>133</v>
      </c>
      <c r="B241" s="30">
        <v>2</v>
      </c>
      <c r="C241" s="5">
        <v>1960</v>
      </c>
      <c r="D241" s="5">
        <v>9</v>
      </c>
      <c r="E241" s="28">
        <v>0.873158</v>
      </c>
      <c r="F241" s="28">
        <v>2.32596</v>
      </c>
    </row>
    <row r="242" spans="1:6" ht="12.75">
      <c r="A242" s="30" t="s">
        <v>133</v>
      </c>
      <c r="B242" s="30">
        <v>2</v>
      </c>
      <c r="C242" s="5">
        <v>1960</v>
      </c>
      <c r="D242" s="5">
        <v>10</v>
      </c>
      <c r="E242" s="28">
        <v>5.960344</v>
      </c>
      <c r="F242" s="28">
        <v>14.513304000000002</v>
      </c>
    </row>
    <row r="243" spans="1:6" ht="12.75">
      <c r="A243" s="30" t="s">
        <v>133</v>
      </c>
      <c r="B243" s="30">
        <v>2</v>
      </c>
      <c r="C243" s="5">
        <v>1960</v>
      </c>
      <c r="D243" s="5">
        <v>11</v>
      </c>
      <c r="E243" s="28">
        <v>8.836113</v>
      </c>
      <c r="F243" s="28">
        <v>21.912813</v>
      </c>
    </row>
    <row r="244" spans="1:6" ht="12.75">
      <c r="A244" s="30" t="s">
        <v>133</v>
      </c>
      <c r="B244" s="30">
        <v>2</v>
      </c>
      <c r="C244" s="5">
        <v>1960</v>
      </c>
      <c r="D244" s="5">
        <v>12</v>
      </c>
      <c r="E244" s="28">
        <v>6.109488</v>
      </c>
      <c r="F244" s="28">
        <v>10.303062</v>
      </c>
    </row>
    <row r="245" spans="1:6" ht="12.75">
      <c r="A245" s="30" t="s">
        <v>133</v>
      </c>
      <c r="B245" s="30">
        <v>2</v>
      </c>
      <c r="C245" s="5">
        <v>1961</v>
      </c>
      <c r="D245" s="5">
        <v>1</v>
      </c>
      <c r="E245" s="28">
        <v>3.663946</v>
      </c>
      <c r="F245" s="28">
        <v>7.8492440000000006</v>
      </c>
    </row>
    <row r="246" spans="1:6" ht="12.75">
      <c r="A246" s="30" t="s">
        <v>133</v>
      </c>
      <c r="B246" s="30">
        <v>2</v>
      </c>
      <c r="C246" s="5">
        <v>1961</v>
      </c>
      <c r="D246" s="5">
        <v>2</v>
      </c>
      <c r="E246" s="28">
        <v>5.97198</v>
      </c>
      <c r="F246" s="28">
        <v>15.76834</v>
      </c>
    </row>
    <row r="247" spans="1:6" ht="12.75">
      <c r="A247" s="30" t="s">
        <v>133</v>
      </c>
      <c r="B247" s="30">
        <v>2</v>
      </c>
      <c r="C247" s="5">
        <v>1961</v>
      </c>
      <c r="D247" s="5">
        <v>3</v>
      </c>
      <c r="E247" s="28">
        <v>7.23231</v>
      </c>
      <c r="F247" s="28">
        <v>19.201074</v>
      </c>
    </row>
    <row r="248" spans="1:6" ht="12.75">
      <c r="A248" s="30" t="s">
        <v>133</v>
      </c>
      <c r="B248" s="30">
        <v>2</v>
      </c>
      <c r="C248" s="5">
        <v>1961</v>
      </c>
      <c r="D248" s="5">
        <v>4</v>
      </c>
      <c r="E248" s="28">
        <v>3.686678</v>
      </c>
      <c r="F248" s="28">
        <v>9.706767</v>
      </c>
    </row>
    <row r="249" spans="1:6" ht="12.75">
      <c r="A249" s="30" t="s">
        <v>133</v>
      </c>
      <c r="B249" s="30">
        <v>2</v>
      </c>
      <c r="C249" s="5">
        <v>1961</v>
      </c>
      <c r="D249" s="5">
        <v>5</v>
      </c>
      <c r="E249" s="28">
        <v>2.576965</v>
      </c>
      <c r="F249" s="28">
        <v>7.0923549999999995</v>
      </c>
    </row>
    <row r="250" spans="1:6" ht="12.75">
      <c r="A250" s="30" t="s">
        <v>133</v>
      </c>
      <c r="B250" s="30">
        <v>2</v>
      </c>
      <c r="C250" s="5">
        <v>1961</v>
      </c>
      <c r="D250" s="5">
        <v>6</v>
      </c>
      <c r="E250" s="28">
        <v>0.655995</v>
      </c>
      <c r="F250" s="28">
        <v>2.164935</v>
      </c>
    </row>
    <row r="251" spans="1:6" ht="12.75">
      <c r="A251" s="30" t="s">
        <v>133</v>
      </c>
      <c r="B251" s="30">
        <v>2</v>
      </c>
      <c r="C251" s="5">
        <v>1961</v>
      </c>
      <c r="D251" s="5">
        <v>7</v>
      </c>
      <c r="E251" s="28">
        <v>0.68129</v>
      </c>
      <c r="F251" s="28">
        <v>2.08976</v>
      </c>
    </row>
    <row r="252" spans="1:6" ht="12.75">
      <c r="A252" s="30" t="s">
        <v>133</v>
      </c>
      <c r="B252" s="30">
        <v>2</v>
      </c>
      <c r="C252" s="5">
        <v>1961</v>
      </c>
      <c r="D252" s="5">
        <v>8</v>
      </c>
      <c r="E252" s="28">
        <v>1.002365</v>
      </c>
      <c r="F252" s="28">
        <v>2.788998</v>
      </c>
    </row>
    <row r="253" spans="1:6" ht="12.75">
      <c r="A253" s="30" t="s">
        <v>133</v>
      </c>
      <c r="B253" s="30">
        <v>2</v>
      </c>
      <c r="C253" s="5">
        <v>1961</v>
      </c>
      <c r="D253" s="5">
        <v>9</v>
      </c>
      <c r="E253" s="28">
        <v>1.433304</v>
      </c>
      <c r="F253" s="28">
        <v>4.278834</v>
      </c>
    </row>
    <row r="254" spans="1:6" ht="12.75">
      <c r="A254" s="30" t="s">
        <v>133</v>
      </c>
      <c r="B254" s="30">
        <v>2</v>
      </c>
      <c r="C254" s="5">
        <v>1961</v>
      </c>
      <c r="D254" s="5">
        <v>10</v>
      </c>
      <c r="E254" s="28">
        <v>3.431142</v>
      </c>
      <c r="F254" s="28">
        <v>9.057477</v>
      </c>
    </row>
    <row r="255" spans="1:6" ht="12.75">
      <c r="A255" s="30" t="s">
        <v>133</v>
      </c>
      <c r="B255" s="30">
        <v>2</v>
      </c>
      <c r="C255" s="5">
        <v>1961</v>
      </c>
      <c r="D255" s="5">
        <v>11</v>
      </c>
      <c r="E255" s="28">
        <v>8.61459</v>
      </c>
      <c r="F255" s="28">
        <v>21.069243</v>
      </c>
    </row>
    <row r="256" spans="1:6" ht="12.75">
      <c r="A256" s="30" t="s">
        <v>133</v>
      </c>
      <c r="B256" s="30">
        <v>2</v>
      </c>
      <c r="C256" s="5">
        <v>1961</v>
      </c>
      <c r="D256" s="5">
        <v>12</v>
      </c>
      <c r="E256" s="28">
        <v>5.388999</v>
      </c>
      <c r="F256" s="28">
        <v>14.362698</v>
      </c>
    </row>
    <row r="257" spans="1:6" ht="12.75">
      <c r="A257" s="30" t="s">
        <v>133</v>
      </c>
      <c r="B257" s="30">
        <v>2</v>
      </c>
      <c r="C257" s="5">
        <v>1962</v>
      </c>
      <c r="D257" s="5">
        <v>1</v>
      </c>
      <c r="E257" s="28">
        <v>7.456592</v>
      </c>
      <c r="F257" s="28">
        <v>19.801683999999998</v>
      </c>
    </row>
    <row r="258" spans="1:6" ht="12.75">
      <c r="A258" s="30" t="s">
        <v>133</v>
      </c>
      <c r="B258" s="30">
        <v>2</v>
      </c>
      <c r="C258" s="5">
        <v>1962</v>
      </c>
      <c r="D258" s="5">
        <v>2</v>
      </c>
      <c r="E258" s="28">
        <v>2.79936</v>
      </c>
      <c r="F258" s="28">
        <v>6.38976</v>
      </c>
    </row>
    <row r="259" spans="1:6" ht="12.75">
      <c r="A259" s="30" t="s">
        <v>133</v>
      </c>
      <c r="B259" s="30">
        <v>2</v>
      </c>
      <c r="C259" s="5">
        <v>1962</v>
      </c>
      <c r="D259" s="5">
        <v>3</v>
      </c>
      <c r="E259" s="28">
        <v>4.837469</v>
      </c>
      <c r="F259" s="28">
        <v>13.153699</v>
      </c>
    </row>
    <row r="260" spans="1:6" ht="12.75">
      <c r="A260" s="30" t="s">
        <v>133</v>
      </c>
      <c r="B260" s="30">
        <v>2</v>
      </c>
      <c r="C260" s="5">
        <v>1962</v>
      </c>
      <c r="D260" s="5">
        <v>4</v>
      </c>
      <c r="E260" s="28">
        <v>7.31668</v>
      </c>
      <c r="F260" s="28">
        <v>22.398</v>
      </c>
    </row>
    <row r="261" spans="1:6" ht="12.75">
      <c r="A261" s="30" t="s">
        <v>133</v>
      </c>
      <c r="B261" s="30">
        <v>2</v>
      </c>
      <c r="C261" s="5">
        <v>1962</v>
      </c>
      <c r="D261" s="5">
        <v>5</v>
      </c>
      <c r="E261" s="28">
        <v>4.982069</v>
      </c>
      <c r="F261" s="28">
        <v>15.277731</v>
      </c>
    </row>
    <row r="262" spans="1:6" ht="12.75">
      <c r="A262" s="30" t="s">
        <v>133</v>
      </c>
      <c r="B262" s="30">
        <v>2</v>
      </c>
      <c r="C262" s="5">
        <v>1962</v>
      </c>
      <c r="D262" s="5">
        <v>6</v>
      </c>
      <c r="E262" s="28">
        <v>1.991388</v>
      </c>
      <c r="F262" s="28">
        <v>5.87692</v>
      </c>
    </row>
    <row r="263" spans="1:6" ht="12.75">
      <c r="A263" s="30" t="s">
        <v>133</v>
      </c>
      <c r="B263" s="30">
        <v>2</v>
      </c>
      <c r="C263" s="5">
        <v>1962</v>
      </c>
      <c r="D263" s="5">
        <v>7</v>
      </c>
      <c r="E263" s="28">
        <v>0.954275</v>
      </c>
      <c r="F263" s="28">
        <v>2.6920599999999997</v>
      </c>
    </row>
    <row r="264" spans="1:6" ht="12.75">
      <c r="A264" s="30" t="s">
        <v>133</v>
      </c>
      <c r="B264" s="30">
        <v>2</v>
      </c>
      <c r="C264" s="5">
        <v>1962</v>
      </c>
      <c r="D264" s="5">
        <v>8</v>
      </c>
      <c r="E264" s="28">
        <v>0.291788</v>
      </c>
      <c r="F264" s="28">
        <v>0.8146770000000001</v>
      </c>
    </row>
    <row r="265" spans="1:6" ht="12.75">
      <c r="A265" s="30" t="s">
        <v>133</v>
      </c>
      <c r="B265" s="30">
        <v>2</v>
      </c>
      <c r="C265" s="5">
        <v>1962</v>
      </c>
      <c r="D265" s="5">
        <v>9</v>
      </c>
      <c r="E265" s="28">
        <v>0.479216</v>
      </c>
      <c r="F265" s="28">
        <v>1.3195519999999998</v>
      </c>
    </row>
    <row r="266" spans="1:6" ht="12.75">
      <c r="A266" s="30" t="s">
        <v>133</v>
      </c>
      <c r="B266" s="30">
        <v>2</v>
      </c>
      <c r="C266" s="5">
        <v>1962</v>
      </c>
      <c r="D266" s="5">
        <v>10</v>
      </c>
      <c r="E266" s="28">
        <v>0.966112</v>
      </c>
      <c r="F266" s="28">
        <v>2.426403</v>
      </c>
    </row>
    <row r="267" spans="1:6" ht="12.75">
      <c r="A267" s="30" t="s">
        <v>133</v>
      </c>
      <c r="B267" s="30">
        <v>2</v>
      </c>
      <c r="C267" s="5">
        <v>1962</v>
      </c>
      <c r="D267" s="5">
        <v>11</v>
      </c>
      <c r="E267" s="28">
        <v>0.95702</v>
      </c>
      <c r="F267" s="28">
        <v>2.9079360000000003</v>
      </c>
    </row>
    <row r="268" spans="1:6" ht="12.75">
      <c r="A268" s="30" t="s">
        <v>133</v>
      </c>
      <c r="B268" s="30">
        <v>2</v>
      </c>
      <c r="C268" s="5">
        <v>1962</v>
      </c>
      <c r="D268" s="5">
        <v>12</v>
      </c>
      <c r="E268" s="28">
        <v>1.85129</v>
      </c>
      <c r="F268" s="28">
        <v>4.24649</v>
      </c>
    </row>
    <row r="269" spans="1:6" ht="12.75">
      <c r="A269" s="30" t="s">
        <v>133</v>
      </c>
      <c r="B269" s="30">
        <v>2</v>
      </c>
      <c r="C269" s="5">
        <v>1963</v>
      </c>
      <c r="D269" s="5">
        <v>1</v>
      </c>
      <c r="E269" s="28">
        <v>5.458781</v>
      </c>
      <c r="F269" s="28">
        <v>14.568284</v>
      </c>
    </row>
    <row r="270" spans="1:6" ht="12.75">
      <c r="A270" s="30" t="s">
        <v>133</v>
      </c>
      <c r="B270" s="30">
        <v>2</v>
      </c>
      <c r="C270" s="5">
        <v>1963</v>
      </c>
      <c r="D270" s="5">
        <v>2</v>
      </c>
      <c r="E270" s="28">
        <v>1.024675</v>
      </c>
      <c r="F270" s="28">
        <v>3.276549</v>
      </c>
    </row>
    <row r="271" spans="1:6" ht="12.75">
      <c r="A271" s="30" t="s">
        <v>133</v>
      </c>
      <c r="B271" s="30">
        <v>2</v>
      </c>
      <c r="C271" s="5">
        <v>1963</v>
      </c>
      <c r="D271" s="5">
        <v>3</v>
      </c>
      <c r="E271" s="28">
        <v>8.088192</v>
      </c>
      <c r="F271" s="28">
        <v>19.599328</v>
      </c>
    </row>
    <row r="272" spans="1:6" ht="12.75">
      <c r="A272" s="30" t="s">
        <v>133</v>
      </c>
      <c r="B272" s="30">
        <v>2</v>
      </c>
      <c r="C272" s="5">
        <v>1963</v>
      </c>
      <c r="D272" s="5">
        <v>4</v>
      </c>
      <c r="E272" s="28">
        <v>7.61463</v>
      </c>
      <c r="F272" s="28">
        <v>20.083759999999998</v>
      </c>
    </row>
    <row r="273" spans="1:6" ht="12.75">
      <c r="A273" s="30" t="s">
        <v>133</v>
      </c>
      <c r="B273" s="30">
        <v>2</v>
      </c>
      <c r="C273" s="5">
        <v>1963</v>
      </c>
      <c r="D273" s="5">
        <v>5</v>
      </c>
      <c r="E273" s="28">
        <v>6.20806</v>
      </c>
      <c r="F273" s="28">
        <v>19.99066</v>
      </c>
    </row>
    <row r="274" spans="1:6" ht="12.75">
      <c r="A274" s="30" t="s">
        <v>133</v>
      </c>
      <c r="B274" s="30">
        <v>2</v>
      </c>
      <c r="C274" s="5">
        <v>1963</v>
      </c>
      <c r="D274" s="5">
        <v>6</v>
      </c>
      <c r="E274" s="28">
        <v>2.70053</v>
      </c>
      <c r="F274" s="28">
        <v>9.61576</v>
      </c>
    </row>
    <row r="275" spans="1:6" ht="12.75">
      <c r="A275" s="30" t="s">
        <v>133</v>
      </c>
      <c r="B275" s="30">
        <v>2</v>
      </c>
      <c r="C275" s="5">
        <v>1963</v>
      </c>
      <c r="D275" s="5">
        <v>7</v>
      </c>
      <c r="E275" s="28">
        <v>1.806805</v>
      </c>
      <c r="F275" s="28">
        <v>5.245691</v>
      </c>
    </row>
    <row r="276" spans="1:6" ht="12.75">
      <c r="A276" s="30" t="s">
        <v>133</v>
      </c>
      <c r="B276" s="30">
        <v>2</v>
      </c>
      <c r="C276" s="5">
        <v>1963</v>
      </c>
      <c r="D276" s="5">
        <v>8</v>
      </c>
      <c r="E276" s="28">
        <v>1.150524</v>
      </c>
      <c r="F276" s="28">
        <v>3.188664</v>
      </c>
    </row>
    <row r="277" spans="1:6" ht="12.75">
      <c r="A277" s="30" t="s">
        <v>133</v>
      </c>
      <c r="B277" s="30">
        <v>2</v>
      </c>
      <c r="C277" s="5">
        <v>1963</v>
      </c>
      <c r="D277" s="5">
        <v>9</v>
      </c>
      <c r="E277" s="28">
        <v>2.078925</v>
      </c>
      <c r="F277" s="28">
        <v>6.22485</v>
      </c>
    </row>
    <row r="278" spans="1:6" ht="12.75">
      <c r="A278" s="30" t="s">
        <v>133</v>
      </c>
      <c r="B278" s="30">
        <v>2</v>
      </c>
      <c r="C278" s="5">
        <v>1963</v>
      </c>
      <c r="D278" s="5">
        <v>10</v>
      </c>
      <c r="E278" s="28">
        <v>0.850164</v>
      </c>
      <c r="F278" s="28">
        <v>2.573526</v>
      </c>
    </row>
    <row r="279" spans="1:6" ht="12.75">
      <c r="A279" s="30" t="s">
        <v>133</v>
      </c>
      <c r="B279" s="30">
        <v>2</v>
      </c>
      <c r="C279" s="5">
        <v>1963</v>
      </c>
      <c r="D279" s="5">
        <v>11</v>
      </c>
      <c r="E279" s="28">
        <v>8.16598</v>
      </c>
      <c r="F279" s="28">
        <v>26.71051</v>
      </c>
    </row>
    <row r="280" spans="1:6" ht="12.75">
      <c r="A280" s="30" t="s">
        <v>133</v>
      </c>
      <c r="B280" s="30">
        <v>2</v>
      </c>
      <c r="C280" s="5">
        <v>1963</v>
      </c>
      <c r="D280" s="5">
        <v>12</v>
      </c>
      <c r="E280" s="28">
        <v>2.294204</v>
      </c>
      <c r="F280" s="28">
        <v>5.613092</v>
      </c>
    </row>
    <row r="281" spans="1:6" ht="12.75">
      <c r="A281" s="30" t="s">
        <v>133</v>
      </c>
      <c r="B281" s="30">
        <v>2</v>
      </c>
      <c r="C281" s="5">
        <v>1964</v>
      </c>
      <c r="D281" s="5">
        <v>1</v>
      </c>
      <c r="E281" s="28">
        <v>1.703655</v>
      </c>
      <c r="F281" s="28">
        <v>5.13264</v>
      </c>
    </row>
    <row r="282" spans="1:6" ht="12.75">
      <c r="A282" s="30" t="s">
        <v>133</v>
      </c>
      <c r="B282" s="30">
        <v>2</v>
      </c>
      <c r="C282" s="5">
        <v>1964</v>
      </c>
      <c r="D282" s="5">
        <v>2</v>
      </c>
      <c r="E282" s="28">
        <v>5.4405</v>
      </c>
      <c r="F282" s="28">
        <v>15.498</v>
      </c>
    </row>
    <row r="283" spans="1:6" ht="12.75">
      <c r="A283" s="30" t="s">
        <v>133</v>
      </c>
      <c r="B283" s="30">
        <v>2</v>
      </c>
      <c r="C283" s="5">
        <v>1964</v>
      </c>
      <c r="D283" s="5">
        <v>3</v>
      </c>
      <c r="E283" s="28">
        <v>6.792263</v>
      </c>
      <c r="F283" s="28">
        <v>18.59984</v>
      </c>
    </row>
    <row r="284" spans="1:6" ht="12.75">
      <c r="A284" s="30" t="s">
        <v>133</v>
      </c>
      <c r="B284" s="30">
        <v>2</v>
      </c>
      <c r="C284" s="5">
        <v>1964</v>
      </c>
      <c r="D284" s="5">
        <v>4</v>
      </c>
      <c r="E284" s="28">
        <v>6.379852</v>
      </c>
      <c r="F284" s="28">
        <v>15.959788999999999</v>
      </c>
    </row>
    <row r="285" spans="1:6" ht="12.75">
      <c r="A285" s="30" t="s">
        <v>133</v>
      </c>
      <c r="B285" s="30">
        <v>2</v>
      </c>
      <c r="C285" s="5">
        <v>1964</v>
      </c>
      <c r="D285" s="5">
        <v>5</v>
      </c>
      <c r="E285" s="28">
        <v>3.655148</v>
      </c>
      <c r="F285" s="28">
        <v>11.630782</v>
      </c>
    </row>
    <row r="286" spans="1:6" ht="12.75">
      <c r="A286" s="30" t="s">
        <v>133</v>
      </c>
      <c r="B286" s="30">
        <v>2</v>
      </c>
      <c r="C286" s="5">
        <v>1964</v>
      </c>
      <c r="D286" s="5">
        <v>6</v>
      </c>
      <c r="E286" s="28">
        <v>1.65358</v>
      </c>
      <c r="F286" s="28">
        <v>5.736212</v>
      </c>
    </row>
    <row r="287" spans="1:6" ht="12.75">
      <c r="A287" s="30" t="s">
        <v>133</v>
      </c>
      <c r="B287" s="30">
        <v>2</v>
      </c>
      <c r="C287" s="5">
        <v>1964</v>
      </c>
      <c r="D287" s="5">
        <v>7</v>
      </c>
      <c r="E287" s="28">
        <v>1.044638</v>
      </c>
      <c r="F287" s="28">
        <v>2.9196910000000003</v>
      </c>
    </row>
    <row r="288" spans="1:6" ht="12.75">
      <c r="A288" s="30" t="s">
        <v>133</v>
      </c>
      <c r="B288" s="30">
        <v>2</v>
      </c>
      <c r="C288" s="5">
        <v>1964</v>
      </c>
      <c r="D288" s="5">
        <v>8</v>
      </c>
      <c r="E288" s="28">
        <v>0.641273</v>
      </c>
      <c r="F288" s="28">
        <v>1.783124</v>
      </c>
    </row>
    <row r="289" spans="1:6" ht="12.75">
      <c r="A289" s="30" t="s">
        <v>133</v>
      </c>
      <c r="B289" s="30">
        <v>2</v>
      </c>
      <c r="C289" s="5">
        <v>1964</v>
      </c>
      <c r="D289" s="5">
        <v>9</v>
      </c>
      <c r="E289" s="28">
        <v>0.309175</v>
      </c>
      <c r="F289" s="28">
        <v>0.8530249999999999</v>
      </c>
    </row>
    <row r="290" spans="1:6" ht="12.75">
      <c r="A290" s="30" t="s">
        <v>133</v>
      </c>
      <c r="B290" s="30">
        <v>2</v>
      </c>
      <c r="C290" s="5">
        <v>1964</v>
      </c>
      <c r="D290" s="5">
        <v>10</v>
      </c>
      <c r="E290" s="28">
        <v>1.981032</v>
      </c>
      <c r="F290" s="28">
        <v>5.121855999999999</v>
      </c>
    </row>
    <row r="291" spans="1:6" ht="12.75">
      <c r="A291" s="30" t="s">
        <v>133</v>
      </c>
      <c r="B291" s="30">
        <v>2</v>
      </c>
      <c r="C291" s="5">
        <v>1964</v>
      </c>
      <c r="D291" s="5">
        <v>11</v>
      </c>
      <c r="E291" s="28">
        <v>0.651514</v>
      </c>
      <c r="F291" s="28">
        <v>1.8482280000000002</v>
      </c>
    </row>
    <row r="292" spans="1:6" ht="12.75">
      <c r="A292" s="30" t="s">
        <v>133</v>
      </c>
      <c r="B292" s="30">
        <v>2</v>
      </c>
      <c r="C292" s="5">
        <v>1964</v>
      </c>
      <c r="D292" s="5">
        <v>12</v>
      </c>
      <c r="E292" s="28">
        <v>2.469584</v>
      </c>
      <c r="F292" s="28">
        <v>7.218536</v>
      </c>
    </row>
    <row r="293" spans="1:6" ht="12.75">
      <c r="A293" s="30" t="s">
        <v>133</v>
      </c>
      <c r="B293" s="30">
        <v>2</v>
      </c>
      <c r="C293" s="5">
        <v>1965</v>
      </c>
      <c r="D293" s="5">
        <v>1</v>
      </c>
      <c r="E293" s="28">
        <v>2.819028</v>
      </c>
      <c r="F293" s="28">
        <v>10.057512</v>
      </c>
    </row>
    <row r="294" spans="1:6" ht="12.75">
      <c r="A294" s="30" t="s">
        <v>133</v>
      </c>
      <c r="B294" s="30">
        <v>2</v>
      </c>
      <c r="C294" s="5">
        <v>1965</v>
      </c>
      <c r="D294" s="5">
        <v>2</v>
      </c>
      <c r="E294" s="28">
        <v>4.398728</v>
      </c>
      <c r="F294" s="28">
        <v>11.17656</v>
      </c>
    </row>
    <row r="295" spans="1:6" ht="12.75">
      <c r="A295" s="30" t="s">
        <v>133</v>
      </c>
      <c r="B295" s="30">
        <v>2</v>
      </c>
      <c r="C295" s="5">
        <v>1965</v>
      </c>
      <c r="D295" s="5">
        <v>3</v>
      </c>
      <c r="E295" s="28">
        <v>9.4021</v>
      </c>
      <c r="F295" s="28">
        <v>23.5971</v>
      </c>
    </row>
    <row r="296" spans="1:6" ht="12.75">
      <c r="A296" s="30" t="s">
        <v>133</v>
      </c>
      <c r="B296" s="30">
        <v>2</v>
      </c>
      <c r="C296" s="5">
        <v>1965</v>
      </c>
      <c r="D296" s="5">
        <v>4</v>
      </c>
      <c r="E296" s="28">
        <v>8.139096</v>
      </c>
      <c r="F296" s="28">
        <v>20.272378</v>
      </c>
    </row>
    <row r="297" spans="1:6" ht="12.75">
      <c r="A297" s="30" t="s">
        <v>133</v>
      </c>
      <c r="B297" s="30">
        <v>2</v>
      </c>
      <c r="C297" s="5">
        <v>1965</v>
      </c>
      <c r="D297" s="5">
        <v>5</v>
      </c>
      <c r="E297" s="28">
        <v>2.79055</v>
      </c>
      <c r="F297" s="28">
        <v>8.1137</v>
      </c>
    </row>
    <row r="298" spans="1:6" ht="12.75">
      <c r="A298" s="30" t="s">
        <v>133</v>
      </c>
      <c r="B298" s="30">
        <v>2</v>
      </c>
      <c r="C298" s="5">
        <v>1965</v>
      </c>
      <c r="D298" s="5">
        <v>6</v>
      </c>
      <c r="E298" s="28">
        <v>0.432276</v>
      </c>
      <c r="F298" s="28">
        <v>1.266772</v>
      </c>
    </row>
    <row r="299" spans="1:6" ht="12.75">
      <c r="A299" s="30" t="s">
        <v>133</v>
      </c>
      <c r="B299" s="30">
        <v>2</v>
      </c>
      <c r="C299" s="5">
        <v>1965</v>
      </c>
      <c r="D299" s="5">
        <v>7</v>
      </c>
      <c r="E299" s="28">
        <v>0.208539</v>
      </c>
      <c r="F299" s="28">
        <v>0.584586</v>
      </c>
    </row>
    <row r="300" spans="1:6" ht="12.75">
      <c r="A300" s="30" t="s">
        <v>133</v>
      </c>
      <c r="B300" s="30">
        <v>2</v>
      </c>
      <c r="C300" s="5">
        <v>1965</v>
      </c>
      <c r="D300" s="5">
        <v>8</v>
      </c>
      <c r="E300" s="28">
        <v>0.203544</v>
      </c>
      <c r="F300" s="28">
        <v>0.559152</v>
      </c>
    </row>
    <row r="301" spans="1:6" ht="12.75">
      <c r="A301" s="30" t="s">
        <v>133</v>
      </c>
      <c r="B301" s="30">
        <v>2</v>
      </c>
      <c r="C301" s="5">
        <v>1965</v>
      </c>
      <c r="D301" s="5">
        <v>9</v>
      </c>
      <c r="E301" s="28">
        <v>0.4503</v>
      </c>
      <c r="F301" s="28">
        <v>1.6360899999999998</v>
      </c>
    </row>
    <row r="302" spans="1:6" ht="12.75">
      <c r="A302" s="30" t="s">
        <v>133</v>
      </c>
      <c r="B302" s="30">
        <v>2</v>
      </c>
      <c r="C302" s="5">
        <v>1965</v>
      </c>
      <c r="D302" s="5">
        <v>10</v>
      </c>
      <c r="E302" s="28">
        <v>1.004672</v>
      </c>
      <c r="F302" s="28">
        <v>2.931184</v>
      </c>
    </row>
    <row r="303" spans="1:6" ht="12.75">
      <c r="A303" s="30" t="s">
        <v>133</v>
      </c>
      <c r="B303" s="30">
        <v>2</v>
      </c>
      <c r="C303" s="5">
        <v>1965</v>
      </c>
      <c r="D303" s="5">
        <v>11</v>
      </c>
      <c r="E303" s="28">
        <v>5.245014</v>
      </c>
      <c r="F303" s="28">
        <v>13.847266000000001</v>
      </c>
    </row>
    <row r="304" spans="1:6" ht="12.75">
      <c r="A304" s="30" t="s">
        <v>133</v>
      </c>
      <c r="B304" s="30">
        <v>2</v>
      </c>
      <c r="C304" s="5">
        <v>1965</v>
      </c>
      <c r="D304" s="5">
        <v>12</v>
      </c>
      <c r="E304" s="28">
        <v>9.230375</v>
      </c>
      <c r="F304" s="28">
        <v>23.756425</v>
      </c>
    </row>
    <row r="305" spans="1:6" ht="12.75">
      <c r="A305" s="30" t="s">
        <v>133</v>
      </c>
      <c r="B305" s="30">
        <v>2</v>
      </c>
      <c r="C305" s="5">
        <v>1966</v>
      </c>
      <c r="D305" s="5">
        <v>1</v>
      </c>
      <c r="E305" s="28">
        <v>3.97575</v>
      </c>
      <c r="F305" s="28">
        <v>11.990862</v>
      </c>
    </row>
    <row r="306" spans="1:6" ht="12.75">
      <c r="A306" s="30" t="s">
        <v>133</v>
      </c>
      <c r="B306" s="30">
        <v>2</v>
      </c>
      <c r="C306" s="5">
        <v>1966</v>
      </c>
      <c r="D306" s="5">
        <v>2</v>
      </c>
      <c r="E306" s="28">
        <v>6.847524</v>
      </c>
      <c r="F306" s="28">
        <v>20.102088000000002</v>
      </c>
    </row>
    <row r="307" spans="1:6" ht="12.75">
      <c r="A307" s="30" t="s">
        <v>133</v>
      </c>
      <c r="B307" s="30">
        <v>2</v>
      </c>
      <c r="C307" s="5">
        <v>1966</v>
      </c>
      <c r="D307" s="5">
        <v>3</v>
      </c>
      <c r="E307" s="28">
        <v>3.607821</v>
      </c>
      <c r="F307" s="28">
        <v>9.056367</v>
      </c>
    </row>
    <row r="308" spans="1:6" ht="12.75">
      <c r="A308" s="30" t="s">
        <v>133</v>
      </c>
      <c r="B308" s="30">
        <v>2</v>
      </c>
      <c r="C308" s="5">
        <v>1966</v>
      </c>
      <c r="D308" s="5">
        <v>4</v>
      </c>
      <c r="E308" s="28">
        <v>3.00901</v>
      </c>
      <c r="F308" s="28">
        <v>12.52705</v>
      </c>
    </row>
    <row r="309" spans="1:6" ht="12.75">
      <c r="A309" s="30" t="s">
        <v>133</v>
      </c>
      <c r="B309" s="30">
        <v>2</v>
      </c>
      <c r="C309" s="5">
        <v>1966</v>
      </c>
      <c r="D309" s="5">
        <v>5</v>
      </c>
      <c r="E309" s="28">
        <v>1.429585</v>
      </c>
      <c r="F309" s="28">
        <v>5.629746</v>
      </c>
    </row>
    <row r="310" spans="1:6" ht="12.75">
      <c r="A310" s="30" t="s">
        <v>133</v>
      </c>
      <c r="B310" s="30">
        <v>2</v>
      </c>
      <c r="C310" s="5">
        <v>1966</v>
      </c>
      <c r="D310" s="5">
        <v>6</v>
      </c>
      <c r="E310" s="28">
        <v>1.336965</v>
      </c>
      <c r="F310" s="28">
        <v>5.160435</v>
      </c>
    </row>
    <row r="311" spans="1:6" ht="12.75">
      <c r="A311" s="30" t="s">
        <v>133</v>
      </c>
      <c r="B311" s="30">
        <v>2</v>
      </c>
      <c r="C311" s="5">
        <v>1966</v>
      </c>
      <c r="D311" s="5">
        <v>7</v>
      </c>
      <c r="E311" s="28">
        <v>0.339388</v>
      </c>
      <c r="F311" s="28">
        <v>0.971106</v>
      </c>
    </row>
    <row r="312" spans="1:6" ht="12.75">
      <c r="A312" s="30" t="s">
        <v>133</v>
      </c>
      <c r="B312" s="30">
        <v>2</v>
      </c>
      <c r="C312" s="5">
        <v>1966</v>
      </c>
      <c r="D312" s="5">
        <v>8</v>
      </c>
      <c r="E312" s="28">
        <v>0.13891</v>
      </c>
      <c r="F312" s="28">
        <v>0.38831000000000004</v>
      </c>
    </row>
    <row r="313" spans="1:6" ht="12.75">
      <c r="A313" s="30" t="s">
        <v>133</v>
      </c>
      <c r="B313" s="30">
        <v>2</v>
      </c>
      <c r="C313" s="5">
        <v>1966</v>
      </c>
      <c r="D313" s="5">
        <v>9</v>
      </c>
      <c r="E313" s="28">
        <v>0.178024</v>
      </c>
      <c r="F313" s="28">
        <v>0.49592400000000003</v>
      </c>
    </row>
    <row r="314" spans="1:6" ht="12.75">
      <c r="A314" s="30" t="s">
        <v>133</v>
      </c>
      <c r="B314" s="30">
        <v>2</v>
      </c>
      <c r="C314" s="5">
        <v>1966</v>
      </c>
      <c r="D314" s="5">
        <v>10</v>
      </c>
      <c r="E314" s="28">
        <v>3.051798</v>
      </c>
      <c r="F314" s="28">
        <v>9.131426999999999</v>
      </c>
    </row>
    <row r="315" spans="1:6" ht="12.75">
      <c r="A315" s="30" t="s">
        <v>133</v>
      </c>
      <c r="B315" s="30">
        <v>2</v>
      </c>
      <c r="C315" s="5">
        <v>1966</v>
      </c>
      <c r="D315" s="5">
        <v>11</v>
      </c>
      <c r="E315" s="28">
        <v>7.435368</v>
      </c>
      <c r="F315" s="28">
        <v>18.823446</v>
      </c>
    </row>
    <row r="316" spans="1:6" ht="12.75">
      <c r="A316" s="30" t="s">
        <v>133</v>
      </c>
      <c r="B316" s="30">
        <v>2</v>
      </c>
      <c r="C316" s="5">
        <v>1966</v>
      </c>
      <c r="D316" s="5">
        <v>12</v>
      </c>
      <c r="E316" s="28">
        <v>12.3201</v>
      </c>
      <c r="F316" s="28">
        <v>29.5488</v>
      </c>
    </row>
    <row r="317" spans="1:6" ht="12.75">
      <c r="A317" s="30" t="s">
        <v>133</v>
      </c>
      <c r="B317" s="30">
        <v>2</v>
      </c>
      <c r="C317" s="5">
        <v>1967</v>
      </c>
      <c r="D317" s="5">
        <v>1</v>
      </c>
      <c r="E317" s="28">
        <v>3.776315</v>
      </c>
      <c r="F317" s="28">
        <v>9.328755</v>
      </c>
    </row>
    <row r="318" spans="1:6" ht="12.75">
      <c r="A318" s="30" t="s">
        <v>133</v>
      </c>
      <c r="B318" s="30">
        <v>2</v>
      </c>
      <c r="C318" s="5">
        <v>1967</v>
      </c>
      <c r="D318" s="5">
        <v>2</v>
      </c>
      <c r="E318" s="28">
        <v>2.075275</v>
      </c>
      <c r="F318" s="28">
        <v>6.020739</v>
      </c>
    </row>
    <row r="319" spans="1:6" ht="12.75">
      <c r="A319" s="30" t="s">
        <v>133</v>
      </c>
      <c r="B319" s="30">
        <v>2</v>
      </c>
      <c r="C319" s="5">
        <v>1967</v>
      </c>
      <c r="D319" s="5">
        <v>3</v>
      </c>
      <c r="E319" s="28">
        <v>5.245196</v>
      </c>
      <c r="F319" s="28">
        <v>13.83861</v>
      </c>
    </row>
    <row r="320" spans="1:6" ht="12.75">
      <c r="A320" s="30" t="s">
        <v>133</v>
      </c>
      <c r="B320" s="30">
        <v>2</v>
      </c>
      <c r="C320" s="5">
        <v>1967</v>
      </c>
      <c r="D320" s="5">
        <v>4</v>
      </c>
      <c r="E320" s="28">
        <v>1.91597</v>
      </c>
      <c r="F320" s="28">
        <v>4.7050849999999995</v>
      </c>
    </row>
    <row r="321" spans="1:6" ht="12.75">
      <c r="A321" s="30" t="s">
        <v>133</v>
      </c>
      <c r="B321" s="30">
        <v>2</v>
      </c>
      <c r="C321" s="5">
        <v>1967</v>
      </c>
      <c r="D321" s="5">
        <v>5</v>
      </c>
      <c r="E321" s="28">
        <v>3.845418</v>
      </c>
      <c r="F321" s="28">
        <v>11.442234</v>
      </c>
    </row>
    <row r="322" spans="1:6" ht="12.75">
      <c r="A322" s="30" t="s">
        <v>133</v>
      </c>
      <c r="B322" s="30">
        <v>2</v>
      </c>
      <c r="C322" s="5">
        <v>1967</v>
      </c>
      <c r="D322" s="5">
        <v>6</v>
      </c>
      <c r="E322" s="28">
        <v>0.96615</v>
      </c>
      <c r="F322" s="28">
        <v>3.0465929999999997</v>
      </c>
    </row>
    <row r="323" spans="1:6" ht="12.75">
      <c r="A323" s="30" t="s">
        <v>133</v>
      </c>
      <c r="B323" s="30">
        <v>2</v>
      </c>
      <c r="C323" s="5">
        <v>1967</v>
      </c>
      <c r="D323" s="5">
        <v>7</v>
      </c>
      <c r="E323" s="28">
        <v>0.28704</v>
      </c>
      <c r="F323" s="28">
        <v>0.8138780000000001</v>
      </c>
    </row>
    <row r="324" spans="1:6" ht="12.75">
      <c r="A324" s="30" t="s">
        <v>133</v>
      </c>
      <c r="B324" s="30">
        <v>2</v>
      </c>
      <c r="C324" s="5">
        <v>1967</v>
      </c>
      <c r="D324" s="5">
        <v>8</v>
      </c>
      <c r="E324" s="28">
        <v>0.215071</v>
      </c>
      <c r="F324" s="28">
        <v>0.603905</v>
      </c>
    </row>
    <row r="325" spans="1:6" ht="12.75">
      <c r="A325" s="30" t="s">
        <v>133</v>
      </c>
      <c r="B325" s="30">
        <v>2</v>
      </c>
      <c r="C325" s="5">
        <v>1967</v>
      </c>
      <c r="D325" s="5">
        <v>9</v>
      </c>
      <c r="E325" s="28">
        <v>0.334412</v>
      </c>
      <c r="F325" s="28">
        <v>0.98176</v>
      </c>
    </row>
    <row r="326" spans="1:6" ht="12.75">
      <c r="A326" s="30" t="s">
        <v>133</v>
      </c>
      <c r="B326" s="30">
        <v>2</v>
      </c>
      <c r="C326" s="5">
        <v>1967</v>
      </c>
      <c r="D326" s="5">
        <v>10</v>
      </c>
      <c r="E326" s="28">
        <v>0.418806</v>
      </c>
      <c r="F326" s="28">
        <v>1.232568</v>
      </c>
    </row>
    <row r="327" spans="1:6" ht="12.75">
      <c r="A327" s="30" t="s">
        <v>133</v>
      </c>
      <c r="B327" s="30">
        <v>2</v>
      </c>
      <c r="C327" s="5">
        <v>1967</v>
      </c>
      <c r="D327" s="5">
        <v>11</v>
      </c>
      <c r="E327" s="28">
        <v>3.07496</v>
      </c>
      <c r="F327" s="28">
        <v>8.394960000000001</v>
      </c>
    </row>
    <row r="328" spans="1:6" ht="12.75">
      <c r="A328" s="30" t="s">
        <v>133</v>
      </c>
      <c r="B328" s="30">
        <v>2</v>
      </c>
      <c r="C328" s="5">
        <v>1967</v>
      </c>
      <c r="D328" s="5">
        <v>12</v>
      </c>
      <c r="E328" s="28">
        <v>8.438664</v>
      </c>
      <c r="F328" s="28">
        <v>22.547652</v>
      </c>
    </row>
    <row r="329" spans="1:6" ht="12.75">
      <c r="A329" s="30" t="s">
        <v>133</v>
      </c>
      <c r="B329" s="30">
        <v>2</v>
      </c>
      <c r="C329" s="5">
        <v>1968</v>
      </c>
      <c r="D329" s="5">
        <v>1</v>
      </c>
      <c r="E329" s="28">
        <v>15.54012</v>
      </c>
      <c r="F329" s="28">
        <v>34.375321</v>
      </c>
    </row>
    <row r="330" spans="1:6" ht="12.75">
      <c r="A330" s="30" t="s">
        <v>133</v>
      </c>
      <c r="B330" s="30">
        <v>2</v>
      </c>
      <c r="C330" s="5">
        <v>1968</v>
      </c>
      <c r="D330" s="5">
        <v>2</v>
      </c>
      <c r="E330" s="28">
        <v>5.789995</v>
      </c>
      <c r="F330" s="28">
        <v>14.437940000000001</v>
      </c>
    </row>
    <row r="331" spans="1:6" ht="12.75">
      <c r="A331" s="30" t="s">
        <v>133</v>
      </c>
      <c r="B331" s="30">
        <v>2</v>
      </c>
      <c r="C331" s="5">
        <v>1968</v>
      </c>
      <c r="D331" s="5">
        <v>3</v>
      </c>
      <c r="E331" s="28">
        <v>5.8092</v>
      </c>
      <c r="F331" s="28">
        <v>13.51875</v>
      </c>
    </row>
    <row r="332" spans="1:6" ht="12.75">
      <c r="A332" s="30" t="s">
        <v>133</v>
      </c>
      <c r="B332" s="30">
        <v>2</v>
      </c>
      <c r="C332" s="5">
        <v>1968</v>
      </c>
      <c r="D332" s="5">
        <v>4</v>
      </c>
      <c r="E332" s="28">
        <v>13.197283</v>
      </c>
      <c r="F332" s="28">
        <v>30.731150999999997</v>
      </c>
    </row>
    <row r="333" spans="1:6" ht="12.75">
      <c r="A333" s="30" t="s">
        <v>133</v>
      </c>
      <c r="B333" s="30">
        <v>2</v>
      </c>
      <c r="C333" s="5">
        <v>1968</v>
      </c>
      <c r="D333" s="5">
        <v>5</v>
      </c>
      <c r="E333" s="28">
        <v>6.388758</v>
      </c>
      <c r="F333" s="28">
        <v>18.933733</v>
      </c>
    </row>
    <row r="334" spans="1:6" ht="12.75">
      <c r="A334" s="30" t="s">
        <v>133</v>
      </c>
      <c r="B334" s="30">
        <v>2</v>
      </c>
      <c r="C334" s="5">
        <v>1968</v>
      </c>
      <c r="D334" s="5">
        <v>6</v>
      </c>
      <c r="E334" s="28">
        <v>1.399251</v>
      </c>
      <c r="F334" s="28">
        <v>4.643891</v>
      </c>
    </row>
    <row r="335" spans="1:6" ht="12.75">
      <c r="A335" s="30" t="s">
        <v>133</v>
      </c>
      <c r="B335" s="30">
        <v>2</v>
      </c>
      <c r="C335" s="5">
        <v>1968</v>
      </c>
      <c r="D335" s="5">
        <v>7</v>
      </c>
      <c r="E335" s="28">
        <v>0.172592</v>
      </c>
      <c r="F335" s="28">
        <v>0.51336</v>
      </c>
    </row>
    <row r="336" spans="1:6" ht="12.75">
      <c r="A336" s="30" t="s">
        <v>133</v>
      </c>
      <c r="B336" s="30">
        <v>2</v>
      </c>
      <c r="C336" s="5">
        <v>1968</v>
      </c>
      <c r="D336" s="5">
        <v>8</v>
      </c>
      <c r="E336" s="28">
        <v>0.058596</v>
      </c>
      <c r="F336" s="28">
        <v>0.155952</v>
      </c>
    </row>
    <row r="337" spans="1:6" ht="12.75">
      <c r="A337" s="30" t="s">
        <v>133</v>
      </c>
      <c r="B337" s="30">
        <v>2</v>
      </c>
      <c r="C337" s="5">
        <v>1968</v>
      </c>
      <c r="D337" s="5">
        <v>9</v>
      </c>
      <c r="E337" s="28">
        <v>0.145791</v>
      </c>
      <c r="F337" s="28">
        <v>0.403326</v>
      </c>
    </row>
    <row r="338" spans="1:6" ht="12.75">
      <c r="A338" s="30" t="s">
        <v>133</v>
      </c>
      <c r="B338" s="30">
        <v>2</v>
      </c>
      <c r="C338" s="5">
        <v>1968</v>
      </c>
      <c r="D338" s="5">
        <v>10</v>
      </c>
      <c r="E338" s="28">
        <v>0.093</v>
      </c>
      <c r="F338" s="28">
        <v>0.3255</v>
      </c>
    </row>
    <row r="339" spans="1:6" ht="12.75">
      <c r="A339" s="30" t="s">
        <v>133</v>
      </c>
      <c r="B339" s="30">
        <v>2</v>
      </c>
      <c r="C339" s="5">
        <v>1968</v>
      </c>
      <c r="D339" s="5">
        <v>11</v>
      </c>
      <c r="E339" s="28">
        <v>2.738964</v>
      </c>
      <c r="F339" s="28">
        <v>7.548852</v>
      </c>
    </row>
    <row r="340" spans="1:6" ht="12.75">
      <c r="A340" s="30" t="s">
        <v>133</v>
      </c>
      <c r="B340" s="30">
        <v>2</v>
      </c>
      <c r="C340" s="5">
        <v>1968</v>
      </c>
      <c r="D340" s="5">
        <v>12</v>
      </c>
      <c r="E340" s="28">
        <v>4.642</v>
      </c>
      <c r="F340" s="28">
        <v>10.46982</v>
      </c>
    </row>
    <row r="341" spans="1:6" ht="12.75">
      <c r="A341" s="30" t="s">
        <v>133</v>
      </c>
      <c r="B341" s="30">
        <v>2</v>
      </c>
      <c r="C341" s="5">
        <v>1969</v>
      </c>
      <c r="D341" s="5">
        <v>1</v>
      </c>
      <c r="E341" s="28">
        <v>5.174676</v>
      </c>
      <c r="F341" s="28">
        <v>13.622224</v>
      </c>
    </row>
    <row r="342" spans="1:6" ht="12.75">
      <c r="A342" s="30" t="s">
        <v>133</v>
      </c>
      <c r="B342" s="30">
        <v>2</v>
      </c>
      <c r="C342" s="5">
        <v>1969</v>
      </c>
      <c r="D342" s="5">
        <v>2</v>
      </c>
      <c r="E342" s="28">
        <v>3.10478</v>
      </c>
      <c r="F342" s="28">
        <v>9.83024</v>
      </c>
    </row>
    <row r="343" spans="1:6" ht="12.75">
      <c r="A343" s="30" t="s">
        <v>133</v>
      </c>
      <c r="B343" s="30">
        <v>2</v>
      </c>
      <c r="C343" s="5">
        <v>1969</v>
      </c>
      <c r="D343" s="5">
        <v>3</v>
      </c>
      <c r="E343" s="28">
        <v>7.47574</v>
      </c>
      <c r="F343" s="28">
        <v>19.654664</v>
      </c>
    </row>
    <row r="344" spans="1:6" ht="12.75">
      <c r="A344" s="30" t="s">
        <v>133</v>
      </c>
      <c r="B344" s="30">
        <v>2</v>
      </c>
      <c r="C344" s="5">
        <v>1969</v>
      </c>
      <c r="D344" s="5">
        <v>4</v>
      </c>
      <c r="E344" s="28">
        <v>4.789594</v>
      </c>
      <c r="F344" s="28">
        <v>15.646723000000001</v>
      </c>
    </row>
    <row r="345" spans="1:6" ht="12.75">
      <c r="A345" s="30" t="s">
        <v>133</v>
      </c>
      <c r="B345" s="30">
        <v>2</v>
      </c>
      <c r="C345" s="5">
        <v>1969</v>
      </c>
      <c r="D345" s="5">
        <v>5</v>
      </c>
      <c r="E345" s="28">
        <v>5.813856</v>
      </c>
      <c r="F345" s="28">
        <v>16.903248</v>
      </c>
    </row>
    <row r="346" spans="1:6" ht="12.75">
      <c r="A346" s="30" t="s">
        <v>133</v>
      </c>
      <c r="B346" s="30">
        <v>2</v>
      </c>
      <c r="C346" s="5">
        <v>1969</v>
      </c>
      <c r="D346" s="5">
        <v>6</v>
      </c>
      <c r="E346" s="28">
        <v>2.062134</v>
      </c>
      <c r="F346" s="28">
        <v>6.518663999999999</v>
      </c>
    </row>
    <row r="347" spans="1:6" ht="12.75">
      <c r="A347" s="30" t="s">
        <v>133</v>
      </c>
      <c r="B347" s="30">
        <v>2</v>
      </c>
      <c r="C347" s="5">
        <v>1969</v>
      </c>
      <c r="D347" s="5">
        <v>7</v>
      </c>
      <c r="E347" s="28">
        <v>0.41769</v>
      </c>
      <c r="F347" s="28">
        <v>1.171368</v>
      </c>
    </row>
    <row r="348" spans="1:6" ht="12.75">
      <c r="A348" s="30" t="s">
        <v>133</v>
      </c>
      <c r="B348" s="30">
        <v>2</v>
      </c>
      <c r="C348" s="5">
        <v>1969</v>
      </c>
      <c r="D348" s="5">
        <v>8</v>
      </c>
      <c r="E348" s="28">
        <v>0.122664</v>
      </c>
      <c r="F348" s="28">
        <v>0.341092</v>
      </c>
    </row>
    <row r="349" spans="1:6" ht="12.75">
      <c r="A349" s="30" t="s">
        <v>133</v>
      </c>
      <c r="B349" s="30">
        <v>2</v>
      </c>
      <c r="C349" s="5">
        <v>1969</v>
      </c>
      <c r="D349" s="5">
        <v>9</v>
      </c>
      <c r="E349" s="28">
        <v>1.530272</v>
      </c>
      <c r="F349" s="28">
        <v>4.246272</v>
      </c>
    </row>
    <row r="350" spans="1:6" ht="12.75">
      <c r="A350" s="30" t="s">
        <v>133</v>
      </c>
      <c r="B350" s="30">
        <v>2</v>
      </c>
      <c r="C350" s="5">
        <v>1969</v>
      </c>
      <c r="D350" s="5">
        <v>10</v>
      </c>
      <c r="E350" s="28">
        <v>0.769104</v>
      </c>
      <c r="F350" s="28">
        <v>2.182068</v>
      </c>
    </row>
    <row r="351" spans="1:6" ht="12.75">
      <c r="A351" s="30" t="s">
        <v>133</v>
      </c>
      <c r="B351" s="30">
        <v>2</v>
      </c>
      <c r="C351" s="5">
        <v>1969</v>
      </c>
      <c r="D351" s="5">
        <v>11</v>
      </c>
      <c r="E351" s="28">
        <v>1.761474</v>
      </c>
      <c r="F351" s="28">
        <v>5.272104</v>
      </c>
    </row>
    <row r="352" spans="1:6" ht="12.75">
      <c r="A352" s="30" t="s">
        <v>133</v>
      </c>
      <c r="B352" s="30">
        <v>2</v>
      </c>
      <c r="C352" s="5">
        <v>1969</v>
      </c>
      <c r="D352" s="5">
        <v>12</v>
      </c>
      <c r="E352" s="28">
        <v>14.05305</v>
      </c>
      <c r="F352" s="28">
        <v>33.103575</v>
      </c>
    </row>
    <row r="353" spans="1:6" ht="12.75">
      <c r="A353" s="30" t="s">
        <v>133</v>
      </c>
      <c r="B353" s="30">
        <v>2</v>
      </c>
      <c r="C353" s="5">
        <v>1970</v>
      </c>
      <c r="D353" s="5">
        <v>1</v>
      </c>
      <c r="E353" s="28">
        <v>11.448682</v>
      </c>
      <c r="F353" s="28">
        <v>25.124582</v>
      </c>
    </row>
    <row r="354" spans="1:6" ht="12.75">
      <c r="A354" s="30" t="s">
        <v>133</v>
      </c>
      <c r="B354" s="30">
        <v>2</v>
      </c>
      <c r="C354" s="5">
        <v>1970</v>
      </c>
      <c r="D354" s="5">
        <v>2</v>
      </c>
      <c r="E354" s="28">
        <v>3.6918</v>
      </c>
      <c r="F354" s="28">
        <v>8.49114</v>
      </c>
    </row>
    <row r="355" spans="1:6" ht="12.75">
      <c r="A355" s="30" t="s">
        <v>133</v>
      </c>
      <c r="B355" s="30">
        <v>2</v>
      </c>
      <c r="C355" s="5">
        <v>1970</v>
      </c>
      <c r="D355" s="5">
        <v>3</v>
      </c>
      <c r="E355" s="28">
        <v>3.581152</v>
      </c>
      <c r="F355" s="28">
        <v>11.216736</v>
      </c>
    </row>
    <row r="356" spans="1:6" ht="12.75">
      <c r="A356" s="30" t="s">
        <v>133</v>
      </c>
      <c r="B356" s="30">
        <v>2</v>
      </c>
      <c r="C356" s="5">
        <v>1970</v>
      </c>
      <c r="D356" s="5">
        <v>4</v>
      </c>
      <c r="E356" s="28">
        <v>9.47424</v>
      </c>
      <c r="F356" s="28">
        <v>22.337856000000002</v>
      </c>
    </row>
    <row r="357" spans="1:6" ht="12.75">
      <c r="A357" s="30" t="s">
        <v>133</v>
      </c>
      <c r="B357" s="30">
        <v>2</v>
      </c>
      <c r="C357" s="5">
        <v>1970</v>
      </c>
      <c r="D357" s="5">
        <v>5</v>
      </c>
      <c r="E357" s="28">
        <v>8.657519</v>
      </c>
      <c r="F357" s="28">
        <v>26.368535</v>
      </c>
    </row>
    <row r="358" spans="1:6" ht="12.75">
      <c r="A358" s="30" t="s">
        <v>133</v>
      </c>
      <c r="B358" s="30">
        <v>2</v>
      </c>
      <c r="C358" s="5">
        <v>1970</v>
      </c>
      <c r="D358" s="5">
        <v>6</v>
      </c>
      <c r="E358" s="28">
        <v>2.338767</v>
      </c>
      <c r="F358" s="28">
        <v>8.055753</v>
      </c>
    </row>
    <row r="359" spans="1:6" ht="12.75">
      <c r="A359" s="30" t="s">
        <v>133</v>
      </c>
      <c r="B359" s="30">
        <v>2</v>
      </c>
      <c r="C359" s="5">
        <v>1970</v>
      </c>
      <c r="D359" s="5">
        <v>7</v>
      </c>
      <c r="E359" s="28">
        <v>0.278545</v>
      </c>
      <c r="F359" s="28">
        <v>0.8203799999999999</v>
      </c>
    </row>
    <row r="360" spans="1:6" ht="12.75">
      <c r="A360" s="30" t="s">
        <v>133</v>
      </c>
      <c r="B360" s="30">
        <v>2</v>
      </c>
      <c r="C360" s="5">
        <v>1970</v>
      </c>
      <c r="D360" s="5">
        <v>8</v>
      </c>
      <c r="E360" s="28">
        <v>0.24064</v>
      </c>
      <c r="F360" s="28">
        <v>0.68352</v>
      </c>
    </row>
    <row r="361" spans="1:6" ht="12.75">
      <c r="A361" s="30" t="s">
        <v>133</v>
      </c>
      <c r="B361" s="30">
        <v>2</v>
      </c>
      <c r="C361" s="5">
        <v>1970</v>
      </c>
      <c r="D361" s="5">
        <v>9</v>
      </c>
      <c r="E361" s="28">
        <v>0.21663</v>
      </c>
      <c r="F361" s="28">
        <v>0.6133500000000001</v>
      </c>
    </row>
    <row r="362" spans="1:6" ht="12.75">
      <c r="A362" s="30" t="s">
        <v>133</v>
      </c>
      <c r="B362" s="30">
        <v>2</v>
      </c>
      <c r="C362" s="5">
        <v>1970</v>
      </c>
      <c r="D362" s="5">
        <v>10</v>
      </c>
      <c r="E362" s="28">
        <v>0.20933</v>
      </c>
      <c r="F362" s="28">
        <v>0.576436</v>
      </c>
    </row>
    <row r="363" spans="1:6" ht="12.75">
      <c r="A363" s="30" t="s">
        <v>133</v>
      </c>
      <c r="B363" s="30">
        <v>2</v>
      </c>
      <c r="C363" s="5">
        <v>1970</v>
      </c>
      <c r="D363" s="5">
        <v>11</v>
      </c>
      <c r="E363" s="28">
        <v>2.997462</v>
      </c>
      <c r="F363" s="28">
        <v>8.571056</v>
      </c>
    </row>
    <row r="364" spans="1:6" ht="12.75">
      <c r="A364" s="30" t="s">
        <v>133</v>
      </c>
      <c r="B364" s="30">
        <v>2</v>
      </c>
      <c r="C364" s="5">
        <v>1970</v>
      </c>
      <c r="D364" s="5">
        <v>12</v>
      </c>
      <c r="E364" s="28">
        <v>2.909673</v>
      </c>
      <c r="F364" s="28">
        <v>7.810779</v>
      </c>
    </row>
    <row r="365" spans="1:6" ht="12.75">
      <c r="A365" s="30" t="s">
        <v>133</v>
      </c>
      <c r="B365" s="30">
        <v>2</v>
      </c>
      <c r="C365" s="5">
        <v>1971</v>
      </c>
      <c r="D365" s="5">
        <v>1</v>
      </c>
      <c r="E365" s="28">
        <v>3.430952</v>
      </c>
      <c r="F365" s="28">
        <v>7.00532</v>
      </c>
    </row>
    <row r="366" spans="1:6" ht="12.75">
      <c r="A366" s="30" t="s">
        <v>133</v>
      </c>
      <c r="B366" s="30">
        <v>2</v>
      </c>
      <c r="C366" s="5">
        <v>1971</v>
      </c>
      <c r="D366" s="5">
        <v>2</v>
      </c>
      <c r="E366" s="28">
        <v>4.65016</v>
      </c>
      <c r="F366" s="28">
        <v>12.077848</v>
      </c>
    </row>
    <row r="367" spans="1:6" ht="12.75">
      <c r="A367" s="30" t="s">
        <v>133</v>
      </c>
      <c r="B367" s="30">
        <v>2</v>
      </c>
      <c r="C367" s="5">
        <v>1971</v>
      </c>
      <c r="D367" s="5">
        <v>3</v>
      </c>
      <c r="E367" s="28">
        <v>3.422214</v>
      </c>
      <c r="F367" s="28">
        <v>9.720805</v>
      </c>
    </row>
    <row r="368" spans="1:6" ht="12.75">
      <c r="A368" s="30" t="s">
        <v>133</v>
      </c>
      <c r="B368" s="30">
        <v>2</v>
      </c>
      <c r="C368" s="5">
        <v>1971</v>
      </c>
      <c r="D368" s="5">
        <v>4</v>
      </c>
      <c r="E368" s="28">
        <v>9.836584</v>
      </c>
      <c r="F368" s="28">
        <v>28.193192000000003</v>
      </c>
    </row>
    <row r="369" spans="1:6" ht="12.75">
      <c r="A369" s="30" t="s">
        <v>133</v>
      </c>
      <c r="B369" s="30">
        <v>2</v>
      </c>
      <c r="C369" s="5">
        <v>1971</v>
      </c>
      <c r="D369" s="5">
        <v>5</v>
      </c>
      <c r="E369" s="28">
        <v>6.811596</v>
      </c>
      <c r="F369" s="28">
        <v>19.91814</v>
      </c>
    </row>
    <row r="370" spans="1:6" ht="12.75">
      <c r="A370" s="30" t="s">
        <v>133</v>
      </c>
      <c r="B370" s="30">
        <v>2</v>
      </c>
      <c r="C370" s="5">
        <v>1971</v>
      </c>
      <c r="D370" s="5">
        <v>6</v>
      </c>
      <c r="E370" s="28">
        <v>3.66147</v>
      </c>
      <c r="F370" s="28">
        <v>11.01879</v>
      </c>
    </row>
    <row r="371" spans="1:6" ht="12.75">
      <c r="A371" s="30" t="s">
        <v>133</v>
      </c>
      <c r="B371" s="30">
        <v>2</v>
      </c>
      <c r="C371" s="5">
        <v>1971</v>
      </c>
      <c r="D371" s="5">
        <v>7</v>
      </c>
      <c r="E371" s="28">
        <v>1.337</v>
      </c>
      <c r="F371" s="28">
        <v>4.0845</v>
      </c>
    </row>
    <row r="372" spans="1:6" ht="12.75">
      <c r="A372" s="30" t="s">
        <v>133</v>
      </c>
      <c r="B372" s="30">
        <v>2</v>
      </c>
      <c r="C372" s="5">
        <v>1971</v>
      </c>
      <c r="D372" s="5">
        <v>8</v>
      </c>
      <c r="E372" s="28">
        <v>0.499122</v>
      </c>
      <c r="F372" s="28">
        <v>1.391013</v>
      </c>
    </row>
    <row r="373" spans="1:6" ht="12.75">
      <c r="A373" s="30" t="s">
        <v>133</v>
      </c>
      <c r="B373" s="30">
        <v>2</v>
      </c>
      <c r="C373" s="5">
        <v>1971</v>
      </c>
      <c r="D373" s="5">
        <v>9</v>
      </c>
      <c r="E373" s="28">
        <v>0.2832</v>
      </c>
      <c r="F373" s="28">
        <v>0.789</v>
      </c>
    </row>
    <row r="374" spans="1:6" ht="12.75">
      <c r="A374" s="30" t="s">
        <v>133</v>
      </c>
      <c r="B374" s="30">
        <v>2</v>
      </c>
      <c r="C374" s="5">
        <v>1971</v>
      </c>
      <c r="D374" s="5">
        <v>10</v>
      </c>
      <c r="E374" s="28">
        <v>0.288586</v>
      </c>
      <c r="F374" s="28">
        <v>0.808166</v>
      </c>
    </row>
    <row r="375" spans="1:6" ht="12.75">
      <c r="A375" s="30" t="s">
        <v>133</v>
      </c>
      <c r="B375" s="30">
        <v>2</v>
      </c>
      <c r="C375" s="5">
        <v>1971</v>
      </c>
      <c r="D375" s="5">
        <v>11</v>
      </c>
      <c r="E375" s="28">
        <v>1.564466</v>
      </c>
      <c r="F375" s="28">
        <v>4.289818</v>
      </c>
    </row>
    <row r="376" spans="1:6" ht="12.75">
      <c r="A376" s="30" t="s">
        <v>133</v>
      </c>
      <c r="B376" s="30">
        <v>2</v>
      </c>
      <c r="C376" s="5">
        <v>1971</v>
      </c>
      <c r="D376" s="5">
        <v>12</v>
      </c>
      <c r="E376" s="28">
        <v>4.6863</v>
      </c>
      <c r="F376" s="28">
        <v>12.0015</v>
      </c>
    </row>
    <row r="377" spans="1:6" ht="12.75">
      <c r="A377" s="30" t="s">
        <v>133</v>
      </c>
      <c r="B377" s="30">
        <v>2</v>
      </c>
      <c r="C377" s="5">
        <v>1972</v>
      </c>
      <c r="D377" s="5">
        <v>1</v>
      </c>
      <c r="E377" s="28">
        <v>2.692253</v>
      </c>
      <c r="F377" s="28">
        <v>5.347849</v>
      </c>
    </row>
    <row r="378" spans="1:6" ht="12.75">
      <c r="A378" s="30" t="s">
        <v>133</v>
      </c>
      <c r="B378" s="30">
        <v>2</v>
      </c>
      <c r="C378" s="5">
        <v>1972</v>
      </c>
      <c r="D378" s="5">
        <v>2</v>
      </c>
      <c r="E378" s="28">
        <v>4.505391</v>
      </c>
      <c r="F378" s="28">
        <v>12.150903</v>
      </c>
    </row>
    <row r="379" spans="1:6" ht="12.75">
      <c r="A379" s="30" t="s">
        <v>133</v>
      </c>
      <c r="B379" s="30">
        <v>2</v>
      </c>
      <c r="C379" s="5">
        <v>1972</v>
      </c>
      <c r="D379" s="5">
        <v>3</v>
      </c>
      <c r="E379" s="28">
        <v>5.03265</v>
      </c>
      <c r="F379" s="28">
        <v>14.647408</v>
      </c>
    </row>
    <row r="380" spans="1:6" ht="12.75">
      <c r="A380" s="30" t="s">
        <v>133</v>
      </c>
      <c r="B380" s="30">
        <v>2</v>
      </c>
      <c r="C380" s="5">
        <v>1972</v>
      </c>
      <c r="D380" s="5">
        <v>4</v>
      </c>
      <c r="E380" s="28">
        <v>8.271354</v>
      </c>
      <c r="F380" s="28">
        <v>20.966216000000003</v>
      </c>
    </row>
    <row r="381" spans="1:6" ht="12.75">
      <c r="A381" s="30" t="s">
        <v>133</v>
      </c>
      <c r="B381" s="30">
        <v>2</v>
      </c>
      <c r="C381" s="5">
        <v>1972</v>
      </c>
      <c r="D381" s="5">
        <v>5</v>
      </c>
      <c r="E381" s="28">
        <v>11.426805</v>
      </c>
      <c r="F381" s="28">
        <v>30.350834999999996</v>
      </c>
    </row>
    <row r="382" spans="1:6" ht="12.75">
      <c r="A382" s="30" t="s">
        <v>133</v>
      </c>
      <c r="B382" s="30">
        <v>2</v>
      </c>
      <c r="C382" s="5">
        <v>1972</v>
      </c>
      <c r="D382" s="5">
        <v>6</v>
      </c>
      <c r="E382" s="28">
        <v>5.431314</v>
      </c>
      <c r="F382" s="28">
        <v>17.250016000000002</v>
      </c>
    </row>
    <row r="383" spans="1:6" ht="12.75">
      <c r="A383" s="30" t="s">
        <v>133</v>
      </c>
      <c r="B383" s="30">
        <v>2</v>
      </c>
      <c r="C383" s="5">
        <v>1972</v>
      </c>
      <c r="D383" s="5">
        <v>7</v>
      </c>
      <c r="E383" s="28">
        <v>1.3674</v>
      </c>
      <c r="F383" s="28">
        <v>4.03065</v>
      </c>
    </row>
    <row r="384" spans="1:6" ht="12.75">
      <c r="A384" s="30" t="s">
        <v>133</v>
      </c>
      <c r="B384" s="30">
        <v>2</v>
      </c>
      <c r="C384" s="5">
        <v>1972</v>
      </c>
      <c r="D384" s="5">
        <v>8</v>
      </c>
      <c r="E384" s="28">
        <v>0.393225</v>
      </c>
      <c r="F384" s="28">
        <v>1.122751</v>
      </c>
    </row>
    <row r="385" spans="1:6" ht="12.75">
      <c r="A385" s="30" t="s">
        <v>133</v>
      </c>
      <c r="B385" s="30">
        <v>2</v>
      </c>
      <c r="C385" s="5">
        <v>1972</v>
      </c>
      <c r="D385" s="5">
        <v>9</v>
      </c>
      <c r="E385" s="28">
        <v>0.41013</v>
      </c>
      <c r="F385" s="28">
        <v>1.312605</v>
      </c>
    </row>
    <row r="386" spans="1:6" ht="12.75">
      <c r="A386" s="30" t="s">
        <v>133</v>
      </c>
      <c r="B386" s="30">
        <v>2</v>
      </c>
      <c r="C386" s="5">
        <v>1972</v>
      </c>
      <c r="D386" s="5">
        <v>10</v>
      </c>
      <c r="E386" s="28">
        <v>1.5984</v>
      </c>
      <c r="F386" s="28">
        <v>4.65867</v>
      </c>
    </row>
    <row r="387" spans="1:6" ht="12.75">
      <c r="A387" s="30" t="s">
        <v>133</v>
      </c>
      <c r="B387" s="30">
        <v>2</v>
      </c>
      <c r="C387" s="5">
        <v>1972</v>
      </c>
      <c r="D387" s="5">
        <v>11</v>
      </c>
      <c r="E387" s="28">
        <v>1.66464</v>
      </c>
      <c r="F387" s="28">
        <v>4.9824</v>
      </c>
    </row>
    <row r="388" spans="1:6" ht="12.75">
      <c r="A388" s="30" t="s">
        <v>133</v>
      </c>
      <c r="B388" s="30">
        <v>2</v>
      </c>
      <c r="C388" s="5">
        <v>1972</v>
      </c>
      <c r="D388" s="5">
        <v>12</v>
      </c>
      <c r="E388" s="28">
        <v>3.109814</v>
      </c>
      <c r="F388" s="28">
        <v>7.787978</v>
      </c>
    </row>
    <row r="389" spans="1:6" ht="12.75">
      <c r="A389" s="30" t="s">
        <v>133</v>
      </c>
      <c r="B389" s="30">
        <v>2</v>
      </c>
      <c r="C389" s="5">
        <v>1973</v>
      </c>
      <c r="D389" s="5">
        <v>1</v>
      </c>
      <c r="E389" s="28">
        <v>2.123781</v>
      </c>
      <c r="F389" s="28">
        <v>5.867136</v>
      </c>
    </row>
    <row r="390" spans="1:6" ht="12.75">
      <c r="A390" s="30" t="s">
        <v>133</v>
      </c>
      <c r="B390" s="30">
        <v>2</v>
      </c>
      <c r="C390" s="5">
        <v>1973</v>
      </c>
      <c r="D390" s="5">
        <v>2</v>
      </c>
      <c r="E390" s="28">
        <v>4.57132</v>
      </c>
      <c r="F390" s="28">
        <v>13.46085</v>
      </c>
    </row>
    <row r="391" spans="1:6" ht="12.75">
      <c r="A391" s="30" t="s">
        <v>133</v>
      </c>
      <c r="B391" s="30">
        <v>2</v>
      </c>
      <c r="C391" s="5">
        <v>1973</v>
      </c>
      <c r="D391" s="5">
        <v>3</v>
      </c>
      <c r="E391" s="28">
        <v>5.894938</v>
      </c>
      <c r="F391" s="28">
        <v>13.94543</v>
      </c>
    </row>
    <row r="392" spans="1:6" ht="12.75">
      <c r="A392" s="30" t="s">
        <v>133</v>
      </c>
      <c r="B392" s="30">
        <v>2</v>
      </c>
      <c r="C392" s="5">
        <v>1973</v>
      </c>
      <c r="D392" s="5">
        <v>4</v>
      </c>
      <c r="E392" s="28">
        <v>5.721044</v>
      </c>
      <c r="F392" s="28">
        <v>14.609448</v>
      </c>
    </row>
    <row r="393" spans="1:6" ht="12.75">
      <c r="A393" s="30" t="s">
        <v>133</v>
      </c>
      <c r="B393" s="30">
        <v>2</v>
      </c>
      <c r="C393" s="5">
        <v>1973</v>
      </c>
      <c r="D393" s="5">
        <v>5</v>
      </c>
      <c r="E393" s="28">
        <v>7.193348</v>
      </c>
      <c r="F393" s="28">
        <v>21.12457</v>
      </c>
    </row>
    <row r="394" spans="1:6" ht="12.75">
      <c r="A394" s="30" t="s">
        <v>133</v>
      </c>
      <c r="B394" s="30">
        <v>2</v>
      </c>
      <c r="C394" s="5">
        <v>1973</v>
      </c>
      <c r="D394" s="5">
        <v>6</v>
      </c>
      <c r="E394" s="28">
        <v>1.729676</v>
      </c>
      <c r="F394" s="28">
        <v>5.509072</v>
      </c>
    </row>
    <row r="395" spans="1:6" ht="12.75">
      <c r="A395" s="30" t="s">
        <v>133</v>
      </c>
      <c r="B395" s="30">
        <v>2</v>
      </c>
      <c r="C395" s="5">
        <v>1973</v>
      </c>
      <c r="D395" s="5">
        <v>7</v>
      </c>
      <c r="E395" s="28">
        <v>0.624846</v>
      </c>
      <c r="F395" s="28">
        <v>1.889949</v>
      </c>
    </row>
    <row r="396" spans="1:6" ht="12.75">
      <c r="A396" s="30" t="s">
        <v>133</v>
      </c>
      <c r="B396" s="30">
        <v>2</v>
      </c>
      <c r="C396" s="5">
        <v>1973</v>
      </c>
      <c r="D396" s="5">
        <v>8</v>
      </c>
      <c r="E396" s="28">
        <v>0.386314</v>
      </c>
      <c r="F396" s="28">
        <v>1.099254</v>
      </c>
    </row>
    <row r="397" spans="1:6" ht="12.75">
      <c r="A397" s="30" t="s">
        <v>133</v>
      </c>
      <c r="B397" s="30">
        <v>2</v>
      </c>
      <c r="C397" s="5">
        <v>1973</v>
      </c>
      <c r="D397" s="5">
        <v>9</v>
      </c>
      <c r="E397" s="28">
        <v>0.408296</v>
      </c>
      <c r="F397" s="28">
        <v>1.041348</v>
      </c>
    </row>
    <row r="398" spans="1:6" ht="12.75">
      <c r="A398" s="30" t="s">
        <v>133</v>
      </c>
      <c r="B398" s="30">
        <v>2</v>
      </c>
      <c r="C398" s="5">
        <v>1973</v>
      </c>
      <c r="D398" s="5">
        <v>10</v>
      </c>
      <c r="E398" s="28">
        <v>2.144004</v>
      </c>
      <c r="F398" s="28">
        <v>6.736656</v>
      </c>
    </row>
    <row r="399" spans="1:6" ht="12.75">
      <c r="A399" s="30" t="s">
        <v>133</v>
      </c>
      <c r="B399" s="30">
        <v>2</v>
      </c>
      <c r="C399" s="5">
        <v>1973</v>
      </c>
      <c r="D399" s="5">
        <v>11</v>
      </c>
      <c r="E399" s="28">
        <v>2.09712</v>
      </c>
      <c r="F399" s="28">
        <v>5.658112</v>
      </c>
    </row>
    <row r="400" spans="1:6" ht="12.75">
      <c r="A400" s="30" t="s">
        <v>133</v>
      </c>
      <c r="B400" s="30">
        <v>2</v>
      </c>
      <c r="C400" s="5">
        <v>1973</v>
      </c>
      <c r="D400" s="5">
        <v>12</v>
      </c>
      <c r="E400" s="28">
        <v>2.983976</v>
      </c>
      <c r="F400" s="28">
        <v>8.463823999999999</v>
      </c>
    </row>
    <row r="401" spans="1:6" ht="12.75">
      <c r="A401" s="30" t="s">
        <v>133</v>
      </c>
      <c r="B401" s="30">
        <v>2</v>
      </c>
      <c r="C401" s="5">
        <v>1974</v>
      </c>
      <c r="D401" s="5">
        <v>1</v>
      </c>
      <c r="E401" s="28">
        <v>5.213273</v>
      </c>
      <c r="F401" s="28">
        <v>14.074859</v>
      </c>
    </row>
    <row r="402" spans="1:6" ht="12.75">
      <c r="A402" s="30" t="s">
        <v>133</v>
      </c>
      <c r="B402" s="30">
        <v>2</v>
      </c>
      <c r="C402" s="5">
        <v>1974</v>
      </c>
      <c r="D402" s="5">
        <v>2</v>
      </c>
      <c r="E402" s="28">
        <v>3.155976</v>
      </c>
      <c r="F402" s="28">
        <v>8.791208000000001</v>
      </c>
    </row>
    <row r="403" spans="1:6" ht="12.75">
      <c r="A403" s="30" t="s">
        <v>133</v>
      </c>
      <c r="B403" s="30">
        <v>2</v>
      </c>
      <c r="C403" s="5">
        <v>1974</v>
      </c>
      <c r="D403" s="5">
        <v>3</v>
      </c>
      <c r="E403" s="28">
        <v>4.998159</v>
      </c>
      <c r="F403" s="28">
        <v>13.786345</v>
      </c>
    </row>
    <row r="404" spans="1:6" ht="12.75">
      <c r="A404" s="30" t="s">
        <v>133</v>
      </c>
      <c r="B404" s="30">
        <v>2</v>
      </c>
      <c r="C404" s="5">
        <v>1974</v>
      </c>
      <c r="D404" s="5">
        <v>4</v>
      </c>
      <c r="E404" s="28">
        <v>6.825036</v>
      </c>
      <c r="F404" s="28">
        <v>17.252988</v>
      </c>
    </row>
    <row r="405" spans="1:6" ht="12.75">
      <c r="A405" s="30" t="s">
        <v>133</v>
      </c>
      <c r="B405" s="30">
        <v>2</v>
      </c>
      <c r="C405" s="5">
        <v>1974</v>
      </c>
      <c r="D405" s="5">
        <v>5</v>
      </c>
      <c r="E405" s="28">
        <v>2.85115</v>
      </c>
      <c r="F405" s="28">
        <v>10.52195</v>
      </c>
    </row>
    <row r="406" spans="1:6" ht="12.75">
      <c r="A406" s="30" t="s">
        <v>133</v>
      </c>
      <c r="B406" s="30">
        <v>2</v>
      </c>
      <c r="C406" s="5">
        <v>1974</v>
      </c>
      <c r="D406" s="5">
        <v>6</v>
      </c>
      <c r="E406" s="28">
        <v>1.166776</v>
      </c>
      <c r="F406" s="28">
        <v>3.855884</v>
      </c>
    </row>
    <row r="407" spans="1:6" ht="12.75">
      <c r="A407" s="30" t="s">
        <v>133</v>
      </c>
      <c r="B407" s="30">
        <v>2</v>
      </c>
      <c r="C407" s="5">
        <v>1974</v>
      </c>
      <c r="D407" s="5">
        <v>7</v>
      </c>
      <c r="E407" s="28">
        <v>0.821284</v>
      </c>
      <c r="F407" s="28">
        <v>2.447499</v>
      </c>
    </row>
    <row r="408" spans="1:6" ht="12.75">
      <c r="A408" s="30" t="s">
        <v>133</v>
      </c>
      <c r="B408" s="30">
        <v>2</v>
      </c>
      <c r="C408" s="5">
        <v>1974</v>
      </c>
      <c r="D408" s="5">
        <v>8</v>
      </c>
      <c r="E408" s="28">
        <v>0.219492</v>
      </c>
      <c r="F408" s="28">
        <v>0.617292</v>
      </c>
    </row>
    <row r="409" spans="1:6" ht="12.75">
      <c r="A409" s="30" t="s">
        <v>133</v>
      </c>
      <c r="B409" s="30">
        <v>2</v>
      </c>
      <c r="C409" s="5">
        <v>1974</v>
      </c>
      <c r="D409" s="5">
        <v>9</v>
      </c>
      <c r="E409" s="28">
        <v>0.295002</v>
      </c>
      <c r="F409" s="28">
        <v>0.8230919999999999</v>
      </c>
    </row>
    <row r="410" spans="1:6" ht="12.75">
      <c r="A410" s="30" t="s">
        <v>133</v>
      </c>
      <c r="B410" s="30">
        <v>2</v>
      </c>
      <c r="C410" s="5">
        <v>1974</v>
      </c>
      <c r="D410" s="5">
        <v>10</v>
      </c>
      <c r="E410" s="28">
        <v>2.16176</v>
      </c>
      <c r="F410" s="28">
        <v>4.6090800000000005</v>
      </c>
    </row>
    <row r="411" spans="1:6" ht="12.75">
      <c r="A411" s="30" t="s">
        <v>133</v>
      </c>
      <c r="B411" s="30">
        <v>2</v>
      </c>
      <c r="C411" s="5">
        <v>1974</v>
      </c>
      <c r="D411" s="5">
        <v>11</v>
      </c>
      <c r="E411" s="28">
        <v>6.042159</v>
      </c>
      <c r="F411" s="28">
        <v>16.834443</v>
      </c>
    </row>
    <row r="412" spans="1:6" ht="12.75">
      <c r="A412" s="30" t="s">
        <v>133</v>
      </c>
      <c r="B412" s="30">
        <v>2</v>
      </c>
      <c r="C412" s="5">
        <v>1974</v>
      </c>
      <c r="D412" s="5">
        <v>12</v>
      </c>
      <c r="E412" s="28">
        <v>2.15476</v>
      </c>
      <c r="F412" s="28">
        <v>5.96164</v>
      </c>
    </row>
    <row r="413" spans="1:6" ht="12.75">
      <c r="A413" s="30" t="s">
        <v>133</v>
      </c>
      <c r="B413" s="30">
        <v>2</v>
      </c>
      <c r="C413" s="5">
        <v>1975</v>
      </c>
      <c r="D413" s="5">
        <v>1</v>
      </c>
      <c r="E413" s="28">
        <v>3.173526</v>
      </c>
      <c r="F413" s="28">
        <v>9.167964</v>
      </c>
    </row>
    <row r="414" spans="1:6" ht="12.75">
      <c r="A414" s="30" t="s">
        <v>133</v>
      </c>
      <c r="B414" s="30">
        <v>2</v>
      </c>
      <c r="C414" s="5">
        <v>1975</v>
      </c>
      <c r="D414" s="5">
        <v>2</v>
      </c>
      <c r="E414" s="28">
        <v>2.291316</v>
      </c>
      <c r="F414" s="28">
        <v>6.5355680000000005</v>
      </c>
    </row>
    <row r="415" spans="1:6" ht="12.75">
      <c r="A415" s="30" t="s">
        <v>133</v>
      </c>
      <c r="B415" s="30">
        <v>2</v>
      </c>
      <c r="C415" s="5">
        <v>1975</v>
      </c>
      <c r="D415" s="5">
        <v>3</v>
      </c>
      <c r="E415" s="28">
        <v>3.15882</v>
      </c>
      <c r="F415" s="28">
        <v>8.41044</v>
      </c>
    </row>
    <row r="416" spans="1:6" ht="12.75">
      <c r="A416" s="30" t="s">
        <v>133</v>
      </c>
      <c r="B416" s="30">
        <v>2</v>
      </c>
      <c r="C416" s="5">
        <v>1975</v>
      </c>
      <c r="D416" s="5">
        <v>4</v>
      </c>
      <c r="E416" s="28">
        <v>5.523232</v>
      </c>
      <c r="F416" s="28">
        <v>13.721176</v>
      </c>
    </row>
    <row r="417" spans="1:6" ht="12.75">
      <c r="A417" s="30" t="s">
        <v>133</v>
      </c>
      <c r="B417" s="30">
        <v>2</v>
      </c>
      <c r="C417" s="5">
        <v>1975</v>
      </c>
      <c r="D417" s="5">
        <v>5</v>
      </c>
      <c r="E417" s="28">
        <v>2.881788</v>
      </c>
      <c r="F417" s="28">
        <v>9.401336</v>
      </c>
    </row>
    <row r="418" spans="1:6" ht="12.75">
      <c r="A418" s="30" t="s">
        <v>133</v>
      </c>
      <c r="B418" s="30">
        <v>2</v>
      </c>
      <c r="C418" s="5">
        <v>1975</v>
      </c>
      <c r="D418" s="5">
        <v>6</v>
      </c>
      <c r="E418" s="28">
        <v>1.403644</v>
      </c>
      <c r="F418" s="28">
        <v>5.1392</v>
      </c>
    </row>
    <row r="419" spans="1:6" ht="12.75">
      <c r="A419" s="30" t="s">
        <v>133</v>
      </c>
      <c r="B419" s="30">
        <v>2</v>
      </c>
      <c r="C419" s="5">
        <v>1975</v>
      </c>
      <c r="D419" s="5">
        <v>7</v>
      </c>
      <c r="E419" s="28">
        <v>0.34839</v>
      </c>
      <c r="F419" s="28">
        <v>1.040193</v>
      </c>
    </row>
    <row r="420" spans="1:6" ht="12.75">
      <c r="A420" s="30" t="s">
        <v>133</v>
      </c>
      <c r="B420" s="30">
        <v>2</v>
      </c>
      <c r="C420" s="5">
        <v>1975</v>
      </c>
      <c r="D420" s="5">
        <v>8</v>
      </c>
      <c r="E420" s="28">
        <v>0.430304</v>
      </c>
      <c r="F420" s="28">
        <v>1.248072</v>
      </c>
    </row>
    <row r="421" spans="1:6" ht="12.75">
      <c r="A421" s="30" t="s">
        <v>133</v>
      </c>
      <c r="B421" s="30">
        <v>2</v>
      </c>
      <c r="C421" s="5">
        <v>1975</v>
      </c>
      <c r="D421" s="5">
        <v>9</v>
      </c>
      <c r="E421" s="28">
        <v>1.000264</v>
      </c>
      <c r="F421" s="28">
        <v>3.10649</v>
      </c>
    </row>
    <row r="422" spans="1:6" ht="12.75">
      <c r="A422" s="30" t="s">
        <v>133</v>
      </c>
      <c r="B422" s="30">
        <v>2</v>
      </c>
      <c r="C422" s="5">
        <v>1975</v>
      </c>
      <c r="D422" s="5">
        <v>10</v>
      </c>
      <c r="E422" s="28">
        <v>2.96743</v>
      </c>
      <c r="F422" s="28">
        <v>7.857046</v>
      </c>
    </row>
    <row r="423" spans="1:6" ht="12.75">
      <c r="A423" s="30" t="s">
        <v>133</v>
      </c>
      <c r="B423" s="30">
        <v>2</v>
      </c>
      <c r="C423" s="5">
        <v>1975</v>
      </c>
      <c r="D423" s="5">
        <v>11</v>
      </c>
      <c r="E423" s="28">
        <v>5.97528</v>
      </c>
      <c r="F423" s="28">
        <v>14.091702</v>
      </c>
    </row>
    <row r="424" spans="1:6" ht="12.75">
      <c r="A424" s="30" t="s">
        <v>133</v>
      </c>
      <c r="B424" s="30">
        <v>2</v>
      </c>
      <c r="C424" s="5">
        <v>1975</v>
      </c>
      <c r="D424" s="5">
        <v>12</v>
      </c>
      <c r="E424" s="28">
        <v>3.041367</v>
      </c>
      <c r="F424" s="28">
        <v>7.774725</v>
      </c>
    </row>
    <row r="425" spans="1:6" ht="12.75">
      <c r="A425" s="30" t="s">
        <v>133</v>
      </c>
      <c r="B425" s="30">
        <v>2</v>
      </c>
      <c r="C425" s="5">
        <v>1976</v>
      </c>
      <c r="D425" s="5">
        <v>1</v>
      </c>
      <c r="E425" s="28">
        <v>1.905241</v>
      </c>
      <c r="F425" s="28">
        <v>4.797936</v>
      </c>
    </row>
    <row r="426" spans="1:6" ht="12.75">
      <c r="A426" s="30" t="s">
        <v>133</v>
      </c>
      <c r="B426" s="30">
        <v>2</v>
      </c>
      <c r="C426" s="5">
        <v>1976</v>
      </c>
      <c r="D426" s="5">
        <v>2</v>
      </c>
      <c r="E426" s="28">
        <v>4.844448</v>
      </c>
      <c r="F426" s="28">
        <v>12.350016</v>
      </c>
    </row>
    <row r="427" spans="1:6" ht="12.75">
      <c r="A427" s="30" t="s">
        <v>133</v>
      </c>
      <c r="B427" s="30">
        <v>2</v>
      </c>
      <c r="C427" s="5">
        <v>1976</v>
      </c>
      <c r="D427" s="5">
        <v>3</v>
      </c>
      <c r="E427" s="28">
        <v>5.282137</v>
      </c>
      <c r="F427" s="28">
        <v>14.570822</v>
      </c>
    </row>
    <row r="428" spans="1:6" ht="12.75">
      <c r="A428" s="30" t="s">
        <v>133</v>
      </c>
      <c r="B428" s="30">
        <v>2</v>
      </c>
      <c r="C428" s="5">
        <v>1976</v>
      </c>
      <c r="D428" s="5">
        <v>4</v>
      </c>
      <c r="E428" s="28">
        <v>8.038745</v>
      </c>
      <c r="F428" s="28">
        <v>19.574063000000002</v>
      </c>
    </row>
    <row r="429" spans="1:6" ht="12.75">
      <c r="A429" s="30" t="s">
        <v>133</v>
      </c>
      <c r="B429" s="30">
        <v>2</v>
      </c>
      <c r="C429" s="5">
        <v>1976</v>
      </c>
      <c r="D429" s="5">
        <v>5</v>
      </c>
      <c r="E429" s="28">
        <v>3.403944</v>
      </c>
      <c r="F429" s="28">
        <v>12.285015999999999</v>
      </c>
    </row>
    <row r="430" spans="1:6" ht="12.75">
      <c r="A430" s="30" t="s">
        <v>133</v>
      </c>
      <c r="B430" s="30">
        <v>2</v>
      </c>
      <c r="C430" s="5">
        <v>1976</v>
      </c>
      <c r="D430" s="5">
        <v>6</v>
      </c>
      <c r="E430" s="28">
        <v>0.60722</v>
      </c>
      <c r="F430" s="28">
        <v>1.9681440000000001</v>
      </c>
    </row>
    <row r="431" spans="1:6" ht="12.75">
      <c r="A431" s="30" t="s">
        <v>133</v>
      </c>
      <c r="B431" s="30">
        <v>2</v>
      </c>
      <c r="C431" s="5">
        <v>1976</v>
      </c>
      <c r="D431" s="5">
        <v>7</v>
      </c>
      <c r="E431" s="28">
        <v>0.451</v>
      </c>
      <c r="F431" s="28">
        <v>1.364726</v>
      </c>
    </row>
    <row r="432" spans="1:6" ht="12.75">
      <c r="A432" s="30" t="s">
        <v>133</v>
      </c>
      <c r="B432" s="30">
        <v>2</v>
      </c>
      <c r="C432" s="5">
        <v>1976</v>
      </c>
      <c r="D432" s="5">
        <v>8</v>
      </c>
      <c r="E432" s="28">
        <v>0.285228</v>
      </c>
      <c r="F432" s="28">
        <v>0.7989120000000001</v>
      </c>
    </row>
    <row r="433" spans="1:6" ht="12.75">
      <c r="A433" s="30" t="s">
        <v>133</v>
      </c>
      <c r="B433" s="30">
        <v>2</v>
      </c>
      <c r="C433" s="5">
        <v>1976</v>
      </c>
      <c r="D433" s="5">
        <v>9</v>
      </c>
      <c r="E433" s="28">
        <v>0.69927</v>
      </c>
      <c r="F433" s="28">
        <v>2.38095</v>
      </c>
    </row>
    <row r="434" spans="1:6" ht="12.75">
      <c r="A434" s="30" t="s">
        <v>133</v>
      </c>
      <c r="B434" s="30">
        <v>2</v>
      </c>
      <c r="C434" s="5">
        <v>1976</v>
      </c>
      <c r="D434" s="5">
        <v>10</v>
      </c>
      <c r="E434" s="28">
        <v>2.668953</v>
      </c>
      <c r="F434" s="28">
        <v>8.090427</v>
      </c>
    </row>
    <row r="435" spans="1:6" ht="12.75">
      <c r="A435" s="30" t="s">
        <v>133</v>
      </c>
      <c r="B435" s="30">
        <v>2</v>
      </c>
      <c r="C435" s="5">
        <v>1976</v>
      </c>
      <c r="D435" s="5">
        <v>11</v>
      </c>
      <c r="E435" s="28">
        <v>3.645414</v>
      </c>
      <c r="F435" s="28">
        <v>12.028992</v>
      </c>
    </row>
    <row r="436" spans="1:6" ht="12.75">
      <c r="A436" s="30" t="s">
        <v>133</v>
      </c>
      <c r="B436" s="30">
        <v>2</v>
      </c>
      <c r="C436" s="5">
        <v>1976</v>
      </c>
      <c r="D436" s="5">
        <v>12</v>
      </c>
      <c r="E436" s="28">
        <v>5.219578</v>
      </c>
      <c r="F436" s="28">
        <v>12.291</v>
      </c>
    </row>
    <row r="437" spans="1:6" ht="12.75">
      <c r="A437" s="30" t="s">
        <v>133</v>
      </c>
      <c r="B437" s="30">
        <v>2</v>
      </c>
      <c r="C437" s="5">
        <v>1977</v>
      </c>
      <c r="D437" s="5">
        <v>1</v>
      </c>
      <c r="E437" s="28">
        <v>3.745841</v>
      </c>
      <c r="F437" s="28">
        <v>10.27686</v>
      </c>
    </row>
    <row r="438" spans="1:6" ht="12.75">
      <c r="A438" s="30" t="s">
        <v>133</v>
      </c>
      <c r="B438" s="30">
        <v>2</v>
      </c>
      <c r="C438" s="5">
        <v>1977</v>
      </c>
      <c r="D438" s="5">
        <v>2</v>
      </c>
      <c r="E438" s="28">
        <v>3.99165</v>
      </c>
      <c r="F438" s="28">
        <v>13.56004</v>
      </c>
    </row>
    <row r="439" spans="1:6" ht="12.75">
      <c r="A439" s="30" t="s">
        <v>133</v>
      </c>
      <c r="B439" s="30">
        <v>2</v>
      </c>
      <c r="C439" s="5">
        <v>1977</v>
      </c>
      <c r="D439" s="5">
        <v>3</v>
      </c>
      <c r="E439" s="28">
        <v>3.342594</v>
      </c>
      <c r="F439" s="28">
        <v>9.176601</v>
      </c>
    </row>
    <row r="440" spans="1:6" ht="12.75">
      <c r="A440" s="30" t="s">
        <v>133</v>
      </c>
      <c r="B440" s="30">
        <v>2</v>
      </c>
      <c r="C440" s="5">
        <v>1977</v>
      </c>
      <c r="D440" s="5">
        <v>4</v>
      </c>
      <c r="E440" s="28">
        <v>3.245995</v>
      </c>
      <c r="F440" s="28">
        <v>10.030710000000001</v>
      </c>
    </row>
    <row r="441" spans="1:6" ht="12.75">
      <c r="A441" s="30" t="s">
        <v>133</v>
      </c>
      <c r="B441" s="30">
        <v>2</v>
      </c>
      <c r="C441" s="5">
        <v>1977</v>
      </c>
      <c r="D441" s="5">
        <v>5</v>
      </c>
      <c r="E441" s="28">
        <v>3.311113</v>
      </c>
      <c r="F441" s="28">
        <v>9.491404000000001</v>
      </c>
    </row>
    <row r="442" spans="1:6" ht="12.75">
      <c r="A442" s="30" t="s">
        <v>133</v>
      </c>
      <c r="B442" s="30">
        <v>2</v>
      </c>
      <c r="C442" s="5">
        <v>1977</v>
      </c>
      <c r="D442" s="5">
        <v>6</v>
      </c>
      <c r="E442" s="28">
        <v>3.46701</v>
      </c>
      <c r="F442" s="28">
        <v>9.72748</v>
      </c>
    </row>
    <row r="443" spans="1:6" ht="12.75">
      <c r="A443" s="30" t="s">
        <v>133</v>
      </c>
      <c r="B443" s="30">
        <v>2</v>
      </c>
      <c r="C443" s="5">
        <v>1977</v>
      </c>
      <c r="D443" s="5">
        <v>7</v>
      </c>
      <c r="E443" s="28">
        <v>1.331154</v>
      </c>
      <c r="F443" s="28">
        <v>3.574395</v>
      </c>
    </row>
    <row r="444" spans="1:6" ht="12.75">
      <c r="A444" s="30" t="s">
        <v>133</v>
      </c>
      <c r="B444" s="30">
        <v>2</v>
      </c>
      <c r="C444" s="5">
        <v>1977</v>
      </c>
      <c r="D444" s="5">
        <v>8</v>
      </c>
      <c r="E444" s="28">
        <v>1.310508</v>
      </c>
      <c r="F444" s="28">
        <v>3.581068</v>
      </c>
    </row>
    <row r="445" spans="1:6" ht="12.75">
      <c r="A445" s="30" t="s">
        <v>133</v>
      </c>
      <c r="B445" s="30">
        <v>2</v>
      </c>
      <c r="C445" s="5">
        <v>1977</v>
      </c>
      <c r="D445" s="5">
        <v>9</v>
      </c>
      <c r="E445" s="28">
        <v>0.551369</v>
      </c>
      <c r="F445" s="28">
        <v>1.545128</v>
      </c>
    </row>
    <row r="446" spans="1:6" ht="12.75">
      <c r="A446" s="30" t="s">
        <v>133</v>
      </c>
      <c r="B446" s="30">
        <v>2</v>
      </c>
      <c r="C446" s="5">
        <v>1977</v>
      </c>
      <c r="D446" s="5">
        <v>10</v>
      </c>
      <c r="E446" s="28">
        <v>1.270256</v>
      </c>
      <c r="F446" s="28">
        <v>3.722512</v>
      </c>
    </row>
    <row r="447" spans="1:6" ht="12.75">
      <c r="A447" s="30" t="s">
        <v>133</v>
      </c>
      <c r="B447" s="30">
        <v>2</v>
      </c>
      <c r="C447" s="5">
        <v>1977</v>
      </c>
      <c r="D447" s="5">
        <v>11</v>
      </c>
      <c r="E447" s="28">
        <v>1.13398</v>
      </c>
      <c r="F447" s="28">
        <v>3.121328</v>
      </c>
    </row>
    <row r="448" spans="1:6" ht="12.75">
      <c r="A448" s="30" t="s">
        <v>133</v>
      </c>
      <c r="B448" s="30">
        <v>2</v>
      </c>
      <c r="C448" s="5">
        <v>1977</v>
      </c>
      <c r="D448" s="5">
        <v>12</v>
      </c>
      <c r="E448" s="28">
        <v>4.869324</v>
      </c>
      <c r="F448" s="28">
        <v>15.742828</v>
      </c>
    </row>
    <row r="449" spans="1:6" ht="12.75">
      <c r="A449" s="30" t="s">
        <v>133</v>
      </c>
      <c r="B449" s="30">
        <v>2</v>
      </c>
      <c r="C449" s="5">
        <v>1978</v>
      </c>
      <c r="D449" s="5">
        <v>1</v>
      </c>
      <c r="E449" s="28">
        <v>1.655324</v>
      </c>
      <c r="F449" s="28">
        <v>4.200274</v>
      </c>
    </row>
    <row r="450" spans="1:6" ht="12.75">
      <c r="A450" s="30" t="s">
        <v>133</v>
      </c>
      <c r="B450" s="30">
        <v>2</v>
      </c>
      <c r="C450" s="5">
        <v>1978</v>
      </c>
      <c r="D450" s="5">
        <v>2</v>
      </c>
      <c r="E450" s="28">
        <v>10.3444</v>
      </c>
      <c r="F450" s="28">
        <v>28.77624</v>
      </c>
    </row>
    <row r="451" spans="1:6" ht="12.75">
      <c r="A451" s="30" t="s">
        <v>133</v>
      </c>
      <c r="B451" s="30">
        <v>2</v>
      </c>
      <c r="C451" s="5">
        <v>1978</v>
      </c>
      <c r="D451" s="5">
        <v>3</v>
      </c>
      <c r="E451" s="28">
        <v>6.098841</v>
      </c>
      <c r="F451" s="28">
        <v>16.326711</v>
      </c>
    </row>
    <row r="452" spans="1:6" ht="12.75">
      <c r="A452" s="30" t="s">
        <v>133</v>
      </c>
      <c r="B452" s="30">
        <v>2</v>
      </c>
      <c r="C452" s="5">
        <v>1978</v>
      </c>
      <c r="D452" s="5">
        <v>4</v>
      </c>
      <c r="E452" s="28">
        <v>6.13261</v>
      </c>
      <c r="F452" s="28">
        <v>14.75727</v>
      </c>
    </row>
    <row r="453" spans="1:6" ht="12.75">
      <c r="A453" s="30" t="s">
        <v>133</v>
      </c>
      <c r="B453" s="30">
        <v>2</v>
      </c>
      <c r="C453" s="5">
        <v>1978</v>
      </c>
      <c r="D453" s="5">
        <v>5</v>
      </c>
      <c r="E453" s="28">
        <v>5.38762</v>
      </c>
      <c r="F453" s="28">
        <v>18.777050000000003</v>
      </c>
    </row>
    <row r="454" spans="1:6" ht="12.75">
      <c r="A454" s="30" t="s">
        <v>133</v>
      </c>
      <c r="B454" s="30">
        <v>2</v>
      </c>
      <c r="C454" s="5">
        <v>1978</v>
      </c>
      <c r="D454" s="5">
        <v>6</v>
      </c>
      <c r="E454" s="28">
        <v>2.055865</v>
      </c>
      <c r="F454" s="28">
        <v>7.49413</v>
      </c>
    </row>
    <row r="455" spans="1:6" ht="12.75">
      <c r="A455" s="30" t="s">
        <v>133</v>
      </c>
      <c r="B455" s="30">
        <v>2</v>
      </c>
      <c r="C455" s="5">
        <v>1978</v>
      </c>
      <c r="D455" s="5">
        <v>7</v>
      </c>
      <c r="E455" s="28">
        <v>0.65604</v>
      </c>
      <c r="F455" s="28">
        <v>1.99226</v>
      </c>
    </row>
    <row r="456" spans="1:6" ht="12.75">
      <c r="A456" s="30" t="s">
        <v>133</v>
      </c>
      <c r="B456" s="30">
        <v>2</v>
      </c>
      <c r="C456" s="5">
        <v>1978</v>
      </c>
      <c r="D456" s="5">
        <v>8</v>
      </c>
      <c r="E456" s="28">
        <v>0.107325</v>
      </c>
      <c r="F456" s="28">
        <v>0.305325</v>
      </c>
    </row>
    <row r="457" spans="1:6" ht="12.75">
      <c r="A457" s="30" t="s">
        <v>133</v>
      </c>
      <c r="B457" s="30">
        <v>2</v>
      </c>
      <c r="C457" s="5">
        <v>1978</v>
      </c>
      <c r="D457" s="5">
        <v>9</v>
      </c>
      <c r="E457" s="28">
        <v>0.080822</v>
      </c>
      <c r="F457" s="28">
        <v>0.226849</v>
      </c>
    </row>
    <row r="458" spans="1:6" ht="12.75">
      <c r="A458" s="30" t="s">
        <v>133</v>
      </c>
      <c r="B458" s="30">
        <v>2</v>
      </c>
      <c r="C458" s="5">
        <v>1978</v>
      </c>
      <c r="D458" s="5">
        <v>10</v>
      </c>
      <c r="E458" s="28">
        <v>1.041412</v>
      </c>
      <c r="F458" s="28">
        <v>2.693952</v>
      </c>
    </row>
    <row r="459" spans="1:6" ht="12.75">
      <c r="A459" s="30" t="s">
        <v>133</v>
      </c>
      <c r="B459" s="30">
        <v>2</v>
      </c>
      <c r="C459" s="5">
        <v>1978</v>
      </c>
      <c r="D459" s="5">
        <v>11</v>
      </c>
      <c r="E459" s="28">
        <v>1.791008</v>
      </c>
      <c r="F459" s="28">
        <v>4.280416</v>
      </c>
    </row>
    <row r="460" spans="1:6" ht="12.75">
      <c r="A460" s="30" t="s">
        <v>133</v>
      </c>
      <c r="B460" s="30">
        <v>2</v>
      </c>
      <c r="C460" s="5">
        <v>1978</v>
      </c>
      <c r="D460" s="5">
        <v>12</v>
      </c>
      <c r="E460" s="28">
        <v>9.239664</v>
      </c>
      <c r="F460" s="28">
        <v>27.287231999999996</v>
      </c>
    </row>
    <row r="461" spans="1:6" ht="12.75">
      <c r="A461" s="30" t="s">
        <v>133</v>
      </c>
      <c r="B461" s="30">
        <v>2</v>
      </c>
      <c r="C461" s="5">
        <v>1979</v>
      </c>
      <c r="D461" s="5">
        <v>1</v>
      </c>
      <c r="E461" s="28">
        <v>6.07138</v>
      </c>
      <c r="F461" s="28">
        <v>16.160585</v>
      </c>
    </row>
    <row r="462" spans="1:6" ht="12.75">
      <c r="A462" s="30" t="s">
        <v>133</v>
      </c>
      <c r="B462" s="30">
        <v>2</v>
      </c>
      <c r="C462" s="5">
        <v>1979</v>
      </c>
      <c r="D462" s="5">
        <v>2</v>
      </c>
      <c r="E462" s="28">
        <v>6.53704</v>
      </c>
      <c r="F462" s="28">
        <v>18.989304</v>
      </c>
    </row>
    <row r="463" spans="1:6" ht="12.75">
      <c r="A463" s="30" t="s">
        <v>133</v>
      </c>
      <c r="B463" s="30">
        <v>2</v>
      </c>
      <c r="C463" s="5">
        <v>1979</v>
      </c>
      <c r="D463" s="5">
        <v>3</v>
      </c>
      <c r="E463" s="28">
        <v>4.459784</v>
      </c>
      <c r="F463" s="28">
        <v>12.093751000000001</v>
      </c>
    </row>
    <row r="464" spans="1:6" ht="12.75">
      <c r="A464" s="30" t="s">
        <v>133</v>
      </c>
      <c r="B464" s="30">
        <v>2</v>
      </c>
      <c r="C464" s="5">
        <v>1979</v>
      </c>
      <c r="D464" s="5">
        <v>4</v>
      </c>
      <c r="E464" s="28">
        <v>7.041896</v>
      </c>
      <c r="F464" s="28">
        <v>18.960084000000002</v>
      </c>
    </row>
    <row r="465" spans="1:6" ht="12.75">
      <c r="A465" s="30" t="s">
        <v>133</v>
      </c>
      <c r="B465" s="30">
        <v>2</v>
      </c>
      <c r="C465" s="5">
        <v>1979</v>
      </c>
      <c r="D465" s="5">
        <v>5</v>
      </c>
      <c r="E465" s="28">
        <v>2.895206</v>
      </c>
      <c r="F465" s="28">
        <v>12.060398</v>
      </c>
    </row>
    <row r="466" spans="1:6" ht="12.75">
      <c r="A466" s="30" t="s">
        <v>133</v>
      </c>
      <c r="B466" s="30">
        <v>2</v>
      </c>
      <c r="C466" s="5">
        <v>1979</v>
      </c>
      <c r="D466" s="5">
        <v>6</v>
      </c>
      <c r="E466" s="28">
        <v>1.42266</v>
      </c>
      <c r="F466" s="28">
        <v>5.584530000000001</v>
      </c>
    </row>
    <row r="467" spans="1:6" ht="12.75">
      <c r="A467" s="30" t="s">
        <v>133</v>
      </c>
      <c r="B467" s="30">
        <v>2</v>
      </c>
      <c r="C467" s="5">
        <v>1979</v>
      </c>
      <c r="D467" s="5">
        <v>7</v>
      </c>
      <c r="E467" s="28">
        <v>0.323505</v>
      </c>
      <c r="F467" s="28">
        <v>1.091727</v>
      </c>
    </row>
    <row r="468" spans="1:6" ht="12.75">
      <c r="A468" s="30" t="s">
        <v>133</v>
      </c>
      <c r="B468" s="30">
        <v>2</v>
      </c>
      <c r="C468" s="5">
        <v>1979</v>
      </c>
      <c r="D468" s="5">
        <v>8</v>
      </c>
      <c r="E468" s="28">
        <v>0.019362</v>
      </c>
      <c r="F468" s="28">
        <v>0.05628</v>
      </c>
    </row>
    <row r="469" spans="1:6" ht="12.75">
      <c r="A469" s="30" t="s">
        <v>133</v>
      </c>
      <c r="B469" s="30">
        <v>2</v>
      </c>
      <c r="C469" s="5">
        <v>1979</v>
      </c>
      <c r="D469" s="5">
        <v>9</v>
      </c>
      <c r="E469" s="28">
        <v>0.226275</v>
      </c>
      <c r="F469" s="28">
        <v>0.6033999999999999</v>
      </c>
    </row>
    <row r="470" spans="1:6" ht="12.75">
      <c r="A470" s="30" t="s">
        <v>133</v>
      </c>
      <c r="B470" s="30">
        <v>2</v>
      </c>
      <c r="C470" s="5">
        <v>1979</v>
      </c>
      <c r="D470" s="5">
        <v>10</v>
      </c>
      <c r="E470" s="28">
        <v>2.46679</v>
      </c>
      <c r="F470" s="28">
        <v>6.343798</v>
      </c>
    </row>
    <row r="471" spans="1:6" ht="12.75">
      <c r="A471" s="30" t="s">
        <v>133</v>
      </c>
      <c r="B471" s="30">
        <v>2</v>
      </c>
      <c r="C471" s="5">
        <v>1979</v>
      </c>
      <c r="D471" s="5">
        <v>11</v>
      </c>
      <c r="E471" s="28">
        <v>7.144875</v>
      </c>
      <c r="F471" s="28">
        <v>17.149875</v>
      </c>
    </row>
    <row r="472" spans="1:6" ht="12.75">
      <c r="A472" s="30" t="s">
        <v>133</v>
      </c>
      <c r="B472" s="30">
        <v>2</v>
      </c>
      <c r="C472" s="5">
        <v>1979</v>
      </c>
      <c r="D472" s="5">
        <v>12</v>
      </c>
      <c r="E472" s="28">
        <v>4.380402</v>
      </c>
      <c r="F472" s="28">
        <v>10.871172000000001</v>
      </c>
    </row>
    <row r="473" spans="1:6" ht="12.75">
      <c r="A473" s="30" t="s">
        <v>133</v>
      </c>
      <c r="B473" s="30">
        <v>2</v>
      </c>
      <c r="C473" s="5">
        <v>1980</v>
      </c>
      <c r="D473" s="5">
        <v>1</v>
      </c>
      <c r="E473" s="28">
        <v>5.933698</v>
      </c>
      <c r="F473" s="28">
        <v>14.604718</v>
      </c>
    </row>
    <row r="474" spans="1:6" ht="12.75">
      <c r="A474" s="30" t="s">
        <v>133</v>
      </c>
      <c r="B474" s="30">
        <v>2</v>
      </c>
      <c r="C474" s="5">
        <v>1980</v>
      </c>
      <c r="D474" s="5">
        <v>2</v>
      </c>
      <c r="E474" s="28">
        <v>4.416</v>
      </c>
      <c r="F474" s="28">
        <v>12.33375</v>
      </c>
    </row>
    <row r="475" spans="1:6" ht="12.75">
      <c r="A475" s="30" t="s">
        <v>133</v>
      </c>
      <c r="B475" s="30">
        <v>2</v>
      </c>
      <c r="C475" s="5">
        <v>1980</v>
      </c>
      <c r="D475" s="5">
        <v>3</v>
      </c>
      <c r="E475" s="28">
        <v>3.510078</v>
      </c>
      <c r="F475" s="28">
        <v>9.769307999999999</v>
      </c>
    </row>
    <row r="476" spans="1:6" ht="12.75">
      <c r="A476" s="30" t="s">
        <v>133</v>
      </c>
      <c r="B476" s="30">
        <v>2</v>
      </c>
      <c r="C476" s="5">
        <v>1980</v>
      </c>
      <c r="D476" s="5">
        <v>4</v>
      </c>
      <c r="E476" s="28">
        <v>5.356125</v>
      </c>
      <c r="F476" s="28">
        <v>12.565935</v>
      </c>
    </row>
    <row r="477" spans="1:6" ht="12.75">
      <c r="A477" s="30" t="s">
        <v>133</v>
      </c>
      <c r="B477" s="30">
        <v>2</v>
      </c>
      <c r="C477" s="5">
        <v>1980</v>
      </c>
      <c r="D477" s="5">
        <v>5</v>
      </c>
      <c r="E477" s="28">
        <v>2.999832</v>
      </c>
      <c r="F477" s="28">
        <v>9.042882</v>
      </c>
    </row>
    <row r="478" spans="1:6" ht="12.75">
      <c r="A478" s="30" t="s">
        <v>133</v>
      </c>
      <c r="B478" s="30">
        <v>2</v>
      </c>
      <c r="C478" s="5">
        <v>1980</v>
      </c>
      <c r="D478" s="5">
        <v>6</v>
      </c>
      <c r="E478" s="28">
        <v>1.53636</v>
      </c>
      <c r="F478" s="28">
        <v>5.21172</v>
      </c>
    </row>
    <row r="479" spans="1:6" ht="12.75">
      <c r="A479" s="30" t="s">
        <v>133</v>
      </c>
      <c r="B479" s="30">
        <v>2</v>
      </c>
      <c r="C479" s="5">
        <v>1980</v>
      </c>
      <c r="D479" s="5">
        <v>7</v>
      </c>
      <c r="E479" s="28">
        <v>0.434757</v>
      </c>
      <c r="F479" s="28">
        <v>1.276101</v>
      </c>
    </row>
    <row r="480" spans="1:6" ht="12.75">
      <c r="A480" s="30" t="s">
        <v>133</v>
      </c>
      <c r="B480" s="30">
        <v>2</v>
      </c>
      <c r="C480" s="5">
        <v>1980</v>
      </c>
      <c r="D480" s="5">
        <v>8</v>
      </c>
      <c r="E480" s="28">
        <v>0.035025</v>
      </c>
      <c r="F480" s="28">
        <v>0.098325</v>
      </c>
    </row>
    <row r="481" spans="1:6" ht="12.75">
      <c r="A481" s="30" t="s">
        <v>133</v>
      </c>
      <c r="B481" s="30">
        <v>2</v>
      </c>
      <c r="C481" s="5">
        <v>1980</v>
      </c>
      <c r="D481" s="5">
        <v>9</v>
      </c>
      <c r="E481" s="28">
        <v>0.07803</v>
      </c>
      <c r="F481" s="28">
        <v>0.22133999999999998</v>
      </c>
    </row>
    <row r="482" spans="1:6" ht="12.75">
      <c r="A482" s="30" t="s">
        <v>133</v>
      </c>
      <c r="B482" s="30">
        <v>2</v>
      </c>
      <c r="C482" s="5">
        <v>1980</v>
      </c>
      <c r="D482" s="5">
        <v>10</v>
      </c>
      <c r="E482" s="28">
        <v>1.831832</v>
      </c>
      <c r="F482" s="28">
        <v>4.998728</v>
      </c>
    </row>
    <row r="483" spans="1:6" ht="12.75">
      <c r="A483" s="30" t="s">
        <v>133</v>
      </c>
      <c r="B483" s="30">
        <v>2</v>
      </c>
      <c r="C483" s="5">
        <v>1980</v>
      </c>
      <c r="D483" s="5">
        <v>11</v>
      </c>
      <c r="E483" s="28">
        <v>2.651712</v>
      </c>
      <c r="F483" s="28">
        <v>6.72793</v>
      </c>
    </row>
    <row r="484" spans="1:6" ht="12.75">
      <c r="A484" s="30" t="s">
        <v>133</v>
      </c>
      <c r="B484" s="30">
        <v>2</v>
      </c>
      <c r="C484" s="5">
        <v>1980</v>
      </c>
      <c r="D484" s="5">
        <v>12</v>
      </c>
      <c r="E484" s="28">
        <v>5.162486</v>
      </c>
      <c r="F484" s="28">
        <v>13.645016000000002</v>
      </c>
    </row>
    <row r="485" spans="1:6" ht="12.75">
      <c r="A485" s="30" t="s">
        <v>133</v>
      </c>
      <c r="B485" s="30">
        <v>2</v>
      </c>
      <c r="C485" s="5">
        <v>1981</v>
      </c>
      <c r="D485" s="5">
        <v>1</v>
      </c>
      <c r="E485" s="28">
        <v>6.492395</v>
      </c>
      <c r="F485" s="28">
        <v>15.12875</v>
      </c>
    </row>
    <row r="486" spans="1:6" ht="12.75">
      <c r="A486" s="30" t="s">
        <v>133</v>
      </c>
      <c r="B486" s="30">
        <v>2</v>
      </c>
      <c r="C486" s="5">
        <v>1981</v>
      </c>
      <c r="D486" s="5">
        <v>2</v>
      </c>
      <c r="E486" s="28">
        <v>3.074181</v>
      </c>
      <c r="F486" s="28">
        <v>7.295664</v>
      </c>
    </row>
    <row r="487" spans="1:6" ht="12.75">
      <c r="A487" s="30" t="s">
        <v>133</v>
      </c>
      <c r="B487" s="30">
        <v>2</v>
      </c>
      <c r="C487" s="5">
        <v>1981</v>
      </c>
      <c r="D487" s="5">
        <v>3</v>
      </c>
      <c r="E487" s="28">
        <v>8.058345</v>
      </c>
      <c r="F487" s="28">
        <v>19.693809</v>
      </c>
    </row>
    <row r="488" spans="1:6" ht="12.75">
      <c r="A488" s="30" t="s">
        <v>133</v>
      </c>
      <c r="B488" s="30">
        <v>2</v>
      </c>
      <c r="C488" s="5">
        <v>1981</v>
      </c>
      <c r="D488" s="5">
        <v>4</v>
      </c>
      <c r="E488" s="28">
        <v>4.528832</v>
      </c>
      <c r="F488" s="28">
        <v>10.691646</v>
      </c>
    </row>
    <row r="489" spans="1:6" ht="12.75">
      <c r="A489" s="30" t="s">
        <v>133</v>
      </c>
      <c r="B489" s="30">
        <v>2</v>
      </c>
      <c r="C489" s="5">
        <v>1981</v>
      </c>
      <c r="D489" s="5">
        <v>5</v>
      </c>
      <c r="E489" s="28">
        <v>3.866688</v>
      </c>
      <c r="F489" s="28">
        <v>11.96832</v>
      </c>
    </row>
    <row r="490" spans="1:6" ht="12.75">
      <c r="A490" s="30" t="s">
        <v>133</v>
      </c>
      <c r="B490" s="30">
        <v>2</v>
      </c>
      <c r="C490" s="5">
        <v>1981</v>
      </c>
      <c r="D490" s="5">
        <v>6</v>
      </c>
      <c r="E490" s="28">
        <v>1.639587</v>
      </c>
      <c r="F490" s="28">
        <v>4.915614</v>
      </c>
    </row>
    <row r="491" spans="1:6" ht="12.75">
      <c r="A491" s="30" t="s">
        <v>133</v>
      </c>
      <c r="B491" s="30">
        <v>2</v>
      </c>
      <c r="C491" s="5">
        <v>1981</v>
      </c>
      <c r="D491" s="5">
        <v>7</v>
      </c>
      <c r="E491" s="28">
        <v>0.378189</v>
      </c>
      <c r="F491" s="28">
        <v>1.097766</v>
      </c>
    </row>
    <row r="492" spans="1:6" ht="12.75">
      <c r="A492" s="30" t="s">
        <v>133</v>
      </c>
      <c r="B492" s="30">
        <v>2</v>
      </c>
      <c r="C492" s="5">
        <v>1981</v>
      </c>
      <c r="D492" s="5">
        <v>8</v>
      </c>
      <c r="E492" s="28">
        <v>0.124848</v>
      </c>
      <c r="F492" s="28">
        <v>0.364208</v>
      </c>
    </row>
    <row r="493" spans="1:6" ht="12.75">
      <c r="A493" s="30" t="s">
        <v>133</v>
      </c>
      <c r="B493" s="30">
        <v>2</v>
      </c>
      <c r="C493" s="5">
        <v>1981</v>
      </c>
      <c r="D493" s="5">
        <v>9</v>
      </c>
      <c r="E493" s="28">
        <v>0.17424</v>
      </c>
      <c r="F493" s="28">
        <v>0.491502</v>
      </c>
    </row>
    <row r="494" spans="1:6" ht="12.75">
      <c r="A494" s="30" t="s">
        <v>133</v>
      </c>
      <c r="B494" s="30">
        <v>2</v>
      </c>
      <c r="C494" s="5">
        <v>1981</v>
      </c>
      <c r="D494" s="5">
        <v>10</v>
      </c>
      <c r="E494" s="28">
        <v>3.341652</v>
      </c>
      <c r="F494" s="28">
        <v>8.568186</v>
      </c>
    </row>
    <row r="495" spans="1:6" ht="12.75">
      <c r="A495" s="30" t="s">
        <v>133</v>
      </c>
      <c r="B495" s="30">
        <v>2</v>
      </c>
      <c r="C495" s="5">
        <v>1981</v>
      </c>
      <c r="D495" s="5">
        <v>11</v>
      </c>
      <c r="E495" s="28">
        <v>1.062226</v>
      </c>
      <c r="F495" s="28">
        <v>2.7111359999999998</v>
      </c>
    </row>
    <row r="496" spans="1:6" ht="12.75">
      <c r="A496" s="30" t="s">
        <v>133</v>
      </c>
      <c r="B496" s="30">
        <v>2</v>
      </c>
      <c r="C496" s="5">
        <v>1981</v>
      </c>
      <c r="D496" s="5">
        <v>12</v>
      </c>
      <c r="E496" s="28">
        <v>4.289766</v>
      </c>
      <c r="F496" s="28">
        <v>11.93307</v>
      </c>
    </row>
    <row r="497" spans="1:6" ht="12.75">
      <c r="A497" s="30" t="s">
        <v>133</v>
      </c>
      <c r="B497" s="30">
        <v>2</v>
      </c>
      <c r="C497" s="5">
        <v>1982</v>
      </c>
      <c r="D497" s="5">
        <v>1</v>
      </c>
      <c r="E497" s="28">
        <v>6.374766</v>
      </c>
      <c r="F497" s="28">
        <v>15.824796</v>
      </c>
    </row>
    <row r="498" spans="1:6" ht="12.75">
      <c r="A498" s="30" t="s">
        <v>133</v>
      </c>
      <c r="B498" s="30">
        <v>2</v>
      </c>
      <c r="C498" s="5">
        <v>1982</v>
      </c>
      <c r="D498" s="5">
        <v>2</v>
      </c>
      <c r="E498" s="28">
        <v>3.92288</v>
      </c>
      <c r="F498" s="28">
        <v>8.79658</v>
      </c>
    </row>
    <row r="499" spans="1:6" ht="12.75">
      <c r="A499" s="30" t="s">
        <v>133</v>
      </c>
      <c r="B499" s="30">
        <v>2</v>
      </c>
      <c r="C499" s="5">
        <v>1982</v>
      </c>
      <c r="D499" s="5">
        <v>3</v>
      </c>
      <c r="E499" s="28">
        <v>5.287842</v>
      </c>
      <c r="F499" s="28">
        <v>13.89574</v>
      </c>
    </row>
    <row r="500" spans="1:6" ht="12.75">
      <c r="A500" s="30" t="s">
        <v>133</v>
      </c>
      <c r="B500" s="30">
        <v>2</v>
      </c>
      <c r="C500" s="5">
        <v>1982</v>
      </c>
      <c r="D500" s="5">
        <v>4</v>
      </c>
      <c r="E500" s="28">
        <v>2.161104</v>
      </c>
      <c r="F500" s="28">
        <v>6.188616</v>
      </c>
    </row>
    <row r="501" spans="1:6" ht="12.75">
      <c r="A501" s="30" t="s">
        <v>133</v>
      </c>
      <c r="B501" s="30">
        <v>2</v>
      </c>
      <c r="C501" s="5">
        <v>1982</v>
      </c>
      <c r="D501" s="5">
        <v>5</v>
      </c>
      <c r="E501" s="28">
        <v>1.240458</v>
      </c>
      <c r="F501" s="28">
        <v>3.881011</v>
      </c>
    </row>
    <row r="502" spans="1:6" ht="12.75">
      <c r="A502" s="30" t="s">
        <v>133</v>
      </c>
      <c r="B502" s="30">
        <v>2</v>
      </c>
      <c r="C502" s="5">
        <v>1982</v>
      </c>
      <c r="D502" s="5">
        <v>6</v>
      </c>
      <c r="E502" s="28">
        <v>1.156957</v>
      </c>
      <c r="F502" s="28">
        <v>3.357221</v>
      </c>
    </row>
    <row r="503" spans="1:6" ht="12.75">
      <c r="A503" s="30" t="s">
        <v>133</v>
      </c>
      <c r="B503" s="30">
        <v>2</v>
      </c>
      <c r="C503" s="5">
        <v>1982</v>
      </c>
      <c r="D503" s="5">
        <v>7</v>
      </c>
      <c r="E503" s="28">
        <v>0.342254</v>
      </c>
      <c r="F503" s="28">
        <v>0.9506319999999999</v>
      </c>
    </row>
    <row r="504" spans="1:6" ht="12.75">
      <c r="A504" s="30" t="s">
        <v>133</v>
      </c>
      <c r="B504" s="30">
        <v>2</v>
      </c>
      <c r="C504" s="5">
        <v>1982</v>
      </c>
      <c r="D504" s="5">
        <v>8</v>
      </c>
      <c r="E504" s="28">
        <v>0.068206</v>
      </c>
      <c r="F504" s="28">
        <v>0.19068200000000002</v>
      </c>
    </row>
    <row r="505" spans="1:6" ht="12.75">
      <c r="A505" s="30" t="s">
        <v>133</v>
      </c>
      <c r="B505" s="30">
        <v>2</v>
      </c>
      <c r="C505" s="5">
        <v>1982</v>
      </c>
      <c r="D505" s="5">
        <v>9</v>
      </c>
      <c r="E505" s="28">
        <v>0.201552</v>
      </c>
      <c r="F505" s="28">
        <v>0.747201</v>
      </c>
    </row>
    <row r="506" spans="1:6" ht="12.75">
      <c r="A506" s="30" t="s">
        <v>133</v>
      </c>
      <c r="B506" s="30">
        <v>2</v>
      </c>
      <c r="C506" s="5">
        <v>1982</v>
      </c>
      <c r="D506" s="5">
        <v>10</v>
      </c>
      <c r="E506" s="28">
        <v>2.6145</v>
      </c>
      <c r="F506" s="28">
        <v>6.835050000000001</v>
      </c>
    </row>
    <row r="507" spans="1:6" ht="12.75">
      <c r="A507" s="30" t="s">
        <v>133</v>
      </c>
      <c r="B507" s="30">
        <v>2</v>
      </c>
      <c r="C507" s="5">
        <v>1982</v>
      </c>
      <c r="D507" s="5">
        <v>11</v>
      </c>
      <c r="E507" s="28">
        <v>6.015393</v>
      </c>
      <c r="F507" s="28">
        <v>15.186402000000001</v>
      </c>
    </row>
    <row r="508" spans="1:6" ht="12.75">
      <c r="A508" s="30" t="s">
        <v>133</v>
      </c>
      <c r="B508" s="30">
        <v>2</v>
      </c>
      <c r="C508" s="5">
        <v>1982</v>
      </c>
      <c r="D508" s="5">
        <v>12</v>
      </c>
      <c r="E508" s="28">
        <v>8.384728</v>
      </c>
      <c r="F508" s="28">
        <v>21.074768</v>
      </c>
    </row>
    <row r="509" spans="1:6" ht="12.75">
      <c r="A509" s="30" t="s">
        <v>133</v>
      </c>
      <c r="B509" s="30">
        <v>2</v>
      </c>
      <c r="C509" s="5">
        <v>1983</v>
      </c>
      <c r="D509" s="5">
        <v>1</v>
      </c>
      <c r="E509" s="28">
        <v>2.404496</v>
      </c>
      <c r="F509" s="28">
        <v>6.329746</v>
      </c>
    </row>
    <row r="510" spans="1:6" ht="12.75">
      <c r="A510" s="30" t="s">
        <v>133</v>
      </c>
      <c r="B510" s="30">
        <v>2</v>
      </c>
      <c r="C510" s="5">
        <v>1983</v>
      </c>
      <c r="D510" s="5">
        <v>2</v>
      </c>
      <c r="E510" s="28">
        <v>4.598525</v>
      </c>
      <c r="F510" s="28">
        <v>11.12445</v>
      </c>
    </row>
    <row r="511" spans="1:6" ht="12.75">
      <c r="A511" s="30" t="s">
        <v>133</v>
      </c>
      <c r="B511" s="30">
        <v>2</v>
      </c>
      <c r="C511" s="5">
        <v>1983</v>
      </c>
      <c r="D511" s="5">
        <v>3</v>
      </c>
      <c r="E511" s="28">
        <v>6.89902</v>
      </c>
      <c r="F511" s="28">
        <v>15.354981</v>
      </c>
    </row>
    <row r="512" spans="1:6" ht="12.75">
      <c r="A512" s="30" t="s">
        <v>133</v>
      </c>
      <c r="B512" s="30">
        <v>2</v>
      </c>
      <c r="C512" s="5">
        <v>1983</v>
      </c>
      <c r="D512" s="5">
        <v>4</v>
      </c>
      <c r="E512" s="28">
        <v>6.322578</v>
      </c>
      <c r="F512" s="28">
        <v>16.414673999999998</v>
      </c>
    </row>
    <row r="513" spans="1:6" ht="12.75">
      <c r="A513" s="30" t="s">
        <v>133</v>
      </c>
      <c r="B513" s="30">
        <v>2</v>
      </c>
      <c r="C513" s="5">
        <v>1983</v>
      </c>
      <c r="D513" s="5">
        <v>5</v>
      </c>
      <c r="E513" s="28">
        <v>5.652883</v>
      </c>
      <c r="F513" s="28">
        <v>19.165694</v>
      </c>
    </row>
    <row r="514" spans="1:6" ht="12.75">
      <c r="A514" s="30" t="s">
        <v>133</v>
      </c>
      <c r="B514" s="30">
        <v>2</v>
      </c>
      <c r="C514" s="5">
        <v>1983</v>
      </c>
      <c r="D514" s="5">
        <v>6</v>
      </c>
      <c r="E514" s="28">
        <v>1.90226</v>
      </c>
      <c r="F514" s="28">
        <v>6.50128</v>
      </c>
    </row>
    <row r="515" spans="1:6" ht="12.75">
      <c r="A515" s="30" t="s">
        <v>133</v>
      </c>
      <c r="B515" s="30">
        <v>2</v>
      </c>
      <c r="C515" s="5">
        <v>1983</v>
      </c>
      <c r="D515" s="5">
        <v>7</v>
      </c>
      <c r="E515" s="28">
        <v>0.587828</v>
      </c>
      <c r="F515" s="28">
        <v>1.755576</v>
      </c>
    </row>
    <row r="516" spans="1:6" ht="12.75">
      <c r="A516" s="30" t="s">
        <v>133</v>
      </c>
      <c r="B516" s="30">
        <v>2</v>
      </c>
      <c r="C516" s="5">
        <v>1983</v>
      </c>
      <c r="D516" s="5">
        <v>8</v>
      </c>
      <c r="E516" s="28">
        <v>0.952252</v>
      </c>
      <c r="F516" s="28">
        <v>2.454396</v>
      </c>
    </row>
    <row r="517" spans="1:6" ht="12.75">
      <c r="A517" s="30" t="s">
        <v>133</v>
      </c>
      <c r="B517" s="30">
        <v>2</v>
      </c>
      <c r="C517" s="5">
        <v>1983</v>
      </c>
      <c r="D517" s="5">
        <v>9</v>
      </c>
      <c r="E517" s="28">
        <v>0.453492</v>
      </c>
      <c r="F517" s="28">
        <v>1.266483</v>
      </c>
    </row>
    <row r="518" spans="1:6" ht="12.75">
      <c r="A518" s="30" t="s">
        <v>133</v>
      </c>
      <c r="B518" s="30">
        <v>2</v>
      </c>
      <c r="C518" s="5">
        <v>1983</v>
      </c>
      <c r="D518" s="5">
        <v>10</v>
      </c>
      <c r="E518" s="28">
        <v>0.632214</v>
      </c>
      <c r="F518" s="28">
        <v>1.690436</v>
      </c>
    </row>
    <row r="519" spans="1:6" ht="12.75">
      <c r="A519" s="30" t="s">
        <v>133</v>
      </c>
      <c r="B519" s="30">
        <v>2</v>
      </c>
      <c r="C519" s="5">
        <v>1983</v>
      </c>
      <c r="D519" s="5">
        <v>11</v>
      </c>
      <c r="E519" s="28">
        <v>0.99702</v>
      </c>
      <c r="F519" s="28">
        <v>2.4702029999999997</v>
      </c>
    </row>
    <row r="520" spans="1:6" ht="12.75">
      <c r="A520" s="30" t="s">
        <v>133</v>
      </c>
      <c r="B520" s="30">
        <v>2</v>
      </c>
      <c r="C520" s="5">
        <v>1983</v>
      </c>
      <c r="D520" s="5">
        <v>12</v>
      </c>
      <c r="E520" s="28">
        <v>3.2759</v>
      </c>
      <c r="F520" s="28">
        <v>7.7597</v>
      </c>
    </row>
    <row r="521" spans="1:6" ht="12.75">
      <c r="A521" s="30" t="s">
        <v>133</v>
      </c>
      <c r="B521" s="30">
        <v>2</v>
      </c>
      <c r="C521" s="5">
        <v>1984</v>
      </c>
      <c r="D521" s="5">
        <v>1</v>
      </c>
      <c r="E521" s="28">
        <v>7.165233</v>
      </c>
      <c r="F521" s="28">
        <v>17.515014</v>
      </c>
    </row>
    <row r="522" spans="1:6" ht="12.75">
      <c r="A522" s="30" t="s">
        <v>133</v>
      </c>
      <c r="B522" s="30">
        <v>2</v>
      </c>
      <c r="C522" s="5">
        <v>1984</v>
      </c>
      <c r="D522" s="5">
        <v>2</v>
      </c>
      <c r="E522" s="28">
        <v>7.400004</v>
      </c>
      <c r="F522" s="28">
        <v>16.118517</v>
      </c>
    </row>
    <row r="523" spans="1:6" ht="12.75">
      <c r="A523" s="30" t="s">
        <v>133</v>
      </c>
      <c r="B523" s="30">
        <v>2</v>
      </c>
      <c r="C523" s="5">
        <v>1984</v>
      </c>
      <c r="D523" s="5">
        <v>3</v>
      </c>
      <c r="E523" s="28">
        <v>4.167605</v>
      </c>
      <c r="F523" s="28">
        <v>10.947482</v>
      </c>
    </row>
    <row r="524" spans="1:6" ht="12.75">
      <c r="A524" s="30" t="s">
        <v>133</v>
      </c>
      <c r="B524" s="30">
        <v>2</v>
      </c>
      <c r="C524" s="5">
        <v>1984</v>
      </c>
      <c r="D524" s="5">
        <v>4</v>
      </c>
      <c r="E524" s="28">
        <v>9.603308</v>
      </c>
      <c r="F524" s="28">
        <v>27.332492000000002</v>
      </c>
    </row>
    <row r="525" spans="1:6" ht="12.75">
      <c r="A525" s="30" t="s">
        <v>133</v>
      </c>
      <c r="B525" s="30">
        <v>2</v>
      </c>
      <c r="C525" s="5">
        <v>1984</v>
      </c>
      <c r="D525" s="5">
        <v>5</v>
      </c>
      <c r="E525" s="28">
        <v>7.121414</v>
      </c>
      <c r="F525" s="28">
        <v>18.236359999999998</v>
      </c>
    </row>
    <row r="526" spans="1:6" ht="12.75">
      <c r="A526" s="30" t="s">
        <v>133</v>
      </c>
      <c r="B526" s="30">
        <v>2</v>
      </c>
      <c r="C526" s="5">
        <v>1984</v>
      </c>
      <c r="D526" s="5">
        <v>6</v>
      </c>
      <c r="E526" s="28">
        <v>3.568204</v>
      </c>
      <c r="F526" s="28">
        <v>10.30436</v>
      </c>
    </row>
    <row r="527" spans="1:6" ht="12.75">
      <c r="A527" s="30" t="s">
        <v>133</v>
      </c>
      <c r="B527" s="30">
        <v>2</v>
      </c>
      <c r="C527" s="5">
        <v>1984</v>
      </c>
      <c r="D527" s="5">
        <v>7</v>
      </c>
      <c r="E527" s="28">
        <v>0.846804</v>
      </c>
      <c r="F527" s="28">
        <v>2.353617</v>
      </c>
    </row>
    <row r="528" spans="1:6" ht="12.75">
      <c r="A528" s="30" t="s">
        <v>133</v>
      </c>
      <c r="B528" s="30">
        <v>2</v>
      </c>
      <c r="C528" s="5">
        <v>1984</v>
      </c>
      <c r="D528" s="5">
        <v>8</v>
      </c>
      <c r="E528" s="28">
        <v>0.42952</v>
      </c>
      <c r="F528" s="28">
        <v>1.1875499999999999</v>
      </c>
    </row>
    <row r="529" spans="1:6" ht="12.75">
      <c r="A529" s="30" t="s">
        <v>133</v>
      </c>
      <c r="B529" s="30">
        <v>2</v>
      </c>
      <c r="C529" s="5">
        <v>1984</v>
      </c>
      <c r="D529" s="5">
        <v>9</v>
      </c>
      <c r="E529" s="28">
        <v>0.469287</v>
      </c>
      <c r="F529" s="28">
        <v>1.208844</v>
      </c>
    </row>
    <row r="530" spans="1:6" ht="12.75">
      <c r="A530" s="30" t="s">
        <v>133</v>
      </c>
      <c r="B530" s="30">
        <v>2</v>
      </c>
      <c r="C530" s="5">
        <v>1984</v>
      </c>
      <c r="D530" s="5">
        <v>10</v>
      </c>
      <c r="E530" s="28">
        <v>1.86675</v>
      </c>
      <c r="F530" s="28">
        <v>5.70475</v>
      </c>
    </row>
    <row r="531" spans="1:6" ht="12.75">
      <c r="A531" s="30" t="s">
        <v>133</v>
      </c>
      <c r="B531" s="30">
        <v>2</v>
      </c>
      <c r="C531" s="5">
        <v>1984</v>
      </c>
      <c r="D531" s="5">
        <v>11</v>
      </c>
      <c r="E531" s="28">
        <v>6.01174</v>
      </c>
      <c r="F531" s="28">
        <v>15.708938</v>
      </c>
    </row>
    <row r="532" spans="1:6" ht="12.75">
      <c r="A532" s="30" t="s">
        <v>133</v>
      </c>
      <c r="B532" s="30">
        <v>2</v>
      </c>
      <c r="C532" s="5">
        <v>1984</v>
      </c>
      <c r="D532" s="5">
        <v>12</v>
      </c>
      <c r="E532" s="28">
        <v>6.183072</v>
      </c>
      <c r="F532" s="28">
        <v>15.466881</v>
      </c>
    </row>
    <row r="533" spans="1:6" ht="12.75">
      <c r="A533" s="30" t="s">
        <v>133</v>
      </c>
      <c r="B533" s="30">
        <v>2</v>
      </c>
      <c r="C533" s="5">
        <v>1985</v>
      </c>
      <c r="D533" s="5">
        <v>1</v>
      </c>
      <c r="E533" s="28">
        <v>4.70925</v>
      </c>
      <c r="F533" s="28">
        <v>10.21545</v>
      </c>
    </row>
    <row r="534" spans="1:6" ht="12.75">
      <c r="A534" s="30" t="s">
        <v>133</v>
      </c>
      <c r="B534" s="30">
        <v>2</v>
      </c>
      <c r="C534" s="5">
        <v>1985</v>
      </c>
      <c r="D534" s="5">
        <v>2</v>
      </c>
      <c r="E534" s="28">
        <v>6.689242</v>
      </c>
      <c r="F534" s="28">
        <v>18.80386</v>
      </c>
    </row>
    <row r="535" spans="1:6" ht="12.75">
      <c r="A535" s="30" t="s">
        <v>133</v>
      </c>
      <c r="B535" s="30">
        <v>2</v>
      </c>
      <c r="C535" s="5">
        <v>1985</v>
      </c>
      <c r="D535" s="5">
        <v>3</v>
      </c>
      <c r="E535" s="28">
        <v>6.260592</v>
      </c>
      <c r="F535" s="28">
        <v>14.878812</v>
      </c>
    </row>
    <row r="536" spans="1:6" ht="12.75">
      <c r="A536" s="30" t="s">
        <v>133</v>
      </c>
      <c r="B536" s="30">
        <v>2</v>
      </c>
      <c r="C536" s="5">
        <v>1985</v>
      </c>
      <c r="D536" s="5">
        <v>4</v>
      </c>
      <c r="E536" s="28">
        <v>5.957504</v>
      </c>
      <c r="F536" s="28">
        <v>16.888704</v>
      </c>
    </row>
    <row r="537" spans="1:6" ht="12.75">
      <c r="A537" s="30" t="s">
        <v>133</v>
      </c>
      <c r="B537" s="30">
        <v>2</v>
      </c>
      <c r="C537" s="5">
        <v>1985</v>
      </c>
      <c r="D537" s="5">
        <v>5</v>
      </c>
      <c r="E537" s="28">
        <v>5.414976</v>
      </c>
      <c r="F537" s="28">
        <v>14.702058000000001</v>
      </c>
    </row>
    <row r="538" spans="1:6" ht="12.75">
      <c r="A538" s="30" t="s">
        <v>133</v>
      </c>
      <c r="B538" s="30">
        <v>2</v>
      </c>
      <c r="C538" s="5">
        <v>1985</v>
      </c>
      <c r="D538" s="5">
        <v>6</v>
      </c>
      <c r="E538" s="28">
        <v>1.843095</v>
      </c>
      <c r="F538" s="28">
        <v>5.601314</v>
      </c>
    </row>
    <row r="539" spans="1:6" ht="12.75">
      <c r="A539" s="30" t="s">
        <v>133</v>
      </c>
      <c r="B539" s="30">
        <v>2</v>
      </c>
      <c r="C539" s="5">
        <v>1985</v>
      </c>
      <c r="D539" s="5">
        <v>7</v>
      </c>
      <c r="E539" s="28">
        <v>0.725145</v>
      </c>
      <c r="F539" s="28">
        <v>2.127092</v>
      </c>
    </row>
    <row r="540" spans="1:6" ht="12.75">
      <c r="A540" s="30" t="s">
        <v>133</v>
      </c>
      <c r="B540" s="30">
        <v>2</v>
      </c>
      <c r="C540" s="5">
        <v>1985</v>
      </c>
      <c r="D540" s="5">
        <v>8</v>
      </c>
      <c r="E540" s="28">
        <v>0.368745</v>
      </c>
      <c r="F540" s="28">
        <v>1.026142</v>
      </c>
    </row>
    <row r="541" spans="1:6" ht="12.75">
      <c r="A541" s="30" t="s">
        <v>133</v>
      </c>
      <c r="B541" s="30">
        <v>2</v>
      </c>
      <c r="C541" s="5">
        <v>1985</v>
      </c>
      <c r="D541" s="5">
        <v>9</v>
      </c>
      <c r="E541" s="28">
        <v>0.287364</v>
      </c>
      <c r="F541" s="28">
        <v>0.7980259999999999</v>
      </c>
    </row>
    <row r="542" spans="1:6" ht="12.75">
      <c r="A542" s="30" t="s">
        <v>133</v>
      </c>
      <c r="B542" s="30">
        <v>2</v>
      </c>
      <c r="C542" s="5">
        <v>1985</v>
      </c>
      <c r="D542" s="5">
        <v>10</v>
      </c>
      <c r="E542" s="28">
        <v>0.308321</v>
      </c>
      <c r="F542" s="28">
        <v>0.8390690000000001</v>
      </c>
    </row>
    <row r="543" spans="1:6" ht="12.75">
      <c r="A543" s="30" t="s">
        <v>133</v>
      </c>
      <c r="B543" s="30">
        <v>2</v>
      </c>
      <c r="C543" s="5">
        <v>1985</v>
      </c>
      <c r="D543" s="5">
        <v>11</v>
      </c>
      <c r="E543" s="28">
        <v>0.891644</v>
      </c>
      <c r="F543" s="28">
        <v>2.204049</v>
      </c>
    </row>
    <row r="544" spans="1:6" ht="12.75">
      <c r="A544" s="30" t="s">
        <v>133</v>
      </c>
      <c r="B544" s="30">
        <v>2</v>
      </c>
      <c r="C544" s="5">
        <v>1985</v>
      </c>
      <c r="D544" s="5">
        <v>12</v>
      </c>
      <c r="E544" s="28">
        <v>2.06488</v>
      </c>
      <c r="F544" s="28">
        <v>5.154408</v>
      </c>
    </row>
    <row r="545" spans="1:6" ht="12.75">
      <c r="A545" s="30" t="s">
        <v>133</v>
      </c>
      <c r="B545" s="30">
        <v>2</v>
      </c>
      <c r="C545" s="5">
        <v>1986</v>
      </c>
      <c r="D545" s="5">
        <v>1</v>
      </c>
      <c r="E545" s="28">
        <v>4.097913</v>
      </c>
      <c r="F545" s="28">
        <v>10.510092</v>
      </c>
    </row>
    <row r="546" spans="1:6" ht="12.75">
      <c r="A546" s="30" t="s">
        <v>133</v>
      </c>
      <c r="B546" s="30">
        <v>2</v>
      </c>
      <c r="C546" s="5">
        <v>1986</v>
      </c>
      <c r="D546" s="5">
        <v>2</v>
      </c>
      <c r="E546" s="28">
        <v>3.838296</v>
      </c>
      <c r="F546" s="28">
        <v>10.390611</v>
      </c>
    </row>
    <row r="547" spans="1:6" ht="12.75">
      <c r="A547" s="30" t="s">
        <v>133</v>
      </c>
      <c r="B547" s="30">
        <v>2</v>
      </c>
      <c r="C547" s="5">
        <v>1986</v>
      </c>
      <c r="D547" s="5">
        <v>3</v>
      </c>
      <c r="E547" s="28">
        <v>9.52405</v>
      </c>
      <c r="F547" s="28">
        <v>22.63028</v>
      </c>
    </row>
    <row r="548" spans="1:6" ht="12.75">
      <c r="A548" s="30" t="s">
        <v>133</v>
      </c>
      <c r="B548" s="30">
        <v>2</v>
      </c>
      <c r="C548" s="5">
        <v>1986</v>
      </c>
      <c r="D548" s="5">
        <v>4</v>
      </c>
      <c r="E548" s="28">
        <v>5.15886</v>
      </c>
      <c r="F548" s="28">
        <v>11.04831</v>
      </c>
    </row>
    <row r="549" spans="1:6" ht="12.75">
      <c r="A549" s="30" t="s">
        <v>133</v>
      </c>
      <c r="B549" s="30">
        <v>2</v>
      </c>
      <c r="C549" s="5">
        <v>1986</v>
      </c>
      <c r="D549" s="5">
        <v>5</v>
      </c>
      <c r="E549" s="28">
        <v>8.106935</v>
      </c>
      <c r="F549" s="28">
        <v>21.0409</v>
      </c>
    </row>
    <row r="550" spans="1:6" ht="12.75">
      <c r="A550" s="30" t="s">
        <v>133</v>
      </c>
      <c r="B550" s="30">
        <v>2</v>
      </c>
      <c r="C550" s="5">
        <v>1986</v>
      </c>
      <c r="D550" s="5">
        <v>6</v>
      </c>
      <c r="E550" s="28">
        <v>1.34212</v>
      </c>
      <c r="F550" s="28">
        <v>3.565874</v>
      </c>
    </row>
    <row r="551" spans="1:6" ht="12.75">
      <c r="A551" s="30" t="s">
        <v>133</v>
      </c>
      <c r="B551" s="30">
        <v>2</v>
      </c>
      <c r="C551" s="5">
        <v>1986</v>
      </c>
      <c r="D551" s="5">
        <v>7</v>
      </c>
      <c r="E551" s="28">
        <v>0.507528</v>
      </c>
      <c r="F551" s="28">
        <v>1.392681</v>
      </c>
    </row>
    <row r="552" spans="1:6" ht="12.75">
      <c r="A552" s="30" t="s">
        <v>133</v>
      </c>
      <c r="B552" s="30">
        <v>2</v>
      </c>
      <c r="C552" s="5">
        <v>1986</v>
      </c>
      <c r="D552" s="5">
        <v>8</v>
      </c>
      <c r="E552" s="28">
        <v>0.186375</v>
      </c>
      <c r="F552" s="28">
        <v>0.508125</v>
      </c>
    </row>
    <row r="553" spans="1:6" ht="12.75">
      <c r="A553" s="30" t="s">
        <v>133</v>
      </c>
      <c r="B553" s="30">
        <v>2</v>
      </c>
      <c r="C553" s="5">
        <v>1986</v>
      </c>
      <c r="D553" s="5">
        <v>9</v>
      </c>
      <c r="E553" s="28">
        <v>0.637032</v>
      </c>
      <c r="F553" s="28">
        <v>1.9228</v>
      </c>
    </row>
    <row r="554" spans="1:6" ht="12.75">
      <c r="A554" s="30" t="s">
        <v>133</v>
      </c>
      <c r="B554" s="30">
        <v>2</v>
      </c>
      <c r="C554" s="5">
        <v>1986</v>
      </c>
      <c r="D554" s="5">
        <v>10</v>
      </c>
      <c r="E554" s="28">
        <v>0.72072</v>
      </c>
      <c r="F554" s="28">
        <v>1.766856</v>
      </c>
    </row>
    <row r="555" spans="1:6" ht="12.75">
      <c r="A555" s="30" t="s">
        <v>133</v>
      </c>
      <c r="B555" s="30">
        <v>2</v>
      </c>
      <c r="C555" s="5">
        <v>1986</v>
      </c>
      <c r="D555" s="5">
        <v>11</v>
      </c>
      <c r="E555" s="28">
        <v>1.459944</v>
      </c>
      <c r="F555" s="28">
        <v>3.478632</v>
      </c>
    </row>
    <row r="556" spans="1:6" ht="12.75">
      <c r="A556" s="30" t="s">
        <v>133</v>
      </c>
      <c r="B556" s="30">
        <v>2</v>
      </c>
      <c r="C556" s="5">
        <v>1986</v>
      </c>
      <c r="D556" s="5">
        <v>12</v>
      </c>
      <c r="E556" s="28">
        <v>3.564968</v>
      </c>
      <c r="F556" s="28">
        <v>8.783738</v>
      </c>
    </row>
    <row r="557" spans="1:6" ht="12.75">
      <c r="A557" s="30" t="s">
        <v>133</v>
      </c>
      <c r="B557" s="30">
        <v>2</v>
      </c>
      <c r="C557" s="5">
        <v>1987</v>
      </c>
      <c r="D557" s="5">
        <v>1</v>
      </c>
      <c r="E557" s="28">
        <v>3.443795</v>
      </c>
      <c r="F557" s="28">
        <v>8.232923</v>
      </c>
    </row>
    <row r="558" spans="1:6" ht="12.75">
      <c r="A558" s="30" t="s">
        <v>133</v>
      </c>
      <c r="B558" s="30">
        <v>2</v>
      </c>
      <c r="C558" s="5">
        <v>1987</v>
      </c>
      <c r="D558" s="5">
        <v>2</v>
      </c>
      <c r="E558" s="28">
        <v>3.175788</v>
      </c>
      <c r="F558" s="28">
        <v>7.7396329999999995</v>
      </c>
    </row>
    <row r="559" spans="1:6" ht="12.75">
      <c r="A559" s="30" t="s">
        <v>133</v>
      </c>
      <c r="B559" s="30">
        <v>2</v>
      </c>
      <c r="C559" s="5">
        <v>1987</v>
      </c>
      <c r="D559" s="5">
        <v>3</v>
      </c>
      <c r="E559" s="28">
        <v>5.324155</v>
      </c>
      <c r="F559" s="28">
        <v>11.611435</v>
      </c>
    </row>
    <row r="560" spans="1:6" ht="12.75">
      <c r="A560" s="30" t="s">
        <v>133</v>
      </c>
      <c r="B560" s="30">
        <v>2</v>
      </c>
      <c r="C560" s="5">
        <v>1987</v>
      </c>
      <c r="D560" s="5">
        <v>4</v>
      </c>
      <c r="E560" s="28">
        <v>4.13511</v>
      </c>
      <c r="F560" s="28">
        <v>10.869432</v>
      </c>
    </row>
    <row r="561" spans="1:6" ht="12.75">
      <c r="A561" s="30" t="s">
        <v>133</v>
      </c>
      <c r="B561" s="30">
        <v>2</v>
      </c>
      <c r="C561" s="5">
        <v>1987</v>
      </c>
      <c r="D561" s="5">
        <v>5</v>
      </c>
      <c r="E561" s="28">
        <v>1.564365</v>
      </c>
      <c r="F561" s="28">
        <v>4.0818200000000004</v>
      </c>
    </row>
    <row r="562" spans="1:6" ht="12.75">
      <c r="A562" s="30" t="s">
        <v>133</v>
      </c>
      <c r="B562" s="30">
        <v>2</v>
      </c>
      <c r="C562" s="5">
        <v>1987</v>
      </c>
      <c r="D562" s="5">
        <v>6</v>
      </c>
      <c r="E562" s="28">
        <v>0.81991</v>
      </c>
      <c r="F562" s="28">
        <v>2.22768</v>
      </c>
    </row>
    <row r="563" spans="1:6" ht="12.75">
      <c r="A563" s="30" t="s">
        <v>133</v>
      </c>
      <c r="B563" s="30">
        <v>2</v>
      </c>
      <c r="C563" s="5">
        <v>1987</v>
      </c>
      <c r="D563" s="5">
        <v>7</v>
      </c>
      <c r="E563" s="28">
        <v>0.496179</v>
      </c>
      <c r="F563" s="28">
        <v>1.409624</v>
      </c>
    </row>
    <row r="564" spans="1:6" ht="12.75">
      <c r="A564" s="30" t="s">
        <v>133</v>
      </c>
      <c r="B564" s="30">
        <v>2</v>
      </c>
      <c r="C564" s="5">
        <v>1987</v>
      </c>
      <c r="D564" s="5">
        <v>8</v>
      </c>
      <c r="E564" s="28">
        <v>0.32205</v>
      </c>
      <c r="F564" s="28">
        <v>0.887502</v>
      </c>
    </row>
    <row r="565" spans="1:6" ht="12.75">
      <c r="A565" s="30" t="s">
        <v>133</v>
      </c>
      <c r="B565" s="30">
        <v>2</v>
      </c>
      <c r="C565" s="5">
        <v>1987</v>
      </c>
      <c r="D565" s="5">
        <v>9</v>
      </c>
      <c r="E565" s="28">
        <v>0.468468</v>
      </c>
      <c r="F565" s="28">
        <v>1.260259</v>
      </c>
    </row>
    <row r="566" spans="1:6" ht="12.75">
      <c r="A566" s="30" t="s">
        <v>133</v>
      </c>
      <c r="B566" s="30">
        <v>2</v>
      </c>
      <c r="C566" s="5">
        <v>1987</v>
      </c>
      <c r="D566" s="5">
        <v>10</v>
      </c>
      <c r="E566" s="28">
        <v>4.810995</v>
      </c>
      <c r="F566" s="28">
        <v>13.637092</v>
      </c>
    </row>
    <row r="567" spans="1:6" ht="12.75">
      <c r="A567" s="30" t="s">
        <v>133</v>
      </c>
      <c r="B567" s="30">
        <v>2</v>
      </c>
      <c r="C567" s="5">
        <v>1987</v>
      </c>
      <c r="D567" s="5">
        <v>11</v>
      </c>
      <c r="E567" s="28">
        <v>4.299642</v>
      </c>
      <c r="F567" s="28">
        <v>10.044294</v>
      </c>
    </row>
    <row r="568" spans="1:6" ht="12.75">
      <c r="A568" s="30" t="s">
        <v>133</v>
      </c>
      <c r="B568" s="30">
        <v>2</v>
      </c>
      <c r="C568" s="5">
        <v>1987</v>
      </c>
      <c r="D568" s="5">
        <v>12</v>
      </c>
      <c r="E568" s="28">
        <v>13.445696</v>
      </c>
      <c r="F568" s="28">
        <v>33.661584</v>
      </c>
    </row>
    <row r="569" spans="1:6" ht="12.75">
      <c r="A569" s="30" t="s">
        <v>133</v>
      </c>
      <c r="B569" s="30">
        <v>2</v>
      </c>
      <c r="C569" s="5">
        <v>1988</v>
      </c>
      <c r="D569" s="5">
        <v>1</v>
      </c>
      <c r="E569" s="28">
        <v>5.929624</v>
      </c>
      <c r="F569" s="28">
        <v>16.017072</v>
      </c>
    </row>
    <row r="570" spans="1:6" ht="12.75">
      <c r="A570" s="30" t="s">
        <v>133</v>
      </c>
      <c r="B570" s="30">
        <v>2</v>
      </c>
      <c r="C570" s="5">
        <v>1988</v>
      </c>
      <c r="D570" s="5">
        <v>2</v>
      </c>
      <c r="E570" s="28">
        <v>7.23399</v>
      </c>
      <c r="F570" s="28">
        <v>16.638177</v>
      </c>
    </row>
    <row r="571" spans="1:6" ht="12.75">
      <c r="A571" s="30" t="s">
        <v>133</v>
      </c>
      <c r="B571" s="30">
        <v>2</v>
      </c>
      <c r="C571" s="5">
        <v>1988</v>
      </c>
      <c r="D571" s="5">
        <v>3</v>
      </c>
      <c r="E571" s="28">
        <v>3.7996</v>
      </c>
      <c r="F571" s="28">
        <v>8.501605</v>
      </c>
    </row>
    <row r="572" spans="1:6" ht="12.75">
      <c r="A572" s="30" t="s">
        <v>133</v>
      </c>
      <c r="B572" s="30">
        <v>2</v>
      </c>
      <c r="C572" s="5">
        <v>1988</v>
      </c>
      <c r="D572" s="5">
        <v>4</v>
      </c>
      <c r="E572" s="28">
        <v>6.52674</v>
      </c>
      <c r="F572" s="28">
        <v>17.671324</v>
      </c>
    </row>
    <row r="573" spans="1:6" ht="12.75">
      <c r="A573" s="30" t="s">
        <v>133</v>
      </c>
      <c r="B573" s="30">
        <v>2</v>
      </c>
      <c r="C573" s="5">
        <v>1988</v>
      </c>
      <c r="D573" s="5">
        <v>5</v>
      </c>
      <c r="E573" s="28">
        <v>1.724668</v>
      </c>
      <c r="F573" s="28">
        <v>5.59073</v>
      </c>
    </row>
    <row r="574" spans="1:6" ht="12.75">
      <c r="A574" s="30" t="s">
        <v>133</v>
      </c>
      <c r="B574" s="30">
        <v>2</v>
      </c>
      <c r="C574" s="5">
        <v>1988</v>
      </c>
      <c r="D574" s="5">
        <v>6</v>
      </c>
      <c r="E574" s="28">
        <v>0.807767</v>
      </c>
      <c r="F574" s="28">
        <v>2.625793</v>
      </c>
    </row>
    <row r="575" spans="1:6" ht="12.75">
      <c r="A575" s="30" t="s">
        <v>133</v>
      </c>
      <c r="B575" s="30">
        <v>2</v>
      </c>
      <c r="C575" s="5">
        <v>1988</v>
      </c>
      <c r="D575" s="5">
        <v>7</v>
      </c>
      <c r="E575" s="28">
        <v>1.41726</v>
      </c>
      <c r="F575" s="28">
        <v>3.959085</v>
      </c>
    </row>
    <row r="576" spans="1:6" ht="12.75">
      <c r="A576" s="30" t="s">
        <v>133</v>
      </c>
      <c r="B576" s="30">
        <v>2</v>
      </c>
      <c r="C576" s="5">
        <v>1988</v>
      </c>
      <c r="D576" s="5">
        <v>8</v>
      </c>
      <c r="E576" s="28">
        <v>1.260699</v>
      </c>
      <c r="F576" s="28">
        <v>3.5316270000000003</v>
      </c>
    </row>
    <row r="577" spans="1:6" ht="12.75">
      <c r="A577" s="30" t="s">
        <v>133</v>
      </c>
      <c r="B577" s="30">
        <v>2</v>
      </c>
      <c r="C577" s="5">
        <v>1988</v>
      </c>
      <c r="D577" s="5">
        <v>9</v>
      </c>
      <c r="E577" s="28">
        <v>1.803322</v>
      </c>
      <c r="F577" s="28">
        <v>4.975906</v>
      </c>
    </row>
    <row r="578" spans="1:6" ht="12.75">
      <c r="A578" s="30" t="s">
        <v>133</v>
      </c>
      <c r="B578" s="30">
        <v>2</v>
      </c>
      <c r="C578" s="5">
        <v>1988</v>
      </c>
      <c r="D578" s="5">
        <v>10</v>
      </c>
      <c r="E578" s="28">
        <v>0.69125</v>
      </c>
      <c r="F578" s="28">
        <v>1.9809999999999999</v>
      </c>
    </row>
    <row r="579" spans="1:6" ht="12.75">
      <c r="A579" s="30" t="s">
        <v>133</v>
      </c>
      <c r="B579" s="30">
        <v>2</v>
      </c>
      <c r="C579" s="5">
        <v>1988</v>
      </c>
      <c r="D579" s="5">
        <v>11</v>
      </c>
      <c r="E579" s="28">
        <v>0.847943</v>
      </c>
      <c r="F579" s="28">
        <v>2.138361</v>
      </c>
    </row>
    <row r="580" spans="1:6" ht="12.75">
      <c r="A580" s="30" t="s">
        <v>133</v>
      </c>
      <c r="B580" s="30">
        <v>2</v>
      </c>
      <c r="C580" s="5">
        <v>1988</v>
      </c>
      <c r="D580" s="5">
        <v>12</v>
      </c>
      <c r="E580" s="28">
        <v>1.8018</v>
      </c>
      <c r="F580" s="28">
        <v>4.40748</v>
      </c>
    </row>
    <row r="581" spans="1:6" ht="12.75">
      <c r="A581" s="30" t="s">
        <v>133</v>
      </c>
      <c r="B581" s="30">
        <v>2</v>
      </c>
      <c r="C581" s="5">
        <v>1989</v>
      </c>
      <c r="D581" s="5">
        <v>1</v>
      </c>
      <c r="E581" s="28">
        <v>1.141272</v>
      </c>
      <c r="F581" s="28">
        <v>3.4412399999999996</v>
      </c>
    </row>
    <row r="582" spans="1:6" ht="12.75">
      <c r="A582" s="30" t="s">
        <v>133</v>
      </c>
      <c r="B582" s="30">
        <v>2</v>
      </c>
      <c r="C582" s="5">
        <v>1989</v>
      </c>
      <c r="D582" s="5">
        <v>2</v>
      </c>
      <c r="E582" s="28">
        <v>1.12164</v>
      </c>
      <c r="F582" s="28">
        <v>2.68476</v>
      </c>
    </row>
    <row r="583" spans="1:6" ht="12.75">
      <c r="A583" s="30" t="s">
        <v>133</v>
      </c>
      <c r="B583" s="30">
        <v>2</v>
      </c>
      <c r="C583" s="5">
        <v>1989</v>
      </c>
      <c r="D583" s="5">
        <v>3</v>
      </c>
      <c r="E583" s="28">
        <v>4.941958</v>
      </c>
      <c r="F583" s="28">
        <v>10.661705999999999</v>
      </c>
    </row>
    <row r="584" spans="1:6" ht="12.75">
      <c r="A584" s="30" t="s">
        <v>133</v>
      </c>
      <c r="B584" s="30">
        <v>2</v>
      </c>
      <c r="C584" s="5">
        <v>1989</v>
      </c>
      <c r="D584" s="5">
        <v>4</v>
      </c>
      <c r="E584" s="28">
        <v>7.380646</v>
      </c>
      <c r="F584" s="28">
        <v>17.2445</v>
      </c>
    </row>
    <row r="585" spans="1:6" ht="12.75">
      <c r="A585" s="30" t="s">
        <v>133</v>
      </c>
      <c r="B585" s="30">
        <v>2</v>
      </c>
      <c r="C585" s="5">
        <v>1989</v>
      </c>
      <c r="D585" s="5">
        <v>5</v>
      </c>
      <c r="E585" s="28">
        <v>2.57712</v>
      </c>
      <c r="F585" s="28">
        <v>7.763574</v>
      </c>
    </row>
    <row r="586" spans="1:6" ht="12.75">
      <c r="A586" s="30" t="s">
        <v>133</v>
      </c>
      <c r="B586" s="30">
        <v>2</v>
      </c>
      <c r="C586" s="5">
        <v>1989</v>
      </c>
      <c r="D586" s="5">
        <v>6</v>
      </c>
      <c r="E586" s="28">
        <v>1.328085</v>
      </c>
      <c r="F586" s="28">
        <v>3.791079</v>
      </c>
    </row>
    <row r="587" spans="1:6" ht="12.75">
      <c r="A587" s="30" t="s">
        <v>133</v>
      </c>
      <c r="B587" s="30">
        <v>2</v>
      </c>
      <c r="C587" s="5">
        <v>1989</v>
      </c>
      <c r="D587" s="5">
        <v>7</v>
      </c>
      <c r="E587" s="28">
        <v>0.389938</v>
      </c>
      <c r="F587" s="28">
        <v>1.09215</v>
      </c>
    </row>
    <row r="588" spans="1:6" ht="12.75">
      <c r="A588" s="30" t="s">
        <v>133</v>
      </c>
      <c r="B588" s="30">
        <v>2</v>
      </c>
      <c r="C588" s="5">
        <v>1989</v>
      </c>
      <c r="D588" s="5">
        <v>8</v>
      </c>
      <c r="E588" s="28">
        <v>0.215864</v>
      </c>
      <c r="F588" s="28">
        <v>0.601208</v>
      </c>
    </row>
    <row r="589" spans="1:6" ht="12.75">
      <c r="A589" s="30" t="s">
        <v>133</v>
      </c>
      <c r="B589" s="30">
        <v>2</v>
      </c>
      <c r="C589" s="5">
        <v>1989</v>
      </c>
      <c r="D589" s="5">
        <v>9</v>
      </c>
      <c r="E589" s="28">
        <v>0.269124</v>
      </c>
      <c r="F589" s="28">
        <v>0.744467</v>
      </c>
    </row>
    <row r="590" spans="1:6" ht="12.75">
      <c r="A590" s="30" t="s">
        <v>133</v>
      </c>
      <c r="B590" s="30">
        <v>2</v>
      </c>
      <c r="C590" s="5">
        <v>1989</v>
      </c>
      <c r="D590" s="5">
        <v>10</v>
      </c>
      <c r="E590" s="28">
        <v>0.33129</v>
      </c>
      <c r="F590" s="28">
        <v>0.833542</v>
      </c>
    </row>
    <row r="591" spans="1:6" ht="12.75">
      <c r="A591" s="30" t="s">
        <v>133</v>
      </c>
      <c r="B591" s="30">
        <v>2</v>
      </c>
      <c r="C591" s="5">
        <v>1989</v>
      </c>
      <c r="D591" s="5">
        <v>11</v>
      </c>
      <c r="E591" s="28">
        <v>3.26696</v>
      </c>
      <c r="F591" s="28">
        <v>8.231392</v>
      </c>
    </row>
    <row r="592" spans="1:6" ht="12.75">
      <c r="A592" s="30" t="s">
        <v>133</v>
      </c>
      <c r="B592" s="30">
        <v>2</v>
      </c>
      <c r="C592" s="5">
        <v>1989</v>
      </c>
      <c r="D592" s="5">
        <v>12</v>
      </c>
      <c r="E592" s="28">
        <v>7.137666</v>
      </c>
      <c r="F592" s="28">
        <v>19.814742</v>
      </c>
    </row>
    <row r="593" spans="1:6" ht="12.75">
      <c r="A593" s="30" t="s">
        <v>133</v>
      </c>
      <c r="B593" s="30">
        <v>2</v>
      </c>
      <c r="C593" s="5">
        <v>1990</v>
      </c>
      <c r="D593" s="5">
        <v>1</v>
      </c>
      <c r="E593" s="28">
        <v>1.960182</v>
      </c>
      <c r="F593" s="28">
        <v>5.106668</v>
      </c>
    </row>
    <row r="594" spans="1:6" ht="12.75">
      <c r="A594" s="30" t="s">
        <v>133</v>
      </c>
      <c r="B594" s="30">
        <v>2</v>
      </c>
      <c r="C594" s="5">
        <v>1990</v>
      </c>
      <c r="D594" s="5">
        <v>2</v>
      </c>
      <c r="E594" s="28">
        <v>3.329878</v>
      </c>
      <c r="F594" s="28">
        <v>8.314882</v>
      </c>
    </row>
    <row r="595" spans="1:6" ht="12.75">
      <c r="A595" s="30" t="s">
        <v>133</v>
      </c>
      <c r="B595" s="30">
        <v>2</v>
      </c>
      <c r="C595" s="5">
        <v>1990</v>
      </c>
      <c r="D595" s="5">
        <v>3</v>
      </c>
      <c r="E595" s="28">
        <v>1.301234</v>
      </c>
      <c r="F595" s="28">
        <v>3.280673</v>
      </c>
    </row>
    <row r="596" spans="1:6" ht="12.75">
      <c r="A596" s="30" t="s">
        <v>133</v>
      </c>
      <c r="B596" s="30">
        <v>2</v>
      </c>
      <c r="C596" s="5">
        <v>1990</v>
      </c>
      <c r="D596" s="5">
        <v>4</v>
      </c>
      <c r="E596" s="28">
        <v>5.952</v>
      </c>
      <c r="F596" s="28">
        <v>12.45425</v>
      </c>
    </row>
    <row r="597" spans="1:6" ht="12.75">
      <c r="A597" s="30" t="s">
        <v>133</v>
      </c>
      <c r="B597" s="30">
        <v>2</v>
      </c>
      <c r="C597" s="5">
        <v>1990</v>
      </c>
      <c r="D597" s="5">
        <v>5</v>
      </c>
      <c r="E597" s="28">
        <v>3.004136</v>
      </c>
      <c r="F597" s="28">
        <v>8.502582</v>
      </c>
    </row>
    <row r="598" spans="1:6" ht="12.75">
      <c r="A598" s="30" t="s">
        <v>133</v>
      </c>
      <c r="B598" s="30">
        <v>2</v>
      </c>
      <c r="C598" s="5">
        <v>1990</v>
      </c>
      <c r="D598" s="5">
        <v>6</v>
      </c>
      <c r="E598" s="28">
        <v>0.756613</v>
      </c>
      <c r="F598" s="28">
        <v>2.49106</v>
      </c>
    </row>
    <row r="599" spans="1:6" ht="12.75">
      <c r="A599" s="30" t="s">
        <v>133</v>
      </c>
      <c r="B599" s="30">
        <v>2</v>
      </c>
      <c r="C599" s="5">
        <v>1990</v>
      </c>
      <c r="D599" s="5">
        <v>7</v>
      </c>
      <c r="E599" s="28">
        <v>0.4025</v>
      </c>
      <c r="F599" s="28">
        <v>1.140125</v>
      </c>
    </row>
    <row r="600" spans="1:6" ht="12.75">
      <c r="A600" s="30" t="s">
        <v>133</v>
      </c>
      <c r="B600" s="30">
        <v>2</v>
      </c>
      <c r="C600" s="5">
        <v>1990</v>
      </c>
      <c r="D600" s="5">
        <v>8</v>
      </c>
      <c r="E600" s="28">
        <v>0.236544</v>
      </c>
      <c r="F600" s="28">
        <v>0.66048</v>
      </c>
    </row>
    <row r="601" spans="1:6" ht="12.75">
      <c r="A601" s="30" t="s">
        <v>133</v>
      </c>
      <c r="B601" s="30">
        <v>2</v>
      </c>
      <c r="C601" s="5">
        <v>1990</v>
      </c>
      <c r="D601" s="5">
        <v>9</v>
      </c>
      <c r="E601" s="28">
        <v>0.210202</v>
      </c>
      <c r="F601" s="28">
        <v>0.585206</v>
      </c>
    </row>
    <row r="602" spans="1:6" ht="12.75">
      <c r="A602" s="30" t="s">
        <v>133</v>
      </c>
      <c r="B602" s="30">
        <v>2</v>
      </c>
      <c r="C602" s="5">
        <v>1990</v>
      </c>
      <c r="D602" s="5">
        <v>10</v>
      </c>
      <c r="E602" s="28">
        <v>1.685838</v>
      </c>
      <c r="F602" s="28">
        <v>4.537932</v>
      </c>
    </row>
    <row r="603" spans="1:6" ht="12.75">
      <c r="A603" s="30" t="s">
        <v>133</v>
      </c>
      <c r="B603" s="30">
        <v>2</v>
      </c>
      <c r="C603" s="5">
        <v>1990</v>
      </c>
      <c r="D603" s="5">
        <v>11</v>
      </c>
      <c r="E603" s="28">
        <v>4.738323</v>
      </c>
      <c r="F603" s="28">
        <v>10.813455000000001</v>
      </c>
    </row>
    <row r="604" spans="1:6" ht="12.75">
      <c r="A604" s="30" t="s">
        <v>133</v>
      </c>
      <c r="B604" s="30">
        <v>2</v>
      </c>
      <c r="C604" s="5">
        <v>1990</v>
      </c>
      <c r="D604" s="5">
        <v>12</v>
      </c>
      <c r="E604" s="28">
        <v>2.829936</v>
      </c>
      <c r="F604" s="28">
        <v>7.304462</v>
      </c>
    </row>
    <row r="605" spans="1:6" ht="12.75">
      <c r="A605" s="30" t="s">
        <v>133</v>
      </c>
      <c r="B605" s="30">
        <v>2</v>
      </c>
      <c r="C605" s="5">
        <v>1991</v>
      </c>
      <c r="D605" s="5">
        <v>1</v>
      </c>
      <c r="E605" s="28">
        <v>5.952444</v>
      </c>
      <c r="F605" s="28">
        <v>16.105739999999997</v>
      </c>
    </row>
    <row r="606" spans="1:6" ht="12.75">
      <c r="A606" s="30" t="s">
        <v>133</v>
      </c>
      <c r="B606" s="30">
        <v>2</v>
      </c>
      <c r="C606" s="5">
        <v>1991</v>
      </c>
      <c r="D606" s="5">
        <v>2</v>
      </c>
      <c r="E606" s="28">
        <v>1.695174</v>
      </c>
      <c r="F606" s="28">
        <v>3.815513</v>
      </c>
    </row>
    <row r="607" spans="1:6" ht="12.75">
      <c r="A607" s="30" t="s">
        <v>133</v>
      </c>
      <c r="B607" s="30">
        <v>2</v>
      </c>
      <c r="C607" s="5">
        <v>1991</v>
      </c>
      <c r="D607" s="5">
        <v>3</v>
      </c>
      <c r="E607" s="28">
        <v>10.163784</v>
      </c>
      <c r="F607" s="28">
        <v>24.607056</v>
      </c>
    </row>
    <row r="608" spans="1:6" ht="12.75">
      <c r="A608" s="30" t="s">
        <v>133</v>
      </c>
      <c r="B608" s="30">
        <v>2</v>
      </c>
      <c r="C608" s="5">
        <v>1991</v>
      </c>
      <c r="D608" s="5">
        <v>4</v>
      </c>
      <c r="E608" s="28">
        <v>6.60807</v>
      </c>
      <c r="F608" s="28">
        <v>15.703884</v>
      </c>
    </row>
    <row r="609" spans="1:6" ht="12.75">
      <c r="A609" s="30" t="s">
        <v>133</v>
      </c>
      <c r="B609" s="30">
        <v>2</v>
      </c>
      <c r="C609" s="5">
        <v>1991</v>
      </c>
      <c r="D609" s="5">
        <v>5</v>
      </c>
      <c r="E609" s="28">
        <v>7.235616</v>
      </c>
      <c r="F609" s="28">
        <v>18.65856</v>
      </c>
    </row>
    <row r="610" spans="1:6" ht="12.75">
      <c r="A610" s="30" t="s">
        <v>133</v>
      </c>
      <c r="B610" s="30">
        <v>2</v>
      </c>
      <c r="C610" s="5">
        <v>1991</v>
      </c>
      <c r="D610" s="5">
        <v>6</v>
      </c>
      <c r="E610" s="28">
        <v>1.209752</v>
      </c>
      <c r="F610" s="28">
        <v>3.723458</v>
      </c>
    </row>
    <row r="611" spans="1:6" ht="12.75">
      <c r="A611" s="30" t="s">
        <v>133</v>
      </c>
      <c r="B611" s="30">
        <v>2</v>
      </c>
      <c r="C611" s="5">
        <v>1991</v>
      </c>
      <c r="D611" s="5">
        <v>7</v>
      </c>
      <c r="E611" s="28">
        <v>0.473221</v>
      </c>
      <c r="F611" s="28">
        <v>1.38233</v>
      </c>
    </row>
    <row r="612" spans="1:6" ht="12.75">
      <c r="A612" s="30" t="s">
        <v>133</v>
      </c>
      <c r="B612" s="30">
        <v>2</v>
      </c>
      <c r="C612" s="5">
        <v>1991</v>
      </c>
      <c r="D612" s="5">
        <v>8</v>
      </c>
      <c r="E612" s="28">
        <v>0.314427</v>
      </c>
      <c r="F612" s="28">
        <v>0.88091</v>
      </c>
    </row>
    <row r="613" spans="1:6" ht="12.75">
      <c r="A613" s="30" t="s">
        <v>133</v>
      </c>
      <c r="B613" s="30">
        <v>2</v>
      </c>
      <c r="C613" s="5">
        <v>1991</v>
      </c>
      <c r="D613" s="5">
        <v>9</v>
      </c>
      <c r="E613" s="28">
        <v>0.664071</v>
      </c>
      <c r="F613" s="28">
        <v>1.7457120000000002</v>
      </c>
    </row>
    <row r="614" spans="1:6" ht="12.75">
      <c r="A614" s="30" t="s">
        <v>133</v>
      </c>
      <c r="B614" s="30">
        <v>2</v>
      </c>
      <c r="C614" s="5">
        <v>1991</v>
      </c>
      <c r="D614" s="5">
        <v>10</v>
      </c>
      <c r="E614" s="28">
        <v>2.083248</v>
      </c>
      <c r="F614" s="28">
        <v>5.197908</v>
      </c>
    </row>
    <row r="615" spans="1:6" ht="12.75">
      <c r="A615" s="30" t="s">
        <v>133</v>
      </c>
      <c r="B615" s="30">
        <v>2</v>
      </c>
      <c r="C615" s="5">
        <v>1991</v>
      </c>
      <c r="D615" s="5">
        <v>11</v>
      </c>
      <c r="E615" s="28">
        <v>3.58</v>
      </c>
      <c r="F615" s="28">
        <v>8.523264000000001</v>
      </c>
    </row>
    <row r="616" spans="1:6" ht="12.75">
      <c r="A616" s="30" t="s">
        <v>133</v>
      </c>
      <c r="B616" s="30">
        <v>2</v>
      </c>
      <c r="C616" s="5">
        <v>1991</v>
      </c>
      <c r="D616" s="5">
        <v>12</v>
      </c>
      <c r="E616" s="28">
        <v>2.45088</v>
      </c>
      <c r="F616" s="28">
        <v>6.25554</v>
      </c>
    </row>
    <row r="617" spans="1:6" ht="12.75">
      <c r="A617" s="30" t="s">
        <v>133</v>
      </c>
      <c r="B617" s="30">
        <v>2</v>
      </c>
      <c r="C617" s="5">
        <v>1992</v>
      </c>
      <c r="D617" s="5">
        <v>1</v>
      </c>
      <c r="E617" s="28">
        <v>2.699124</v>
      </c>
      <c r="F617" s="28">
        <v>6.289047999999999</v>
      </c>
    </row>
    <row r="618" spans="1:6" ht="12.75">
      <c r="A618" s="30" t="s">
        <v>133</v>
      </c>
      <c r="B618" s="30">
        <v>2</v>
      </c>
      <c r="C618" s="5">
        <v>1992</v>
      </c>
      <c r="D618" s="5">
        <v>2</v>
      </c>
      <c r="E618" s="28">
        <v>1.38816</v>
      </c>
      <c r="F618" s="28">
        <v>3.518118</v>
      </c>
    </row>
    <row r="619" spans="1:6" ht="12.75">
      <c r="A619" s="30" t="s">
        <v>133</v>
      </c>
      <c r="B619" s="30">
        <v>2</v>
      </c>
      <c r="C619" s="5">
        <v>1992</v>
      </c>
      <c r="D619" s="5">
        <v>3</v>
      </c>
      <c r="E619" s="28">
        <v>1.093522</v>
      </c>
      <c r="F619" s="28">
        <v>2.7653280000000002</v>
      </c>
    </row>
    <row r="620" spans="1:6" ht="12.75">
      <c r="A620" s="30" t="s">
        <v>133</v>
      </c>
      <c r="B620" s="30">
        <v>2</v>
      </c>
      <c r="C620" s="5">
        <v>1992</v>
      </c>
      <c r="D620" s="5">
        <v>4</v>
      </c>
      <c r="E620" s="28">
        <v>11.116083</v>
      </c>
      <c r="F620" s="28">
        <v>27.284931</v>
      </c>
    </row>
    <row r="621" spans="1:6" ht="12.75">
      <c r="A621" s="30" t="s">
        <v>133</v>
      </c>
      <c r="B621" s="30">
        <v>2</v>
      </c>
      <c r="C621" s="5">
        <v>1992</v>
      </c>
      <c r="D621" s="5">
        <v>5</v>
      </c>
      <c r="E621" s="28">
        <v>4.0656</v>
      </c>
      <c r="F621" s="28">
        <v>11.1188</v>
      </c>
    </row>
    <row r="622" spans="1:6" ht="12.75">
      <c r="A622" s="30" t="s">
        <v>133</v>
      </c>
      <c r="B622" s="30">
        <v>2</v>
      </c>
      <c r="C622" s="5">
        <v>1992</v>
      </c>
      <c r="D622" s="5">
        <v>6</v>
      </c>
      <c r="E622" s="28">
        <v>3.099932</v>
      </c>
      <c r="F622" s="28">
        <v>7.788804</v>
      </c>
    </row>
    <row r="623" spans="1:6" ht="12.75">
      <c r="A623" s="30" t="s">
        <v>133</v>
      </c>
      <c r="B623" s="30">
        <v>2</v>
      </c>
      <c r="C623" s="5">
        <v>1992</v>
      </c>
      <c r="D623" s="5">
        <v>7</v>
      </c>
      <c r="E623" s="28">
        <v>1.04416</v>
      </c>
      <c r="F623" s="28">
        <v>2.9286399999999997</v>
      </c>
    </row>
    <row r="624" spans="1:6" ht="12.75">
      <c r="A624" s="30" t="s">
        <v>133</v>
      </c>
      <c r="B624" s="30">
        <v>2</v>
      </c>
      <c r="C624" s="5">
        <v>1992</v>
      </c>
      <c r="D624" s="5">
        <v>8</v>
      </c>
      <c r="E624" s="28">
        <v>0.3772</v>
      </c>
      <c r="F624" s="28">
        <v>1.07824</v>
      </c>
    </row>
    <row r="625" spans="1:6" ht="12.75">
      <c r="A625" s="30" t="s">
        <v>133</v>
      </c>
      <c r="B625" s="30">
        <v>2</v>
      </c>
      <c r="C625" s="5">
        <v>1992</v>
      </c>
      <c r="D625" s="5">
        <v>9</v>
      </c>
      <c r="E625" s="28">
        <v>0.483483</v>
      </c>
      <c r="F625" s="28">
        <v>1.348347</v>
      </c>
    </row>
    <row r="626" spans="1:6" ht="12.75">
      <c r="A626" s="30" t="s">
        <v>133</v>
      </c>
      <c r="B626" s="30">
        <v>2</v>
      </c>
      <c r="C626" s="5">
        <v>1992</v>
      </c>
      <c r="D626" s="5">
        <v>10</v>
      </c>
      <c r="E626" s="28">
        <v>4.413344</v>
      </c>
      <c r="F626" s="28">
        <v>10.101416</v>
      </c>
    </row>
    <row r="627" spans="1:6" ht="12.75">
      <c r="A627" s="30" t="s">
        <v>133</v>
      </c>
      <c r="B627" s="30">
        <v>2</v>
      </c>
      <c r="C627" s="5">
        <v>1992</v>
      </c>
      <c r="D627" s="5">
        <v>11</v>
      </c>
      <c r="E627" s="28">
        <v>3.866616</v>
      </c>
      <c r="F627" s="28">
        <v>9.650016</v>
      </c>
    </row>
    <row r="628" spans="1:6" ht="12.75">
      <c r="A628" s="30" t="s">
        <v>133</v>
      </c>
      <c r="B628" s="30">
        <v>2</v>
      </c>
      <c r="C628" s="5">
        <v>1992</v>
      </c>
      <c r="D628" s="5">
        <v>12</v>
      </c>
      <c r="E628" s="28">
        <v>5.894946</v>
      </c>
      <c r="F628" s="28">
        <v>14.458967999999999</v>
      </c>
    </row>
    <row r="629" spans="1:6" ht="12.75">
      <c r="A629" s="30" t="s">
        <v>133</v>
      </c>
      <c r="B629" s="30">
        <v>2</v>
      </c>
      <c r="C629" s="5">
        <v>1993</v>
      </c>
      <c r="D629" s="5">
        <v>1</v>
      </c>
      <c r="E629" s="28">
        <v>2.347941</v>
      </c>
      <c r="F629" s="28">
        <v>6.002533</v>
      </c>
    </row>
    <row r="630" spans="1:6" ht="12.75">
      <c r="A630" s="30" t="s">
        <v>133</v>
      </c>
      <c r="B630" s="30">
        <v>2</v>
      </c>
      <c r="C630" s="5">
        <v>1993</v>
      </c>
      <c r="D630" s="5">
        <v>2</v>
      </c>
      <c r="E630" s="28">
        <v>1.266288</v>
      </c>
      <c r="F630" s="28">
        <v>2.981904</v>
      </c>
    </row>
    <row r="631" spans="1:6" ht="12.75">
      <c r="A631" s="30" t="s">
        <v>133</v>
      </c>
      <c r="B631" s="30">
        <v>2</v>
      </c>
      <c r="C631" s="5">
        <v>1993</v>
      </c>
      <c r="D631" s="5">
        <v>3</v>
      </c>
      <c r="E631" s="28">
        <v>3.478115</v>
      </c>
      <c r="F631" s="28">
        <v>9.037455</v>
      </c>
    </row>
    <row r="632" spans="1:6" ht="12.75">
      <c r="A632" s="30" t="s">
        <v>133</v>
      </c>
      <c r="B632" s="30">
        <v>2</v>
      </c>
      <c r="C632" s="5">
        <v>1993</v>
      </c>
      <c r="D632" s="5">
        <v>4</v>
      </c>
      <c r="E632" s="28">
        <v>3.234588</v>
      </c>
      <c r="F632" s="28">
        <v>7.734406</v>
      </c>
    </row>
    <row r="633" spans="1:6" ht="12.75">
      <c r="A633" s="30" t="s">
        <v>133</v>
      </c>
      <c r="B633" s="30">
        <v>2</v>
      </c>
      <c r="C633" s="5">
        <v>1993</v>
      </c>
      <c r="D633" s="5">
        <v>5</v>
      </c>
      <c r="E633" s="28">
        <v>5.130739</v>
      </c>
      <c r="F633" s="28">
        <v>12.978412</v>
      </c>
    </row>
    <row r="634" spans="1:6" ht="12.75">
      <c r="A634" s="30" t="s">
        <v>133</v>
      </c>
      <c r="B634" s="30">
        <v>2</v>
      </c>
      <c r="C634" s="5">
        <v>1993</v>
      </c>
      <c r="D634" s="5">
        <v>6</v>
      </c>
      <c r="E634" s="28">
        <v>2.07637</v>
      </c>
      <c r="F634" s="28">
        <v>5.795172</v>
      </c>
    </row>
    <row r="635" spans="1:6" ht="12.75">
      <c r="A635" s="30" t="s">
        <v>133</v>
      </c>
      <c r="B635" s="30">
        <v>2</v>
      </c>
      <c r="C635" s="5">
        <v>1993</v>
      </c>
      <c r="D635" s="5">
        <v>7</v>
      </c>
      <c r="E635" s="28">
        <v>0.60711</v>
      </c>
      <c r="F635" s="28">
        <v>1.712298</v>
      </c>
    </row>
    <row r="636" spans="1:6" ht="12.75">
      <c r="A636" s="30" t="s">
        <v>133</v>
      </c>
      <c r="B636" s="30">
        <v>2</v>
      </c>
      <c r="C636" s="5">
        <v>1993</v>
      </c>
      <c r="D636" s="5">
        <v>8</v>
      </c>
      <c r="E636" s="28">
        <v>0.300608</v>
      </c>
      <c r="F636" s="28">
        <v>0.836737</v>
      </c>
    </row>
    <row r="637" spans="1:6" ht="12.75">
      <c r="A637" s="30" t="s">
        <v>133</v>
      </c>
      <c r="B637" s="30">
        <v>2</v>
      </c>
      <c r="C637" s="5">
        <v>1993</v>
      </c>
      <c r="D637" s="5">
        <v>9</v>
      </c>
      <c r="E637" s="28">
        <v>0.597915</v>
      </c>
      <c r="F637" s="28">
        <v>1.691775</v>
      </c>
    </row>
    <row r="638" spans="1:6" ht="12.75">
      <c r="A638" s="30" t="s">
        <v>133</v>
      </c>
      <c r="B638" s="30">
        <v>2</v>
      </c>
      <c r="C638" s="5">
        <v>1993</v>
      </c>
      <c r="D638" s="5">
        <v>10</v>
      </c>
      <c r="E638" s="28">
        <v>5.671818</v>
      </c>
      <c r="F638" s="28">
        <v>15.138957</v>
      </c>
    </row>
    <row r="639" spans="1:6" ht="12.75">
      <c r="A639" s="30" t="s">
        <v>133</v>
      </c>
      <c r="B639" s="30">
        <v>2</v>
      </c>
      <c r="C639" s="5">
        <v>1993</v>
      </c>
      <c r="D639" s="5">
        <v>11</v>
      </c>
      <c r="E639" s="28">
        <v>2.59251</v>
      </c>
      <c r="F639" s="28">
        <v>6.710322</v>
      </c>
    </row>
    <row r="640" spans="1:6" ht="12.75">
      <c r="A640" s="30" t="s">
        <v>133</v>
      </c>
      <c r="B640" s="30">
        <v>2</v>
      </c>
      <c r="C640" s="5">
        <v>1993</v>
      </c>
      <c r="D640" s="5">
        <v>12</v>
      </c>
      <c r="E640" s="28">
        <v>8.221752</v>
      </c>
      <c r="F640" s="28">
        <v>19.329422</v>
      </c>
    </row>
    <row r="641" spans="1:6" ht="12.75">
      <c r="A641" s="30" t="s">
        <v>133</v>
      </c>
      <c r="B641" s="30">
        <v>2</v>
      </c>
      <c r="C641" s="5">
        <v>1994</v>
      </c>
      <c r="D641" s="5">
        <v>1</v>
      </c>
      <c r="E641" s="28">
        <v>5.738868</v>
      </c>
      <c r="F641" s="28">
        <v>13.555602</v>
      </c>
    </row>
    <row r="642" spans="1:6" ht="12.75">
      <c r="A642" s="30" t="s">
        <v>133</v>
      </c>
      <c r="B642" s="30">
        <v>2</v>
      </c>
      <c r="C642" s="5">
        <v>1994</v>
      </c>
      <c r="D642" s="5">
        <v>2</v>
      </c>
      <c r="E642" s="28">
        <v>2.391264</v>
      </c>
      <c r="F642" s="28">
        <v>6.358464</v>
      </c>
    </row>
    <row r="643" spans="1:6" ht="12.75">
      <c r="A643" s="30" t="s">
        <v>133</v>
      </c>
      <c r="B643" s="30">
        <v>2</v>
      </c>
      <c r="C643" s="5">
        <v>1994</v>
      </c>
      <c r="D643" s="5">
        <v>3</v>
      </c>
      <c r="E643" s="28">
        <v>2.624801</v>
      </c>
      <c r="F643" s="28">
        <v>7.374776000000001</v>
      </c>
    </row>
    <row r="644" spans="1:6" ht="12.75">
      <c r="A644" s="30" t="s">
        <v>133</v>
      </c>
      <c r="B644" s="30">
        <v>2</v>
      </c>
      <c r="C644" s="5">
        <v>1994</v>
      </c>
      <c r="D644" s="5">
        <v>4</v>
      </c>
      <c r="E644" s="28">
        <v>2.451456</v>
      </c>
      <c r="F644" s="28">
        <v>6.259968</v>
      </c>
    </row>
    <row r="645" spans="1:6" ht="12.75">
      <c r="A645" s="30" t="s">
        <v>133</v>
      </c>
      <c r="B645" s="30">
        <v>2</v>
      </c>
      <c r="C645" s="5">
        <v>1994</v>
      </c>
      <c r="D645" s="5">
        <v>5</v>
      </c>
      <c r="E645" s="28">
        <v>3.1132</v>
      </c>
      <c r="F645" s="28">
        <v>9.51155</v>
      </c>
    </row>
    <row r="646" spans="1:6" ht="12.75">
      <c r="A646" s="30" t="s">
        <v>133</v>
      </c>
      <c r="B646" s="30">
        <v>2</v>
      </c>
      <c r="C646" s="5">
        <v>1994</v>
      </c>
      <c r="D646" s="5">
        <v>6</v>
      </c>
      <c r="E646" s="28">
        <v>1.0184</v>
      </c>
      <c r="F646" s="28">
        <v>3.312346</v>
      </c>
    </row>
    <row r="647" spans="1:6" ht="12.75">
      <c r="A647" s="30" t="s">
        <v>133</v>
      </c>
      <c r="B647" s="30">
        <v>2</v>
      </c>
      <c r="C647" s="5">
        <v>1994</v>
      </c>
      <c r="D647" s="5">
        <v>7</v>
      </c>
      <c r="E647" s="28">
        <v>0.20381</v>
      </c>
      <c r="F647" s="28">
        <v>0.592194</v>
      </c>
    </row>
    <row r="648" spans="1:6" ht="12.75">
      <c r="A648" s="30" t="s">
        <v>133</v>
      </c>
      <c r="B648" s="30">
        <v>2</v>
      </c>
      <c r="C648" s="5">
        <v>1994</v>
      </c>
      <c r="D648" s="5">
        <v>8</v>
      </c>
      <c r="E648" s="28">
        <v>0.21482</v>
      </c>
      <c r="F648" s="28">
        <v>0.6035200000000001</v>
      </c>
    </row>
    <row r="649" spans="1:6" ht="12.75">
      <c r="A649" s="30" t="s">
        <v>133</v>
      </c>
      <c r="B649" s="30">
        <v>2</v>
      </c>
      <c r="C649" s="5">
        <v>1994</v>
      </c>
      <c r="D649" s="5">
        <v>9</v>
      </c>
      <c r="E649" s="28">
        <v>0.411487</v>
      </c>
      <c r="F649" s="28">
        <v>1.090055</v>
      </c>
    </row>
    <row r="650" spans="1:6" ht="12.75">
      <c r="A650" s="30" t="s">
        <v>133</v>
      </c>
      <c r="B650" s="30">
        <v>2</v>
      </c>
      <c r="C650" s="5">
        <v>1994</v>
      </c>
      <c r="D650" s="5">
        <v>10</v>
      </c>
      <c r="E650" s="28">
        <v>0.917508</v>
      </c>
      <c r="F650" s="28">
        <v>2.446688</v>
      </c>
    </row>
    <row r="651" spans="1:6" ht="12.75">
      <c r="A651" s="30" t="s">
        <v>133</v>
      </c>
      <c r="B651" s="30">
        <v>2</v>
      </c>
      <c r="C651" s="5">
        <v>1994</v>
      </c>
      <c r="D651" s="5">
        <v>11</v>
      </c>
      <c r="E651" s="28">
        <v>2.383799</v>
      </c>
      <c r="F651" s="28">
        <v>7.08697</v>
      </c>
    </row>
    <row r="652" spans="1:6" ht="12.75">
      <c r="A652" s="30" t="s">
        <v>133</v>
      </c>
      <c r="B652" s="30">
        <v>2</v>
      </c>
      <c r="C652" s="5">
        <v>1994</v>
      </c>
      <c r="D652" s="5">
        <v>12</v>
      </c>
      <c r="E652" s="28">
        <v>2.266144</v>
      </c>
      <c r="F652" s="28">
        <v>4.920242</v>
      </c>
    </row>
    <row r="653" spans="1:6" ht="12.75">
      <c r="A653" s="30" t="s">
        <v>133</v>
      </c>
      <c r="B653" s="30">
        <v>2</v>
      </c>
      <c r="C653" s="5">
        <v>1995</v>
      </c>
      <c r="D653" s="5">
        <v>1</v>
      </c>
      <c r="E653" s="28">
        <v>10.153512</v>
      </c>
      <c r="F653" s="28">
        <v>24.067584</v>
      </c>
    </row>
    <row r="654" spans="1:6" ht="12.75">
      <c r="A654" s="30" t="s">
        <v>133</v>
      </c>
      <c r="B654" s="30">
        <v>2</v>
      </c>
      <c r="C654" s="5">
        <v>1995</v>
      </c>
      <c r="D654" s="5">
        <v>2</v>
      </c>
      <c r="E654" s="28">
        <v>3.235832</v>
      </c>
      <c r="F654" s="28">
        <v>8.475948</v>
      </c>
    </row>
    <row r="655" spans="1:6" ht="12.75">
      <c r="A655" s="30" t="s">
        <v>133</v>
      </c>
      <c r="B655" s="30">
        <v>2</v>
      </c>
      <c r="C655" s="5">
        <v>1995</v>
      </c>
      <c r="D655" s="5">
        <v>3</v>
      </c>
      <c r="E655" s="28">
        <v>5.565</v>
      </c>
      <c r="F655" s="28">
        <v>13.790600000000001</v>
      </c>
    </row>
    <row r="656" spans="1:6" ht="12.75">
      <c r="A656" s="30" t="s">
        <v>133</v>
      </c>
      <c r="B656" s="30">
        <v>2</v>
      </c>
      <c r="C656" s="5">
        <v>1995</v>
      </c>
      <c r="D656" s="5">
        <v>4</v>
      </c>
      <c r="E656" s="28">
        <v>1.111428</v>
      </c>
      <c r="F656" s="28">
        <v>2.8095660000000002</v>
      </c>
    </row>
    <row r="657" spans="1:6" ht="12.75">
      <c r="A657" s="30" t="s">
        <v>133</v>
      </c>
      <c r="B657" s="30">
        <v>2</v>
      </c>
      <c r="C657" s="5">
        <v>1995</v>
      </c>
      <c r="D657" s="5">
        <v>5</v>
      </c>
      <c r="E657" s="28">
        <v>1.518856</v>
      </c>
      <c r="F657" s="28">
        <v>4.103</v>
      </c>
    </row>
    <row r="658" spans="1:6" ht="12.75">
      <c r="A658" s="30" t="s">
        <v>133</v>
      </c>
      <c r="B658" s="30">
        <v>2</v>
      </c>
      <c r="C658" s="5">
        <v>1995</v>
      </c>
      <c r="D658" s="5">
        <v>6</v>
      </c>
      <c r="E658" s="28">
        <v>0.417384</v>
      </c>
      <c r="F658" s="28">
        <v>1.182588</v>
      </c>
    </row>
    <row r="659" spans="1:6" ht="12.75">
      <c r="A659" s="30" t="s">
        <v>133</v>
      </c>
      <c r="B659" s="30">
        <v>2</v>
      </c>
      <c r="C659" s="5">
        <v>1995</v>
      </c>
      <c r="D659" s="5">
        <v>7</v>
      </c>
      <c r="E659" s="28">
        <v>0.567378</v>
      </c>
      <c r="F659" s="28">
        <v>1.5764490000000002</v>
      </c>
    </row>
    <row r="660" spans="1:6" ht="12.75">
      <c r="A660" s="30" t="s">
        <v>133</v>
      </c>
      <c r="B660" s="30">
        <v>2</v>
      </c>
      <c r="C660" s="5">
        <v>1995</v>
      </c>
      <c r="D660" s="5">
        <v>8</v>
      </c>
      <c r="E660" s="28">
        <v>0.113471</v>
      </c>
      <c r="F660" s="28">
        <v>0.31641400000000003</v>
      </c>
    </row>
    <row r="661" spans="1:6" ht="12.75">
      <c r="A661" s="30" t="s">
        <v>133</v>
      </c>
      <c r="B661" s="30">
        <v>2</v>
      </c>
      <c r="C661" s="5">
        <v>1995</v>
      </c>
      <c r="D661" s="5">
        <v>9</v>
      </c>
      <c r="E661" s="28">
        <v>0.281352</v>
      </c>
      <c r="F661" s="28">
        <v>0.8236950000000001</v>
      </c>
    </row>
    <row r="662" spans="1:6" ht="12.75">
      <c r="A662" s="30" t="s">
        <v>133</v>
      </c>
      <c r="B662" s="30">
        <v>2</v>
      </c>
      <c r="C662" s="5">
        <v>1995</v>
      </c>
      <c r="D662" s="5">
        <v>10</v>
      </c>
      <c r="E662" s="28">
        <v>0.336008</v>
      </c>
      <c r="F662" s="28">
        <v>0.9187839999999999</v>
      </c>
    </row>
    <row r="663" spans="1:6" ht="12.75">
      <c r="A663" s="30" t="s">
        <v>133</v>
      </c>
      <c r="B663" s="30">
        <v>2</v>
      </c>
      <c r="C663" s="5">
        <v>1995</v>
      </c>
      <c r="D663" s="5">
        <v>11</v>
      </c>
      <c r="E663" s="28">
        <v>2.93384</v>
      </c>
      <c r="F663" s="28">
        <v>7.8483600000000004</v>
      </c>
    </row>
    <row r="664" spans="1:6" ht="12.75">
      <c r="A664" s="30" t="s">
        <v>133</v>
      </c>
      <c r="B664" s="30">
        <v>2</v>
      </c>
      <c r="C664" s="5">
        <v>1995</v>
      </c>
      <c r="D664" s="5">
        <v>12</v>
      </c>
      <c r="E664" s="28">
        <v>5.52416</v>
      </c>
      <c r="F664" s="28">
        <v>13.67376</v>
      </c>
    </row>
    <row r="665" spans="1:6" ht="12.75">
      <c r="A665" s="30" t="s">
        <v>133</v>
      </c>
      <c r="B665" s="30">
        <v>2</v>
      </c>
      <c r="C665" s="5">
        <v>1996</v>
      </c>
      <c r="D665" s="5">
        <v>1</v>
      </c>
      <c r="E665" s="28">
        <v>7.354884</v>
      </c>
      <c r="F665" s="28">
        <v>19.416218999999998</v>
      </c>
    </row>
    <row r="666" spans="1:6" ht="12.75">
      <c r="A666" s="30" t="s">
        <v>133</v>
      </c>
      <c r="B666" s="30">
        <v>2</v>
      </c>
      <c r="C666" s="5">
        <v>1996</v>
      </c>
      <c r="D666" s="5">
        <v>2</v>
      </c>
      <c r="E666" s="28">
        <v>4.542035</v>
      </c>
      <c r="F666" s="28">
        <v>11.728901</v>
      </c>
    </row>
    <row r="667" spans="1:6" ht="12.75">
      <c r="A667" s="30" t="s">
        <v>133</v>
      </c>
      <c r="B667" s="30">
        <v>2</v>
      </c>
      <c r="C667" s="5">
        <v>1996</v>
      </c>
      <c r="D667" s="5">
        <v>3</v>
      </c>
      <c r="E667" s="28">
        <v>4.90535</v>
      </c>
      <c r="F667" s="28">
        <v>11.899802000000001</v>
      </c>
    </row>
    <row r="668" spans="1:6" ht="12.75">
      <c r="A668" s="30" t="s">
        <v>133</v>
      </c>
      <c r="B668" s="30">
        <v>2</v>
      </c>
      <c r="C668" s="5">
        <v>1996</v>
      </c>
      <c r="D668" s="5">
        <v>4</v>
      </c>
      <c r="E668" s="28">
        <v>4.52508</v>
      </c>
      <c r="F668" s="28">
        <v>12.680997999999999</v>
      </c>
    </row>
    <row r="669" spans="1:6" ht="12.75">
      <c r="A669" s="30" t="s">
        <v>133</v>
      </c>
      <c r="B669" s="30">
        <v>2</v>
      </c>
      <c r="C669" s="5">
        <v>1996</v>
      </c>
      <c r="D669" s="5">
        <v>5</v>
      </c>
      <c r="E669" s="28">
        <v>2.75674</v>
      </c>
      <c r="F669" s="28">
        <v>8.05707</v>
      </c>
    </row>
    <row r="670" spans="1:6" ht="12.75">
      <c r="A670" s="30" t="s">
        <v>133</v>
      </c>
      <c r="B670" s="30">
        <v>2</v>
      </c>
      <c r="C670" s="5">
        <v>1996</v>
      </c>
      <c r="D670" s="5">
        <v>6</v>
      </c>
      <c r="E670" s="28">
        <v>0.7807</v>
      </c>
      <c r="F670" s="28">
        <v>2.24035</v>
      </c>
    </row>
    <row r="671" spans="1:6" ht="12.75">
      <c r="A671" s="30" t="s">
        <v>133</v>
      </c>
      <c r="B671" s="30">
        <v>2</v>
      </c>
      <c r="C671" s="5">
        <v>1996</v>
      </c>
      <c r="D671" s="5">
        <v>7</v>
      </c>
      <c r="E671" s="28">
        <v>0.292825</v>
      </c>
      <c r="F671" s="28">
        <v>0.816465</v>
      </c>
    </row>
    <row r="672" spans="1:6" ht="12.75">
      <c r="A672" s="30" t="s">
        <v>133</v>
      </c>
      <c r="B672" s="30">
        <v>2</v>
      </c>
      <c r="C672" s="5">
        <v>1996</v>
      </c>
      <c r="D672" s="5">
        <v>8</v>
      </c>
      <c r="E672" s="28">
        <v>0.245632</v>
      </c>
      <c r="F672" s="28">
        <v>0.685824</v>
      </c>
    </row>
    <row r="673" spans="1:6" ht="12.75">
      <c r="A673" s="30" t="s">
        <v>133</v>
      </c>
      <c r="B673" s="30">
        <v>2</v>
      </c>
      <c r="C673" s="5">
        <v>1996</v>
      </c>
      <c r="D673" s="5">
        <v>9</v>
      </c>
      <c r="E673" s="28">
        <v>0.372276</v>
      </c>
      <c r="F673" s="28">
        <v>1.005758</v>
      </c>
    </row>
    <row r="674" spans="1:6" ht="12.75">
      <c r="A674" s="30" t="s">
        <v>133</v>
      </c>
      <c r="B674" s="30">
        <v>2</v>
      </c>
      <c r="C674" s="5">
        <v>1996</v>
      </c>
      <c r="D674" s="5">
        <v>10</v>
      </c>
      <c r="E674" s="28">
        <v>1.455552</v>
      </c>
      <c r="F674" s="28">
        <v>3.491592</v>
      </c>
    </row>
    <row r="675" spans="1:6" ht="12.75">
      <c r="A675" s="30" t="s">
        <v>133</v>
      </c>
      <c r="B675" s="30">
        <v>2</v>
      </c>
      <c r="C675" s="5">
        <v>1996</v>
      </c>
      <c r="D675" s="5">
        <v>11</v>
      </c>
      <c r="E675" s="28">
        <v>5.652442</v>
      </c>
      <c r="F675" s="28">
        <v>13.926525999999999</v>
      </c>
    </row>
    <row r="676" spans="1:6" ht="12.75">
      <c r="A676" s="31" t="s">
        <v>133</v>
      </c>
      <c r="B676" s="31">
        <v>2</v>
      </c>
      <c r="C676">
        <v>1996</v>
      </c>
      <c r="D676">
        <v>12</v>
      </c>
      <c r="E676" s="28">
        <v>10.368915</v>
      </c>
      <c r="F676" s="28">
        <v>26.893862999999996</v>
      </c>
    </row>
    <row r="677" spans="1:6" ht="12.75">
      <c r="A677" s="31" t="s">
        <v>133</v>
      </c>
      <c r="B677" s="31">
        <v>2</v>
      </c>
      <c r="C677">
        <v>1997</v>
      </c>
      <c r="D677">
        <v>1</v>
      </c>
      <c r="E677" s="28">
        <v>3.586268</v>
      </c>
      <c r="F677" s="28">
        <v>10.375876</v>
      </c>
    </row>
    <row r="678" spans="1:6" ht="12.75">
      <c r="A678" s="31" t="s">
        <v>133</v>
      </c>
      <c r="B678" s="31">
        <v>2</v>
      </c>
      <c r="C678">
        <v>1997</v>
      </c>
      <c r="D678">
        <v>2</v>
      </c>
      <c r="E678" s="28">
        <v>2.381705</v>
      </c>
      <c r="F678" s="28">
        <v>6.174440000000001</v>
      </c>
    </row>
    <row r="679" spans="1:6" ht="12.75">
      <c r="A679" s="31" t="s">
        <v>133</v>
      </c>
      <c r="B679" s="31">
        <v>2</v>
      </c>
      <c r="C679">
        <v>1997</v>
      </c>
      <c r="D679">
        <v>3</v>
      </c>
      <c r="E679" s="28">
        <v>1.108884</v>
      </c>
      <c r="F679" s="28">
        <v>3.0644739999999997</v>
      </c>
    </row>
    <row r="680" spans="1:6" ht="12.75">
      <c r="A680" s="31" t="s">
        <v>133</v>
      </c>
      <c r="B680" s="31">
        <v>2</v>
      </c>
      <c r="C680">
        <v>1997</v>
      </c>
      <c r="D680">
        <v>4</v>
      </c>
      <c r="E680" s="28">
        <v>0.451936</v>
      </c>
      <c r="F680" s="28">
        <v>1.535024</v>
      </c>
    </row>
    <row r="681" spans="1:6" ht="12.75">
      <c r="A681" s="31" t="s">
        <v>133</v>
      </c>
      <c r="B681" s="31">
        <v>2</v>
      </c>
      <c r="C681">
        <v>1997</v>
      </c>
      <c r="D681">
        <v>5</v>
      </c>
      <c r="E681" s="28">
        <v>1.51984</v>
      </c>
      <c r="F681" s="28">
        <v>4.4597</v>
      </c>
    </row>
    <row r="682" spans="1:6" ht="12.75">
      <c r="A682" s="31" t="s">
        <v>133</v>
      </c>
      <c r="B682" s="31">
        <v>2</v>
      </c>
      <c r="C682">
        <v>1997</v>
      </c>
      <c r="D682">
        <v>6</v>
      </c>
      <c r="E682" s="28">
        <v>2.265288</v>
      </c>
      <c r="F682" s="28">
        <v>6.545866</v>
      </c>
    </row>
    <row r="683" spans="1:6" ht="12.75">
      <c r="A683" s="31" t="s">
        <v>133</v>
      </c>
      <c r="B683" s="31">
        <v>2</v>
      </c>
      <c r="C683">
        <v>1997</v>
      </c>
      <c r="D683">
        <v>7</v>
      </c>
      <c r="E683" s="28">
        <v>0.785191</v>
      </c>
      <c r="F683" s="28">
        <v>2.0892</v>
      </c>
    </row>
    <row r="684" spans="1:6" ht="12.75">
      <c r="A684" s="31" t="s">
        <v>133</v>
      </c>
      <c r="B684" s="31">
        <v>2</v>
      </c>
      <c r="C684">
        <v>1997</v>
      </c>
      <c r="D684">
        <v>8</v>
      </c>
      <c r="E684" s="28">
        <v>0.346695</v>
      </c>
      <c r="F684" s="28">
        <v>0.945242</v>
      </c>
    </row>
    <row r="685" spans="1:6" ht="12.75">
      <c r="A685" s="31" t="s">
        <v>133</v>
      </c>
      <c r="B685" s="31">
        <v>2</v>
      </c>
      <c r="C685">
        <v>1997</v>
      </c>
      <c r="D685">
        <v>9</v>
      </c>
      <c r="E685" s="28">
        <v>0.354773</v>
      </c>
      <c r="F685" s="28">
        <v>0.970224</v>
      </c>
    </row>
    <row r="686" spans="1:6" ht="12.75">
      <c r="A686" s="31" t="s">
        <v>133</v>
      </c>
      <c r="B686" s="31">
        <v>2</v>
      </c>
      <c r="C686">
        <v>1997</v>
      </c>
      <c r="D686">
        <v>10</v>
      </c>
      <c r="E686" s="28">
        <v>0.923115</v>
      </c>
      <c r="F686" s="28">
        <v>2.519286</v>
      </c>
    </row>
    <row r="687" spans="1:6" ht="12.75">
      <c r="A687" s="31" t="s">
        <v>133</v>
      </c>
      <c r="B687" s="31">
        <v>2</v>
      </c>
      <c r="C687">
        <v>1997</v>
      </c>
      <c r="D687">
        <v>11</v>
      </c>
      <c r="E687" s="28">
        <v>3.5754</v>
      </c>
      <c r="F687" s="28">
        <v>8.83245</v>
      </c>
    </row>
    <row r="688" spans="1:6" ht="12.75">
      <c r="A688" s="31" t="s">
        <v>133</v>
      </c>
      <c r="B688" s="31">
        <v>2</v>
      </c>
      <c r="C688">
        <v>1997</v>
      </c>
      <c r="D688">
        <v>12</v>
      </c>
      <c r="E688" s="28">
        <v>6.660592</v>
      </c>
      <c r="F688" s="28">
        <v>17.416548</v>
      </c>
    </row>
    <row r="689" spans="1:6" ht="12.75">
      <c r="A689" s="31" t="s">
        <v>133</v>
      </c>
      <c r="B689" s="31">
        <v>2</v>
      </c>
      <c r="C689">
        <v>1998</v>
      </c>
      <c r="D689">
        <v>1</v>
      </c>
      <c r="E689" s="28">
        <v>3.664514</v>
      </c>
      <c r="F689" s="28">
        <v>9.38546</v>
      </c>
    </row>
    <row r="690" spans="1:6" ht="12.75">
      <c r="A690" s="31" t="s">
        <v>133</v>
      </c>
      <c r="B690" s="31">
        <v>2</v>
      </c>
      <c r="C690">
        <v>1998</v>
      </c>
      <c r="D690">
        <v>2</v>
      </c>
      <c r="E690" s="28">
        <v>1.750745</v>
      </c>
      <c r="F690" s="28">
        <v>4.51027</v>
      </c>
    </row>
    <row r="691" spans="1:6" ht="12.75">
      <c r="A691" s="31" t="s">
        <v>133</v>
      </c>
      <c r="B691" s="31">
        <v>2</v>
      </c>
      <c r="C691">
        <v>1998</v>
      </c>
      <c r="D691">
        <v>3</v>
      </c>
      <c r="E691" s="28">
        <v>2.42991</v>
      </c>
      <c r="F691" s="28">
        <v>5.99319</v>
      </c>
    </row>
    <row r="692" spans="1:6" ht="12.75">
      <c r="A692" s="31" t="s">
        <v>133</v>
      </c>
      <c r="B692" s="31">
        <v>2</v>
      </c>
      <c r="C692">
        <v>1998</v>
      </c>
      <c r="D692">
        <v>4</v>
      </c>
      <c r="E692" s="28">
        <v>8.457111</v>
      </c>
      <c r="F692" s="28">
        <v>20.151828000000002</v>
      </c>
    </row>
    <row r="693" spans="1:6" ht="12.75">
      <c r="A693" s="31" t="s">
        <v>133</v>
      </c>
      <c r="B693" s="31">
        <v>2</v>
      </c>
      <c r="C693">
        <v>1998</v>
      </c>
      <c r="D693">
        <v>5</v>
      </c>
      <c r="E693" s="28">
        <v>4.14513</v>
      </c>
      <c r="F693" s="28">
        <v>12.284658</v>
      </c>
    </row>
    <row r="694" spans="1:6" ht="12.75">
      <c r="A694" s="31" t="s">
        <v>133</v>
      </c>
      <c r="B694" s="31">
        <v>2</v>
      </c>
      <c r="C694">
        <v>1998</v>
      </c>
      <c r="D694">
        <v>6</v>
      </c>
      <c r="E694" s="28">
        <v>1.093525</v>
      </c>
      <c r="F694" s="28">
        <v>3.5361700000000003</v>
      </c>
    </row>
    <row r="695" spans="1:6" ht="12.75">
      <c r="A695" s="31" t="s">
        <v>133</v>
      </c>
      <c r="B695" s="31">
        <v>2</v>
      </c>
      <c r="C695">
        <v>1998</v>
      </c>
      <c r="D695">
        <v>7</v>
      </c>
      <c r="E695" s="28">
        <v>0.151267</v>
      </c>
      <c r="F695" s="28">
        <v>0.43361000000000005</v>
      </c>
    </row>
    <row r="696" spans="1:6" ht="12.75">
      <c r="A696" s="31" t="s">
        <v>133</v>
      </c>
      <c r="B696" s="31">
        <v>2</v>
      </c>
      <c r="C696">
        <v>1998</v>
      </c>
      <c r="D696">
        <v>8</v>
      </c>
      <c r="E696" s="28">
        <v>0.20056</v>
      </c>
      <c r="F696" s="28">
        <v>0.559824</v>
      </c>
    </row>
    <row r="697" spans="1:6" ht="12.75">
      <c r="A697" s="31" t="s">
        <v>133</v>
      </c>
      <c r="B697" s="31">
        <v>2</v>
      </c>
      <c r="C697">
        <v>1998</v>
      </c>
      <c r="D697">
        <v>9</v>
      </c>
      <c r="E697" s="28">
        <v>0.69042</v>
      </c>
      <c r="F697" s="28">
        <v>2.06815</v>
      </c>
    </row>
    <row r="698" spans="1:6" ht="12.75">
      <c r="A698" s="31" t="s">
        <v>133</v>
      </c>
      <c r="B698" s="31">
        <v>2</v>
      </c>
      <c r="C698">
        <v>1998</v>
      </c>
      <c r="D698">
        <v>10</v>
      </c>
      <c r="E698" s="28">
        <v>3.452991</v>
      </c>
      <c r="F698" s="28">
        <v>8.071869</v>
      </c>
    </row>
    <row r="699" spans="1:6" ht="12.75">
      <c r="A699" s="31" t="s">
        <v>133</v>
      </c>
      <c r="B699" s="31">
        <v>2</v>
      </c>
      <c r="C699">
        <v>1998</v>
      </c>
      <c r="D699">
        <v>11</v>
      </c>
      <c r="E699" s="28">
        <v>1.446396</v>
      </c>
      <c r="F699" s="28">
        <v>3.270582</v>
      </c>
    </row>
    <row r="700" spans="1:6" ht="12.75">
      <c r="A700" s="31" t="s">
        <v>133</v>
      </c>
      <c r="B700" s="31">
        <v>2</v>
      </c>
      <c r="C700">
        <v>1998</v>
      </c>
      <c r="D700">
        <v>12</v>
      </c>
      <c r="E700" s="28">
        <v>2.225272</v>
      </c>
      <c r="F700" s="28">
        <v>6.344016</v>
      </c>
    </row>
    <row r="701" spans="1:6" ht="12.75">
      <c r="A701" s="31" t="s">
        <v>133</v>
      </c>
      <c r="B701" s="31">
        <v>2</v>
      </c>
      <c r="C701">
        <v>1999</v>
      </c>
      <c r="D701">
        <v>1</v>
      </c>
      <c r="E701" s="28">
        <v>4.464734</v>
      </c>
      <c r="F701" s="28">
        <v>10.621836</v>
      </c>
    </row>
    <row r="702" spans="1:6" ht="12.75">
      <c r="A702" s="31" t="s">
        <v>133</v>
      </c>
      <c r="B702" s="31">
        <v>2</v>
      </c>
      <c r="C702">
        <v>1999</v>
      </c>
      <c r="D702">
        <v>2</v>
      </c>
      <c r="E702" s="28">
        <v>4.198562</v>
      </c>
      <c r="F702" s="28">
        <v>9.410761</v>
      </c>
    </row>
    <row r="703" spans="1:6" ht="12.75">
      <c r="A703" s="31" t="s">
        <v>133</v>
      </c>
      <c r="B703" s="31">
        <v>2</v>
      </c>
      <c r="C703">
        <v>1999</v>
      </c>
      <c r="D703">
        <v>3</v>
      </c>
      <c r="E703" s="28">
        <v>4.434328</v>
      </c>
      <c r="F703" s="28">
        <v>10.845903</v>
      </c>
    </row>
    <row r="704" spans="1:6" ht="12.75">
      <c r="A704" s="31" t="s">
        <v>133</v>
      </c>
      <c r="B704" s="31">
        <v>2</v>
      </c>
      <c r="C704">
        <v>1999</v>
      </c>
      <c r="D704">
        <v>4</v>
      </c>
      <c r="E704" s="28">
        <v>4.32567</v>
      </c>
      <c r="F704" s="28">
        <v>10.654398</v>
      </c>
    </row>
    <row r="705" spans="1:6" ht="12.75">
      <c r="A705" s="31" t="s">
        <v>133</v>
      </c>
      <c r="B705" s="31">
        <v>2</v>
      </c>
      <c r="C705">
        <v>1999</v>
      </c>
      <c r="D705">
        <v>5</v>
      </c>
      <c r="E705" s="28">
        <v>3.614296</v>
      </c>
      <c r="F705" s="28">
        <v>9.52504</v>
      </c>
    </row>
    <row r="706" spans="1:6" ht="12.75">
      <c r="A706" s="31" t="s">
        <v>133</v>
      </c>
      <c r="B706" s="31">
        <v>2</v>
      </c>
      <c r="C706">
        <v>1999</v>
      </c>
      <c r="D706">
        <v>6</v>
      </c>
      <c r="E706" s="28">
        <v>1.20776</v>
      </c>
      <c r="F706" s="28">
        <v>3.430915</v>
      </c>
    </row>
    <row r="707" spans="1:6" ht="12.75">
      <c r="A707" s="31" t="s">
        <v>133</v>
      </c>
      <c r="B707" s="31">
        <v>2</v>
      </c>
      <c r="C707">
        <v>1999</v>
      </c>
      <c r="D707">
        <v>7</v>
      </c>
      <c r="E707" s="28">
        <v>0.487557</v>
      </c>
      <c r="F707" s="28">
        <v>1.348875</v>
      </c>
    </row>
    <row r="708" spans="1:6" ht="12.75">
      <c r="A708" s="31" t="s">
        <v>133</v>
      </c>
      <c r="B708" s="31">
        <v>2</v>
      </c>
      <c r="C708">
        <v>1999</v>
      </c>
      <c r="D708">
        <v>8</v>
      </c>
      <c r="E708" s="28">
        <v>0.494656</v>
      </c>
      <c r="F708" s="28">
        <v>1.370784</v>
      </c>
    </row>
    <row r="709" spans="1:6" ht="12.75">
      <c r="A709" s="31" t="s">
        <v>133</v>
      </c>
      <c r="B709" s="31">
        <v>2</v>
      </c>
      <c r="C709">
        <v>1999</v>
      </c>
      <c r="D709">
        <v>9</v>
      </c>
      <c r="E709" s="28">
        <v>0.806725</v>
      </c>
      <c r="F709" s="28">
        <v>2.557715</v>
      </c>
    </row>
    <row r="710" spans="1:6" ht="12.75">
      <c r="A710" s="31" t="s">
        <v>133</v>
      </c>
      <c r="B710" s="31">
        <v>2</v>
      </c>
      <c r="C710">
        <v>1999</v>
      </c>
      <c r="D710">
        <v>10</v>
      </c>
      <c r="E710" s="28">
        <v>2.454021</v>
      </c>
      <c r="F710" s="28">
        <v>7.043547</v>
      </c>
    </row>
    <row r="711" spans="1:6" ht="12.75">
      <c r="A711" s="31" t="s">
        <v>133</v>
      </c>
      <c r="B711" s="31">
        <v>2</v>
      </c>
      <c r="C711">
        <v>1999</v>
      </c>
      <c r="D711">
        <v>11</v>
      </c>
      <c r="E711" s="28">
        <v>4.950424</v>
      </c>
      <c r="F711" s="28">
        <v>11.560208</v>
      </c>
    </row>
    <row r="712" spans="1:6" ht="12.75">
      <c r="A712" s="31" t="s">
        <v>133</v>
      </c>
      <c r="B712" s="31">
        <v>2</v>
      </c>
      <c r="C712">
        <v>1999</v>
      </c>
      <c r="D712">
        <v>12</v>
      </c>
      <c r="E712" s="28">
        <v>5.248954</v>
      </c>
      <c r="F712" s="28">
        <v>13.869042</v>
      </c>
    </row>
    <row r="713" spans="1:6" ht="12.75">
      <c r="A713" s="31" t="s">
        <v>133</v>
      </c>
      <c r="B713" s="31">
        <v>2</v>
      </c>
      <c r="C713">
        <v>2000</v>
      </c>
      <c r="D713">
        <v>1</v>
      </c>
      <c r="E713" s="28">
        <v>1.711844</v>
      </c>
      <c r="F713" s="28">
        <v>4.27152</v>
      </c>
    </row>
    <row r="714" spans="1:6" ht="12.75">
      <c r="A714" s="31" t="s">
        <v>133</v>
      </c>
      <c r="B714" s="31">
        <v>2</v>
      </c>
      <c r="C714">
        <v>2000</v>
      </c>
      <c r="D714">
        <v>2</v>
      </c>
      <c r="E714" s="28">
        <v>3.013376</v>
      </c>
      <c r="F714" s="28">
        <v>7.109088</v>
      </c>
    </row>
    <row r="715" spans="1:6" ht="12.75">
      <c r="A715" s="31" t="s">
        <v>133</v>
      </c>
      <c r="B715" s="31">
        <v>2</v>
      </c>
      <c r="C715">
        <v>2000</v>
      </c>
      <c r="D715">
        <v>3</v>
      </c>
      <c r="E715" s="28">
        <v>1.977285</v>
      </c>
      <c r="F715" s="28">
        <v>4.484355</v>
      </c>
    </row>
    <row r="716" spans="1:6" ht="12.75">
      <c r="A716" s="31" t="s">
        <v>133</v>
      </c>
      <c r="B716" s="31">
        <v>2</v>
      </c>
      <c r="C716">
        <v>2000</v>
      </c>
      <c r="D716">
        <v>4</v>
      </c>
      <c r="E716" s="28">
        <v>8.404599</v>
      </c>
      <c r="F716" s="28">
        <v>19.97667</v>
      </c>
    </row>
    <row r="717" spans="1:6" ht="12.75">
      <c r="A717" s="31" t="s">
        <v>133</v>
      </c>
      <c r="B717" s="31">
        <v>2</v>
      </c>
      <c r="C717">
        <v>2000</v>
      </c>
      <c r="D717">
        <v>5</v>
      </c>
      <c r="E717" s="28">
        <v>3.298131</v>
      </c>
      <c r="F717" s="28">
        <v>10.003551</v>
      </c>
    </row>
    <row r="718" spans="1:6" ht="12.75">
      <c r="A718" s="31" t="s">
        <v>133</v>
      </c>
      <c r="B718" s="31">
        <v>2</v>
      </c>
      <c r="C718">
        <v>2000</v>
      </c>
      <c r="D718">
        <v>6</v>
      </c>
      <c r="E718" s="28">
        <v>0.827112</v>
      </c>
      <c r="F718" s="28">
        <v>2.577736</v>
      </c>
    </row>
    <row r="719" spans="1:6" ht="12.75">
      <c r="A719" s="31" t="s">
        <v>133</v>
      </c>
      <c r="B719" s="31">
        <v>2</v>
      </c>
      <c r="C719">
        <v>2000</v>
      </c>
      <c r="D719">
        <v>7</v>
      </c>
      <c r="E719" s="28">
        <v>0.473035</v>
      </c>
      <c r="F719" s="28">
        <v>1.356388</v>
      </c>
    </row>
    <row r="720" spans="1:6" ht="12.75">
      <c r="A720" s="31" t="s">
        <v>133</v>
      </c>
      <c r="B720" s="31">
        <v>2</v>
      </c>
      <c r="C720">
        <v>2000</v>
      </c>
      <c r="D720">
        <v>8</v>
      </c>
      <c r="E720" s="28">
        <v>0.440181</v>
      </c>
      <c r="F720" s="28">
        <v>1.229438</v>
      </c>
    </row>
    <row r="721" spans="1:6" ht="12.75">
      <c r="A721" s="31" t="s">
        <v>133</v>
      </c>
      <c r="B721" s="31">
        <v>2</v>
      </c>
      <c r="C721">
        <v>2000</v>
      </c>
      <c r="D721">
        <v>9</v>
      </c>
      <c r="E721" s="28">
        <v>0.600674</v>
      </c>
      <c r="F721" s="28">
        <v>1.6267179999999999</v>
      </c>
    </row>
    <row r="722" spans="1:6" ht="12.75">
      <c r="A722" s="31" t="s">
        <v>133</v>
      </c>
      <c r="B722" s="31">
        <v>2</v>
      </c>
      <c r="C722">
        <v>2000</v>
      </c>
      <c r="D722">
        <v>10</v>
      </c>
      <c r="E722" s="28">
        <v>1.241493</v>
      </c>
      <c r="F722" s="28">
        <v>3.257536</v>
      </c>
    </row>
    <row r="723" spans="1:6" ht="12.75">
      <c r="A723" s="31" t="s">
        <v>133</v>
      </c>
      <c r="B723" s="31">
        <v>2</v>
      </c>
      <c r="C723">
        <v>2000</v>
      </c>
      <c r="D723">
        <v>11</v>
      </c>
      <c r="E723" s="28">
        <v>4.76556</v>
      </c>
      <c r="F723" s="28">
        <v>13.034279999999999</v>
      </c>
    </row>
    <row r="724" spans="1:6" ht="12.75">
      <c r="A724" s="31" t="s">
        <v>133</v>
      </c>
      <c r="B724" s="31">
        <v>2</v>
      </c>
      <c r="C724">
        <v>2000</v>
      </c>
      <c r="D724">
        <v>12</v>
      </c>
      <c r="E724" s="28">
        <v>8.250948</v>
      </c>
      <c r="F724" s="28">
        <v>22.567031999999998</v>
      </c>
    </row>
    <row r="725" spans="1:6" ht="12.75">
      <c r="A725" s="31" t="s">
        <v>133</v>
      </c>
      <c r="B725" s="31">
        <v>2</v>
      </c>
      <c r="C725">
        <v>2001</v>
      </c>
      <c r="D725">
        <v>1</v>
      </c>
      <c r="E725" s="28">
        <v>10.592696</v>
      </c>
      <c r="F725" s="28">
        <v>26.671968</v>
      </c>
    </row>
    <row r="726" spans="1:6" ht="12.75">
      <c r="A726" s="31" t="s">
        <v>133</v>
      </c>
      <c r="B726" s="31">
        <v>2</v>
      </c>
      <c r="C726">
        <v>2001</v>
      </c>
      <c r="D726">
        <v>2</v>
      </c>
      <c r="E726" s="28">
        <v>7.722048</v>
      </c>
      <c r="F726" s="28">
        <v>19.079024</v>
      </c>
    </row>
    <row r="727" spans="1:6" ht="12.75">
      <c r="A727" s="31" t="s">
        <v>133</v>
      </c>
      <c r="B727" s="31">
        <v>2</v>
      </c>
      <c r="C727">
        <v>2001</v>
      </c>
      <c r="D727">
        <v>3</v>
      </c>
      <c r="E727" s="28">
        <v>8.465008</v>
      </c>
      <c r="F727" s="28">
        <v>23.641224</v>
      </c>
    </row>
    <row r="728" spans="1:6" ht="12.75">
      <c r="A728" s="31" t="s">
        <v>133</v>
      </c>
      <c r="B728" s="31">
        <v>2</v>
      </c>
      <c r="C728">
        <v>2001</v>
      </c>
      <c r="D728">
        <v>4</v>
      </c>
      <c r="E728" s="28">
        <v>2.518965</v>
      </c>
      <c r="F728" s="28">
        <v>7.848765</v>
      </c>
    </row>
    <row r="729" spans="1:6" ht="12.75">
      <c r="A729" s="31" t="s">
        <v>133</v>
      </c>
      <c r="B729" s="31">
        <v>2</v>
      </c>
      <c r="C729">
        <v>2001</v>
      </c>
      <c r="D729">
        <v>5</v>
      </c>
      <c r="E729" s="28">
        <v>2.095652</v>
      </c>
      <c r="F729" s="28">
        <v>7.044024</v>
      </c>
    </row>
    <row r="730" spans="1:6" ht="12.75">
      <c r="A730" s="31" t="s">
        <v>133</v>
      </c>
      <c r="B730" s="31">
        <v>2</v>
      </c>
      <c r="C730">
        <v>2001</v>
      </c>
      <c r="D730">
        <v>6</v>
      </c>
      <c r="E730" s="28">
        <v>0.577095</v>
      </c>
      <c r="F730" s="28">
        <v>1.8393990000000002</v>
      </c>
    </row>
    <row r="731" spans="1:6" ht="12.75">
      <c r="A731" s="31" t="s">
        <v>133</v>
      </c>
      <c r="B731" s="31">
        <v>2</v>
      </c>
      <c r="C731">
        <v>2001</v>
      </c>
      <c r="D731">
        <v>7</v>
      </c>
      <c r="E731" s="28">
        <v>0.2636</v>
      </c>
      <c r="F731" s="28">
        <v>0.7703709999999999</v>
      </c>
    </row>
    <row r="732" spans="1:6" ht="12.75">
      <c r="A732" s="31" t="s">
        <v>133</v>
      </c>
      <c r="B732" s="31">
        <v>2</v>
      </c>
      <c r="C732">
        <v>2001</v>
      </c>
      <c r="D732">
        <v>8</v>
      </c>
      <c r="E732" s="28">
        <v>0.145309</v>
      </c>
      <c r="F732" s="28">
        <v>0.40514399999999995</v>
      </c>
    </row>
    <row r="733" spans="1:6" ht="12.75">
      <c r="A733" s="31" t="s">
        <v>133</v>
      </c>
      <c r="B733" s="31">
        <v>2</v>
      </c>
      <c r="C733">
        <v>2001</v>
      </c>
      <c r="D733">
        <v>9</v>
      </c>
      <c r="E733" s="28">
        <v>0.15048</v>
      </c>
      <c r="F733" s="28">
        <v>0.41778</v>
      </c>
    </row>
    <row r="734" spans="1:6" ht="12.75">
      <c r="A734" s="31" t="s">
        <v>133</v>
      </c>
      <c r="B734" s="31">
        <v>2</v>
      </c>
      <c r="C734">
        <v>2001</v>
      </c>
      <c r="D734">
        <v>10</v>
      </c>
      <c r="E734" s="28">
        <v>0.65322</v>
      </c>
      <c r="F734" s="28">
        <v>1.5732</v>
      </c>
    </row>
    <row r="735" spans="1:6" ht="12.75">
      <c r="A735" s="31" t="s">
        <v>133</v>
      </c>
      <c r="B735" s="31">
        <v>2</v>
      </c>
      <c r="C735">
        <v>2001</v>
      </c>
      <c r="D735">
        <v>11</v>
      </c>
      <c r="E735" s="28">
        <v>1.623882</v>
      </c>
      <c r="F735" s="28">
        <v>4.13764</v>
      </c>
    </row>
    <row r="736" spans="1:6" ht="12.75">
      <c r="A736" s="31" t="s">
        <v>133</v>
      </c>
      <c r="B736" s="31">
        <v>2</v>
      </c>
      <c r="C736">
        <v>2001</v>
      </c>
      <c r="D736">
        <v>12</v>
      </c>
      <c r="E736" s="28">
        <v>1.24129</v>
      </c>
      <c r="F736" s="28">
        <v>3.2470179999999997</v>
      </c>
    </row>
    <row r="737" spans="1:6" ht="12.75">
      <c r="A737" s="31" t="s">
        <v>133</v>
      </c>
      <c r="B737" s="31">
        <v>2</v>
      </c>
      <c r="C737">
        <v>2002</v>
      </c>
      <c r="D737">
        <v>1</v>
      </c>
      <c r="E737" s="28">
        <v>2.76097</v>
      </c>
      <c r="F737" s="28">
        <v>6.297038000000001</v>
      </c>
    </row>
    <row r="738" spans="1:6" ht="12.75">
      <c r="A738" s="31" t="s">
        <v>133</v>
      </c>
      <c r="B738" s="31">
        <v>2</v>
      </c>
      <c r="C738">
        <v>2002</v>
      </c>
      <c r="D738">
        <v>2</v>
      </c>
      <c r="E738" s="28">
        <v>3.088794</v>
      </c>
      <c r="F738" s="28">
        <v>7.572018</v>
      </c>
    </row>
    <row r="739" spans="1:6" ht="12.75">
      <c r="A739" s="31" t="s">
        <v>133</v>
      </c>
      <c r="B739" s="31">
        <v>2</v>
      </c>
      <c r="C739">
        <v>2002</v>
      </c>
      <c r="D739">
        <v>3</v>
      </c>
      <c r="E739" s="28">
        <v>4.131813</v>
      </c>
      <c r="F739" s="28">
        <v>9.330783</v>
      </c>
    </row>
    <row r="740" spans="1:6" ht="12.75">
      <c r="A740" s="31" t="s">
        <v>133</v>
      </c>
      <c r="B740" s="31">
        <v>2</v>
      </c>
      <c r="C740">
        <v>2002</v>
      </c>
      <c r="D740">
        <v>4</v>
      </c>
      <c r="E740" s="28">
        <v>1.908207</v>
      </c>
      <c r="F740" s="28">
        <v>5.469328</v>
      </c>
    </row>
    <row r="741" spans="1:6" ht="12.75">
      <c r="A741" s="31" t="s">
        <v>133</v>
      </c>
      <c r="B741" s="31">
        <v>2</v>
      </c>
      <c r="C741">
        <v>2002</v>
      </c>
      <c r="D741">
        <v>5</v>
      </c>
      <c r="E741" s="28">
        <v>2.588379</v>
      </c>
      <c r="F741" s="28">
        <v>6.803208</v>
      </c>
    </row>
    <row r="742" spans="1:6" ht="12.75">
      <c r="A742" s="31" t="s">
        <v>133</v>
      </c>
      <c r="B742" s="31">
        <v>2</v>
      </c>
      <c r="C742">
        <v>2002</v>
      </c>
      <c r="D742">
        <v>6</v>
      </c>
      <c r="E742" s="28">
        <v>1.92766</v>
      </c>
      <c r="F742" s="28">
        <v>5.662929999999999</v>
      </c>
    </row>
    <row r="743" spans="1:6" ht="12.75">
      <c r="A743" s="31" t="s">
        <v>133</v>
      </c>
      <c r="B743" s="31">
        <v>2</v>
      </c>
      <c r="C743">
        <v>2002</v>
      </c>
      <c r="D743">
        <v>7</v>
      </c>
      <c r="E743" s="28">
        <v>0.49317</v>
      </c>
      <c r="F743" s="28">
        <v>1.380876</v>
      </c>
    </row>
    <row r="744" spans="1:6" ht="12.75">
      <c r="A744" s="31" t="s">
        <v>133</v>
      </c>
      <c r="B744" s="31">
        <v>2</v>
      </c>
      <c r="C744">
        <v>2002</v>
      </c>
      <c r="D744">
        <v>8</v>
      </c>
      <c r="E744" s="28">
        <v>0.1989</v>
      </c>
      <c r="F744" s="28">
        <v>0.5538</v>
      </c>
    </row>
    <row r="745" spans="1:6" ht="12.75">
      <c r="A745" s="31" t="s">
        <v>133</v>
      </c>
      <c r="B745" s="31">
        <v>2</v>
      </c>
      <c r="C745">
        <v>2002</v>
      </c>
      <c r="D745">
        <v>9</v>
      </c>
      <c r="E745" s="28">
        <v>0.280308</v>
      </c>
      <c r="F745" s="28">
        <v>0.812808</v>
      </c>
    </row>
    <row r="746" spans="1:6" ht="12.75">
      <c r="A746" s="31" t="s">
        <v>133</v>
      </c>
      <c r="B746" s="31">
        <v>2</v>
      </c>
      <c r="C746">
        <v>2002</v>
      </c>
      <c r="D746">
        <v>10</v>
      </c>
      <c r="E746" s="28">
        <v>2.08785</v>
      </c>
      <c r="F746" s="28">
        <v>5.39865</v>
      </c>
    </row>
    <row r="747" spans="1:6" ht="12.75">
      <c r="A747" s="31" t="s">
        <v>133</v>
      </c>
      <c r="B747" s="31">
        <v>2</v>
      </c>
      <c r="C747">
        <v>2002</v>
      </c>
      <c r="D747">
        <v>11</v>
      </c>
      <c r="E747" s="28">
        <v>3.549056</v>
      </c>
      <c r="F747" s="28">
        <v>8.857728</v>
      </c>
    </row>
    <row r="748" spans="1:6" ht="12.75">
      <c r="A748" s="31" t="s">
        <v>133</v>
      </c>
      <c r="B748" s="31">
        <v>2</v>
      </c>
      <c r="C748">
        <v>2002</v>
      </c>
      <c r="D748">
        <v>12</v>
      </c>
      <c r="E748" s="28">
        <v>10.328994</v>
      </c>
      <c r="F748" s="28">
        <v>27.937674</v>
      </c>
    </row>
    <row r="749" spans="1:6" ht="12.75">
      <c r="A749" s="31" t="s">
        <v>133</v>
      </c>
      <c r="B749" s="31">
        <v>2</v>
      </c>
      <c r="C749">
        <v>2003</v>
      </c>
      <c r="D749">
        <v>1</v>
      </c>
      <c r="E749" s="28">
        <v>6.182164</v>
      </c>
      <c r="F749" s="28">
        <v>15.132959</v>
      </c>
    </row>
    <row r="750" spans="1:6" ht="12.75">
      <c r="A750" s="31" t="s">
        <v>133</v>
      </c>
      <c r="B750" s="31">
        <v>2</v>
      </c>
      <c r="C750">
        <v>2003</v>
      </c>
      <c r="D750">
        <v>2</v>
      </c>
      <c r="E750" s="28">
        <v>4.767825</v>
      </c>
      <c r="F750" s="28">
        <v>13.1352</v>
      </c>
    </row>
    <row r="751" spans="1:6" ht="12.75">
      <c r="A751" s="31" t="s">
        <v>133</v>
      </c>
      <c r="B751" s="31">
        <v>2</v>
      </c>
      <c r="C751">
        <v>2003</v>
      </c>
      <c r="D751">
        <v>3</v>
      </c>
      <c r="E751" s="28">
        <v>5.279112</v>
      </c>
      <c r="F751" s="28">
        <v>14.395463999999999</v>
      </c>
    </row>
    <row r="752" spans="1:6" ht="12.75">
      <c r="A752" s="31" t="s">
        <v>133</v>
      </c>
      <c r="B752" s="31">
        <v>2</v>
      </c>
      <c r="C752">
        <v>2003</v>
      </c>
      <c r="D752">
        <v>4</v>
      </c>
      <c r="E752" s="28">
        <v>2.978556</v>
      </c>
      <c r="F752" s="28">
        <v>8.142348</v>
      </c>
    </row>
    <row r="753" spans="1:6" ht="12.75">
      <c r="A753" s="31" t="s">
        <v>133</v>
      </c>
      <c r="B753" s="31">
        <v>2</v>
      </c>
      <c r="C753">
        <v>2003</v>
      </c>
      <c r="D753">
        <v>5</v>
      </c>
      <c r="E753" s="28">
        <v>2.1243</v>
      </c>
      <c r="F753" s="28">
        <v>6.00936</v>
      </c>
    </row>
    <row r="754" spans="1:6" ht="12.75">
      <c r="A754" s="31" t="s">
        <v>133</v>
      </c>
      <c r="B754" s="31">
        <v>2</v>
      </c>
      <c r="C754">
        <v>2003</v>
      </c>
      <c r="D754">
        <v>6</v>
      </c>
      <c r="E754" s="28">
        <v>0.426496</v>
      </c>
      <c r="F754" s="28">
        <v>1.221416</v>
      </c>
    </row>
    <row r="755" spans="1:6" ht="12.75">
      <c r="A755" s="31" t="s">
        <v>133</v>
      </c>
      <c r="B755" s="31">
        <v>2</v>
      </c>
      <c r="C755">
        <v>2003</v>
      </c>
      <c r="D755">
        <v>7</v>
      </c>
      <c r="E755" s="28">
        <v>0.089351</v>
      </c>
      <c r="F755" s="28">
        <v>0.251138</v>
      </c>
    </row>
    <row r="756" spans="1:6" ht="12.75">
      <c r="A756" s="31" t="s">
        <v>133</v>
      </c>
      <c r="B756" s="31">
        <v>2</v>
      </c>
      <c r="C756">
        <v>2003</v>
      </c>
      <c r="D756">
        <v>8</v>
      </c>
      <c r="E756" s="28">
        <v>0.05595</v>
      </c>
      <c r="F756" s="28">
        <v>0.15465</v>
      </c>
    </row>
    <row r="757" spans="1:6" ht="12.75">
      <c r="A757" s="31" t="s">
        <v>133</v>
      </c>
      <c r="B757" s="31">
        <v>2</v>
      </c>
      <c r="C757">
        <v>2003</v>
      </c>
      <c r="D757">
        <v>9</v>
      </c>
      <c r="E757" s="28">
        <v>0.208706</v>
      </c>
      <c r="F757" s="28">
        <v>0.579364</v>
      </c>
    </row>
    <row r="758" spans="1:6" ht="12.75">
      <c r="A758" s="31" t="s">
        <v>133</v>
      </c>
      <c r="B758" s="31">
        <v>2</v>
      </c>
      <c r="C758">
        <v>2003</v>
      </c>
      <c r="D758">
        <v>10</v>
      </c>
      <c r="E758" s="28">
        <v>1.18374</v>
      </c>
      <c r="F758" s="28">
        <v>3.4399050000000004</v>
      </c>
    </row>
    <row r="759" spans="1:6" ht="12.75">
      <c r="A759" s="31" t="s">
        <v>133</v>
      </c>
      <c r="B759" s="31">
        <v>2</v>
      </c>
      <c r="C759">
        <v>2003</v>
      </c>
      <c r="D759">
        <v>11</v>
      </c>
      <c r="E759" s="28">
        <v>4.95582</v>
      </c>
      <c r="F759" s="28">
        <v>12.493739999999999</v>
      </c>
    </row>
    <row r="760" spans="1:6" ht="12.75">
      <c r="A760" s="31" t="s">
        <v>133</v>
      </c>
      <c r="B760" s="31">
        <v>2</v>
      </c>
      <c r="C760">
        <v>2003</v>
      </c>
      <c r="D760">
        <v>12</v>
      </c>
      <c r="E760" s="28">
        <v>6.04863</v>
      </c>
      <c r="F760" s="28">
        <v>15.16958</v>
      </c>
    </row>
    <row r="761" spans="1:6" ht="12.75">
      <c r="A761" s="31" t="s">
        <v>133</v>
      </c>
      <c r="B761" s="31">
        <v>2</v>
      </c>
      <c r="C761">
        <v>2004</v>
      </c>
      <c r="D761">
        <v>1</v>
      </c>
      <c r="E761" s="28">
        <v>8.422722</v>
      </c>
      <c r="F761" s="28">
        <v>21.524734000000002</v>
      </c>
    </row>
    <row r="762" spans="1:6" ht="12.75">
      <c r="A762" s="31" t="s">
        <v>133</v>
      </c>
      <c r="B762" s="31">
        <v>2</v>
      </c>
      <c r="C762">
        <v>2004</v>
      </c>
      <c r="D762">
        <v>2</v>
      </c>
      <c r="E762" s="28">
        <v>1.799316</v>
      </c>
      <c r="F762" s="28">
        <v>4.9093919999999995</v>
      </c>
    </row>
    <row r="763" spans="1:6" ht="12.75">
      <c r="A763" s="31" t="s">
        <v>133</v>
      </c>
      <c r="B763" s="31">
        <v>2</v>
      </c>
      <c r="C763">
        <v>2004</v>
      </c>
      <c r="D763">
        <v>3</v>
      </c>
      <c r="E763" s="28">
        <v>4.498676</v>
      </c>
      <c r="F763" s="28">
        <v>11.482965</v>
      </c>
    </row>
    <row r="764" spans="1:6" ht="12.75">
      <c r="A764" s="31" t="s">
        <v>133</v>
      </c>
      <c r="B764" s="31">
        <v>2</v>
      </c>
      <c r="C764">
        <v>2004</v>
      </c>
      <c r="D764">
        <v>4</v>
      </c>
      <c r="E764" s="28">
        <v>3.348114</v>
      </c>
      <c r="F764" s="28">
        <v>9.305147999999999</v>
      </c>
    </row>
    <row r="765" spans="1:6" ht="12.75">
      <c r="A765" s="31" t="s">
        <v>133</v>
      </c>
      <c r="B765" s="31">
        <v>2</v>
      </c>
      <c r="C765">
        <v>2004</v>
      </c>
      <c r="D765">
        <v>5</v>
      </c>
      <c r="E765" s="28">
        <v>3.253008</v>
      </c>
      <c r="F765" s="28">
        <v>10.301192</v>
      </c>
    </row>
    <row r="766" spans="1:6" ht="12.75">
      <c r="A766" s="31" t="s">
        <v>133</v>
      </c>
      <c r="B766" s="31">
        <v>2</v>
      </c>
      <c r="C766">
        <v>2004</v>
      </c>
      <c r="D766">
        <v>6</v>
      </c>
      <c r="E766" s="28">
        <v>0.981721</v>
      </c>
      <c r="F766" s="28">
        <v>3.114566</v>
      </c>
    </row>
    <row r="767" spans="1:6" ht="12.75">
      <c r="A767" s="31" t="s">
        <v>133</v>
      </c>
      <c r="B767" s="31">
        <v>2</v>
      </c>
      <c r="C767">
        <v>2004</v>
      </c>
      <c r="D767">
        <v>7</v>
      </c>
      <c r="E767" s="28">
        <v>0.400057</v>
      </c>
      <c r="F767" s="28">
        <v>1.164345</v>
      </c>
    </row>
    <row r="768" spans="1:6" ht="12.75">
      <c r="A768" s="31" t="s">
        <v>133</v>
      </c>
      <c r="B768" s="31">
        <v>2</v>
      </c>
      <c r="C768">
        <v>2004</v>
      </c>
      <c r="D768">
        <v>8</v>
      </c>
      <c r="E768" s="28">
        <v>0.31911</v>
      </c>
      <c r="F768" s="28">
        <v>0.943792</v>
      </c>
    </row>
    <row r="769" spans="1:6" ht="12.75">
      <c r="A769" s="31" t="s">
        <v>133</v>
      </c>
      <c r="B769" s="31">
        <v>2</v>
      </c>
      <c r="C769">
        <v>2004</v>
      </c>
      <c r="D769">
        <v>9</v>
      </c>
      <c r="E769" s="28">
        <v>0.396579</v>
      </c>
      <c r="F769" s="28">
        <v>1.1208019999999999</v>
      </c>
    </row>
    <row r="770" spans="1:6" ht="12.75">
      <c r="A770" s="31" t="s">
        <v>133</v>
      </c>
      <c r="B770" s="31">
        <v>2</v>
      </c>
      <c r="C770">
        <v>2004</v>
      </c>
      <c r="D770">
        <v>10</v>
      </c>
      <c r="E770" s="28">
        <v>1.353</v>
      </c>
      <c r="F770" s="28">
        <v>3.8411999999999997</v>
      </c>
    </row>
    <row r="771" spans="1:6" ht="12.75">
      <c r="A771" s="31" t="s">
        <v>133</v>
      </c>
      <c r="B771" s="31">
        <v>2</v>
      </c>
      <c r="C771">
        <v>2004</v>
      </c>
      <c r="D771">
        <v>11</v>
      </c>
      <c r="E771" s="28">
        <v>4.039904</v>
      </c>
      <c r="F771" s="28">
        <v>9.106251</v>
      </c>
    </row>
    <row r="772" spans="1:6" ht="12.75">
      <c r="A772" s="31" t="s">
        <v>133</v>
      </c>
      <c r="B772" s="31">
        <v>2</v>
      </c>
      <c r="C772">
        <v>2004</v>
      </c>
      <c r="D772">
        <v>12</v>
      </c>
      <c r="E772" s="28">
        <v>2.530145</v>
      </c>
      <c r="F772" s="28">
        <v>6.6213500000000005</v>
      </c>
    </row>
    <row r="773" spans="1:6" ht="12.75">
      <c r="A773" s="31" t="s">
        <v>133</v>
      </c>
      <c r="B773" s="31">
        <v>2</v>
      </c>
      <c r="C773">
        <v>2005</v>
      </c>
      <c r="D773">
        <v>1</v>
      </c>
      <c r="E773" s="28">
        <v>3.302453</v>
      </c>
      <c r="F773" s="28">
        <v>8.694213</v>
      </c>
    </row>
    <row r="774" spans="1:6" ht="12.75">
      <c r="A774" s="31" t="s">
        <v>133</v>
      </c>
      <c r="B774" s="31">
        <v>2</v>
      </c>
      <c r="C774">
        <v>2005</v>
      </c>
      <c r="D774">
        <v>2</v>
      </c>
      <c r="E774" s="28">
        <v>1.722864</v>
      </c>
      <c r="F774" s="28">
        <v>4.3561049999999994</v>
      </c>
    </row>
    <row r="775" spans="1:6" ht="12.75">
      <c r="A775" s="31" t="s">
        <v>133</v>
      </c>
      <c r="B775" s="31">
        <v>2</v>
      </c>
      <c r="C775">
        <v>2005</v>
      </c>
      <c r="D775">
        <v>3</v>
      </c>
      <c r="E775" s="28">
        <v>6.559977</v>
      </c>
      <c r="F775" s="28">
        <v>20.128221</v>
      </c>
    </row>
    <row r="776" spans="1:6" ht="12.75">
      <c r="A776" s="31" t="s">
        <v>133</v>
      </c>
      <c r="B776" s="31">
        <v>2</v>
      </c>
      <c r="C776">
        <v>2005</v>
      </c>
      <c r="D776">
        <v>4</v>
      </c>
      <c r="E776" s="28">
        <v>7.25556</v>
      </c>
      <c r="F776" s="28">
        <v>21.320184</v>
      </c>
    </row>
    <row r="777" spans="1:6" ht="12.75">
      <c r="A777" s="31" t="s">
        <v>133</v>
      </c>
      <c r="B777" s="31">
        <v>2</v>
      </c>
      <c r="C777">
        <v>2005</v>
      </c>
      <c r="D777">
        <v>5</v>
      </c>
      <c r="E777" s="28">
        <v>2.06057</v>
      </c>
      <c r="F777" s="28">
        <v>6.287279999999999</v>
      </c>
    </row>
    <row r="778" spans="1:6" ht="12.75">
      <c r="A778" s="31" t="s">
        <v>133</v>
      </c>
      <c r="B778" s="31">
        <v>2</v>
      </c>
      <c r="C778">
        <v>2005</v>
      </c>
      <c r="D778">
        <v>6</v>
      </c>
      <c r="E778" s="28">
        <v>0.165126</v>
      </c>
      <c r="F778" s="28">
        <v>0.500656</v>
      </c>
    </row>
    <row r="779" spans="1:6" ht="12.75">
      <c r="A779" s="31" t="s">
        <v>133</v>
      </c>
      <c r="B779" s="31">
        <v>2</v>
      </c>
      <c r="C779">
        <v>2005</v>
      </c>
      <c r="D779">
        <v>7</v>
      </c>
      <c r="E779" s="28">
        <v>0.2451</v>
      </c>
      <c r="F779" s="28">
        <v>0.689225</v>
      </c>
    </row>
    <row r="780" spans="1:6" ht="12.75">
      <c r="A780" s="31" t="s">
        <v>133</v>
      </c>
      <c r="B780" s="31">
        <v>2</v>
      </c>
      <c r="C780">
        <v>2005</v>
      </c>
      <c r="D780">
        <v>8</v>
      </c>
      <c r="E780" s="28">
        <v>0.19992</v>
      </c>
      <c r="F780" s="28">
        <v>0.560168</v>
      </c>
    </row>
    <row r="781" spans="1:6" ht="12.75">
      <c r="A781" s="31" t="s">
        <v>133</v>
      </c>
      <c r="B781" s="31">
        <v>2</v>
      </c>
      <c r="C781">
        <v>2005</v>
      </c>
      <c r="D781">
        <v>9</v>
      </c>
      <c r="E781" s="28">
        <v>0.158574</v>
      </c>
      <c r="F781" s="28">
        <v>0.436239</v>
      </c>
    </row>
    <row r="782" spans="1:6" ht="12.75">
      <c r="A782" s="31" t="s">
        <v>133</v>
      </c>
      <c r="B782" s="31">
        <v>2</v>
      </c>
      <c r="C782">
        <v>2005</v>
      </c>
      <c r="D782">
        <v>10</v>
      </c>
      <c r="E782" s="28">
        <v>1.284925</v>
      </c>
      <c r="F782" s="28">
        <v>3.3938500000000005</v>
      </c>
    </row>
    <row r="783" spans="1:6" ht="12.75">
      <c r="A783" s="31" t="s">
        <v>133</v>
      </c>
      <c r="B783" s="31">
        <v>2</v>
      </c>
      <c r="C783">
        <v>2005</v>
      </c>
      <c r="D783">
        <v>11</v>
      </c>
      <c r="E783" s="28">
        <v>3.629457</v>
      </c>
      <c r="F783" s="28">
        <v>9.473906</v>
      </c>
    </row>
    <row r="784" spans="1:6" ht="12.75">
      <c r="A784" s="31" t="s">
        <v>133</v>
      </c>
      <c r="B784" s="31">
        <v>2</v>
      </c>
      <c r="C784">
        <v>2005</v>
      </c>
      <c r="D784">
        <v>12</v>
      </c>
      <c r="E784" s="28">
        <v>3.88591</v>
      </c>
      <c r="F784" s="28">
        <v>10.81858</v>
      </c>
    </row>
    <row r="785" spans="1:6" ht="12.75">
      <c r="A785" s="31" t="s">
        <v>133</v>
      </c>
      <c r="B785" s="31">
        <v>2</v>
      </c>
      <c r="C785">
        <v>2006</v>
      </c>
      <c r="D785">
        <v>1</v>
      </c>
      <c r="E785" s="28">
        <v>3.731229</v>
      </c>
      <c r="F785" s="28">
        <v>9.456453</v>
      </c>
    </row>
    <row r="786" spans="1:6" ht="12.75">
      <c r="A786" s="31" t="s">
        <v>133</v>
      </c>
      <c r="B786" s="31">
        <v>2</v>
      </c>
      <c r="C786">
        <v>2006</v>
      </c>
      <c r="D786">
        <v>2</v>
      </c>
      <c r="E786" s="28">
        <v>1.939644</v>
      </c>
      <c r="F786" s="28">
        <v>4.965102</v>
      </c>
    </row>
    <row r="787" spans="1:6" ht="12.75">
      <c r="A787" s="31" t="s">
        <v>133</v>
      </c>
      <c r="B787" s="31">
        <v>2</v>
      </c>
      <c r="C787">
        <v>2006</v>
      </c>
      <c r="D787">
        <v>3</v>
      </c>
      <c r="E787" s="28">
        <v>9.56431</v>
      </c>
      <c r="F787" s="28">
        <v>25.101434</v>
      </c>
    </row>
    <row r="788" spans="1:6" ht="12.75">
      <c r="A788" s="31" t="s">
        <v>133</v>
      </c>
      <c r="B788" s="31">
        <v>2</v>
      </c>
      <c r="C788">
        <v>2006</v>
      </c>
      <c r="D788">
        <v>4</v>
      </c>
      <c r="E788" s="28">
        <v>3.576353</v>
      </c>
      <c r="F788" s="28">
        <v>11.205402</v>
      </c>
    </row>
    <row r="789" spans="1:6" ht="12.75">
      <c r="A789" s="31" t="s">
        <v>133</v>
      </c>
      <c r="B789" s="31">
        <v>2</v>
      </c>
      <c r="C789">
        <v>2006</v>
      </c>
      <c r="D789">
        <v>5</v>
      </c>
      <c r="E789" s="28">
        <v>1.37532</v>
      </c>
      <c r="F789" s="28">
        <v>4.2807200000000005</v>
      </c>
    </row>
    <row r="790" spans="1:6" ht="12.75">
      <c r="A790" s="31" t="s">
        <v>133</v>
      </c>
      <c r="B790" s="31">
        <v>2</v>
      </c>
      <c r="C790">
        <v>2006</v>
      </c>
      <c r="D790">
        <v>6</v>
      </c>
      <c r="E790" s="28">
        <v>0.4859</v>
      </c>
      <c r="F790" s="28">
        <v>1.46448</v>
      </c>
    </row>
    <row r="791" spans="1:6" ht="12.75">
      <c r="A791" s="31" t="s">
        <v>133</v>
      </c>
      <c r="B791" s="31">
        <v>2</v>
      </c>
      <c r="C791">
        <v>2006</v>
      </c>
      <c r="D791">
        <v>7</v>
      </c>
      <c r="E791" s="28">
        <v>0.518493</v>
      </c>
      <c r="F791" s="28">
        <v>1.5347909999999998</v>
      </c>
    </row>
    <row r="792" spans="1:6" ht="12.75">
      <c r="A792" s="31" t="s">
        <v>133</v>
      </c>
      <c r="B792" s="31">
        <v>2</v>
      </c>
      <c r="C792">
        <v>2006</v>
      </c>
      <c r="D792">
        <v>8</v>
      </c>
      <c r="E792" s="28">
        <v>0.606732</v>
      </c>
      <c r="F792" s="28">
        <v>1.67307</v>
      </c>
    </row>
    <row r="793" spans="1:6" ht="12.75">
      <c r="A793" s="31" t="s">
        <v>133</v>
      </c>
      <c r="B793" s="31">
        <v>2</v>
      </c>
      <c r="C793">
        <v>2006</v>
      </c>
      <c r="D793">
        <v>9</v>
      </c>
      <c r="E793" s="28">
        <v>0.5544</v>
      </c>
      <c r="F793" s="28">
        <v>1.389024</v>
      </c>
    </row>
    <row r="794" spans="5:7" ht="12.75">
      <c r="E794" s="27">
        <f>AVERAGE(E2:E793)*12</f>
        <v>37.53684263636359</v>
      </c>
      <c r="F794" s="27">
        <f>AVERAGE(F2:F793)*12</f>
        <v>99.07864445454548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7 - Río Orza desde confluencia con río Tuerto hasta el embalse de Riaño, y río Tuerto.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7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2.687706</v>
      </c>
      <c r="F6" s="9">
        <f>IF('De la BASE'!F2&gt;0,'De la BASE'!F2,'De la BASE'!F2+0.001)</f>
        <v>6.98526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7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2.49111</v>
      </c>
      <c r="F7" s="9">
        <f>IF('De la BASE'!F3&gt;0,'De la BASE'!F3,'De la BASE'!F3+0.001)</f>
        <v>6.35994</v>
      </c>
      <c r="G7" s="15">
        <v>14916</v>
      </c>
      <c r="H7" s="8">
        <f>CORREL(E6:E796,E7:E797)</f>
        <v>0.5256586531798957</v>
      </c>
      <c r="I7" s="8" t="s">
        <v>117</v>
      </c>
      <c r="J7" s="8"/>
      <c r="K7" s="8"/>
      <c r="L7" s="24"/>
    </row>
    <row r="8" spans="1:13" ht="12.75">
      <c r="A8" s="30" t="str">
        <f>'De la BASE'!A4</f>
        <v>7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3.743012</v>
      </c>
      <c r="F8" s="9">
        <f>IF('De la BASE'!F4&gt;0,'De la BASE'!F4,'De la BASE'!F4+0.001)</f>
        <v>9.568104</v>
      </c>
      <c r="G8" s="15">
        <v>14946</v>
      </c>
      <c r="H8" s="8">
        <f>CORREL(E486:E796,E487:E797)</f>
        <v>0.4937642635249058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7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2.901892</v>
      </c>
      <c r="F9" s="9">
        <f>IF('De la BASE'!F5&gt;0,'De la BASE'!F5,'De la BASE'!F5+0.001)</f>
        <v>5.7766</v>
      </c>
      <c r="G9" s="15">
        <v>14977</v>
      </c>
    </row>
    <row r="10" spans="1:11" ht="12.75">
      <c r="A10" s="30" t="str">
        <f>'De la BASE'!A6</f>
        <v>7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4.632432</v>
      </c>
      <c r="F10" s="9">
        <f>IF('De la BASE'!F6&gt;0,'De la BASE'!F6,'De la BASE'!F6+0.001)</f>
        <v>13.109004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7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5.65551</v>
      </c>
      <c r="F11" s="9">
        <f>IF('De la BASE'!F7&gt;0,'De la BASE'!F7,'De la BASE'!F7+0.001)</f>
        <v>14.993117999999999</v>
      </c>
      <c r="G11" s="15">
        <v>15036</v>
      </c>
      <c r="H11" s="8">
        <f>CORREL(F6:F796,F7:F797)</f>
        <v>0.5216208992938031</v>
      </c>
      <c r="I11" s="8" t="s">
        <v>117</v>
      </c>
      <c r="J11" s="8"/>
      <c r="K11" s="8"/>
    </row>
    <row r="12" spans="1:11" ht="12.75">
      <c r="A12" s="30" t="str">
        <f>'De la BASE'!A8</f>
        <v>7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1.847012</v>
      </c>
      <c r="F12" s="9">
        <f>IF('De la BASE'!F8&gt;0,'De la BASE'!F8,'De la BASE'!F8+0.001)</f>
        <v>4.960736</v>
      </c>
      <c r="G12" s="15">
        <v>15067</v>
      </c>
      <c r="H12" s="8">
        <f>CORREL(F486:F796,F487:F797)</f>
        <v>0.48829391911579284</v>
      </c>
      <c r="I12" s="8" t="s">
        <v>118</v>
      </c>
      <c r="J12" s="8"/>
      <c r="K12" s="8"/>
    </row>
    <row r="13" spans="1:9" ht="12.75">
      <c r="A13" s="30" t="str">
        <f>'De la BASE'!A9</f>
        <v>7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10.42222</v>
      </c>
      <c r="F13" s="9">
        <f>IF('De la BASE'!F9&gt;0,'De la BASE'!F9,'De la BASE'!F9+0.001)</f>
        <v>33.056563</v>
      </c>
      <c r="G13" s="15">
        <v>15097</v>
      </c>
      <c r="H13" s="6"/>
      <c r="I13" s="6"/>
    </row>
    <row r="14" spans="1:13" ht="12.75">
      <c r="A14" s="30" t="str">
        <f>'De la BASE'!A10</f>
        <v>7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4.781739</v>
      </c>
      <c r="F14" s="9">
        <f>IF('De la BASE'!F10&gt;0,'De la BASE'!F10,'De la BASE'!F10+0.001)</f>
        <v>16.592748999999998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7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0.87261</v>
      </c>
      <c r="F15" s="9">
        <f>IF('De la BASE'!F11&gt;0,'De la BASE'!F11,'De la BASE'!F11+0.001)</f>
        <v>2.649926</v>
      </c>
      <c r="G15" s="15">
        <v>15158</v>
      </c>
      <c r="I15" s="7"/>
    </row>
    <row r="16" spans="1:9" ht="12.75">
      <c r="A16" s="30" t="str">
        <f>'De la BASE'!A12</f>
        <v>7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0.69264</v>
      </c>
      <c r="F16" s="9">
        <f>IF('De la BASE'!F12&gt;0,'De la BASE'!F12,'De la BASE'!F12+0.001)</f>
        <v>1.9540799999999998</v>
      </c>
      <c r="G16" s="15">
        <v>15189</v>
      </c>
      <c r="H16" s="7"/>
      <c r="I16" s="7"/>
    </row>
    <row r="17" spans="1:9" ht="12.75">
      <c r="A17" s="30" t="str">
        <f>'De la BASE'!A13</f>
        <v>7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0.847224</v>
      </c>
      <c r="F17" s="9">
        <f>IF('De la BASE'!F13&gt;0,'De la BASE'!F13,'De la BASE'!F13+0.001)</f>
        <v>2.414244</v>
      </c>
      <c r="G17" s="15">
        <v>15220</v>
      </c>
      <c r="H17" s="7"/>
      <c r="I17" s="7"/>
    </row>
    <row r="18" spans="1:9" ht="12.75">
      <c r="A18" s="30" t="str">
        <f>'De la BASE'!A14</f>
        <v>7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2.370888</v>
      </c>
      <c r="F18" s="9">
        <f>IF('De la BASE'!F14&gt;0,'De la BASE'!F14,'De la BASE'!F14+0.001)</f>
        <v>6.114186</v>
      </c>
      <c r="G18" s="15">
        <v>15250</v>
      </c>
      <c r="H18" s="7"/>
      <c r="I18" s="7"/>
    </row>
    <row r="19" spans="1:8" ht="12.75">
      <c r="A19" s="30" t="str">
        <f>'De la BASE'!A15</f>
        <v>7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3.763116</v>
      </c>
      <c r="F19" s="9">
        <f>IF('De la BASE'!F15&gt;0,'De la BASE'!F15,'De la BASE'!F15+0.001)</f>
        <v>10.355436000000001</v>
      </c>
      <c r="G19" s="15">
        <v>15281</v>
      </c>
      <c r="H19" s="7"/>
    </row>
    <row r="20" spans="1:7" ht="12.75">
      <c r="A20" s="30" t="str">
        <f>'De la BASE'!A16</f>
        <v>7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1.396399</v>
      </c>
      <c r="F20" s="9">
        <f>IF('De la BASE'!F16&gt;0,'De la BASE'!F16,'De la BASE'!F16+0.001)</f>
        <v>3.8582729999999996</v>
      </c>
      <c r="G20" s="15">
        <v>15311</v>
      </c>
    </row>
    <row r="21" spans="1:7" ht="12.75">
      <c r="A21" s="30" t="str">
        <f>'De la BASE'!A17</f>
        <v>7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2.490345</v>
      </c>
      <c r="F21" s="9">
        <f>IF('De la BASE'!F17&gt;0,'De la BASE'!F17,'De la BASE'!F17+0.001)</f>
        <v>5.586867</v>
      </c>
      <c r="G21" s="15">
        <v>15342</v>
      </c>
    </row>
    <row r="22" spans="1:7" ht="12.75">
      <c r="A22" s="30" t="str">
        <f>'De la BASE'!A18</f>
        <v>7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2.017768</v>
      </c>
      <c r="F22" s="9">
        <f>IF('De la BASE'!F18&gt;0,'De la BASE'!F18,'De la BASE'!F18+0.001)</f>
        <v>5.346712</v>
      </c>
      <c r="G22" s="15">
        <v>15373</v>
      </c>
    </row>
    <row r="23" spans="1:7" ht="12.75">
      <c r="A23" s="30" t="str">
        <f>'De la BASE'!A19</f>
        <v>7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1.056372</v>
      </c>
      <c r="F23" s="9">
        <f>IF('De la BASE'!F19&gt;0,'De la BASE'!F19,'De la BASE'!F19+0.001)</f>
        <v>2.624073</v>
      </c>
      <c r="G23" s="15">
        <v>15401</v>
      </c>
    </row>
    <row r="24" spans="1:7" ht="12.75">
      <c r="A24" s="30" t="str">
        <f>'De la BASE'!A20</f>
        <v>7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1.349166</v>
      </c>
      <c r="F24" s="9">
        <f>IF('De la BASE'!F20&gt;0,'De la BASE'!F20,'De la BASE'!F20+0.001)</f>
        <v>3.970897</v>
      </c>
      <c r="G24" s="15">
        <v>15432</v>
      </c>
    </row>
    <row r="25" spans="1:7" ht="12.75">
      <c r="A25" s="30" t="str">
        <f>'De la BASE'!A21</f>
        <v>7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7.560525</v>
      </c>
      <c r="F25" s="9">
        <f>IF('De la BASE'!F21&gt;0,'De la BASE'!F21,'De la BASE'!F21+0.001)</f>
        <v>20.910252</v>
      </c>
      <c r="G25" s="15">
        <v>15462</v>
      </c>
    </row>
    <row r="26" spans="1:7" ht="12.75">
      <c r="A26" s="30" t="str">
        <f>'De la BASE'!A22</f>
        <v>7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1.250119</v>
      </c>
      <c r="F26" s="9">
        <f>IF('De la BASE'!F22&gt;0,'De la BASE'!F22,'De la BASE'!F22+0.001)</f>
        <v>3.620407</v>
      </c>
      <c r="G26" s="15">
        <v>15493</v>
      </c>
    </row>
    <row r="27" spans="1:7" ht="12.75">
      <c r="A27" s="30" t="str">
        <f>'De la BASE'!A23</f>
        <v>7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0.930496</v>
      </c>
      <c r="F27" s="9">
        <f>IF('De la BASE'!F23&gt;0,'De la BASE'!F23,'De la BASE'!F23+0.001)</f>
        <v>2.6132679999999997</v>
      </c>
      <c r="G27" s="15">
        <v>15523</v>
      </c>
    </row>
    <row r="28" spans="1:7" ht="12.75">
      <c r="A28" s="30" t="str">
        <f>'De la BASE'!A24</f>
        <v>7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0.729636</v>
      </c>
      <c r="F28" s="9">
        <f>IF('De la BASE'!F24&gt;0,'De la BASE'!F24,'De la BASE'!F24+0.001)</f>
        <v>2.01688</v>
      </c>
      <c r="G28" s="15">
        <v>15554</v>
      </c>
    </row>
    <row r="29" spans="1:7" ht="12.75">
      <c r="A29" s="30" t="str">
        <f>'De la BASE'!A25</f>
        <v>7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0.761768</v>
      </c>
      <c r="F29" s="9">
        <f>IF('De la BASE'!F25&gt;0,'De la BASE'!F25,'De la BASE'!F25+0.001)</f>
        <v>2.3587480000000003</v>
      </c>
      <c r="G29" s="15">
        <v>15585</v>
      </c>
    </row>
    <row r="30" spans="1:7" ht="12.75">
      <c r="A30" s="30" t="str">
        <f>'De la BASE'!A26</f>
        <v>7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2.128392</v>
      </c>
      <c r="F30" s="9">
        <f>IF('De la BASE'!F26&gt;0,'De la BASE'!F26,'De la BASE'!F26+0.001)</f>
        <v>5.743691999999999</v>
      </c>
      <c r="G30" s="15">
        <v>15615</v>
      </c>
    </row>
    <row r="31" spans="1:7" ht="12.75">
      <c r="A31" s="30" t="str">
        <f>'De la BASE'!A27</f>
        <v>7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4.84652</v>
      </c>
      <c r="F31" s="9">
        <f>IF('De la BASE'!F27&gt;0,'De la BASE'!F27,'De la BASE'!F27+0.001)</f>
        <v>12.205578</v>
      </c>
      <c r="G31" s="15">
        <v>15646</v>
      </c>
    </row>
    <row r="32" spans="1:7" ht="12.75">
      <c r="A32" s="30" t="str">
        <f>'De la BASE'!A28</f>
        <v>7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8.699448</v>
      </c>
      <c r="F32" s="9">
        <f>IF('De la BASE'!F28&gt;0,'De la BASE'!F28,'De la BASE'!F28+0.001)</f>
        <v>19.474146</v>
      </c>
      <c r="G32" s="15">
        <v>15676</v>
      </c>
    </row>
    <row r="33" spans="1:7" ht="12.75">
      <c r="A33" s="30" t="str">
        <f>'De la BASE'!A29</f>
        <v>7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10.7586</v>
      </c>
      <c r="F33" s="9">
        <f>IF('De la BASE'!F29&gt;0,'De la BASE'!F29,'De la BASE'!F29+0.001)</f>
        <v>26.5482</v>
      </c>
      <c r="G33" s="15">
        <v>15707</v>
      </c>
    </row>
    <row r="34" spans="1:7" ht="12.75">
      <c r="A34" s="30" t="str">
        <f>'De la BASE'!A30</f>
        <v>7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4.704675</v>
      </c>
      <c r="F34" s="9">
        <f>IF('De la BASE'!F30&gt;0,'De la BASE'!F30,'De la BASE'!F30+0.001)</f>
        <v>11.20281</v>
      </c>
      <c r="G34" s="15">
        <v>15738</v>
      </c>
    </row>
    <row r="35" spans="1:7" ht="12.75">
      <c r="A35" s="30" t="str">
        <f>'De la BASE'!A31</f>
        <v>7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0.843264</v>
      </c>
      <c r="F35" s="9">
        <f>IF('De la BASE'!F31&gt;0,'De la BASE'!F31,'De la BASE'!F31+0.001)</f>
        <v>1.895424</v>
      </c>
      <c r="G35" s="15">
        <v>15766</v>
      </c>
    </row>
    <row r="36" spans="1:7" ht="12.75">
      <c r="A36" s="30" t="str">
        <f>'De la BASE'!A32</f>
        <v>7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0.647472</v>
      </c>
      <c r="F36" s="9">
        <f>IF('De la BASE'!F32&gt;0,'De la BASE'!F32,'De la BASE'!F32+0.001)</f>
        <v>1.962156</v>
      </c>
      <c r="G36" s="15">
        <v>15797</v>
      </c>
    </row>
    <row r="37" spans="1:7" ht="12.75">
      <c r="A37" s="30" t="str">
        <f>'De la BASE'!A33</f>
        <v>7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0.927912</v>
      </c>
      <c r="F37" s="9">
        <f>IF('De la BASE'!F33&gt;0,'De la BASE'!F33,'De la BASE'!F33+0.001)</f>
        <v>2.669428</v>
      </c>
      <c r="G37" s="15">
        <v>15827</v>
      </c>
    </row>
    <row r="38" spans="1:7" ht="12.75">
      <c r="A38" s="30" t="str">
        <f>'De la BASE'!A34</f>
        <v>7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1.338624</v>
      </c>
      <c r="F38" s="9">
        <f>IF('De la BASE'!F34&gt;0,'De la BASE'!F34,'De la BASE'!F34+0.001)</f>
        <v>3.916416</v>
      </c>
      <c r="G38" s="15">
        <v>15858</v>
      </c>
    </row>
    <row r="39" spans="1:7" ht="12.75">
      <c r="A39" s="30" t="str">
        <f>'De la BASE'!A35</f>
        <v>7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0.94575</v>
      </c>
      <c r="F39" s="9">
        <f>IF('De la BASE'!F35&gt;0,'De la BASE'!F35,'De la BASE'!F35+0.001)</f>
        <v>2.66955</v>
      </c>
      <c r="G39" s="15">
        <v>15888</v>
      </c>
    </row>
    <row r="40" spans="1:7" ht="12.75">
      <c r="A40" s="30" t="str">
        <f>'De la BASE'!A36</f>
        <v>7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0.537372</v>
      </c>
      <c r="F40" s="9">
        <f>IF('De la BASE'!F36&gt;0,'De la BASE'!F36,'De la BASE'!F36+0.001)</f>
        <v>1.5027300000000001</v>
      </c>
      <c r="G40" s="15">
        <v>15919</v>
      </c>
    </row>
    <row r="41" spans="1:7" ht="12.75">
      <c r="A41" s="30" t="str">
        <f>'De la BASE'!A37</f>
        <v>7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0.750925</v>
      </c>
      <c r="F41" s="9">
        <f>IF('De la BASE'!F37&gt;0,'De la BASE'!F37,'De la BASE'!F37+0.001)</f>
        <v>1.84485</v>
      </c>
      <c r="G41" s="15">
        <v>15950</v>
      </c>
    </row>
    <row r="42" spans="1:7" ht="12.75">
      <c r="A42" s="30" t="str">
        <f>'De la BASE'!A38</f>
        <v>7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2.527</v>
      </c>
      <c r="F42" s="9">
        <f>IF('De la BASE'!F38&gt;0,'De la BASE'!F38,'De la BASE'!F38+0.001)</f>
        <v>6.12275</v>
      </c>
      <c r="G42" s="15">
        <v>15980</v>
      </c>
    </row>
    <row r="43" spans="1:7" ht="12.75">
      <c r="A43" s="30" t="str">
        <f>'De la BASE'!A39</f>
        <v>7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5.542047</v>
      </c>
      <c r="F43" s="9">
        <f>IF('De la BASE'!F39&gt;0,'De la BASE'!F39,'De la BASE'!F39+0.001)</f>
        <v>14.39718</v>
      </c>
      <c r="G43" s="15">
        <v>16011</v>
      </c>
    </row>
    <row r="44" spans="1:7" ht="12.75">
      <c r="A44" s="30" t="str">
        <f>'De la BASE'!A40</f>
        <v>7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8.82556</v>
      </c>
      <c r="F44" s="9">
        <f>IF('De la BASE'!F40&gt;0,'De la BASE'!F40,'De la BASE'!F40+0.001)</f>
        <v>21.315646</v>
      </c>
      <c r="G44" s="15">
        <v>16041</v>
      </c>
    </row>
    <row r="45" spans="1:7" ht="12.75">
      <c r="A45" s="30" t="str">
        <f>'De la BASE'!A41</f>
        <v>7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4.880048</v>
      </c>
      <c r="F45" s="9">
        <f>IF('De la BASE'!F41&gt;0,'De la BASE'!F41,'De la BASE'!F41+0.001)</f>
        <v>11.473596</v>
      </c>
      <c r="G45" s="15">
        <v>16072</v>
      </c>
    </row>
    <row r="46" spans="1:7" ht="12.75">
      <c r="A46" s="30" t="str">
        <f>'De la BASE'!A42</f>
        <v>7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1.038785</v>
      </c>
      <c r="F46" s="9">
        <f>IF('De la BASE'!F42&gt;0,'De la BASE'!F42,'De la BASE'!F42+0.001)</f>
        <v>2.657916</v>
      </c>
      <c r="G46" s="15">
        <v>16103</v>
      </c>
    </row>
    <row r="47" spans="1:7" ht="12.75">
      <c r="A47" s="30" t="str">
        <f>'De la BASE'!A43</f>
        <v>7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1.538355</v>
      </c>
      <c r="F47" s="9">
        <f>IF('De la BASE'!F43&gt;0,'De la BASE'!F43,'De la BASE'!F43+0.001)</f>
        <v>3.3631149999999996</v>
      </c>
      <c r="G47" s="15">
        <v>16132</v>
      </c>
    </row>
    <row r="48" spans="1:7" ht="12.75">
      <c r="A48" s="30" t="str">
        <f>'De la BASE'!A44</f>
        <v>7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5.015088</v>
      </c>
      <c r="F48" s="9">
        <f>IF('De la BASE'!F44&gt;0,'De la BASE'!F44,'De la BASE'!F44+0.001)</f>
        <v>11.052144</v>
      </c>
      <c r="G48" s="15">
        <v>16163</v>
      </c>
    </row>
    <row r="49" spans="1:7" ht="12.75">
      <c r="A49" s="30" t="str">
        <f>'De la BASE'!A45</f>
        <v>7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3.442619</v>
      </c>
      <c r="F49" s="9">
        <f>IF('De la BASE'!F45&gt;0,'De la BASE'!F45,'De la BASE'!F45+0.001)</f>
        <v>10.984259</v>
      </c>
      <c r="G49" s="15">
        <v>16193</v>
      </c>
    </row>
    <row r="50" spans="1:7" ht="12.75">
      <c r="A50" s="30" t="str">
        <f>'De la BASE'!A46</f>
        <v>7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1.085183</v>
      </c>
      <c r="F50" s="9">
        <f>IF('De la BASE'!F46&gt;0,'De la BASE'!F46,'De la BASE'!F46+0.001)</f>
        <v>3.1191139999999997</v>
      </c>
      <c r="G50" s="15">
        <v>16224</v>
      </c>
    </row>
    <row r="51" spans="1:7" ht="12.75">
      <c r="A51" s="30" t="str">
        <f>'De la BASE'!A47</f>
        <v>7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0.683928</v>
      </c>
      <c r="F51" s="9">
        <f>IF('De la BASE'!F47&gt;0,'De la BASE'!F47,'De la BASE'!F47+0.001)</f>
        <v>1.933725</v>
      </c>
      <c r="G51" s="15">
        <v>16254</v>
      </c>
    </row>
    <row r="52" spans="1:7" ht="12.75">
      <c r="A52" s="30" t="str">
        <f>'De la BASE'!A48</f>
        <v>7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0.485811</v>
      </c>
      <c r="F52" s="9">
        <f>IF('De la BASE'!F48&gt;0,'De la BASE'!F48,'De la BASE'!F48+0.001)</f>
        <v>1.312542</v>
      </c>
      <c r="G52" s="15">
        <v>16285</v>
      </c>
    </row>
    <row r="53" spans="1:7" ht="12.75">
      <c r="A53" s="30" t="str">
        <f>'De la BASE'!A49</f>
        <v>7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0.58</v>
      </c>
      <c r="F53" s="9">
        <f>IF('De la BASE'!F49&gt;0,'De la BASE'!F49,'De la BASE'!F49+0.001)</f>
        <v>1.6936</v>
      </c>
      <c r="G53" s="15">
        <v>16316</v>
      </c>
    </row>
    <row r="54" spans="1:7" ht="12.75">
      <c r="A54" s="30" t="str">
        <f>'De la BASE'!A50</f>
        <v>7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2.329305</v>
      </c>
      <c r="F54" s="9">
        <f>IF('De la BASE'!F50&gt;0,'De la BASE'!F50,'De la BASE'!F50+0.001)</f>
        <v>5.865985</v>
      </c>
      <c r="G54" s="15">
        <v>16346</v>
      </c>
    </row>
    <row r="55" spans="1:7" ht="12.75">
      <c r="A55" s="30" t="str">
        <f>'De la BASE'!A51</f>
        <v>7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3.604941</v>
      </c>
      <c r="F55" s="9">
        <f>IF('De la BASE'!F51&gt;0,'De la BASE'!F51,'De la BASE'!F51+0.001)</f>
        <v>9.247656</v>
      </c>
      <c r="G55" s="15">
        <v>16377</v>
      </c>
    </row>
    <row r="56" spans="1:7" ht="12.75">
      <c r="A56" s="30" t="str">
        <f>'De la BASE'!A52</f>
        <v>7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6.154839</v>
      </c>
      <c r="F56" s="9">
        <f>IF('De la BASE'!F52&gt;0,'De la BASE'!F52,'De la BASE'!F52+0.001)</f>
        <v>15.100611</v>
      </c>
      <c r="G56" s="15">
        <v>16407</v>
      </c>
    </row>
    <row r="57" spans="1:7" ht="12.75">
      <c r="A57" s="30" t="str">
        <f>'De la BASE'!A53</f>
        <v>7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2.92866</v>
      </c>
      <c r="F57" s="9">
        <f>IF('De la BASE'!F53&gt;0,'De la BASE'!F53,'De la BASE'!F53+0.001)</f>
        <v>5.179104</v>
      </c>
      <c r="G57" s="15">
        <v>16438</v>
      </c>
    </row>
    <row r="58" spans="1:7" ht="12.75">
      <c r="A58" s="30" t="str">
        <f>'De la BASE'!A54</f>
        <v>7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3.77948</v>
      </c>
      <c r="F58" s="9">
        <f>IF('De la BASE'!F54&gt;0,'De la BASE'!F54,'De la BASE'!F54+0.001)</f>
        <v>10.209569</v>
      </c>
      <c r="G58" s="15">
        <v>16469</v>
      </c>
    </row>
    <row r="59" spans="1:7" ht="12.75">
      <c r="A59" s="30" t="str">
        <f>'De la BASE'!A55</f>
        <v>7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4.416098</v>
      </c>
      <c r="F59" s="9">
        <f>IF('De la BASE'!F55&gt;0,'De la BASE'!F55,'De la BASE'!F55+0.001)</f>
        <v>11.780356000000001</v>
      </c>
      <c r="G59" s="15">
        <v>16497</v>
      </c>
    </row>
    <row r="60" spans="1:7" ht="12.75">
      <c r="A60" s="30" t="str">
        <f>'De la BASE'!A56</f>
        <v>7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3.766994</v>
      </c>
      <c r="F60" s="9">
        <f>IF('De la BASE'!F56&gt;0,'De la BASE'!F56,'De la BASE'!F56+0.001)</f>
        <v>10.621688</v>
      </c>
      <c r="G60" s="15">
        <v>16528</v>
      </c>
    </row>
    <row r="61" spans="1:7" ht="12.75">
      <c r="A61" s="30" t="str">
        <f>'De la BASE'!A57</f>
        <v>7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2.40064</v>
      </c>
      <c r="F61" s="9">
        <f>IF('De la BASE'!F57&gt;0,'De la BASE'!F57,'De la BASE'!F57+0.001)</f>
        <v>8.0352</v>
      </c>
      <c r="G61" s="15">
        <v>16558</v>
      </c>
    </row>
    <row r="62" spans="1:7" ht="12.75">
      <c r="A62" s="30" t="str">
        <f>'De la BASE'!A58</f>
        <v>7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1.469</v>
      </c>
      <c r="F62" s="9">
        <f>IF('De la BASE'!F58&gt;0,'De la BASE'!F58,'De la BASE'!F58+0.001)</f>
        <v>4.407</v>
      </c>
      <c r="G62" s="15">
        <v>16589</v>
      </c>
    </row>
    <row r="63" spans="1:7" ht="12.75">
      <c r="A63" s="30" t="str">
        <f>'De la BASE'!A59</f>
        <v>7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0.809472</v>
      </c>
      <c r="F63" s="9">
        <f>IF('De la BASE'!F59&gt;0,'De la BASE'!F59,'De la BASE'!F59+0.001)</f>
        <v>2.273664</v>
      </c>
      <c r="G63" s="15">
        <v>16619</v>
      </c>
    </row>
    <row r="64" spans="1:7" ht="12.75">
      <c r="A64" s="30" t="str">
        <f>'De la BASE'!A60</f>
        <v>7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0.57084</v>
      </c>
      <c r="F64" s="9">
        <f>IF('De la BASE'!F60&gt;0,'De la BASE'!F60,'De la BASE'!F60+0.001)</f>
        <v>1.543185</v>
      </c>
      <c r="G64" s="15">
        <v>16650</v>
      </c>
    </row>
    <row r="65" spans="1:7" ht="12.75">
      <c r="A65" s="30" t="str">
        <f>'De la BASE'!A61</f>
        <v>7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0.602571</v>
      </c>
      <c r="F65" s="9">
        <f>IF('De la BASE'!F61&gt;0,'De la BASE'!F61,'De la BASE'!F61+0.001)</f>
        <v>1.674279</v>
      </c>
      <c r="G65" s="15">
        <v>16681</v>
      </c>
    </row>
    <row r="66" spans="1:7" ht="12.75">
      <c r="A66" s="30" t="str">
        <f>'De la BASE'!A62</f>
        <v>7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1.462076</v>
      </c>
      <c r="F66" s="9">
        <f>IF('De la BASE'!F62&gt;0,'De la BASE'!F62,'De la BASE'!F62+0.001)</f>
        <v>3.606306</v>
      </c>
      <c r="G66" s="15">
        <v>16711</v>
      </c>
    </row>
    <row r="67" spans="1:7" ht="12.75">
      <c r="A67" s="30" t="str">
        <f>'De la BASE'!A63</f>
        <v>7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0.369768</v>
      </c>
      <c r="F67" s="9">
        <f>IF('De la BASE'!F63&gt;0,'De la BASE'!F63,'De la BASE'!F63+0.001)</f>
        <v>0.8508640000000001</v>
      </c>
      <c r="G67" s="15">
        <v>16742</v>
      </c>
    </row>
    <row r="68" spans="1:7" ht="12.75">
      <c r="A68" s="30" t="str">
        <f>'De la BASE'!A64</f>
        <v>7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0.568058</v>
      </c>
      <c r="F68" s="9">
        <f>IF('De la BASE'!F64&gt;0,'De la BASE'!F64,'De la BASE'!F64+0.001)</f>
        <v>1.312728</v>
      </c>
      <c r="G68" s="15">
        <v>16772</v>
      </c>
    </row>
    <row r="69" spans="1:7" ht="12.75">
      <c r="A69" s="30" t="str">
        <f>'De la BASE'!A65</f>
        <v>7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1.403276</v>
      </c>
      <c r="F69" s="9">
        <f>IF('De la BASE'!F65&gt;0,'De la BASE'!F65,'De la BASE'!F65+0.001)</f>
        <v>3.756596</v>
      </c>
      <c r="G69" s="15">
        <v>16803</v>
      </c>
    </row>
    <row r="70" spans="1:7" ht="12.75">
      <c r="A70" s="30" t="str">
        <f>'De la BASE'!A66</f>
        <v>7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2.543296</v>
      </c>
      <c r="F70" s="9">
        <f>IF('De la BASE'!F66&gt;0,'De la BASE'!F66,'De la BASE'!F66+0.001)</f>
        <v>5.6448</v>
      </c>
      <c r="G70" s="15">
        <v>16834</v>
      </c>
    </row>
    <row r="71" spans="1:7" ht="12.75">
      <c r="A71" s="30" t="str">
        <f>'De la BASE'!A67</f>
        <v>7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2.04624</v>
      </c>
      <c r="F71" s="9">
        <f>IF('De la BASE'!F67&gt;0,'De la BASE'!F67,'De la BASE'!F67+0.001)</f>
        <v>5.242608000000001</v>
      </c>
      <c r="G71" s="15">
        <v>16862</v>
      </c>
    </row>
    <row r="72" spans="1:7" ht="12.75">
      <c r="A72" s="30" t="str">
        <f>'De la BASE'!A68</f>
        <v>7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3.42771</v>
      </c>
      <c r="F72" s="9">
        <f>IF('De la BASE'!F68&gt;0,'De la BASE'!F68,'De la BASE'!F68+0.001)</f>
        <v>7.832682</v>
      </c>
      <c r="G72" s="15">
        <v>16893</v>
      </c>
    </row>
    <row r="73" spans="1:7" ht="12.75">
      <c r="A73" s="30" t="str">
        <f>'De la BASE'!A69</f>
        <v>7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10.852958</v>
      </c>
      <c r="F73" s="9">
        <f>IF('De la BASE'!F69&gt;0,'De la BASE'!F69,'De la BASE'!F69+0.001)</f>
        <v>29.340125999999998</v>
      </c>
      <c r="G73" s="15">
        <v>16923</v>
      </c>
    </row>
    <row r="74" spans="1:7" ht="12.75">
      <c r="A74" s="30" t="str">
        <f>'De la BASE'!A70</f>
        <v>7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4.04505</v>
      </c>
      <c r="F74" s="9">
        <f>IF('De la BASE'!F70&gt;0,'De la BASE'!F70,'De la BASE'!F70+0.001)</f>
        <v>11.55843</v>
      </c>
      <c r="G74" s="15">
        <v>16954</v>
      </c>
    </row>
    <row r="75" spans="1:7" ht="12.75">
      <c r="A75" s="30" t="str">
        <f>'De la BASE'!A71</f>
        <v>7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0.960256</v>
      </c>
      <c r="F75" s="9">
        <f>IF('De la BASE'!F71&gt;0,'De la BASE'!F71,'De la BASE'!F71+0.001)</f>
        <v>2.683296</v>
      </c>
      <c r="G75" s="15">
        <v>16984</v>
      </c>
    </row>
    <row r="76" spans="1:7" ht="12.75">
      <c r="A76" s="30" t="str">
        <f>'De la BASE'!A72</f>
        <v>7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0.708513</v>
      </c>
      <c r="F76" s="9">
        <f>IF('De la BASE'!F72&gt;0,'De la BASE'!F72,'De la BASE'!F72+0.001)</f>
        <v>1.979796</v>
      </c>
      <c r="G76" s="15">
        <v>17015</v>
      </c>
    </row>
    <row r="77" spans="1:7" ht="12.75">
      <c r="A77" s="30" t="str">
        <f>'De la BASE'!A73</f>
        <v>7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0.699245</v>
      </c>
      <c r="F77" s="9">
        <f>IF('De la BASE'!F73&gt;0,'De la BASE'!F73,'De la BASE'!F73+0.001)</f>
        <v>1.9173689999999999</v>
      </c>
      <c r="G77" s="15">
        <v>17046</v>
      </c>
    </row>
    <row r="78" spans="1:7" ht="12.75">
      <c r="A78" s="30" t="str">
        <f>'De la BASE'!A74</f>
        <v>7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2.24715</v>
      </c>
      <c r="F78" s="9">
        <f>IF('De la BASE'!F74&gt;0,'De la BASE'!F74,'De la BASE'!F74+0.001)</f>
        <v>5.1273</v>
      </c>
      <c r="G78" s="15">
        <v>17076</v>
      </c>
    </row>
    <row r="79" spans="1:7" ht="12.75">
      <c r="A79" s="30" t="str">
        <f>'De la BASE'!A75</f>
        <v>7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4.385378</v>
      </c>
      <c r="F79" s="9">
        <f>IF('De la BASE'!F75&gt;0,'De la BASE'!F75,'De la BASE'!F75+0.001)</f>
        <v>11.150204</v>
      </c>
      <c r="G79" s="15">
        <v>17107</v>
      </c>
    </row>
    <row r="80" spans="1:7" ht="12.75">
      <c r="A80" s="30" t="str">
        <f>'De la BASE'!A76</f>
        <v>7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4.73176</v>
      </c>
      <c r="F80" s="9">
        <f>IF('De la BASE'!F76&gt;0,'De la BASE'!F76,'De la BASE'!F76+0.001)</f>
        <v>11.910338</v>
      </c>
      <c r="G80" s="15">
        <v>17137</v>
      </c>
    </row>
    <row r="81" spans="1:7" ht="12.75">
      <c r="A81" s="30" t="str">
        <f>'De la BASE'!A77</f>
        <v>7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0.848694</v>
      </c>
      <c r="F81" s="9">
        <f>IF('De la BASE'!F77&gt;0,'De la BASE'!F77,'De la BASE'!F77+0.001)</f>
        <v>2.666356</v>
      </c>
      <c r="G81" s="15">
        <v>17168</v>
      </c>
    </row>
    <row r="82" spans="1:7" ht="12.75">
      <c r="A82" s="30" t="str">
        <f>'De la BASE'!A78</f>
        <v>7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0.287076</v>
      </c>
      <c r="F82" s="9">
        <f>IF('De la BASE'!F78&gt;0,'De la BASE'!F78,'De la BASE'!F78+0.001)</f>
        <v>0.777756</v>
      </c>
      <c r="G82" s="15">
        <v>17199</v>
      </c>
    </row>
    <row r="83" spans="1:7" ht="12.75">
      <c r="A83" s="30" t="str">
        <f>'De la BASE'!A79</f>
        <v>7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9.3765</v>
      </c>
      <c r="F83" s="9">
        <f>IF('De la BASE'!F79&gt;0,'De la BASE'!F79,'De la BASE'!F79+0.001)</f>
        <v>23.07512</v>
      </c>
      <c r="G83" s="15">
        <v>17227</v>
      </c>
    </row>
    <row r="84" spans="1:7" ht="12.75">
      <c r="A84" s="30" t="str">
        <f>'De la BASE'!A80</f>
        <v>7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10.767584</v>
      </c>
      <c r="F84" s="9">
        <f>IF('De la BASE'!F80&gt;0,'De la BASE'!F80,'De la BASE'!F80+0.001)</f>
        <v>31.598864</v>
      </c>
      <c r="G84" s="15">
        <v>17258</v>
      </c>
    </row>
    <row r="85" spans="1:7" ht="12.75">
      <c r="A85" s="30" t="str">
        <f>'De la BASE'!A81</f>
        <v>7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10.131723</v>
      </c>
      <c r="F85" s="9">
        <f>IF('De la BASE'!F81&gt;0,'De la BASE'!F81,'De la BASE'!F81+0.001)</f>
        <v>27.464653</v>
      </c>
      <c r="G85" s="15">
        <v>17288</v>
      </c>
    </row>
    <row r="86" spans="1:7" ht="12.75">
      <c r="A86" s="30" t="str">
        <f>'De la BASE'!A82</f>
        <v>7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3.019275</v>
      </c>
      <c r="F86" s="9">
        <f>IF('De la BASE'!F82&gt;0,'De la BASE'!F82,'De la BASE'!F82+0.001)</f>
        <v>9.445485</v>
      </c>
      <c r="G86" s="15">
        <v>17319</v>
      </c>
    </row>
    <row r="87" spans="1:7" ht="12.75">
      <c r="A87" s="30" t="str">
        <f>'De la BASE'!A83</f>
        <v>7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1.137048</v>
      </c>
      <c r="F87" s="9">
        <f>IF('De la BASE'!F83&gt;0,'De la BASE'!F83,'De la BASE'!F83+0.001)</f>
        <v>3.182289</v>
      </c>
      <c r="G87" s="15">
        <v>17349</v>
      </c>
    </row>
    <row r="88" spans="1:7" ht="12.75">
      <c r="A88" s="30" t="str">
        <f>'De la BASE'!A84</f>
        <v>7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0.613852</v>
      </c>
      <c r="F88" s="9">
        <f>IF('De la BASE'!F84&gt;0,'De la BASE'!F84,'De la BASE'!F84+0.001)</f>
        <v>1.8166280000000001</v>
      </c>
      <c r="G88" s="15">
        <v>17380</v>
      </c>
    </row>
    <row r="89" spans="1:7" ht="12.75">
      <c r="A89" s="30" t="str">
        <f>'De la BASE'!A85</f>
        <v>7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0.97569</v>
      </c>
      <c r="F89" s="9">
        <f>IF('De la BASE'!F85&gt;0,'De la BASE'!F85,'De la BASE'!F85+0.001)</f>
        <v>2.324955</v>
      </c>
      <c r="G89" s="15">
        <v>17411</v>
      </c>
    </row>
    <row r="90" spans="1:7" ht="12.75">
      <c r="A90" s="30" t="str">
        <f>'De la BASE'!A86</f>
        <v>7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2.32348</v>
      </c>
      <c r="F90" s="9">
        <f>IF('De la BASE'!F86&gt;0,'De la BASE'!F86,'De la BASE'!F86+0.001)</f>
        <v>5.916862</v>
      </c>
      <c r="G90" s="15">
        <v>17441</v>
      </c>
    </row>
    <row r="91" spans="1:7" ht="12.75">
      <c r="A91" s="30" t="str">
        <f>'De la BASE'!A87</f>
        <v>7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3.701808</v>
      </c>
      <c r="F91" s="9">
        <f>IF('De la BASE'!F87&gt;0,'De la BASE'!F87,'De la BASE'!F87+0.001)</f>
        <v>9.339792000000001</v>
      </c>
      <c r="G91" s="15">
        <v>17472</v>
      </c>
    </row>
    <row r="92" spans="1:7" ht="12.75">
      <c r="A92" s="30" t="str">
        <f>'De la BASE'!A88</f>
        <v>7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7.249196</v>
      </c>
      <c r="F92" s="9">
        <f>IF('De la BASE'!F88&gt;0,'De la BASE'!F88,'De la BASE'!F88+0.001)</f>
        <v>15.427032</v>
      </c>
      <c r="G92" s="15">
        <v>17502</v>
      </c>
    </row>
    <row r="93" spans="1:7" ht="12.75">
      <c r="A93" s="30" t="str">
        <f>'De la BASE'!A89</f>
        <v>7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3.475677</v>
      </c>
      <c r="F93" s="9">
        <f>IF('De la BASE'!F89&gt;0,'De la BASE'!F89,'De la BASE'!F89+0.001)</f>
        <v>9.568764</v>
      </c>
      <c r="G93" s="15">
        <v>17533</v>
      </c>
    </row>
    <row r="94" spans="1:7" ht="12.75">
      <c r="A94" s="30" t="str">
        <f>'De la BASE'!A90</f>
        <v>7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4.943796</v>
      </c>
      <c r="F94" s="9">
        <f>IF('De la BASE'!F90&gt;0,'De la BASE'!F90,'De la BASE'!F90+0.001)</f>
        <v>11.910053999999999</v>
      </c>
      <c r="G94" s="15">
        <v>17564</v>
      </c>
    </row>
    <row r="95" spans="1:7" ht="12.75">
      <c r="A95" s="30" t="str">
        <f>'De la BASE'!A91</f>
        <v>7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6.57696</v>
      </c>
      <c r="F95" s="9">
        <f>IF('De la BASE'!F91&gt;0,'De la BASE'!F91,'De la BASE'!F91+0.001)</f>
        <v>18.95712</v>
      </c>
      <c r="G95" s="15">
        <v>17593</v>
      </c>
    </row>
    <row r="96" spans="1:7" ht="12.75">
      <c r="A96" s="30" t="str">
        <f>'De la BASE'!A92</f>
        <v>7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5.753776</v>
      </c>
      <c r="F96" s="9">
        <f>IF('De la BASE'!F92&gt;0,'De la BASE'!F92,'De la BASE'!F92+0.001)</f>
        <v>14.191576</v>
      </c>
      <c r="G96" s="15">
        <v>17624</v>
      </c>
    </row>
    <row r="97" spans="1:7" ht="12.75">
      <c r="A97" s="30" t="str">
        <f>'De la BASE'!A93</f>
        <v>7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3.16575</v>
      </c>
      <c r="F97" s="9">
        <f>IF('De la BASE'!F93&gt;0,'De la BASE'!F93,'De la BASE'!F93+0.001)</f>
        <v>9.51075</v>
      </c>
      <c r="G97" s="15">
        <v>17654</v>
      </c>
    </row>
    <row r="98" spans="1:7" ht="12.75">
      <c r="A98" s="30" t="str">
        <f>'De la BASE'!A94</f>
        <v>7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1.639225</v>
      </c>
      <c r="F98" s="9">
        <f>IF('De la BASE'!F94&gt;0,'De la BASE'!F94,'De la BASE'!F94+0.001)</f>
        <v>4.625075</v>
      </c>
      <c r="G98" s="15">
        <v>17685</v>
      </c>
    </row>
    <row r="99" spans="1:7" ht="12.75">
      <c r="A99" s="30" t="str">
        <f>'De la BASE'!A95</f>
        <v>7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0.658683</v>
      </c>
      <c r="F99" s="9">
        <f>IF('De la BASE'!F95&gt;0,'De la BASE'!F95,'De la BASE'!F95+0.001)</f>
        <v>1.8413490000000001</v>
      </c>
      <c r="G99" s="15">
        <v>17715</v>
      </c>
    </row>
    <row r="100" spans="1:7" ht="12.75">
      <c r="A100" s="30" t="str">
        <f>'De la BASE'!A96</f>
        <v>7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0.40368</v>
      </c>
      <c r="F100" s="9">
        <f>IF('De la BASE'!F96&gt;0,'De la BASE'!F96,'De la BASE'!F96+0.001)</f>
        <v>1.13448</v>
      </c>
      <c r="G100" s="15">
        <v>17746</v>
      </c>
    </row>
    <row r="101" spans="1:7" ht="12.75">
      <c r="A101" s="30" t="str">
        <f>'De la BASE'!A97</f>
        <v>7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0.607486</v>
      </c>
      <c r="F101" s="9">
        <f>IF('De la BASE'!F97&gt;0,'De la BASE'!F97,'De la BASE'!F97+0.001)</f>
        <v>1.652222</v>
      </c>
      <c r="G101" s="15">
        <v>17777</v>
      </c>
    </row>
    <row r="102" spans="1:7" ht="12.75">
      <c r="A102" s="30" t="str">
        <f>'De la BASE'!A98</f>
        <v>7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1.786638</v>
      </c>
      <c r="F102" s="9">
        <f>IF('De la BASE'!F98&gt;0,'De la BASE'!F98,'De la BASE'!F98+0.001)</f>
        <v>4.254726</v>
      </c>
      <c r="G102" s="15">
        <v>17807</v>
      </c>
    </row>
    <row r="103" spans="1:7" ht="12.75">
      <c r="A103" s="30" t="str">
        <f>'De la BASE'!A99</f>
        <v>7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1.903388</v>
      </c>
      <c r="F103" s="9">
        <f>IF('De la BASE'!F99&gt;0,'De la BASE'!F99,'De la BASE'!F99+0.001)</f>
        <v>4.52724</v>
      </c>
      <c r="G103" s="15">
        <v>17838</v>
      </c>
    </row>
    <row r="104" spans="1:7" ht="12.75">
      <c r="A104" s="30" t="str">
        <f>'De la BASE'!A100</f>
        <v>7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0.635276</v>
      </c>
      <c r="F104" s="9">
        <f>IF('De la BASE'!F100&gt;0,'De la BASE'!F100,'De la BASE'!F100+0.001)</f>
        <v>1.437279</v>
      </c>
      <c r="G104" s="15">
        <v>17868</v>
      </c>
    </row>
    <row r="105" spans="1:7" ht="12.75">
      <c r="A105" s="30" t="str">
        <f>'De la BASE'!A101</f>
        <v>7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0.658812</v>
      </c>
      <c r="F105" s="9">
        <f>IF('De la BASE'!F101&gt;0,'De la BASE'!F101,'De la BASE'!F101+0.001)</f>
        <v>1.570371</v>
      </c>
      <c r="G105" s="15">
        <v>17899</v>
      </c>
    </row>
    <row r="106" spans="1:7" ht="12.75">
      <c r="A106" s="30" t="str">
        <f>'De la BASE'!A102</f>
        <v>7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0.35547</v>
      </c>
      <c r="F106" s="9">
        <f>IF('De la BASE'!F102&gt;0,'De la BASE'!F102,'De la BASE'!F102+0.001)</f>
        <v>0.9562839999999999</v>
      </c>
      <c r="G106" s="15">
        <v>17930</v>
      </c>
    </row>
    <row r="107" spans="1:7" ht="12.75">
      <c r="A107" s="30" t="str">
        <f>'De la BASE'!A103</f>
        <v>7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0.5352</v>
      </c>
      <c r="F107" s="9">
        <f>IF('De la BASE'!F103&gt;0,'De la BASE'!F103,'De la BASE'!F103+0.001)</f>
        <v>1.2559360000000002</v>
      </c>
      <c r="G107" s="15">
        <v>17958</v>
      </c>
    </row>
    <row r="108" spans="1:7" ht="12.75">
      <c r="A108" s="30" t="str">
        <f>'De la BASE'!A104</f>
        <v>7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4.240476</v>
      </c>
      <c r="F108" s="9">
        <f>IF('De la BASE'!F104&gt;0,'De la BASE'!F104,'De la BASE'!F104+0.001)</f>
        <v>10.844496</v>
      </c>
      <c r="G108" s="15">
        <v>17989</v>
      </c>
    </row>
    <row r="109" spans="1:7" ht="12.75">
      <c r="A109" s="30" t="str">
        <f>'De la BASE'!A105</f>
        <v>7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2.462835</v>
      </c>
      <c r="F109" s="9">
        <f>IF('De la BASE'!F105&gt;0,'De la BASE'!F105,'De la BASE'!F105+0.001)</f>
        <v>7.187991</v>
      </c>
      <c r="G109" s="15">
        <v>18019</v>
      </c>
    </row>
    <row r="110" spans="1:7" ht="12.75">
      <c r="A110" s="30" t="str">
        <f>'De la BASE'!A106</f>
        <v>7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1.1468</v>
      </c>
      <c r="F110" s="9">
        <f>IF('De la BASE'!F106&gt;0,'De la BASE'!F106,'De la BASE'!F106+0.001)</f>
        <v>3.4916400000000003</v>
      </c>
      <c r="G110" s="15">
        <v>18050</v>
      </c>
    </row>
    <row r="111" spans="1:7" ht="12.75">
      <c r="A111" s="30" t="str">
        <f>'De la BASE'!A107</f>
        <v>7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0.93192</v>
      </c>
      <c r="F111" s="9">
        <f>IF('De la BASE'!F107&gt;0,'De la BASE'!F107,'De la BASE'!F107+0.001)</f>
        <v>2.631615</v>
      </c>
      <c r="G111" s="15">
        <v>18080</v>
      </c>
    </row>
    <row r="112" spans="1:7" ht="12.75">
      <c r="A112" s="30" t="str">
        <f>'De la BASE'!A108</f>
        <v>7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0.594067</v>
      </c>
      <c r="F112" s="9">
        <f>IF('De la BASE'!F108&gt;0,'De la BASE'!F108,'De la BASE'!F108+0.001)</f>
        <v>1.668778</v>
      </c>
      <c r="G112" s="15">
        <v>18111</v>
      </c>
    </row>
    <row r="113" spans="1:7" ht="12.75">
      <c r="A113" s="30" t="str">
        <f>'De la BASE'!A109</f>
        <v>7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0.398336</v>
      </c>
      <c r="F113" s="9">
        <f>IF('De la BASE'!F109&gt;0,'De la BASE'!F109,'De la BASE'!F109+0.001)</f>
        <v>1.1622400000000002</v>
      </c>
      <c r="G113" s="15">
        <v>18142</v>
      </c>
    </row>
    <row r="114" spans="1:7" ht="12.75">
      <c r="A114" s="30" t="str">
        <f>'De la BASE'!A110</f>
        <v>7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1.329825</v>
      </c>
      <c r="F114" s="9">
        <f>IF('De la BASE'!F110&gt;0,'De la BASE'!F110,'De la BASE'!F110+0.001)</f>
        <v>3.500606</v>
      </c>
      <c r="G114" s="15">
        <v>18172</v>
      </c>
    </row>
    <row r="115" spans="1:7" ht="12.75">
      <c r="A115" s="30" t="str">
        <f>'De la BASE'!A111</f>
        <v>7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2.678717</v>
      </c>
      <c r="F115" s="9">
        <f>IF('De la BASE'!F111&gt;0,'De la BASE'!F111,'De la BASE'!F111+0.001)</f>
        <v>6.012829</v>
      </c>
      <c r="G115" s="15">
        <v>18203</v>
      </c>
    </row>
    <row r="116" spans="1:7" ht="12.75">
      <c r="A116" s="30" t="str">
        <f>'De la BASE'!A112</f>
        <v>7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0.925003</v>
      </c>
      <c r="F116" s="9">
        <f>IF('De la BASE'!F112&gt;0,'De la BASE'!F112,'De la BASE'!F112+0.001)</f>
        <v>2.149244</v>
      </c>
      <c r="G116" s="15">
        <v>18233</v>
      </c>
    </row>
    <row r="117" spans="1:7" ht="12.75">
      <c r="A117" s="30" t="str">
        <f>'De la BASE'!A113</f>
        <v>7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0.972552</v>
      </c>
      <c r="F117" s="9">
        <f>IF('De la BASE'!F113&gt;0,'De la BASE'!F113,'De la BASE'!F113+0.001)</f>
        <v>2.28144</v>
      </c>
      <c r="G117" s="15">
        <v>18264</v>
      </c>
    </row>
    <row r="118" spans="1:7" ht="12.75">
      <c r="A118" s="30" t="str">
        <f>'De la BASE'!A114</f>
        <v>7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0.746624</v>
      </c>
      <c r="F118" s="9">
        <f>IF('De la BASE'!F114&gt;0,'De la BASE'!F114,'De la BASE'!F114+0.001)</f>
        <v>1.787968</v>
      </c>
      <c r="G118" s="15">
        <v>18295</v>
      </c>
    </row>
    <row r="119" spans="1:7" ht="12.75">
      <c r="A119" s="30" t="str">
        <f>'De la BASE'!A115</f>
        <v>7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1.22944</v>
      </c>
      <c r="F119" s="9">
        <f>IF('De la BASE'!F115&gt;0,'De la BASE'!F115,'De la BASE'!F115+0.001)</f>
        <v>2.898224</v>
      </c>
      <c r="G119" s="15">
        <v>18323</v>
      </c>
    </row>
    <row r="120" spans="1:7" ht="12.75">
      <c r="A120" s="30" t="str">
        <f>'De la BASE'!A116</f>
        <v>7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5.27275</v>
      </c>
      <c r="F120" s="9">
        <f>IF('De la BASE'!F116&gt;0,'De la BASE'!F116,'De la BASE'!F116+0.001)</f>
        <v>11.379249999999999</v>
      </c>
      <c r="G120" s="15">
        <v>18354</v>
      </c>
    </row>
    <row r="121" spans="1:7" ht="12.75">
      <c r="A121" s="30" t="str">
        <f>'De la BASE'!A117</f>
        <v>7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6.066879</v>
      </c>
      <c r="F121" s="9">
        <f>IF('De la BASE'!F117&gt;0,'De la BASE'!F117,'De la BASE'!F117+0.001)</f>
        <v>15.832479</v>
      </c>
      <c r="G121" s="15">
        <v>18384</v>
      </c>
    </row>
    <row r="122" spans="1:7" ht="12.75">
      <c r="A122" s="30" t="str">
        <f>'De la BASE'!A118</f>
        <v>7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2.146825</v>
      </c>
      <c r="F122" s="9">
        <f>IF('De la BASE'!F118&gt;0,'De la BASE'!F118,'De la BASE'!F118+0.001)</f>
        <v>7.0220199999999995</v>
      </c>
      <c r="G122" s="15">
        <v>18415</v>
      </c>
    </row>
    <row r="123" spans="1:7" ht="12.75">
      <c r="A123" s="30" t="str">
        <f>'De la BASE'!A119</f>
        <v>7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0.964405</v>
      </c>
      <c r="F123" s="9">
        <f>IF('De la BASE'!F119&gt;0,'De la BASE'!F119,'De la BASE'!F119+0.001)</f>
        <v>2.7408349999999997</v>
      </c>
      <c r="G123" s="15">
        <v>18445</v>
      </c>
    </row>
    <row r="124" spans="1:7" ht="12.75">
      <c r="A124" s="30" t="str">
        <f>'De la BASE'!A120</f>
        <v>7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0.65311</v>
      </c>
      <c r="F124" s="9">
        <f>IF('De la BASE'!F120&gt;0,'De la BASE'!F120,'De la BASE'!F120+0.001)</f>
        <v>1.83738</v>
      </c>
      <c r="G124" s="15">
        <v>18476</v>
      </c>
    </row>
    <row r="125" spans="1:7" ht="12.75">
      <c r="A125" s="30" t="str">
        <f>'De la BASE'!A121</f>
        <v>7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0.573924</v>
      </c>
      <c r="F125" s="9">
        <f>IF('De la BASE'!F121&gt;0,'De la BASE'!F121,'De la BASE'!F121+0.001)</f>
        <v>1.56216</v>
      </c>
      <c r="G125" s="15">
        <v>18507</v>
      </c>
    </row>
    <row r="126" spans="1:7" ht="12.75">
      <c r="A126" s="30" t="str">
        <f>'De la BASE'!A122</f>
        <v>7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1.994345</v>
      </c>
      <c r="F126" s="9">
        <f>IF('De la BASE'!F122&gt;0,'De la BASE'!F122,'De la BASE'!F122+0.001)</f>
        <v>4.560535</v>
      </c>
      <c r="G126" s="15">
        <v>18537</v>
      </c>
    </row>
    <row r="127" spans="1:7" ht="12.75">
      <c r="A127" s="30" t="str">
        <f>'De la BASE'!A123</f>
        <v>7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0.97569</v>
      </c>
      <c r="F127" s="9">
        <f>IF('De la BASE'!F123&gt;0,'De la BASE'!F123,'De la BASE'!F123+0.001)</f>
        <v>2.35865</v>
      </c>
      <c r="G127" s="15">
        <v>18568</v>
      </c>
    </row>
    <row r="128" spans="1:7" ht="12.75">
      <c r="A128" s="30" t="str">
        <f>'De la BASE'!A124</f>
        <v>7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1.534093</v>
      </c>
      <c r="F128" s="9">
        <f>IF('De la BASE'!F124&gt;0,'De la BASE'!F124,'De la BASE'!F124+0.001)</f>
        <v>3.856387</v>
      </c>
      <c r="G128" s="15">
        <v>18598</v>
      </c>
    </row>
    <row r="129" spans="1:7" ht="12.75">
      <c r="A129" s="30" t="str">
        <f>'De la BASE'!A125</f>
        <v>7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0.90573</v>
      </c>
      <c r="F129" s="9">
        <f>IF('De la BASE'!F125&gt;0,'De la BASE'!F125,'De la BASE'!F125+0.001)</f>
        <v>2.387586</v>
      </c>
      <c r="G129" s="15">
        <v>18629</v>
      </c>
    </row>
    <row r="130" spans="1:7" ht="12.75">
      <c r="A130" s="30" t="str">
        <f>'De la BASE'!A126</f>
        <v>7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1.813686</v>
      </c>
      <c r="F130" s="9">
        <f>IF('De la BASE'!F126&gt;0,'De la BASE'!F126,'De la BASE'!F126+0.001)</f>
        <v>4.816749</v>
      </c>
      <c r="G130" s="15">
        <v>18660</v>
      </c>
    </row>
    <row r="131" spans="1:7" ht="12.75">
      <c r="A131" s="30" t="str">
        <f>'De la BASE'!A127</f>
        <v>7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11.951288</v>
      </c>
      <c r="F131" s="9">
        <f>IF('De la BASE'!F127&gt;0,'De la BASE'!F127,'De la BASE'!F127+0.001)</f>
        <v>26.26574</v>
      </c>
      <c r="G131" s="15">
        <v>18688</v>
      </c>
    </row>
    <row r="132" spans="1:7" ht="12.75">
      <c r="A132" s="30" t="str">
        <f>'De la BASE'!A128</f>
        <v>7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10.200141</v>
      </c>
      <c r="F132" s="9">
        <f>IF('De la BASE'!F128&gt;0,'De la BASE'!F128,'De la BASE'!F128+0.001)</f>
        <v>24.308382</v>
      </c>
      <c r="G132" s="15">
        <v>18719</v>
      </c>
    </row>
    <row r="133" spans="1:7" ht="12.75">
      <c r="A133" s="30" t="str">
        <f>'De la BASE'!A129</f>
        <v>7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7.968559</v>
      </c>
      <c r="F133" s="9">
        <f>IF('De la BASE'!F129&gt;0,'De la BASE'!F129,'De la BASE'!F129+0.001)</f>
        <v>19.634627</v>
      </c>
      <c r="G133" s="15">
        <v>18749</v>
      </c>
    </row>
    <row r="134" spans="1:7" ht="12.75">
      <c r="A134" s="30" t="str">
        <f>'De la BASE'!A130</f>
        <v>7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3.139788</v>
      </c>
      <c r="F134" s="9">
        <f>IF('De la BASE'!F130&gt;0,'De la BASE'!F130,'De la BASE'!F130+0.001)</f>
        <v>8.656685</v>
      </c>
      <c r="G134" s="15">
        <v>18780</v>
      </c>
    </row>
    <row r="135" spans="1:7" ht="12.75">
      <c r="A135" s="30" t="str">
        <f>'De la BASE'!A131</f>
        <v>7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0.877344</v>
      </c>
      <c r="F135" s="9">
        <f>IF('De la BASE'!F131&gt;0,'De la BASE'!F131,'De la BASE'!F131+0.001)</f>
        <v>2.548128</v>
      </c>
      <c r="G135" s="15">
        <v>18810</v>
      </c>
    </row>
    <row r="136" spans="1:7" ht="12.75">
      <c r="A136" s="30" t="str">
        <f>'De la BASE'!A132</f>
        <v>7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0.682244</v>
      </c>
      <c r="F136" s="9">
        <f>IF('De la BASE'!F132&gt;0,'De la BASE'!F132,'De la BASE'!F132+0.001)</f>
        <v>1.897659</v>
      </c>
      <c r="G136" s="15">
        <v>18841</v>
      </c>
    </row>
    <row r="137" spans="1:7" ht="12.75">
      <c r="A137" s="30" t="str">
        <f>'De la BASE'!A133</f>
        <v>7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0.629706</v>
      </c>
      <c r="F137" s="9">
        <f>IF('De la BASE'!F133&gt;0,'De la BASE'!F133,'De la BASE'!F133+0.001)</f>
        <v>1.744176</v>
      </c>
      <c r="G137" s="15">
        <v>18872</v>
      </c>
    </row>
    <row r="138" spans="1:7" ht="12.75">
      <c r="A138" s="30" t="str">
        <f>'De la BASE'!A134</f>
        <v>7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2.605624</v>
      </c>
      <c r="F138" s="9">
        <f>IF('De la BASE'!F134&gt;0,'De la BASE'!F134,'De la BASE'!F134+0.001)</f>
        <v>6.277488</v>
      </c>
      <c r="G138" s="15">
        <v>18902</v>
      </c>
    </row>
    <row r="139" spans="1:7" ht="12.75">
      <c r="A139" s="30" t="str">
        <f>'De la BASE'!A135</f>
        <v>7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3.493074</v>
      </c>
      <c r="F139" s="9">
        <f>IF('De la BASE'!F135&gt;0,'De la BASE'!F135,'De la BASE'!F135+0.001)</f>
        <v>8.711472</v>
      </c>
      <c r="G139" s="15">
        <v>18933</v>
      </c>
    </row>
    <row r="140" spans="1:7" ht="12.75">
      <c r="A140" s="30" t="str">
        <f>'De la BASE'!A136</f>
        <v>7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6.320294</v>
      </c>
      <c r="F140" s="9">
        <f>IF('De la BASE'!F136&gt;0,'De la BASE'!F136,'De la BASE'!F136+0.001)</f>
        <v>14.678004000000001</v>
      </c>
      <c r="G140" s="15">
        <v>18963</v>
      </c>
    </row>
    <row r="141" spans="1:7" ht="12.75">
      <c r="A141" s="30" t="str">
        <f>'De la BASE'!A137</f>
        <v>7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3.336772</v>
      </c>
      <c r="F141" s="9">
        <f>IF('De la BASE'!F137&gt;0,'De la BASE'!F137,'De la BASE'!F137+0.001)</f>
        <v>8.975186</v>
      </c>
      <c r="G141" s="15">
        <v>18994</v>
      </c>
    </row>
    <row r="142" spans="1:7" ht="12.75">
      <c r="A142" s="30" t="str">
        <f>'De la BASE'!A138</f>
        <v>7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6.677268</v>
      </c>
      <c r="F142" s="9">
        <f>IF('De la BASE'!F138&gt;0,'De la BASE'!F138,'De la BASE'!F138+0.001)</f>
        <v>15.48352</v>
      </c>
      <c r="G142" s="15">
        <v>19025</v>
      </c>
    </row>
    <row r="143" spans="1:7" ht="12.75">
      <c r="A143" s="30" t="str">
        <f>'De la BASE'!A139</f>
        <v>7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5.892834</v>
      </c>
      <c r="F143" s="9">
        <f>IF('De la BASE'!F139&gt;0,'De la BASE'!F139,'De la BASE'!F139+0.001)</f>
        <v>15.146239999999999</v>
      </c>
      <c r="G143" s="15">
        <v>19054</v>
      </c>
    </row>
    <row r="144" spans="1:7" ht="12.75">
      <c r="A144" s="30" t="str">
        <f>'De la BASE'!A140</f>
        <v>7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10.098135</v>
      </c>
      <c r="F144" s="9">
        <f>IF('De la BASE'!F140&gt;0,'De la BASE'!F140,'De la BASE'!F140+0.001)</f>
        <v>27.004995</v>
      </c>
      <c r="G144" s="15">
        <v>19085</v>
      </c>
    </row>
    <row r="145" spans="1:7" ht="12.75">
      <c r="A145" s="30" t="str">
        <f>'De la BASE'!A141</f>
        <v>7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5.773502</v>
      </c>
      <c r="F145" s="9">
        <f>IF('De la BASE'!F141&gt;0,'De la BASE'!F141,'De la BASE'!F141+0.001)</f>
        <v>17.240688</v>
      </c>
      <c r="G145" s="15">
        <v>19115</v>
      </c>
    </row>
    <row r="146" spans="1:7" ht="12.75">
      <c r="A146" s="30" t="str">
        <f>'De la BASE'!A142</f>
        <v>7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1.97538</v>
      </c>
      <c r="F146" s="9">
        <f>IF('De la BASE'!F142&gt;0,'De la BASE'!F142,'De la BASE'!F142+0.001)</f>
        <v>6.282672</v>
      </c>
      <c r="G146" s="15">
        <v>19146</v>
      </c>
    </row>
    <row r="147" spans="1:7" ht="12.75">
      <c r="A147" s="30" t="str">
        <f>'De la BASE'!A143</f>
        <v>7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0.869736</v>
      </c>
      <c r="F147" s="9">
        <f>IF('De la BASE'!F143&gt;0,'De la BASE'!F143,'De la BASE'!F143+0.001)</f>
        <v>2.689368</v>
      </c>
      <c r="G147" s="15">
        <v>19176</v>
      </c>
    </row>
    <row r="148" spans="1:7" ht="12.75">
      <c r="A148" s="30" t="str">
        <f>'De la BASE'!A144</f>
        <v>7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0.716289</v>
      </c>
      <c r="F148" s="9">
        <f>IF('De la BASE'!F144&gt;0,'De la BASE'!F144,'De la BASE'!F144+0.001)</f>
        <v>2.003533</v>
      </c>
      <c r="G148" s="15">
        <v>19207</v>
      </c>
    </row>
    <row r="149" spans="1:7" ht="12.75">
      <c r="A149" s="30" t="str">
        <f>'De la BASE'!A145</f>
        <v>7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0.866385</v>
      </c>
      <c r="F149" s="9">
        <f>IF('De la BASE'!F145&gt;0,'De la BASE'!F145,'De la BASE'!F145+0.001)</f>
        <v>2.257044</v>
      </c>
      <c r="G149" s="15">
        <v>19238</v>
      </c>
    </row>
    <row r="150" spans="1:7" ht="12.75">
      <c r="A150" s="30" t="str">
        <f>'De la BASE'!A146</f>
        <v>7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1.458776</v>
      </c>
      <c r="F150" s="9">
        <f>IF('De la BASE'!F146&gt;0,'De la BASE'!F146,'De la BASE'!F146+0.001)</f>
        <v>3.974366</v>
      </c>
      <c r="G150" s="15">
        <v>19268</v>
      </c>
    </row>
    <row r="151" spans="1:7" ht="12.75">
      <c r="A151" s="30" t="str">
        <f>'De la BASE'!A147</f>
        <v>7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0.771304</v>
      </c>
      <c r="F151" s="9">
        <f>IF('De la BASE'!F147&gt;0,'De la BASE'!F147,'De la BASE'!F147+0.001)</f>
        <v>1.948406</v>
      </c>
      <c r="G151" s="15">
        <v>19299</v>
      </c>
    </row>
    <row r="152" spans="1:7" ht="12.75">
      <c r="A152" s="30" t="str">
        <f>'De la BASE'!A148</f>
        <v>7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7.35784</v>
      </c>
      <c r="F152" s="9">
        <f>IF('De la BASE'!F148&gt;0,'De la BASE'!F148,'De la BASE'!F148+0.001)</f>
        <v>17.223352000000002</v>
      </c>
      <c r="G152" s="15">
        <v>19329</v>
      </c>
    </row>
    <row r="153" spans="1:7" ht="12.75">
      <c r="A153" s="30" t="str">
        <f>'De la BASE'!A149</f>
        <v>7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4.089043</v>
      </c>
      <c r="F153" s="9">
        <f>IF('De la BASE'!F149&gt;0,'De la BASE'!F149,'De la BASE'!F149+0.001)</f>
        <v>11.365536</v>
      </c>
      <c r="G153" s="15">
        <v>19360</v>
      </c>
    </row>
    <row r="154" spans="1:7" ht="12.75">
      <c r="A154" s="30" t="str">
        <f>'De la BASE'!A150</f>
        <v>7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3.812448</v>
      </c>
      <c r="F154" s="9">
        <f>IF('De la BASE'!F150&gt;0,'De la BASE'!F150,'De la BASE'!F150+0.001)</f>
        <v>9.232351999999999</v>
      </c>
      <c r="G154" s="15">
        <v>19391</v>
      </c>
    </row>
    <row r="155" spans="1:7" ht="12.75">
      <c r="A155" s="30" t="str">
        <f>'De la BASE'!A151</f>
        <v>7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11.169444</v>
      </c>
      <c r="F155" s="9">
        <f>IF('De la BASE'!F151&gt;0,'De la BASE'!F151,'De la BASE'!F151+0.001)</f>
        <v>23.135816</v>
      </c>
      <c r="G155" s="15">
        <v>19419</v>
      </c>
    </row>
    <row r="156" spans="1:7" ht="12.75">
      <c r="A156" s="30" t="str">
        <f>'De la BASE'!A152</f>
        <v>7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8.33966</v>
      </c>
      <c r="F156" s="9">
        <f>IF('De la BASE'!F152&gt;0,'De la BASE'!F152,'De la BASE'!F152+0.001)</f>
        <v>19.521852000000003</v>
      </c>
      <c r="G156" s="15">
        <v>19450</v>
      </c>
    </row>
    <row r="157" spans="1:7" ht="12.75">
      <c r="A157" s="30" t="str">
        <f>'De la BASE'!A153</f>
        <v>7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7.916458</v>
      </c>
      <c r="F157" s="9">
        <f>IF('De la BASE'!F153&gt;0,'De la BASE'!F153,'De la BASE'!F153+0.001)</f>
        <v>21.684707000000003</v>
      </c>
      <c r="G157" s="15">
        <v>19480</v>
      </c>
    </row>
    <row r="158" spans="1:7" ht="12.75">
      <c r="A158" s="30" t="str">
        <f>'De la BASE'!A154</f>
        <v>7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3.334188</v>
      </c>
      <c r="F158" s="9">
        <f>IF('De la BASE'!F154&gt;0,'De la BASE'!F154,'De la BASE'!F154+0.001)</f>
        <v>8.539284</v>
      </c>
      <c r="G158" s="15">
        <v>19511</v>
      </c>
    </row>
    <row r="159" spans="1:7" ht="12.75">
      <c r="A159" s="30" t="str">
        <f>'De la BASE'!A155</f>
        <v>7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1.28484</v>
      </c>
      <c r="F159" s="9">
        <f>IF('De la BASE'!F155&gt;0,'De la BASE'!F155,'De la BASE'!F155+0.001)</f>
        <v>3.72552</v>
      </c>
      <c r="G159" s="15">
        <v>19541</v>
      </c>
    </row>
    <row r="160" spans="1:7" ht="12.75">
      <c r="A160" s="30" t="str">
        <f>'De la BASE'!A156</f>
        <v>7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0.722672</v>
      </c>
      <c r="F160" s="9">
        <f>IF('De la BASE'!F156&gt;0,'De la BASE'!F156,'De la BASE'!F156+0.001)</f>
        <v>2.032515</v>
      </c>
      <c r="G160" s="15">
        <v>19572</v>
      </c>
    </row>
    <row r="161" spans="1:7" ht="12.75">
      <c r="A161" s="30" t="str">
        <f>'De la BASE'!A157</f>
        <v>7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0.56331</v>
      </c>
      <c r="F161" s="9">
        <f>IF('De la BASE'!F157&gt;0,'De la BASE'!F157,'De la BASE'!F157+0.001)</f>
        <v>1.643272</v>
      </c>
      <c r="G161" s="15">
        <v>19603</v>
      </c>
    </row>
    <row r="162" spans="1:7" ht="12.75">
      <c r="A162" s="30" t="str">
        <f>'De la BASE'!A158</f>
        <v>7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0.81312</v>
      </c>
      <c r="F162" s="9">
        <f>IF('De la BASE'!F158&gt;0,'De la BASE'!F158,'De la BASE'!F158+0.001)</f>
        <v>2.05942</v>
      </c>
      <c r="G162" s="15">
        <v>19633</v>
      </c>
    </row>
    <row r="163" spans="1:7" ht="12.75">
      <c r="A163" s="30" t="str">
        <f>'De la BASE'!A159</f>
        <v>7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0.90657</v>
      </c>
      <c r="F163" s="9">
        <f>IF('De la BASE'!F159&gt;0,'De la BASE'!F159,'De la BASE'!F159+0.001)</f>
        <v>2.239084</v>
      </c>
      <c r="G163" s="15">
        <v>19664</v>
      </c>
    </row>
    <row r="164" spans="1:7" ht="12.75">
      <c r="A164" s="30" t="str">
        <f>'De la BASE'!A160</f>
        <v>7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1.354752</v>
      </c>
      <c r="F164" s="9">
        <f>IF('De la BASE'!F160&gt;0,'De la BASE'!F160,'De la BASE'!F160+0.001)</f>
        <v>3.103488</v>
      </c>
      <c r="G164" s="15">
        <v>19694</v>
      </c>
    </row>
    <row r="165" spans="1:7" ht="12.75">
      <c r="A165" s="30" t="str">
        <f>'De la BASE'!A161</f>
        <v>7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1.1937</v>
      </c>
      <c r="F165" s="9">
        <f>IF('De la BASE'!F161&gt;0,'De la BASE'!F161,'De la BASE'!F161+0.001)</f>
        <v>3.3319799999999997</v>
      </c>
      <c r="G165" s="15">
        <v>19725</v>
      </c>
    </row>
    <row r="166" spans="1:7" ht="12.75">
      <c r="A166" s="30" t="str">
        <f>'De la BASE'!A162</f>
        <v>7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4.16267</v>
      </c>
      <c r="F166" s="9">
        <f>IF('De la BASE'!F162&gt;0,'De la BASE'!F162,'De la BASE'!F162+0.001)</f>
        <v>8.32534</v>
      </c>
      <c r="G166" s="15">
        <v>19756</v>
      </c>
    </row>
    <row r="167" spans="1:7" ht="12.75">
      <c r="A167" s="30" t="str">
        <f>'De la BASE'!A163</f>
        <v>7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6.928911</v>
      </c>
      <c r="F167" s="9">
        <f>IF('De la BASE'!F163&gt;0,'De la BASE'!F163,'De la BASE'!F163+0.001)</f>
        <v>18.934083</v>
      </c>
      <c r="G167" s="15">
        <v>19784</v>
      </c>
    </row>
    <row r="168" spans="1:7" ht="12.75">
      <c r="A168" s="30" t="str">
        <f>'De la BASE'!A164</f>
        <v>7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8.393</v>
      </c>
      <c r="F168" s="9">
        <f>IF('De la BASE'!F164&gt;0,'De la BASE'!F164,'De la BASE'!F164+0.001)</f>
        <v>22.004375</v>
      </c>
      <c r="G168" s="15">
        <v>19815</v>
      </c>
    </row>
    <row r="169" spans="1:7" ht="12.75">
      <c r="A169" s="30" t="str">
        <f>'De la BASE'!A165</f>
        <v>7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12.990953</v>
      </c>
      <c r="F169" s="9">
        <f>IF('De la BASE'!F165&gt;0,'De la BASE'!F165,'De la BASE'!F165+0.001)</f>
        <v>37.902522</v>
      </c>
      <c r="G169" s="15">
        <v>19845</v>
      </c>
    </row>
    <row r="170" spans="1:7" ht="12.75">
      <c r="A170" s="30" t="str">
        <f>'De la BASE'!A166</f>
        <v>7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2.642178</v>
      </c>
      <c r="F170" s="9">
        <f>IF('De la BASE'!F166&gt;0,'De la BASE'!F166,'De la BASE'!F166+0.001)</f>
        <v>9.495948</v>
      </c>
      <c r="G170" s="15">
        <v>19876</v>
      </c>
    </row>
    <row r="171" spans="1:7" ht="12.75">
      <c r="A171" s="30" t="str">
        <f>'De la BASE'!A167</f>
        <v>7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1.142778</v>
      </c>
      <c r="F171" s="9">
        <f>IF('De la BASE'!F167&gt;0,'De la BASE'!F167,'De la BASE'!F167+0.001)</f>
        <v>3.345524</v>
      </c>
      <c r="G171" s="15">
        <v>19906</v>
      </c>
    </row>
    <row r="172" spans="1:7" ht="12.75">
      <c r="A172" s="30" t="str">
        <f>'De la BASE'!A168</f>
        <v>7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0.863268</v>
      </c>
      <c r="F172" s="9">
        <f>IF('De la BASE'!F168&gt;0,'De la BASE'!F168,'De la BASE'!F168+0.001)</f>
        <v>2.486862</v>
      </c>
      <c r="G172" s="15">
        <v>19937</v>
      </c>
    </row>
    <row r="173" spans="1:7" ht="12.75">
      <c r="A173" s="30" t="str">
        <f>'De la BASE'!A169</f>
        <v>7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0.730422</v>
      </c>
      <c r="F173" s="9">
        <f>IF('De la BASE'!F169&gt;0,'De la BASE'!F169,'De la BASE'!F169+0.001)</f>
        <v>2.03049</v>
      </c>
      <c r="G173" s="15">
        <v>19968</v>
      </c>
    </row>
    <row r="174" spans="1:7" ht="12.75">
      <c r="A174" s="30" t="str">
        <f>'De la BASE'!A170</f>
        <v>7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0.6993</v>
      </c>
      <c r="F174" s="9">
        <f>IF('De la BASE'!F170&gt;0,'De la BASE'!F170,'De la BASE'!F170+0.001)</f>
        <v>1.701</v>
      </c>
      <c r="G174" s="15">
        <v>19998</v>
      </c>
    </row>
    <row r="175" spans="1:7" ht="12.75">
      <c r="A175" s="30" t="str">
        <f>'De la BASE'!A171</f>
        <v>7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0.782775</v>
      </c>
      <c r="F175" s="9">
        <f>IF('De la BASE'!F171&gt;0,'De la BASE'!F171,'De la BASE'!F171+0.001)</f>
        <v>2.20815</v>
      </c>
      <c r="G175" s="15">
        <v>20029</v>
      </c>
    </row>
    <row r="176" spans="1:7" ht="12.75">
      <c r="A176" s="30" t="str">
        <f>'De la BASE'!A172</f>
        <v>7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1.051983</v>
      </c>
      <c r="F176" s="9">
        <f>IF('De la BASE'!F172&gt;0,'De la BASE'!F172,'De la BASE'!F172+0.001)</f>
        <v>3.020778</v>
      </c>
      <c r="G176" s="15">
        <v>20059</v>
      </c>
    </row>
    <row r="177" spans="1:7" ht="12.75">
      <c r="A177" s="30" t="str">
        <f>'De la BASE'!A173</f>
        <v>7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2.198916</v>
      </c>
      <c r="F177" s="9">
        <f>IF('De la BASE'!F173&gt;0,'De la BASE'!F173,'De la BASE'!F173+0.001)</f>
        <v>5.468546</v>
      </c>
      <c r="G177" s="15">
        <v>20090</v>
      </c>
    </row>
    <row r="178" spans="1:7" ht="12.75">
      <c r="A178" s="30" t="str">
        <f>'De la BASE'!A174</f>
        <v>7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3.774488</v>
      </c>
      <c r="F178" s="9">
        <f>IF('De la BASE'!F174&gt;0,'De la BASE'!F174,'De la BASE'!F174+0.001)</f>
        <v>9.512824</v>
      </c>
      <c r="G178" s="15">
        <v>20121</v>
      </c>
    </row>
    <row r="179" spans="1:7" ht="12.75">
      <c r="A179" s="30" t="str">
        <f>'De la BASE'!A175</f>
        <v>7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5.327365</v>
      </c>
      <c r="F179" s="9">
        <f>IF('De la BASE'!F175&gt;0,'De la BASE'!F175,'De la BASE'!F175+0.001)</f>
        <v>15.334719</v>
      </c>
      <c r="G179" s="15">
        <v>20149</v>
      </c>
    </row>
    <row r="180" spans="1:7" ht="12.75">
      <c r="A180" s="30" t="str">
        <f>'De la BASE'!A176</f>
        <v>7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3.707244</v>
      </c>
      <c r="F180" s="9">
        <f>IF('De la BASE'!F176&gt;0,'De la BASE'!F176,'De la BASE'!F176+0.001)</f>
        <v>12.671028</v>
      </c>
      <c r="G180" s="15">
        <v>20180</v>
      </c>
    </row>
    <row r="181" spans="1:7" ht="12.75">
      <c r="A181" s="30" t="str">
        <f>'De la BASE'!A177</f>
        <v>7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2.099466</v>
      </c>
      <c r="F181" s="9">
        <f>IF('De la BASE'!F177&gt;0,'De la BASE'!F177,'De la BASE'!F177+0.001)</f>
        <v>6.5042279999999995</v>
      </c>
      <c r="G181" s="15">
        <v>20210</v>
      </c>
    </row>
    <row r="182" spans="1:7" ht="12.75">
      <c r="A182" s="30" t="str">
        <f>'De la BASE'!A178</f>
        <v>7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1.199856</v>
      </c>
      <c r="F182" s="9">
        <f>IF('De la BASE'!F178&gt;0,'De la BASE'!F178,'De la BASE'!F178+0.001)</f>
        <v>4.253061000000001</v>
      </c>
      <c r="G182" s="15">
        <v>20241</v>
      </c>
    </row>
    <row r="183" spans="1:7" ht="12.75">
      <c r="A183" s="30" t="str">
        <f>'De la BASE'!A179</f>
        <v>7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0.949411</v>
      </c>
      <c r="F183" s="9">
        <f>IF('De la BASE'!F179&gt;0,'De la BASE'!F179,'De la BASE'!F179+0.001)</f>
        <v>2.736418</v>
      </c>
      <c r="G183" s="15">
        <v>20271</v>
      </c>
    </row>
    <row r="184" spans="1:7" ht="12.75">
      <c r="A184" s="30" t="str">
        <f>'De la BASE'!A180</f>
        <v>7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0.837445</v>
      </c>
      <c r="F184" s="9">
        <f>IF('De la BASE'!F180&gt;0,'De la BASE'!F180,'De la BASE'!F180+0.001)</f>
        <v>2.353945</v>
      </c>
      <c r="G184" s="15">
        <v>20302</v>
      </c>
    </row>
    <row r="185" spans="1:7" ht="12.75">
      <c r="A185" s="30" t="str">
        <f>'De la BASE'!A181</f>
        <v>7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0.695535</v>
      </c>
      <c r="F185" s="9">
        <f>IF('De la BASE'!F181&gt;0,'De la BASE'!F181,'De la BASE'!F181+0.001)</f>
        <v>1.947765</v>
      </c>
      <c r="G185" s="15">
        <v>20333</v>
      </c>
    </row>
    <row r="186" spans="1:7" ht="12.75">
      <c r="A186" s="30" t="str">
        <f>'De la BASE'!A182</f>
        <v>7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0.873158</v>
      </c>
      <c r="F186" s="9">
        <f>IF('De la BASE'!F182&gt;0,'De la BASE'!F182,'De la BASE'!F182+0.001)</f>
        <v>2.120846</v>
      </c>
      <c r="G186" s="15">
        <v>20363</v>
      </c>
    </row>
    <row r="187" spans="1:7" ht="12.75">
      <c r="A187" s="30" t="str">
        <f>'De la BASE'!A183</f>
        <v>7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2.182395</v>
      </c>
      <c r="F187" s="9">
        <f>IF('De la BASE'!F183&gt;0,'De la BASE'!F183,'De la BASE'!F183+0.001)</f>
        <v>5.393275</v>
      </c>
      <c r="G187" s="15">
        <v>20394</v>
      </c>
    </row>
    <row r="188" spans="1:7" ht="12.75">
      <c r="A188" s="30" t="str">
        <f>'De la BASE'!A184</f>
        <v>7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7.905914</v>
      </c>
      <c r="F188" s="9">
        <f>IF('De la BASE'!F184&gt;0,'De la BASE'!F184,'De la BASE'!F184+0.001)</f>
        <v>18.127593</v>
      </c>
      <c r="G188" s="15">
        <v>20424</v>
      </c>
    </row>
    <row r="189" spans="1:7" ht="12.75">
      <c r="A189" s="30" t="str">
        <f>'De la BASE'!A185</f>
        <v>7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4.349104</v>
      </c>
      <c r="F189" s="9">
        <f>IF('De la BASE'!F185&gt;0,'De la BASE'!F185,'De la BASE'!F185+0.001)</f>
        <v>10.499516</v>
      </c>
      <c r="G189" s="15">
        <v>20455</v>
      </c>
    </row>
    <row r="190" spans="1:7" ht="12.75">
      <c r="A190" s="30" t="str">
        <f>'De la BASE'!A186</f>
        <v>7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3.611349</v>
      </c>
      <c r="F190" s="9">
        <f>IF('De la BASE'!F186&gt;0,'De la BASE'!F186,'De la BASE'!F186+0.001)</f>
        <v>9.996147</v>
      </c>
      <c r="G190" s="15">
        <v>20486</v>
      </c>
    </row>
    <row r="191" spans="1:7" ht="12.75">
      <c r="A191" s="30" t="str">
        <f>'De la BASE'!A187</f>
        <v>7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3.153192</v>
      </c>
      <c r="F191" s="9">
        <f>IF('De la BASE'!F187&gt;0,'De la BASE'!F187,'De la BASE'!F187+0.001)</f>
        <v>8.370152000000001</v>
      </c>
      <c r="G191" s="15">
        <v>20515</v>
      </c>
    </row>
    <row r="192" spans="1:7" ht="12.75">
      <c r="A192" s="30" t="str">
        <f>'De la BASE'!A188</f>
        <v>7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11.39435</v>
      </c>
      <c r="F192" s="9">
        <f>IF('De la BASE'!F188&gt;0,'De la BASE'!F188,'De la BASE'!F188+0.001)</f>
        <v>27.864365</v>
      </c>
      <c r="G192" s="15">
        <v>20546</v>
      </c>
    </row>
    <row r="193" spans="1:7" ht="12.75">
      <c r="A193" s="30" t="str">
        <f>'De la BASE'!A189</f>
        <v>7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10.204824</v>
      </c>
      <c r="F193" s="9">
        <f>IF('De la BASE'!F189&gt;0,'De la BASE'!F189,'De la BASE'!F189+0.001)</f>
        <v>33.766992</v>
      </c>
      <c r="G193" s="15">
        <v>20576</v>
      </c>
    </row>
    <row r="194" spans="1:7" ht="12.75">
      <c r="A194" s="30" t="str">
        <f>'De la BASE'!A190</f>
        <v>7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2.974248</v>
      </c>
      <c r="F194" s="9">
        <f>IF('De la BASE'!F190&gt;0,'De la BASE'!F190,'De la BASE'!F190+0.001)</f>
        <v>10.873674</v>
      </c>
      <c r="G194" s="15">
        <v>20607</v>
      </c>
    </row>
    <row r="195" spans="1:7" ht="12.75">
      <c r="A195" s="30" t="str">
        <f>'De la BASE'!A191</f>
        <v>7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0.99308</v>
      </c>
      <c r="F195" s="9">
        <f>IF('De la BASE'!F191&gt;0,'De la BASE'!F191,'De la BASE'!F191+0.001)</f>
        <v>3.134973</v>
      </c>
      <c r="G195" s="15">
        <v>20637</v>
      </c>
    </row>
    <row r="196" spans="1:7" ht="12.75">
      <c r="A196" s="30" t="str">
        <f>'De la BASE'!A192</f>
        <v>7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0.69804</v>
      </c>
      <c r="F196" s="9">
        <f>IF('De la BASE'!F192&gt;0,'De la BASE'!F192,'De la BASE'!F192+0.001)</f>
        <v>2.0775</v>
      </c>
      <c r="G196" s="15">
        <v>20668</v>
      </c>
    </row>
    <row r="197" spans="1:7" ht="12.75">
      <c r="A197" s="30" t="str">
        <f>'De la BASE'!A193</f>
        <v>7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1.12457</v>
      </c>
      <c r="F197" s="9">
        <f>IF('De la BASE'!F193&gt;0,'De la BASE'!F193,'De la BASE'!F193+0.001)</f>
        <v>3.018472</v>
      </c>
      <c r="G197" s="15">
        <v>20699</v>
      </c>
    </row>
    <row r="198" spans="1:7" ht="12.75">
      <c r="A198" s="30" t="str">
        <f>'De la BASE'!A194</f>
        <v>7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1.582404</v>
      </c>
      <c r="F198" s="9">
        <f>IF('De la BASE'!F194&gt;0,'De la BASE'!F194,'De la BASE'!F194+0.001)</f>
        <v>4.043381999999999</v>
      </c>
      <c r="G198" s="15">
        <v>20729</v>
      </c>
    </row>
    <row r="199" spans="1:7" ht="12.75">
      <c r="A199" s="30" t="str">
        <f>'De la BASE'!A195</f>
        <v>7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2.94636</v>
      </c>
      <c r="F199" s="9">
        <f>IF('De la BASE'!F195&gt;0,'De la BASE'!F195,'De la BASE'!F195+0.001)</f>
        <v>6.9547799999999995</v>
      </c>
      <c r="G199" s="15">
        <v>20760</v>
      </c>
    </row>
    <row r="200" spans="1:7" ht="12.75">
      <c r="A200" s="30" t="str">
        <f>'De la BASE'!A196</f>
        <v>7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1.292424</v>
      </c>
      <c r="F200" s="9">
        <f>IF('De la BASE'!F196&gt;0,'De la BASE'!F196,'De la BASE'!F196+0.001)</f>
        <v>3.698912</v>
      </c>
      <c r="G200" s="15">
        <v>20790</v>
      </c>
    </row>
    <row r="201" spans="1:7" ht="12.75">
      <c r="A201" s="30" t="str">
        <f>'De la BASE'!A197</f>
        <v>7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0.553992</v>
      </c>
      <c r="F201" s="9">
        <f>IF('De la BASE'!F197&gt;0,'De la BASE'!F197,'De la BASE'!F197+0.001)</f>
        <v>1.551628</v>
      </c>
      <c r="G201" s="15">
        <v>20821</v>
      </c>
    </row>
    <row r="202" spans="1:7" ht="12.75">
      <c r="A202" s="30" t="str">
        <f>'De la BASE'!A198</f>
        <v>7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1.263878</v>
      </c>
      <c r="F202" s="9">
        <f>IF('De la BASE'!F198&gt;0,'De la BASE'!F198,'De la BASE'!F198+0.001)</f>
        <v>3.233384</v>
      </c>
      <c r="G202" s="15">
        <v>20852</v>
      </c>
    </row>
    <row r="203" spans="1:7" ht="12.75">
      <c r="A203" s="30" t="str">
        <f>'De la BASE'!A199</f>
        <v>7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1.471638</v>
      </c>
      <c r="F203" s="9">
        <f>IF('De la BASE'!F199&gt;0,'De la BASE'!F199,'De la BASE'!F199+0.001)</f>
        <v>3.676254</v>
      </c>
      <c r="G203" s="15">
        <v>20880</v>
      </c>
    </row>
    <row r="204" spans="1:7" ht="12.75">
      <c r="A204" s="30" t="str">
        <f>'De la BASE'!A200</f>
        <v>7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3.37552</v>
      </c>
      <c r="F204" s="9">
        <f>IF('De la BASE'!F200&gt;0,'De la BASE'!F200,'De la BASE'!F200+0.001)</f>
        <v>7.666592</v>
      </c>
      <c r="G204" s="15">
        <v>20911</v>
      </c>
    </row>
    <row r="205" spans="1:7" ht="12.75">
      <c r="A205" s="30" t="str">
        <f>'De la BASE'!A201</f>
        <v>7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3.270208</v>
      </c>
      <c r="F205" s="9">
        <f>IF('De la BASE'!F201&gt;0,'De la BASE'!F201,'De la BASE'!F201+0.001)</f>
        <v>9.843767999999999</v>
      </c>
      <c r="G205" s="15">
        <v>20941</v>
      </c>
    </row>
    <row r="206" spans="1:7" ht="12.75">
      <c r="A206" s="30" t="str">
        <f>'De la BASE'!A202</f>
        <v>7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1.73922</v>
      </c>
      <c r="F206" s="9">
        <f>IF('De la BASE'!F202&gt;0,'De la BASE'!F202,'De la BASE'!F202+0.001)</f>
        <v>4.78429</v>
      </c>
      <c r="G206" s="15">
        <v>20972</v>
      </c>
    </row>
    <row r="207" spans="1:7" ht="12.75">
      <c r="A207" s="30" t="str">
        <f>'De la BASE'!A203</f>
        <v>7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1.226918</v>
      </c>
      <c r="F207" s="9">
        <f>IF('De la BASE'!F203&gt;0,'De la BASE'!F203,'De la BASE'!F203+0.001)</f>
        <v>3.463537</v>
      </c>
      <c r="G207" s="15">
        <v>21002</v>
      </c>
    </row>
    <row r="208" spans="1:7" ht="12.75">
      <c r="A208" s="30" t="str">
        <f>'De la BASE'!A204</f>
        <v>7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0.898385</v>
      </c>
      <c r="F208" s="9">
        <f>IF('De la BASE'!F204&gt;0,'De la BASE'!F204,'De la BASE'!F204+0.001)</f>
        <v>2.518655</v>
      </c>
      <c r="G208" s="15">
        <v>21033</v>
      </c>
    </row>
    <row r="209" spans="1:7" ht="12.75">
      <c r="A209" s="30" t="str">
        <f>'De la BASE'!A205</f>
        <v>7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0.637304</v>
      </c>
      <c r="F209" s="9">
        <f>IF('De la BASE'!F205&gt;0,'De la BASE'!F205,'De la BASE'!F205+0.001)</f>
        <v>1.7311839999999998</v>
      </c>
      <c r="G209" s="15">
        <v>21064</v>
      </c>
    </row>
    <row r="210" spans="1:7" ht="12.75">
      <c r="A210" s="30" t="str">
        <f>'De la BASE'!A206</f>
        <v>7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1.103291</v>
      </c>
      <c r="F210" s="9">
        <f>IF('De la BASE'!F206&gt;0,'De la BASE'!F206,'De la BASE'!F206+0.001)</f>
        <v>3.017084</v>
      </c>
      <c r="G210" s="15">
        <v>21094</v>
      </c>
    </row>
    <row r="211" spans="1:7" ht="12.75">
      <c r="A211" s="30" t="str">
        <f>'De la BASE'!A207</f>
        <v>7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3.054441</v>
      </c>
      <c r="F211" s="9">
        <f>IF('De la BASE'!F207&gt;0,'De la BASE'!F207,'De la BASE'!F207+0.001)</f>
        <v>6.799390000000001</v>
      </c>
      <c r="G211" s="15">
        <v>21125</v>
      </c>
    </row>
    <row r="212" spans="1:7" ht="12.75">
      <c r="A212" s="30" t="str">
        <f>'De la BASE'!A208</f>
        <v>7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1.8432</v>
      </c>
      <c r="F212" s="9">
        <f>IF('De la BASE'!F208&gt;0,'De la BASE'!F208,'De la BASE'!F208+0.001)</f>
        <v>5.15712</v>
      </c>
      <c r="G212" s="15">
        <v>21155</v>
      </c>
    </row>
    <row r="213" spans="1:7" ht="12.75">
      <c r="A213" s="30" t="str">
        <f>'De la BASE'!A209</f>
        <v>7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1.45092</v>
      </c>
      <c r="F213" s="9">
        <f>IF('De la BASE'!F209&gt;0,'De la BASE'!F209,'De la BASE'!F209+0.001)</f>
        <v>3.74934</v>
      </c>
      <c r="G213" s="15">
        <v>21186</v>
      </c>
    </row>
    <row r="214" spans="1:7" ht="12.75">
      <c r="A214" s="30" t="str">
        <f>'De la BASE'!A210</f>
        <v>7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8.15672</v>
      </c>
      <c r="F214" s="9">
        <f>IF('De la BASE'!F210&gt;0,'De la BASE'!F210,'De la BASE'!F210+0.001)</f>
        <v>19.119808</v>
      </c>
      <c r="G214" s="15">
        <v>21217</v>
      </c>
    </row>
    <row r="215" spans="1:7" ht="12.75">
      <c r="A215" s="30" t="str">
        <f>'De la BASE'!A211</f>
        <v>7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10.48464</v>
      </c>
      <c r="F215" s="9">
        <f>IF('De la BASE'!F211&gt;0,'De la BASE'!F211,'De la BASE'!F211+0.001)</f>
        <v>25.881528000000003</v>
      </c>
      <c r="G215" s="15">
        <v>21245</v>
      </c>
    </row>
    <row r="216" spans="1:7" ht="12.75">
      <c r="A216" s="30" t="str">
        <f>'De la BASE'!A212</f>
        <v>7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8.5371</v>
      </c>
      <c r="F216" s="9">
        <f>IF('De la BASE'!F212&gt;0,'De la BASE'!F212,'De la BASE'!F212+0.001)</f>
        <v>19.712940000000003</v>
      </c>
      <c r="G216" s="15">
        <v>21276</v>
      </c>
    </row>
    <row r="217" spans="1:7" ht="12.75">
      <c r="A217" s="30" t="str">
        <f>'De la BASE'!A213</f>
        <v>7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10.910328</v>
      </c>
      <c r="F217" s="9">
        <f>IF('De la BASE'!F213&gt;0,'De la BASE'!F213,'De la BASE'!F213+0.001)</f>
        <v>35.350480000000005</v>
      </c>
      <c r="G217" s="15">
        <v>21306</v>
      </c>
    </row>
    <row r="218" spans="1:7" ht="12.75">
      <c r="A218" s="30" t="str">
        <f>'De la BASE'!A214</f>
        <v>7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1.677586</v>
      </c>
      <c r="F218" s="9">
        <f>IF('De la BASE'!F214&gt;0,'De la BASE'!F214,'De la BASE'!F214+0.001)</f>
        <v>5.321482</v>
      </c>
      <c r="G218" s="15">
        <v>21337</v>
      </c>
    </row>
    <row r="219" spans="1:7" ht="12.75">
      <c r="A219" s="30" t="str">
        <f>'De la BASE'!A215</f>
        <v>7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1.000717</v>
      </c>
      <c r="F219" s="9">
        <f>IF('De la BASE'!F215&gt;0,'De la BASE'!F215,'De la BASE'!F215+0.001)</f>
        <v>2.9997740000000004</v>
      </c>
      <c r="G219" s="15">
        <v>21367</v>
      </c>
    </row>
    <row r="220" spans="1:7" ht="12.75">
      <c r="A220" s="30" t="str">
        <f>'De la BASE'!A216</f>
        <v>7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0.710288</v>
      </c>
      <c r="F220" s="9">
        <f>IF('De la BASE'!F216&gt;0,'De la BASE'!F216,'De la BASE'!F216+0.001)</f>
        <v>1.992432</v>
      </c>
      <c r="G220" s="15">
        <v>21398</v>
      </c>
    </row>
    <row r="221" spans="1:7" ht="12.75">
      <c r="A221" s="30" t="str">
        <f>'De la BASE'!A217</f>
        <v>7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0.860475</v>
      </c>
      <c r="F221" s="9">
        <f>IF('De la BASE'!F217&gt;0,'De la BASE'!F217,'De la BASE'!F217+0.001)</f>
        <v>2.392775</v>
      </c>
      <c r="G221" s="15">
        <v>21429</v>
      </c>
    </row>
    <row r="222" spans="1:7" ht="12.75">
      <c r="A222" s="30" t="str">
        <f>'De la BASE'!A218</f>
        <v>7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1.32202</v>
      </c>
      <c r="F222" s="9">
        <f>IF('De la BASE'!F218&gt;0,'De la BASE'!F218,'De la BASE'!F218+0.001)</f>
        <v>3.4615340000000003</v>
      </c>
      <c r="G222" s="15">
        <v>21459</v>
      </c>
    </row>
    <row r="223" spans="1:7" ht="12.75">
      <c r="A223" s="30" t="str">
        <f>'De la BASE'!A219</f>
        <v>7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1.44801</v>
      </c>
      <c r="F223" s="9">
        <f>IF('De la BASE'!F219&gt;0,'De la BASE'!F219,'De la BASE'!F219+0.001)</f>
        <v>3.109455</v>
      </c>
      <c r="G223" s="15">
        <v>21490</v>
      </c>
    </row>
    <row r="224" spans="1:7" ht="12.75">
      <c r="A224" s="30" t="str">
        <f>'De la BASE'!A220</f>
        <v>7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6.768168</v>
      </c>
      <c r="F224" s="9">
        <f>IF('De la BASE'!F220&gt;0,'De la BASE'!F220,'De la BASE'!F220+0.001)</f>
        <v>13.818343</v>
      </c>
      <c r="G224" s="15">
        <v>21520</v>
      </c>
    </row>
    <row r="225" spans="1:7" ht="12.75">
      <c r="A225" s="30" t="str">
        <f>'De la BASE'!A221</f>
        <v>7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2.936801</v>
      </c>
      <c r="F225" s="9">
        <f>IF('De la BASE'!F221&gt;0,'De la BASE'!F221,'De la BASE'!F221+0.001)</f>
        <v>6.862464</v>
      </c>
      <c r="G225" s="15">
        <v>21551</v>
      </c>
    </row>
    <row r="226" spans="1:7" ht="12.75">
      <c r="A226" s="30" t="str">
        <f>'De la BASE'!A222</f>
        <v>7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1.733392</v>
      </c>
      <c r="F226" s="9">
        <f>IF('De la BASE'!F222&gt;0,'De la BASE'!F222,'De la BASE'!F222+0.001)</f>
        <v>4.918996</v>
      </c>
      <c r="G226" s="15">
        <v>21582</v>
      </c>
    </row>
    <row r="227" spans="1:7" ht="12.75">
      <c r="A227" s="30" t="str">
        <f>'De la BASE'!A223</f>
        <v>7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3.072468</v>
      </c>
      <c r="F227" s="9">
        <f>IF('De la BASE'!F223&gt;0,'De la BASE'!F223,'De la BASE'!F223+0.001)</f>
        <v>7.5982199999999995</v>
      </c>
      <c r="G227" s="15">
        <v>21610</v>
      </c>
    </row>
    <row r="228" spans="1:7" ht="12.75">
      <c r="A228" s="30" t="str">
        <f>'De la BASE'!A224</f>
        <v>7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4.857114</v>
      </c>
      <c r="F228" s="9">
        <f>IF('De la BASE'!F224&gt;0,'De la BASE'!F224,'De la BASE'!F224+0.001)</f>
        <v>12.132708000000001</v>
      </c>
      <c r="G228" s="15">
        <v>21641</v>
      </c>
    </row>
    <row r="229" spans="1:7" ht="12.75">
      <c r="A229" s="30" t="str">
        <f>'De la BASE'!A225</f>
        <v>7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4.236219</v>
      </c>
      <c r="F229" s="9">
        <f>IF('De la BASE'!F225&gt;0,'De la BASE'!F225,'De la BASE'!F225+0.001)</f>
        <v>12.670749</v>
      </c>
      <c r="G229" s="15">
        <v>21671</v>
      </c>
    </row>
    <row r="230" spans="1:7" ht="12.75">
      <c r="A230" s="30" t="str">
        <f>'De la BASE'!A226</f>
        <v>7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1.940022</v>
      </c>
      <c r="F230" s="9">
        <f>IF('De la BASE'!F226&gt;0,'De la BASE'!F226,'De la BASE'!F226+0.001)</f>
        <v>6.61626</v>
      </c>
      <c r="G230" s="15">
        <v>21702</v>
      </c>
    </row>
    <row r="231" spans="1:7" ht="12.75">
      <c r="A231" s="30" t="str">
        <f>'De la BASE'!A227</f>
        <v>7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0.890794</v>
      </c>
      <c r="F231" s="9">
        <f>IF('De la BASE'!F227&gt;0,'De la BASE'!F227,'De la BASE'!F227+0.001)</f>
        <v>2.674508</v>
      </c>
      <c r="G231" s="15">
        <v>21732</v>
      </c>
    </row>
    <row r="232" spans="1:7" ht="12.75">
      <c r="A232" s="30" t="str">
        <f>'De la BASE'!A228</f>
        <v>7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0.913792</v>
      </c>
      <c r="F232" s="9">
        <f>IF('De la BASE'!F228&gt;0,'De la BASE'!F228,'De la BASE'!F228+0.001)</f>
        <v>2.443232</v>
      </c>
      <c r="G232" s="15">
        <v>21763</v>
      </c>
    </row>
    <row r="233" spans="1:7" ht="12.75">
      <c r="A233" s="30" t="str">
        <f>'De la BASE'!A229</f>
        <v>7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0.93092</v>
      </c>
      <c r="F233" s="9">
        <f>IF('De la BASE'!F229&gt;0,'De la BASE'!F229,'De la BASE'!F229+0.001)</f>
        <v>2.664444</v>
      </c>
      <c r="G233" s="15">
        <v>21794</v>
      </c>
    </row>
    <row r="234" spans="1:7" ht="12.75">
      <c r="A234" s="30" t="str">
        <f>'De la BASE'!A230</f>
        <v>7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1.821972</v>
      </c>
      <c r="F234" s="9">
        <f>IF('De la BASE'!F230&gt;0,'De la BASE'!F230,'De la BASE'!F230+0.001)</f>
        <v>4.460163</v>
      </c>
      <c r="G234" s="15">
        <v>21824</v>
      </c>
    </row>
    <row r="235" spans="1:7" ht="12.75">
      <c r="A235" s="30" t="str">
        <f>'De la BASE'!A231</f>
        <v>7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6.342196</v>
      </c>
      <c r="F235" s="9">
        <f>IF('De la BASE'!F231&gt;0,'De la BASE'!F231,'De la BASE'!F231+0.001)</f>
        <v>14.430952000000001</v>
      </c>
      <c r="G235" s="15">
        <v>21855</v>
      </c>
    </row>
    <row r="236" spans="1:7" ht="12.75">
      <c r="A236" s="30" t="str">
        <f>'De la BASE'!A232</f>
        <v>7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12.876318</v>
      </c>
      <c r="F236" s="9">
        <f>IF('De la BASE'!F232&gt;0,'De la BASE'!F232,'De la BASE'!F232+0.001)</f>
        <v>28.959924</v>
      </c>
      <c r="G236" s="15">
        <v>21885</v>
      </c>
    </row>
    <row r="237" spans="1:7" ht="12.75">
      <c r="A237" s="30" t="str">
        <f>'De la BASE'!A233</f>
        <v>7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5.903347</v>
      </c>
      <c r="F237" s="9">
        <f>IF('De la BASE'!F233&gt;0,'De la BASE'!F233,'De la BASE'!F233+0.001)</f>
        <v>15.384097</v>
      </c>
      <c r="G237" s="15">
        <v>21916</v>
      </c>
    </row>
    <row r="238" spans="1:7" ht="12.75">
      <c r="A238" s="30" t="str">
        <f>'De la BASE'!A234</f>
        <v>7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5.690538</v>
      </c>
      <c r="F238" s="9">
        <f>IF('De la BASE'!F234&gt;0,'De la BASE'!F234,'De la BASE'!F234+0.001)</f>
        <v>15.723855</v>
      </c>
      <c r="G238" s="15">
        <v>21947</v>
      </c>
    </row>
    <row r="239" spans="1:7" ht="12.75">
      <c r="A239" s="30" t="str">
        <f>'De la BASE'!A235</f>
        <v>7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8.56223</v>
      </c>
      <c r="F239" s="9">
        <f>IF('De la BASE'!F235&gt;0,'De la BASE'!F235,'De la BASE'!F235+0.001)</f>
        <v>19.509055</v>
      </c>
      <c r="G239" s="15">
        <v>21976</v>
      </c>
    </row>
    <row r="240" spans="1:7" ht="12.75">
      <c r="A240" s="30" t="str">
        <f>'De la BASE'!A236</f>
        <v>7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6.144912</v>
      </c>
      <c r="F240" s="9">
        <f>IF('De la BASE'!F236&gt;0,'De la BASE'!F236,'De la BASE'!F236+0.001)</f>
        <v>17.064287999999998</v>
      </c>
      <c r="G240" s="15">
        <v>22007</v>
      </c>
    </row>
    <row r="241" spans="1:7" ht="12.75">
      <c r="A241" s="30" t="str">
        <f>'De la BASE'!A237</f>
        <v>7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6.76672</v>
      </c>
      <c r="F241" s="9">
        <f>IF('De la BASE'!F237&gt;0,'De la BASE'!F237,'De la BASE'!F237+0.001)</f>
        <v>19.8656</v>
      </c>
      <c r="G241" s="15">
        <v>22037</v>
      </c>
    </row>
    <row r="242" spans="1:7" ht="12.75">
      <c r="A242" s="30" t="str">
        <f>'De la BASE'!A238</f>
        <v>7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3.323155</v>
      </c>
      <c r="F242" s="9">
        <f>IF('De la BASE'!F238&gt;0,'De la BASE'!F238,'De la BASE'!F238+0.001)</f>
        <v>10.883945</v>
      </c>
      <c r="G242" s="15">
        <v>22068</v>
      </c>
    </row>
    <row r="243" spans="1:7" ht="12.75">
      <c r="A243" s="30" t="str">
        <f>'De la BASE'!A239</f>
        <v>7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0.823125</v>
      </c>
      <c r="F243" s="9">
        <f>IF('De la BASE'!F239&gt;0,'De la BASE'!F239,'De la BASE'!F239+0.001)</f>
        <v>2.383125</v>
      </c>
      <c r="G243" s="15">
        <v>22098</v>
      </c>
    </row>
    <row r="244" spans="1:7" ht="12.75">
      <c r="A244" s="30" t="str">
        <f>'De la BASE'!A240</f>
        <v>7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0.42435</v>
      </c>
      <c r="F244" s="9">
        <f>IF('De la BASE'!F240&gt;0,'De la BASE'!F240,'De la BASE'!F240+0.001)</f>
        <v>1.170263</v>
      </c>
      <c r="G244" s="15">
        <v>22129</v>
      </c>
    </row>
    <row r="245" spans="1:7" ht="12.75">
      <c r="A245" s="30" t="str">
        <f>'De la BASE'!A241</f>
        <v>7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0.873158</v>
      </c>
      <c r="F245" s="9">
        <f>IF('De la BASE'!F241&gt;0,'De la BASE'!F241,'De la BASE'!F241+0.001)</f>
        <v>2.32596</v>
      </c>
      <c r="G245" s="15">
        <v>22160</v>
      </c>
    </row>
    <row r="246" spans="1:7" ht="12.75">
      <c r="A246" s="30" t="str">
        <f>'De la BASE'!A242</f>
        <v>7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5.960344</v>
      </c>
      <c r="F246" s="9">
        <f>IF('De la BASE'!F242&gt;0,'De la BASE'!F242,'De la BASE'!F242+0.001)</f>
        <v>14.513304000000002</v>
      </c>
      <c r="G246" s="15">
        <v>22190</v>
      </c>
    </row>
    <row r="247" spans="1:7" ht="12.75">
      <c r="A247" s="30" t="str">
        <f>'De la BASE'!A243</f>
        <v>7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8.836113</v>
      </c>
      <c r="F247" s="9">
        <f>IF('De la BASE'!F243&gt;0,'De la BASE'!F243,'De la BASE'!F243+0.001)</f>
        <v>21.912813</v>
      </c>
      <c r="G247" s="15">
        <v>22221</v>
      </c>
    </row>
    <row r="248" spans="1:7" ht="12.75">
      <c r="A248" s="30" t="str">
        <f>'De la BASE'!A244</f>
        <v>7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6.109488</v>
      </c>
      <c r="F248" s="9">
        <f>IF('De la BASE'!F244&gt;0,'De la BASE'!F244,'De la BASE'!F244+0.001)</f>
        <v>10.303062</v>
      </c>
      <c r="G248" s="15">
        <v>22251</v>
      </c>
    </row>
    <row r="249" spans="1:7" ht="12.75">
      <c r="A249" s="30" t="str">
        <f>'De la BASE'!A245</f>
        <v>7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3.663946</v>
      </c>
      <c r="F249" s="9">
        <f>IF('De la BASE'!F245&gt;0,'De la BASE'!F245,'De la BASE'!F245+0.001)</f>
        <v>7.8492440000000006</v>
      </c>
      <c r="G249" s="15">
        <v>22282</v>
      </c>
    </row>
    <row r="250" spans="1:7" ht="12.75">
      <c r="A250" s="30" t="str">
        <f>'De la BASE'!A246</f>
        <v>7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5.97198</v>
      </c>
      <c r="F250" s="9">
        <f>IF('De la BASE'!F246&gt;0,'De la BASE'!F246,'De la BASE'!F246+0.001)</f>
        <v>15.76834</v>
      </c>
      <c r="G250" s="15">
        <v>22313</v>
      </c>
    </row>
    <row r="251" spans="1:7" ht="12.75">
      <c r="A251" s="30" t="str">
        <f>'De la BASE'!A247</f>
        <v>7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7.23231</v>
      </c>
      <c r="F251" s="9">
        <f>IF('De la BASE'!F247&gt;0,'De la BASE'!F247,'De la BASE'!F247+0.001)</f>
        <v>19.201074</v>
      </c>
      <c r="G251" s="15">
        <v>22341</v>
      </c>
    </row>
    <row r="252" spans="1:7" ht="12.75">
      <c r="A252" s="30" t="str">
        <f>'De la BASE'!A248</f>
        <v>7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3.686678</v>
      </c>
      <c r="F252" s="9">
        <f>IF('De la BASE'!F248&gt;0,'De la BASE'!F248,'De la BASE'!F248+0.001)</f>
        <v>9.706767</v>
      </c>
      <c r="G252" s="15">
        <v>22372</v>
      </c>
    </row>
    <row r="253" spans="1:7" ht="12.75">
      <c r="A253" s="30" t="str">
        <f>'De la BASE'!A249</f>
        <v>7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2.576965</v>
      </c>
      <c r="F253" s="9">
        <f>IF('De la BASE'!F249&gt;0,'De la BASE'!F249,'De la BASE'!F249+0.001)</f>
        <v>7.0923549999999995</v>
      </c>
      <c r="G253" s="15">
        <v>22402</v>
      </c>
    </row>
    <row r="254" spans="1:7" ht="12.75">
      <c r="A254" s="30" t="str">
        <f>'De la BASE'!A250</f>
        <v>7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0.655995</v>
      </c>
      <c r="F254" s="9">
        <f>IF('De la BASE'!F250&gt;0,'De la BASE'!F250,'De la BASE'!F250+0.001)</f>
        <v>2.164935</v>
      </c>
      <c r="G254" s="15">
        <v>22433</v>
      </c>
    </row>
    <row r="255" spans="1:7" ht="12.75">
      <c r="A255" s="30" t="str">
        <f>'De la BASE'!A251</f>
        <v>7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0.68129</v>
      </c>
      <c r="F255" s="9">
        <f>IF('De la BASE'!F251&gt;0,'De la BASE'!F251,'De la BASE'!F251+0.001)</f>
        <v>2.08976</v>
      </c>
      <c r="G255" s="15">
        <v>22463</v>
      </c>
    </row>
    <row r="256" spans="1:7" ht="12.75">
      <c r="A256" s="30" t="str">
        <f>'De la BASE'!A252</f>
        <v>7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1.002365</v>
      </c>
      <c r="F256" s="9">
        <f>IF('De la BASE'!F252&gt;0,'De la BASE'!F252,'De la BASE'!F252+0.001)</f>
        <v>2.788998</v>
      </c>
      <c r="G256" s="15">
        <v>22494</v>
      </c>
    </row>
    <row r="257" spans="1:7" ht="12.75">
      <c r="A257" s="30" t="str">
        <f>'De la BASE'!A253</f>
        <v>7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1.433304</v>
      </c>
      <c r="F257" s="9">
        <f>IF('De la BASE'!F253&gt;0,'De la BASE'!F253,'De la BASE'!F253+0.001)</f>
        <v>4.278834</v>
      </c>
      <c r="G257" s="15">
        <v>22525</v>
      </c>
    </row>
    <row r="258" spans="1:7" ht="12.75">
      <c r="A258" s="30" t="str">
        <f>'De la BASE'!A254</f>
        <v>7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3.431142</v>
      </c>
      <c r="F258" s="9">
        <f>IF('De la BASE'!F254&gt;0,'De la BASE'!F254,'De la BASE'!F254+0.001)</f>
        <v>9.057477</v>
      </c>
      <c r="G258" s="15">
        <v>22555</v>
      </c>
    </row>
    <row r="259" spans="1:7" ht="12.75">
      <c r="A259" s="30" t="str">
        <f>'De la BASE'!A255</f>
        <v>7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8.61459</v>
      </c>
      <c r="F259" s="9">
        <f>IF('De la BASE'!F255&gt;0,'De la BASE'!F255,'De la BASE'!F255+0.001)</f>
        <v>21.069243</v>
      </c>
      <c r="G259" s="15">
        <v>22586</v>
      </c>
    </row>
    <row r="260" spans="1:7" ht="12.75">
      <c r="A260" s="30" t="str">
        <f>'De la BASE'!A256</f>
        <v>7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5.388999</v>
      </c>
      <c r="F260" s="9">
        <f>IF('De la BASE'!F256&gt;0,'De la BASE'!F256,'De la BASE'!F256+0.001)</f>
        <v>14.362698</v>
      </c>
      <c r="G260" s="15">
        <v>22616</v>
      </c>
    </row>
    <row r="261" spans="1:7" ht="12.75">
      <c r="A261" s="30" t="str">
        <f>'De la BASE'!A257</f>
        <v>7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7.456592</v>
      </c>
      <c r="F261" s="9">
        <f>IF('De la BASE'!F257&gt;0,'De la BASE'!F257,'De la BASE'!F257+0.001)</f>
        <v>19.801683999999998</v>
      </c>
      <c r="G261" s="15">
        <v>22647</v>
      </c>
    </row>
    <row r="262" spans="1:7" ht="12.75">
      <c r="A262" s="30" t="str">
        <f>'De la BASE'!A258</f>
        <v>7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2.79936</v>
      </c>
      <c r="F262" s="9">
        <f>IF('De la BASE'!F258&gt;0,'De la BASE'!F258,'De la BASE'!F258+0.001)</f>
        <v>6.38976</v>
      </c>
      <c r="G262" s="15">
        <v>22678</v>
      </c>
    </row>
    <row r="263" spans="1:7" ht="12.75">
      <c r="A263" s="30" t="str">
        <f>'De la BASE'!A259</f>
        <v>7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4.837469</v>
      </c>
      <c r="F263" s="9">
        <f>IF('De la BASE'!F259&gt;0,'De la BASE'!F259,'De la BASE'!F259+0.001)</f>
        <v>13.153699</v>
      </c>
      <c r="G263" s="15">
        <v>22706</v>
      </c>
    </row>
    <row r="264" spans="1:7" ht="12.75">
      <c r="A264" s="30" t="str">
        <f>'De la BASE'!A260</f>
        <v>7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7.31668</v>
      </c>
      <c r="F264" s="9">
        <f>IF('De la BASE'!F260&gt;0,'De la BASE'!F260,'De la BASE'!F260+0.001)</f>
        <v>22.398</v>
      </c>
      <c r="G264" s="15">
        <v>22737</v>
      </c>
    </row>
    <row r="265" spans="1:7" ht="12.75">
      <c r="A265" s="30" t="str">
        <f>'De la BASE'!A261</f>
        <v>7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4.982069</v>
      </c>
      <c r="F265" s="9">
        <f>IF('De la BASE'!F261&gt;0,'De la BASE'!F261,'De la BASE'!F261+0.001)</f>
        <v>15.277731</v>
      </c>
      <c r="G265" s="15">
        <v>22767</v>
      </c>
    </row>
    <row r="266" spans="1:7" ht="12.75">
      <c r="A266" s="30" t="str">
        <f>'De la BASE'!A262</f>
        <v>7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1.991388</v>
      </c>
      <c r="F266" s="9">
        <f>IF('De la BASE'!F262&gt;0,'De la BASE'!F262,'De la BASE'!F262+0.001)</f>
        <v>5.87692</v>
      </c>
      <c r="G266" s="15">
        <v>22798</v>
      </c>
    </row>
    <row r="267" spans="1:7" ht="12.75">
      <c r="A267" s="30" t="str">
        <f>'De la BASE'!A263</f>
        <v>7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0.954275</v>
      </c>
      <c r="F267" s="9">
        <f>IF('De la BASE'!F263&gt;0,'De la BASE'!F263,'De la BASE'!F263+0.001)</f>
        <v>2.6920599999999997</v>
      </c>
      <c r="G267" s="15">
        <v>22828</v>
      </c>
    </row>
    <row r="268" spans="1:7" ht="12.75">
      <c r="A268" s="30" t="str">
        <f>'De la BASE'!A264</f>
        <v>7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0.291788</v>
      </c>
      <c r="F268" s="9">
        <f>IF('De la BASE'!F264&gt;0,'De la BASE'!F264,'De la BASE'!F264+0.001)</f>
        <v>0.8146770000000001</v>
      </c>
      <c r="G268" s="15">
        <v>22859</v>
      </c>
    </row>
    <row r="269" spans="1:7" ht="12.75">
      <c r="A269" s="30" t="str">
        <f>'De la BASE'!A265</f>
        <v>7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0.479216</v>
      </c>
      <c r="F269" s="9">
        <f>IF('De la BASE'!F265&gt;0,'De la BASE'!F265,'De la BASE'!F265+0.001)</f>
        <v>1.3195519999999998</v>
      </c>
      <c r="G269" s="15">
        <v>22890</v>
      </c>
    </row>
    <row r="270" spans="1:7" ht="12.75">
      <c r="A270" s="30" t="str">
        <f>'De la BASE'!A266</f>
        <v>7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0.966112</v>
      </c>
      <c r="F270" s="9">
        <f>IF('De la BASE'!F266&gt;0,'De la BASE'!F266,'De la BASE'!F266+0.001)</f>
        <v>2.426403</v>
      </c>
      <c r="G270" s="15">
        <v>22920</v>
      </c>
    </row>
    <row r="271" spans="1:7" ht="12.75">
      <c r="A271" s="30" t="str">
        <f>'De la BASE'!A267</f>
        <v>7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0.95702</v>
      </c>
      <c r="F271" s="9">
        <f>IF('De la BASE'!F267&gt;0,'De la BASE'!F267,'De la BASE'!F267+0.001)</f>
        <v>2.9079360000000003</v>
      </c>
      <c r="G271" s="15">
        <v>22951</v>
      </c>
    </row>
    <row r="272" spans="1:7" ht="12.75">
      <c r="A272" s="30" t="str">
        <f>'De la BASE'!A268</f>
        <v>7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1.85129</v>
      </c>
      <c r="F272" s="9">
        <f>IF('De la BASE'!F268&gt;0,'De la BASE'!F268,'De la BASE'!F268+0.001)</f>
        <v>4.24649</v>
      </c>
      <c r="G272" s="15">
        <v>22981</v>
      </c>
    </row>
    <row r="273" spans="1:7" ht="12.75">
      <c r="A273" s="30" t="str">
        <f>'De la BASE'!A269</f>
        <v>7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5.458781</v>
      </c>
      <c r="F273" s="9">
        <f>IF('De la BASE'!F269&gt;0,'De la BASE'!F269,'De la BASE'!F269+0.001)</f>
        <v>14.568284</v>
      </c>
      <c r="G273" s="15">
        <v>23012</v>
      </c>
    </row>
    <row r="274" spans="1:7" ht="12.75">
      <c r="A274" s="30" t="str">
        <f>'De la BASE'!A270</f>
        <v>7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1.024675</v>
      </c>
      <c r="F274" s="9">
        <f>IF('De la BASE'!F270&gt;0,'De la BASE'!F270,'De la BASE'!F270+0.001)</f>
        <v>3.276549</v>
      </c>
      <c r="G274" s="15">
        <v>23043</v>
      </c>
    </row>
    <row r="275" spans="1:7" ht="12.75">
      <c r="A275" s="30" t="str">
        <f>'De la BASE'!A271</f>
        <v>7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8.088192</v>
      </c>
      <c r="F275" s="9">
        <f>IF('De la BASE'!F271&gt;0,'De la BASE'!F271,'De la BASE'!F271+0.001)</f>
        <v>19.599328</v>
      </c>
      <c r="G275" s="15">
        <v>23071</v>
      </c>
    </row>
    <row r="276" spans="1:7" ht="12.75">
      <c r="A276" s="30" t="str">
        <f>'De la BASE'!A272</f>
        <v>7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7.61463</v>
      </c>
      <c r="F276" s="9">
        <f>IF('De la BASE'!F272&gt;0,'De la BASE'!F272,'De la BASE'!F272+0.001)</f>
        <v>20.083759999999998</v>
      </c>
      <c r="G276" s="15">
        <v>23102</v>
      </c>
    </row>
    <row r="277" spans="1:7" ht="12.75">
      <c r="A277" s="30" t="str">
        <f>'De la BASE'!A273</f>
        <v>7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6.20806</v>
      </c>
      <c r="F277" s="9">
        <f>IF('De la BASE'!F273&gt;0,'De la BASE'!F273,'De la BASE'!F273+0.001)</f>
        <v>19.99066</v>
      </c>
      <c r="G277" s="15">
        <v>23132</v>
      </c>
    </row>
    <row r="278" spans="1:7" ht="12.75">
      <c r="A278" s="30" t="str">
        <f>'De la BASE'!A274</f>
        <v>7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2.70053</v>
      </c>
      <c r="F278" s="9">
        <f>IF('De la BASE'!F274&gt;0,'De la BASE'!F274,'De la BASE'!F274+0.001)</f>
        <v>9.61576</v>
      </c>
      <c r="G278" s="15">
        <v>23163</v>
      </c>
    </row>
    <row r="279" spans="1:7" ht="12.75">
      <c r="A279" s="30" t="str">
        <f>'De la BASE'!A275</f>
        <v>7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1.806805</v>
      </c>
      <c r="F279" s="9">
        <f>IF('De la BASE'!F275&gt;0,'De la BASE'!F275,'De la BASE'!F275+0.001)</f>
        <v>5.245691</v>
      </c>
      <c r="G279" s="15">
        <v>23193</v>
      </c>
    </row>
    <row r="280" spans="1:7" ht="12.75">
      <c r="A280" s="30" t="str">
        <f>'De la BASE'!A276</f>
        <v>7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1.150524</v>
      </c>
      <c r="F280" s="9">
        <f>IF('De la BASE'!F276&gt;0,'De la BASE'!F276,'De la BASE'!F276+0.001)</f>
        <v>3.188664</v>
      </c>
      <c r="G280" s="15">
        <v>23224</v>
      </c>
    </row>
    <row r="281" spans="1:7" ht="12.75">
      <c r="A281" s="30" t="str">
        <f>'De la BASE'!A277</f>
        <v>7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2.078925</v>
      </c>
      <c r="F281" s="9">
        <f>IF('De la BASE'!F277&gt;0,'De la BASE'!F277,'De la BASE'!F277+0.001)</f>
        <v>6.22485</v>
      </c>
      <c r="G281" s="15">
        <v>23255</v>
      </c>
    </row>
    <row r="282" spans="1:7" ht="12.75">
      <c r="A282" s="30" t="str">
        <f>'De la BASE'!A278</f>
        <v>7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0.850164</v>
      </c>
      <c r="F282" s="9">
        <f>IF('De la BASE'!F278&gt;0,'De la BASE'!F278,'De la BASE'!F278+0.001)</f>
        <v>2.573526</v>
      </c>
      <c r="G282" s="15">
        <v>23285</v>
      </c>
    </row>
    <row r="283" spans="1:7" ht="12.75">
      <c r="A283" s="30" t="str">
        <f>'De la BASE'!A279</f>
        <v>7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8.16598</v>
      </c>
      <c r="F283" s="9">
        <f>IF('De la BASE'!F279&gt;0,'De la BASE'!F279,'De la BASE'!F279+0.001)</f>
        <v>26.71051</v>
      </c>
      <c r="G283" s="15">
        <v>23316</v>
      </c>
    </row>
    <row r="284" spans="1:7" ht="12.75">
      <c r="A284" s="30" t="str">
        <f>'De la BASE'!A280</f>
        <v>7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2.294204</v>
      </c>
      <c r="F284" s="9">
        <f>IF('De la BASE'!F280&gt;0,'De la BASE'!F280,'De la BASE'!F280+0.001)</f>
        <v>5.613092</v>
      </c>
      <c r="G284" s="15">
        <v>23346</v>
      </c>
    </row>
    <row r="285" spans="1:7" ht="12.75">
      <c r="A285" s="30" t="str">
        <f>'De la BASE'!A281</f>
        <v>7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1.703655</v>
      </c>
      <c r="F285" s="9">
        <f>IF('De la BASE'!F281&gt;0,'De la BASE'!F281,'De la BASE'!F281+0.001)</f>
        <v>5.13264</v>
      </c>
      <c r="G285" s="15">
        <v>23377</v>
      </c>
    </row>
    <row r="286" spans="1:7" ht="12.75">
      <c r="A286" s="30" t="str">
        <f>'De la BASE'!A282</f>
        <v>7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5.4405</v>
      </c>
      <c r="F286" s="9">
        <f>IF('De la BASE'!F282&gt;0,'De la BASE'!F282,'De la BASE'!F282+0.001)</f>
        <v>15.498</v>
      </c>
      <c r="G286" s="15">
        <v>23408</v>
      </c>
    </row>
    <row r="287" spans="1:7" ht="12.75">
      <c r="A287" s="30" t="str">
        <f>'De la BASE'!A283</f>
        <v>7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6.792263</v>
      </c>
      <c r="F287" s="9">
        <f>IF('De la BASE'!F283&gt;0,'De la BASE'!F283,'De la BASE'!F283+0.001)</f>
        <v>18.59984</v>
      </c>
      <c r="G287" s="15">
        <v>23437</v>
      </c>
    </row>
    <row r="288" spans="1:7" ht="12.75">
      <c r="A288" s="30" t="str">
        <f>'De la BASE'!A284</f>
        <v>7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6.379852</v>
      </c>
      <c r="F288" s="9">
        <f>IF('De la BASE'!F284&gt;0,'De la BASE'!F284,'De la BASE'!F284+0.001)</f>
        <v>15.959788999999999</v>
      </c>
      <c r="G288" s="15">
        <v>23468</v>
      </c>
    </row>
    <row r="289" spans="1:7" ht="12.75">
      <c r="A289" s="30" t="str">
        <f>'De la BASE'!A285</f>
        <v>7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3.655148</v>
      </c>
      <c r="F289" s="9">
        <f>IF('De la BASE'!F285&gt;0,'De la BASE'!F285,'De la BASE'!F285+0.001)</f>
        <v>11.630782</v>
      </c>
      <c r="G289" s="15">
        <v>23498</v>
      </c>
    </row>
    <row r="290" spans="1:7" ht="12.75">
      <c r="A290" s="30" t="str">
        <f>'De la BASE'!A286</f>
        <v>7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1.65358</v>
      </c>
      <c r="F290" s="9">
        <f>IF('De la BASE'!F286&gt;0,'De la BASE'!F286,'De la BASE'!F286+0.001)</f>
        <v>5.736212</v>
      </c>
      <c r="G290" s="15">
        <v>23529</v>
      </c>
    </row>
    <row r="291" spans="1:7" ht="12.75">
      <c r="A291" s="30" t="str">
        <f>'De la BASE'!A287</f>
        <v>7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1.044638</v>
      </c>
      <c r="F291" s="9">
        <f>IF('De la BASE'!F287&gt;0,'De la BASE'!F287,'De la BASE'!F287+0.001)</f>
        <v>2.9196910000000003</v>
      </c>
      <c r="G291" s="15">
        <v>23559</v>
      </c>
    </row>
    <row r="292" spans="1:7" ht="12.75">
      <c r="A292" s="30" t="str">
        <f>'De la BASE'!A288</f>
        <v>7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0.641273</v>
      </c>
      <c r="F292" s="9">
        <f>IF('De la BASE'!F288&gt;0,'De la BASE'!F288,'De la BASE'!F288+0.001)</f>
        <v>1.783124</v>
      </c>
      <c r="G292" s="15">
        <v>23590</v>
      </c>
    </row>
    <row r="293" spans="1:7" ht="12.75">
      <c r="A293" s="30" t="str">
        <f>'De la BASE'!A289</f>
        <v>7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0.309175</v>
      </c>
      <c r="F293" s="9">
        <f>IF('De la BASE'!F289&gt;0,'De la BASE'!F289,'De la BASE'!F289+0.001)</f>
        <v>0.8530249999999999</v>
      </c>
      <c r="G293" s="15">
        <v>23621</v>
      </c>
    </row>
    <row r="294" spans="1:7" ht="12.75">
      <c r="A294" s="30" t="str">
        <f>'De la BASE'!A290</f>
        <v>7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1.981032</v>
      </c>
      <c r="F294" s="9">
        <f>IF('De la BASE'!F290&gt;0,'De la BASE'!F290,'De la BASE'!F290+0.001)</f>
        <v>5.121855999999999</v>
      </c>
      <c r="G294" s="15">
        <v>23651</v>
      </c>
    </row>
    <row r="295" spans="1:7" ht="12.75">
      <c r="A295" s="30" t="str">
        <f>'De la BASE'!A291</f>
        <v>7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0.651514</v>
      </c>
      <c r="F295" s="9">
        <f>IF('De la BASE'!F291&gt;0,'De la BASE'!F291,'De la BASE'!F291+0.001)</f>
        <v>1.8482280000000002</v>
      </c>
      <c r="G295" s="15">
        <v>23682</v>
      </c>
    </row>
    <row r="296" spans="1:7" ht="12.75">
      <c r="A296" s="30" t="str">
        <f>'De la BASE'!A292</f>
        <v>7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2.469584</v>
      </c>
      <c r="F296" s="9">
        <f>IF('De la BASE'!F292&gt;0,'De la BASE'!F292,'De la BASE'!F292+0.001)</f>
        <v>7.218536</v>
      </c>
      <c r="G296" s="15">
        <v>23712</v>
      </c>
    </row>
    <row r="297" spans="1:7" ht="12.75">
      <c r="A297" s="30" t="str">
        <f>'De la BASE'!A293</f>
        <v>7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2.819028</v>
      </c>
      <c r="F297" s="9">
        <f>IF('De la BASE'!F293&gt;0,'De la BASE'!F293,'De la BASE'!F293+0.001)</f>
        <v>10.057512</v>
      </c>
      <c r="G297" s="15">
        <v>23743</v>
      </c>
    </row>
    <row r="298" spans="1:7" ht="12.75">
      <c r="A298" s="30" t="str">
        <f>'De la BASE'!A294</f>
        <v>7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4.398728</v>
      </c>
      <c r="F298" s="9">
        <f>IF('De la BASE'!F294&gt;0,'De la BASE'!F294,'De la BASE'!F294+0.001)</f>
        <v>11.17656</v>
      </c>
      <c r="G298" s="15">
        <v>23774</v>
      </c>
    </row>
    <row r="299" spans="1:7" ht="12.75">
      <c r="A299" s="30" t="str">
        <f>'De la BASE'!A295</f>
        <v>7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9.4021</v>
      </c>
      <c r="F299" s="9">
        <f>IF('De la BASE'!F295&gt;0,'De la BASE'!F295,'De la BASE'!F295+0.001)</f>
        <v>23.5971</v>
      </c>
      <c r="G299" s="15">
        <v>23802</v>
      </c>
    </row>
    <row r="300" spans="1:7" ht="12.75">
      <c r="A300" s="30" t="str">
        <f>'De la BASE'!A296</f>
        <v>7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8.139096</v>
      </c>
      <c r="F300" s="9">
        <f>IF('De la BASE'!F296&gt;0,'De la BASE'!F296,'De la BASE'!F296+0.001)</f>
        <v>20.272378</v>
      </c>
      <c r="G300" s="15">
        <v>23833</v>
      </c>
    </row>
    <row r="301" spans="1:7" ht="12.75">
      <c r="A301" s="30" t="str">
        <f>'De la BASE'!A297</f>
        <v>7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2.79055</v>
      </c>
      <c r="F301" s="9">
        <f>IF('De la BASE'!F297&gt;0,'De la BASE'!F297,'De la BASE'!F297+0.001)</f>
        <v>8.1137</v>
      </c>
      <c r="G301" s="15">
        <v>23863</v>
      </c>
    </row>
    <row r="302" spans="1:7" ht="12.75">
      <c r="A302" s="30" t="str">
        <f>'De la BASE'!A298</f>
        <v>7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0.432276</v>
      </c>
      <c r="F302" s="9">
        <f>IF('De la BASE'!F298&gt;0,'De la BASE'!F298,'De la BASE'!F298+0.001)</f>
        <v>1.266772</v>
      </c>
      <c r="G302" s="15">
        <v>23894</v>
      </c>
    </row>
    <row r="303" spans="1:7" ht="12.75">
      <c r="A303" s="30" t="str">
        <f>'De la BASE'!A299</f>
        <v>7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0.208539</v>
      </c>
      <c r="F303" s="9">
        <f>IF('De la BASE'!F299&gt;0,'De la BASE'!F299,'De la BASE'!F299+0.001)</f>
        <v>0.584586</v>
      </c>
      <c r="G303" s="15">
        <v>23924</v>
      </c>
    </row>
    <row r="304" spans="1:7" ht="12.75">
      <c r="A304" s="30" t="str">
        <f>'De la BASE'!A300</f>
        <v>7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0.203544</v>
      </c>
      <c r="F304" s="9">
        <f>IF('De la BASE'!F300&gt;0,'De la BASE'!F300,'De la BASE'!F300+0.001)</f>
        <v>0.559152</v>
      </c>
      <c r="G304" s="15">
        <v>23955</v>
      </c>
    </row>
    <row r="305" spans="1:7" ht="12.75">
      <c r="A305" s="30" t="str">
        <f>'De la BASE'!A301</f>
        <v>7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0.4503</v>
      </c>
      <c r="F305" s="9">
        <f>IF('De la BASE'!F301&gt;0,'De la BASE'!F301,'De la BASE'!F301+0.001)</f>
        <v>1.6360899999999998</v>
      </c>
      <c r="G305" s="15">
        <v>23986</v>
      </c>
    </row>
    <row r="306" spans="1:7" ht="12.75">
      <c r="A306" s="30" t="str">
        <f>'De la BASE'!A302</f>
        <v>7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1.004672</v>
      </c>
      <c r="F306" s="9">
        <f>IF('De la BASE'!F302&gt;0,'De la BASE'!F302,'De la BASE'!F302+0.001)</f>
        <v>2.931184</v>
      </c>
      <c r="G306" s="15">
        <v>24016</v>
      </c>
    </row>
    <row r="307" spans="1:7" ht="12.75">
      <c r="A307" s="30" t="str">
        <f>'De la BASE'!A303</f>
        <v>7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5.245014</v>
      </c>
      <c r="F307" s="9">
        <f>IF('De la BASE'!F303&gt;0,'De la BASE'!F303,'De la BASE'!F303+0.001)</f>
        <v>13.847266000000001</v>
      </c>
      <c r="G307" s="15">
        <v>24047</v>
      </c>
    </row>
    <row r="308" spans="1:7" ht="12.75">
      <c r="A308" s="30" t="str">
        <f>'De la BASE'!A304</f>
        <v>7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9.230375</v>
      </c>
      <c r="F308" s="9">
        <f>IF('De la BASE'!F304&gt;0,'De la BASE'!F304,'De la BASE'!F304+0.001)</f>
        <v>23.756425</v>
      </c>
      <c r="G308" s="15">
        <v>24077</v>
      </c>
    </row>
    <row r="309" spans="1:7" ht="12.75">
      <c r="A309" s="30" t="str">
        <f>'De la BASE'!A305</f>
        <v>7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3.97575</v>
      </c>
      <c r="F309" s="9">
        <f>IF('De la BASE'!F305&gt;0,'De la BASE'!F305,'De la BASE'!F305+0.001)</f>
        <v>11.990862</v>
      </c>
      <c r="G309" s="15">
        <v>24108</v>
      </c>
    </row>
    <row r="310" spans="1:7" ht="12.75">
      <c r="A310" s="30" t="str">
        <f>'De la BASE'!A306</f>
        <v>7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6.847524</v>
      </c>
      <c r="F310" s="9">
        <f>IF('De la BASE'!F306&gt;0,'De la BASE'!F306,'De la BASE'!F306+0.001)</f>
        <v>20.102088000000002</v>
      </c>
      <c r="G310" s="15">
        <v>24139</v>
      </c>
    </row>
    <row r="311" spans="1:7" ht="12.75">
      <c r="A311" s="30" t="str">
        <f>'De la BASE'!A307</f>
        <v>7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3.607821</v>
      </c>
      <c r="F311" s="9">
        <f>IF('De la BASE'!F307&gt;0,'De la BASE'!F307,'De la BASE'!F307+0.001)</f>
        <v>9.056367</v>
      </c>
      <c r="G311" s="15">
        <v>24167</v>
      </c>
    </row>
    <row r="312" spans="1:7" ht="12.75">
      <c r="A312" s="30" t="str">
        <f>'De la BASE'!A308</f>
        <v>7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3.00901</v>
      </c>
      <c r="F312" s="9">
        <f>IF('De la BASE'!F308&gt;0,'De la BASE'!F308,'De la BASE'!F308+0.001)</f>
        <v>12.52705</v>
      </c>
      <c r="G312" s="15">
        <v>24198</v>
      </c>
    </row>
    <row r="313" spans="1:7" ht="12.75">
      <c r="A313" s="30" t="str">
        <f>'De la BASE'!A309</f>
        <v>7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1.429585</v>
      </c>
      <c r="F313" s="9">
        <f>IF('De la BASE'!F309&gt;0,'De la BASE'!F309,'De la BASE'!F309+0.001)</f>
        <v>5.629746</v>
      </c>
      <c r="G313" s="15">
        <v>24228</v>
      </c>
    </row>
    <row r="314" spans="1:7" ht="12.75">
      <c r="A314" s="30" t="str">
        <f>'De la BASE'!A310</f>
        <v>7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1.336965</v>
      </c>
      <c r="F314" s="9">
        <f>IF('De la BASE'!F310&gt;0,'De la BASE'!F310,'De la BASE'!F310+0.001)</f>
        <v>5.160435</v>
      </c>
      <c r="G314" s="15">
        <v>24259</v>
      </c>
    </row>
    <row r="315" spans="1:7" ht="12.75">
      <c r="A315" s="30" t="str">
        <f>'De la BASE'!A311</f>
        <v>7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0.339388</v>
      </c>
      <c r="F315" s="9">
        <f>IF('De la BASE'!F311&gt;0,'De la BASE'!F311,'De la BASE'!F311+0.001)</f>
        <v>0.971106</v>
      </c>
      <c r="G315" s="15">
        <v>24289</v>
      </c>
    </row>
    <row r="316" spans="1:7" ht="12.75">
      <c r="A316" s="30" t="str">
        <f>'De la BASE'!A312</f>
        <v>7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0.13891</v>
      </c>
      <c r="F316" s="9">
        <f>IF('De la BASE'!F312&gt;0,'De la BASE'!F312,'De la BASE'!F312+0.001)</f>
        <v>0.38831000000000004</v>
      </c>
      <c r="G316" s="15">
        <v>24320</v>
      </c>
    </row>
    <row r="317" spans="1:7" ht="12.75">
      <c r="A317" s="30" t="str">
        <f>'De la BASE'!A313</f>
        <v>7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0.178024</v>
      </c>
      <c r="F317" s="9">
        <f>IF('De la BASE'!F313&gt;0,'De la BASE'!F313,'De la BASE'!F313+0.001)</f>
        <v>0.49592400000000003</v>
      </c>
      <c r="G317" s="15">
        <v>24351</v>
      </c>
    </row>
    <row r="318" spans="1:7" ht="12.75">
      <c r="A318" s="30" t="str">
        <f>'De la BASE'!A314</f>
        <v>7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3.051798</v>
      </c>
      <c r="F318" s="9">
        <f>IF('De la BASE'!F314&gt;0,'De la BASE'!F314,'De la BASE'!F314+0.001)</f>
        <v>9.131426999999999</v>
      </c>
      <c r="G318" s="15">
        <v>24381</v>
      </c>
    </row>
    <row r="319" spans="1:7" ht="12.75">
      <c r="A319" s="30" t="str">
        <f>'De la BASE'!A315</f>
        <v>7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7.435368</v>
      </c>
      <c r="F319" s="9">
        <f>IF('De la BASE'!F315&gt;0,'De la BASE'!F315,'De la BASE'!F315+0.001)</f>
        <v>18.823446</v>
      </c>
      <c r="G319" s="15">
        <v>24412</v>
      </c>
    </row>
    <row r="320" spans="1:7" ht="12.75">
      <c r="A320" s="30" t="str">
        <f>'De la BASE'!A316</f>
        <v>7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12.3201</v>
      </c>
      <c r="F320" s="9">
        <f>IF('De la BASE'!F316&gt;0,'De la BASE'!F316,'De la BASE'!F316+0.001)</f>
        <v>29.5488</v>
      </c>
      <c r="G320" s="15">
        <v>24442</v>
      </c>
    </row>
    <row r="321" spans="1:7" ht="12.75">
      <c r="A321" s="30" t="str">
        <f>'De la BASE'!A317</f>
        <v>7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3.776315</v>
      </c>
      <c r="F321" s="9">
        <f>IF('De la BASE'!F317&gt;0,'De la BASE'!F317,'De la BASE'!F317+0.001)</f>
        <v>9.328755</v>
      </c>
      <c r="G321" s="15">
        <v>24473</v>
      </c>
    </row>
    <row r="322" spans="1:7" ht="12.75">
      <c r="A322" s="30" t="str">
        <f>'De la BASE'!A318</f>
        <v>7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2.075275</v>
      </c>
      <c r="F322" s="9">
        <f>IF('De la BASE'!F318&gt;0,'De la BASE'!F318,'De la BASE'!F318+0.001)</f>
        <v>6.020739</v>
      </c>
      <c r="G322" s="15">
        <v>24504</v>
      </c>
    </row>
    <row r="323" spans="1:7" ht="12.75">
      <c r="A323" s="30" t="str">
        <f>'De la BASE'!A319</f>
        <v>7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5.245196</v>
      </c>
      <c r="F323" s="9">
        <f>IF('De la BASE'!F319&gt;0,'De la BASE'!F319,'De la BASE'!F319+0.001)</f>
        <v>13.83861</v>
      </c>
      <c r="G323" s="15">
        <v>24532</v>
      </c>
    </row>
    <row r="324" spans="1:7" ht="12.75">
      <c r="A324" s="30" t="str">
        <f>'De la BASE'!A320</f>
        <v>7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1.91597</v>
      </c>
      <c r="F324" s="9">
        <f>IF('De la BASE'!F320&gt;0,'De la BASE'!F320,'De la BASE'!F320+0.001)</f>
        <v>4.7050849999999995</v>
      </c>
      <c r="G324" s="15">
        <v>24563</v>
      </c>
    </row>
    <row r="325" spans="1:7" ht="12.75">
      <c r="A325" s="30" t="str">
        <f>'De la BASE'!A321</f>
        <v>7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3.845418</v>
      </c>
      <c r="F325" s="9">
        <f>IF('De la BASE'!F321&gt;0,'De la BASE'!F321,'De la BASE'!F321+0.001)</f>
        <v>11.442234</v>
      </c>
      <c r="G325" s="15">
        <v>24593</v>
      </c>
    </row>
    <row r="326" spans="1:7" ht="12.75">
      <c r="A326" s="30" t="str">
        <f>'De la BASE'!A322</f>
        <v>7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0.96615</v>
      </c>
      <c r="F326" s="9">
        <f>IF('De la BASE'!F322&gt;0,'De la BASE'!F322,'De la BASE'!F322+0.001)</f>
        <v>3.0465929999999997</v>
      </c>
      <c r="G326" s="15">
        <v>24624</v>
      </c>
    </row>
    <row r="327" spans="1:7" ht="12.75">
      <c r="A327" s="30" t="str">
        <f>'De la BASE'!A323</f>
        <v>7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0.28704</v>
      </c>
      <c r="F327" s="9">
        <f>IF('De la BASE'!F323&gt;0,'De la BASE'!F323,'De la BASE'!F323+0.001)</f>
        <v>0.8138780000000001</v>
      </c>
      <c r="G327" s="15">
        <v>24654</v>
      </c>
    </row>
    <row r="328" spans="1:7" ht="12.75">
      <c r="A328" s="30" t="str">
        <f>'De la BASE'!A324</f>
        <v>7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0.215071</v>
      </c>
      <c r="F328" s="9">
        <f>IF('De la BASE'!F324&gt;0,'De la BASE'!F324,'De la BASE'!F324+0.001)</f>
        <v>0.603905</v>
      </c>
      <c r="G328" s="15">
        <v>24685</v>
      </c>
    </row>
    <row r="329" spans="1:7" ht="12.75">
      <c r="A329" s="30" t="str">
        <f>'De la BASE'!A325</f>
        <v>7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0.334412</v>
      </c>
      <c r="F329" s="9">
        <f>IF('De la BASE'!F325&gt;0,'De la BASE'!F325,'De la BASE'!F325+0.001)</f>
        <v>0.98176</v>
      </c>
      <c r="G329" s="15">
        <v>24716</v>
      </c>
    </row>
    <row r="330" spans="1:7" ht="12.75">
      <c r="A330" s="30" t="str">
        <f>'De la BASE'!A326</f>
        <v>7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0.418806</v>
      </c>
      <c r="F330" s="9">
        <f>IF('De la BASE'!F326&gt;0,'De la BASE'!F326,'De la BASE'!F326+0.001)</f>
        <v>1.232568</v>
      </c>
      <c r="G330" s="15">
        <v>24746</v>
      </c>
    </row>
    <row r="331" spans="1:7" ht="12.75">
      <c r="A331" s="30" t="str">
        <f>'De la BASE'!A327</f>
        <v>7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3.07496</v>
      </c>
      <c r="F331" s="9">
        <f>IF('De la BASE'!F327&gt;0,'De la BASE'!F327,'De la BASE'!F327+0.001)</f>
        <v>8.394960000000001</v>
      </c>
      <c r="G331" s="15">
        <v>24777</v>
      </c>
    </row>
    <row r="332" spans="1:7" ht="12.75">
      <c r="A332" s="30" t="str">
        <f>'De la BASE'!A328</f>
        <v>7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8.438664</v>
      </c>
      <c r="F332" s="9">
        <f>IF('De la BASE'!F328&gt;0,'De la BASE'!F328,'De la BASE'!F328+0.001)</f>
        <v>22.547652</v>
      </c>
      <c r="G332" s="15">
        <v>24807</v>
      </c>
    </row>
    <row r="333" spans="1:7" ht="12.75">
      <c r="A333" s="30" t="str">
        <f>'De la BASE'!A329</f>
        <v>7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15.54012</v>
      </c>
      <c r="F333" s="9">
        <f>IF('De la BASE'!F329&gt;0,'De la BASE'!F329,'De la BASE'!F329+0.001)</f>
        <v>34.375321</v>
      </c>
      <c r="G333" s="15">
        <v>24838</v>
      </c>
    </row>
    <row r="334" spans="1:7" ht="12.75">
      <c r="A334" s="30" t="str">
        <f>'De la BASE'!A330</f>
        <v>7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5.789995</v>
      </c>
      <c r="F334" s="9">
        <f>IF('De la BASE'!F330&gt;0,'De la BASE'!F330,'De la BASE'!F330+0.001)</f>
        <v>14.437940000000001</v>
      </c>
      <c r="G334" s="15">
        <v>24869</v>
      </c>
    </row>
    <row r="335" spans="1:7" ht="12.75">
      <c r="A335" s="30" t="str">
        <f>'De la BASE'!A331</f>
        <v>7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5.8092</v>
      </c>
      <c r="F335" s="9">
        <f>IF('De la BASE'!F331&gt;0,'De la BASE'!F331,'De la BASE'!F331+0.001)</f>
        <v>13.51875</v>
      </c>
      <c r="G335" s="15">
        <v>24898</v>
      </c>
    </row>
    <row r="336" spans="1:7" ht="12.75">
      <c r="A336" s="30" t="str">
        <f>'De la BASE'!A332</f>
        <v>7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13.197283</v>
      </c>
      <c r="F336" s="9">
        <f>IF('De la BASE'!F332&gt;0,'De la BASE'!F332,'De la BASE'!F332+0.001)</f>
        <v>30.731150999999997</v>
      </c>
      <c r="G336" s="15">
        <v>24929</v>
      </c>
    </row>
    <row r="337" spans="1:7" ht="12.75">
      <c r="A337" s="30" t="str">
        <f>'De la BASE'!A333</f>
        <v>7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6.388758</v>
      </c>
      <c r="F337" s="9">
        <f>IF('De la BASE'!F333&gt;0,'De la BASE'!F333,'De la BASE'!F333+0.001)</f>
        <v>18.933733</v>
      </c>
      <c r="G337" s="15">
        <v>24959</v>
      </c>
    </row>
    <row r="338" spans="1:7" ht="12.75">
      <c r="A338" s="30" t="str">
        <f>'De la BASE'!A334</f>
        <v>7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1.399251</v>
      </c>
      <c r="F338" s="9">
        <f>IF('De la BASE'!F334&gt;0,'De la BASE'!F334,'De la BASE'!F334+0.001)</f>
        <v>4.643891</v>
      </c>
      <c r="G338" s="15">
        <v>24990</v>
      </c>
    </row>
    <row r="339" spans="1:7" ht="12.75">
      <c r="A339" s="30" t="str">
        <f>'De la BASE'!A335</f>
        <v>7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0.172592</v>
      </c>
      <c r="F339" s="9">
        <f>IF('De la BASE'!F335&gt;0,'De la BASE'!F335,'De la BASE'!F335+0.001)</f>
        <v>0.51336</v>
      </c>
      <c r="G339" s="15">
        <v>25020</v>
      </c>
    </row>
    <row r="340" spans="1:7" ht="12.75">
      <c r="A340" s="30" t="str">
        <f>'De la BASE'!A336</f>
        <v>7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0.058596</v>
      </c>
      <c r="F340" s="9">
        <f>IF('De la BASE'!F336&gt;0,'De la BASE'!F336,'De la BASE'!F336+0.001)</f>
        <v>0.155952</v>
      </c>
      <c r="G340" s="15">
        <v>25051</v>
      </c>
    </row>
    <row r="341" spans="1:7" ht="12.75">
      <c r="A341" s="30" t="str">
        <f>'De la BASE'!A337</f>
        <v>7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0.145791</v>
      </c>
      <c r="F341" s="9">
        <f>IF('De la BASE'!F337&gt;0,'De la BASE'!F337,'De la BASE'!F337+0.001)</f>
        <v>0.403326</v>
      </c>
      <c r="G341" s="15">
        <v>25082</v>
      </c>
    </row>
    <row r="342" spans="1:7" ht="12.75">
      <c r="A342" s="30" t="str">
        <f>'De la BASE'!A338</f>
        <v>7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0.093</v>
      </c>
      <c r="F342" s="9">
        <f>IF('De la BASE'!F338&gt;0,'De la BASE'!F338,'De la BASE'!F338+0.001)</f>
        <v>0.3255</v>
      </c>
      <c r="G342" s="15">
        <v>25112</v>
      </c>
    </row>
    <row r="343" spans="1:7" ht="12.75">
      <c r="A343" s="30" t="str">
        <f>'De la BASE'!A339</f>
        <v>7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2.738964</v>
      </c>
      <c r="F343" s="9">
        <f>IF('De la BASE'!F339&gt;0,'De la BASE'!F339,'De la BASE'!F339+0.001)</f>
        <v>7.548852</v>
      </c>
      <c r="G343" s="15">
        <v>25143</v>
      </c>
    </row>
    <row r="344" spans="1:7" ht="12.75">
      <c r="A344" s="30" t="str">
        <f>'De la BASE'!A340</f>
        <v>7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4.642</v>
      </c>
      <c r="F344" s="9">
        <f>IF('De la BASE'!F340&gt;0,'De la BASE'!F340,'De la BASE'!F340+0.001)</f>
        <v>10.46982</v>
      </c>
      <c r="G344" s="15">
        <v>25173</v>
      </c>
    </row>
    <row r="345" spans="1:7" ht="12.75">
      <c r="A345" s="30" t="str">
        <f>'De la BASE'!A341</f>
        <v>7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5.174676</v>
      </c>
      <c r="F345" s="9">
        <f>IF('De la BASE'!F341&gt;0,'De la BASE'!F341,'De la BASE'!F341+0.001)</f>
        <v>13.622224</v>
      </c>
      <c r="G345" s="15">
        <v>25204</v>
      </c>
    </row>
    <row r="346" spans="1:7" ht="12.75">
      <c r="A346" s="30" t="str">
        <f>'De la BASE'!A342</f>
        <v>7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3.10478</v>
      </c>
      <c r="F346" s="9">
        <f>IF('De la BASE'!F342&gt;0,'De la BASE'!F342,'De la BASE'!F342+0.001)</f>
        <v>9.83024</v>
      </c>
      <c r="G346" s="15">
        <v>25235</v>
      </c>
    </row>
    <row r="347" spans="1:7" ht="12.75">
      <c r="A347" s="30" t="str">
        <f>'De la BASE'!A343</f>
        <v>7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7.47574</v>
      </c>
      <c r="F347" s="9">
        <f>IF('De la BASE'!F343&gt;0,'De la BASE'!F343,'De la BASE'!F343+0.001)</f>
        <v>19.654664</v>
      </c>
      <c r="G347" s="15">
        <v>25263</v>
      </c>
    </row>
    <row r="348" spans="1:7" ht="12.75">
      <c r="A348" s="30" t="str">
        <f>'De la BASE'!A344</f>
        <v>7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4.789594</v>
      </c>
      <c r="F348" s="9">
        <f>IF('De la BASE'!F344&gt;0,'De la BASE'!F344,'De la BASE'!F344+0.001)</f>
        <v>15.646723000000001</v>
      </c>
      <c r="G348" s="15">
        <v>25294</v>
      </c>
    </row>
    <row r="349" spans="1:7" ht="12.75">
      <c r="A349" s="30" t="str">
        <f>'De la BASE'!A345</f>
        <v>7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5.813856</v>
      </c>
      <c r="F349" s="9">
        <f>IF('De la BASE'!F345&gt;0,'De la BASE'!F345,'De la BASE'!F345+0.001)</f>
        <v>16.903248</v>
      </c>
      <c r="G349" s="15">
        <v>25324</v>
      </c>
    </row>
    <row r="350" spans="1:7" ht="12.75">
      <c r="A350" s="30" t="str">
        <f>'De la BASE'!A346</f>
        <v>7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2.062134</v>
      </c>
      <c r="F350" s="9">
        <f>IF('De la BASE'!F346&gt;0,'De la BASE'!F346,'De la BASE'!F346+0.001)</f>
        <v>6.518663999999999</v>
      </c>
      <c r="G350" s="15">
        <v>25355</v>
      </c>
    </row>
    <row r="351" spans="1:7" ht="12.75">
      <c r="A351" s="30" t="str">
        <f>'De la BASE'!A347</f>
        <v>7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0.41769</v>
      </c>
      <c r="F351" s="9">
        <f>IF('De la BASE'!F347&gt;0,'De la BASE'!F347,'De la BASE'!F347+0.001)</f>
        <v>1.171368</v>
      </c>
      <c r="G351" s="15">
        <v>25385</v>
      </c>
    </row>
    <row r="352" spans="1:7" ht="12.75">
      <c r="A352" s="30" t="str">
        <f>'De la BASE'!A348</f>
        <v>7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0.122664</v>
      </c>
      <c r="F352" s="9">
        <f>IF('De la BASE'!F348&gt;0,'De la BASE'!F348,'De la BASE'!F348+0.001)</f>
        <v>0.341092</v>
      </c>
      <c r="G352" s="15">
        <v>25416</v>
      </c>
    </row>
    <row r="353" spans="1:7" ht="12.75">
      <c r="A353" s="30" t="str">
        <f>'De la BASE'!A349</f>
        <v>7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1.530272</v>
      </c>
      <c r="F353" s="9">
        <f>IF('De la BASE'!F349&gt;0,'De la BASE'!F349,'De la BASE'!F349+0.001)</f>
        <v>4.246272</v>
      </c>
      <c r="G353" s="15">
        <v>25447</v>
      </c>
    </row>
    <row r="354" spans="1:7" ht="12.75">
      <c r="A354" s="30" t="str">
        <f>'De la BASE'!A350</f>
        <v>7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0.769104</v>
      </c>
      <c r="F354" s="9">
        <f>IF('De la BASE'!F350&gt;0,'De la BASE'!F350,'De la BASE'!F350+0.001)</f>
        <v>2.182068</v>
      </c>
      <c r="G354" s="15">
        <v>25477</v>
      </c>
    </row>
    <row r="355" spans="1:7" ht="12.75">
      <c r="A355" s="30" t="str">
        <f>'De la BASE'!A351</f>
        <v>7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1.761474</v>
      </c>
      <c r="F355" s="9">
        <f>IF('De la BASE'!F351&gt;0,'De la BASE'!F351,'De la BASE'!F351+0.001)</f>
        <v>5.272104</v>
      </c>
      <c r="G355" s="15">
        <v>25508</v>
      </c>
    </row>
    <row r="356" spans="1:7" ht="12.75">
      <c r="A356" s="30" t="str">
        <f>'De la BASE'!A352</f>
        <v>7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14.05305</v>
      </c>
      <c r="F356" s="9">
        <f>IF('De la BASE'!F352&gt;0,'De la BASE'!F352,'De la BASE'!F352+0.001)</f>
        <v>33.103575</v>
      </c>
      <c r="G356" s="15">
        <v>25538</v>
      </c>
    </row>
    <row r="357" spans="1:7" ht="12.75">
      <c r="A357" s="30" t="str">
        <f>'De la BASE'!A353</f>
        <v>7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11.448682</v>
      </c>
      <c r="F357" s="9">
        <f>IF('De la BASE'!F353&gt;0,'De la BASE'!F353,'De la BASE'!F353+0.001)</f>
        <v>25.124582</v>
      </c>
      <c r="G357" s="15">
        <v>25569</v>
      </c>
    </row>
    <row r="358" spans="1:7" ht="12.75">
      <c r="A358" s="30" t="str">
        <f>'De la BASE'!A354</f>
        <v>7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3.6918</v>
      </c>
      <c r="F358" s="9">
        <f>IF('De la BASE'!F354&gt;0,'De la BASE'!F354,'De la BASE'!F354+0.001)</f>
        <v>8.49114</v>
      </c>
      <c r="G358" s="15">
        <v>25600</v>
      </c>
    </row>
    <row r="359" spans="1:7" ht="12.75">
      <c r="A359" s="30" t="str">
        <f>'De la BASE'!A355</f>
        <v>7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3.581152</v>
      </c>
      <c r="F359" s="9">
        <f>IF('De la BASE'!F355&gt;0,'De la BASE'!F355,'De la BASE'!F355+0.001)</f>
        <v>11.216736</v>
      </c>
      <c r="G359" s="15">
        <v>25628</v>
      </c>
    </row>
    <row r="360" spans="1:7" ht="12.75">
      <c r="A360" s="30" t="str">
        <f>'De la BASE'!A356</f>
        <v>7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9.47424</v>
      </c>
      <c r="F360" s="9">
        <f>IF('De la BASE'!F356&gt;0,'De la BASE'!F356,'De la BASE'!F356+0.001)</f>
        <v>22.337856000000002</v>
      </c>
      <c r="G360" s="15">
        <v>25659</v>
      </c>
    </row>
    <row r="361" spans="1:7" ht="12.75">
      <c r="A361" s="30" t="str">
        <f>'De la BASE'!A357</f>
        <v>7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8.657519</v>
      </c>
      <c r="F361" s="9">
        <f>IF('De la BASE'!F357&gt;0,'De la BASE'!F357,'De la BASE'!F357+0.001)</f>
        <v>26.368535</v>
      </c>
      <c r="G361" s="15">
        <v>25689</v>
      </c>
    </row>
    <row r="362" spans="1:7" ht="12.75">
      <c r="A362" s="30" t="str">
        <f>'De la BASE'!A358</f>
        <v>7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2.338767</v>
      </c>
      <c r="F362" s="9">
        <f>IF('De la BASE'!F358&gt;0,'De la BASE'!F358,'De la BASE'!F358+0.001)</f>
        <v>8.055753</v>
      </c>
      <c r="G362" s="15">
        <v>25720</v>
      </c>
    </row>
    <row r="363" spans="1:7" ht="12.75">
      <c r="A363" s="30" t="str">
        <f>'De la BASE'!A359</f>
        <v>7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0.278545</v>
      </c>
      <c r="F363" s="9">
        <f>IF('De la BASE'!F359&gt;0,'De la BASE'!F359,'De la BASE'!F359+0.001)</f>
        <v>0.8203799999999999</v>
      </c>
      <c r="G363" s="15">
        <v>25750</v>
      </c>
    </row>
    <row r="364" spans="1:7" ht="12.75">
      <c r="A364" s="30" t="str">
        <f>'De la BASE'!A360</f>
        <v>7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0.24064</v>
      </c>
      <c r="F364" s="9">
        <f>IF('De la BASE'!F360&gt;0,'De la BASE'!F360,'De la BASE'!F360+0.001)</f>
        <v>0.68352</v>
      </c>
      <c r="G364" s="15">
        <v>25781</v>
      </c>
    </row>
    <row r="365" spans="1:7" ht="12.75">
      <c r="A365" s="30" t="str">
        <f>'De la BASE'!A361</f>
        <v>7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0.21663</v>
      </c>
      <c r="F365" s="9">
        <f>IF('De la BASE'!F361&gt;0,'De la BASE'!F361,'De la BASE'!F361+0.001)</f>
        <v>0.6133500000000001</v>
      </c>
      <c r="G365" s="15">
        <v>25812</v>
      </c>
    </row>
    <row r="366" spans="1:7" ht="12.75">
      <c r="A366" s="30" t="str">
        <f>'De la BASE'!A362</f>
        <v>7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0.20933</v>
      </c>
      <c r="F366" s="9">
        <f>IF('De la BASE'!F362&gt;0,'De la BASE'!F362,'De la BASE'!F362+0.001)</f>
        <v>0.576436</v>
      </c>
      <c r="G366" s="15">
        <v>25842</v>
      </c>
    </row>
    <row r="367" spans="1:7" ht="12.75">
      <c r="A367" s="30" t="str">
        <f>'De la BASE'!A363</f>
        <v>7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2.997462</v>
      </c>
      <c r="F367" s="9">
        <f>IF('De la BASE'!F363&gt;0,'De la BASE'!F363,'De la BASE'!F363+0.001)</f>
        <v>8.571056</v>
      </c>
      <c r="G367" s="15">
        <v>25873</v>
      </c>
    </row>
    <row r="368" spans="1:7" ht="12.75">
      <c r="A368" s="30" t="str">
        <f>'De la BASE'!A364</f>
        <v>7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2.909673</v>
      </c>
      <c r="F368" s="9">
        <f>IF('De la BASE'!F364&gt;0,'De la BASE'!F364,'De la BASE'!F364+0.001)</f>
        <v>7.810779</v>
      </c>
      <c r="G368" s="15">
        <v>25903</v>
      </c>
    </row>
    <row r="369" spans="1:7" ht="12.75">
      <c r="A369" s="30" t="str">
        <f>'De la BASE'!A365</f>
        <v>7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3.430952</v>
      </c>
      <c r="F369" s="9">
        <f>IF('De la BASE'!F365&gt;0,'De la BASE'!F365,'De la BASE'!F365+0.001)</f>
        <v>7.00532</v>
      </c>
      <c r="G369" s="15">
        <v>25934</v>
      </c>
    </row>
    <row r="370" spans="1:7" ht="12.75">
      <c r="A370" s="30" t="str">
        <f>'De la BASE'!A366</f>
        <v>7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4.65016</v>
      </c>
      <c r="F370" s="9">
        <f>IF('De la BASE'!F366&gt;0,'De la BASE'!F366,'De la BASE'!F366+0.001)</f>
        <v>12.077848</v>
      </c>
      <c r="G370" s="15">
        <v>25965</v>
      </c>
    </row>
    <row r="371" spans="1:7" ht="12.75">
      <c r="A371" s="30" t="str">
        <f>'De la BASE'!A367</f>
        <v>7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3.422214</v>
      </c>
      <c r="F371" s="9">
        <f>IF('De la BASE'!F367&gt;0,'De la BASE'!F367,'De la BASE'!F367+0.001)</f>
        <v>9.720805</v>
      </c>
      <c r="G371" s="15">
        <v>25993</v>
      </c>
    </row>
    <row r="372" spans="1:7" ht="12.75">
      <c r="A372" s="30" t="str">
        <f>'De la BASE'!A368</f>
        <v>7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9.836584</v>
      </c>
      <c r="F372" s="9">
        <f>IF('De la BASE'!F368&gt;0,'De la BASE'!F368,'De la BASE'!F368+0.001)</f>
        <v>28.193192000000003</v>
      </c>
      <c r="G372" s="15">
        <v>26024</v>
      </c>
    </row>
    <row r="373" spans="1:7" ht="12.75">
      <c r="A373" s="30" t="str">
        <f>'De la BASE'!A369</f>
        <v>7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6.811596</v>
      </c>
      <c r="F373" s="9">
        <f>IF('De la BASE'!F369&gt;0,'De la BASE'!F369,'De la BASE'!F369+0.001)</f>
        <v>19.91814</v>
      </c>
      <c r="G373" s="15">
        <v>26054</v>
      </c>
    </row>
    <row r="374" spans="1:7" ht="12.75">
      <c r="A374" s="30" t="str">
        <f>'De la BASE'!A370</f>
        <v>7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3.66147</v>
      </c>
      <c r="F374" s="9">
        <f>IF('De la BASE'!F370&gt;0,'De la BASE'!F370,'De la BASE'!F370+0.001)</f>
        <v>11.01879</v>
      </c>
      <c r="G374" s="15">
        <v>26085</v>
      </c>
    </row>
    <row r="375" spans="1:7" ht="12.75">
      <c r="A375" s="30" t="str">
        <f>'De la BASE'!A371</f>
        <v>7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1.337</v>
      </c>
      <c r="F375" s="9">
        <f>IF('De la BASE'!F371&gt;0,'De la BASE'!F371,'De la BASE'!F371+0.001)</f>
        <v>4.0845</v>
      </c>
      <c r="G375" s="15">
        <v>26115</v>
      </c>
    </row>
    <row r="376" spans="1:7" ht="12.75">
      <c r="A376" s="30" t="str">
        <f>'De la BASE'!A372</f>
        <v>7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0.499122</v>
      </c>
      <c r="F376" s="9">
        <f>IF('De la BASE'!F372&gt;0,'De la BASE'!F372,'De la BASE'!F372+0.001)</f>
        <v>1.391013</v>
      </c>
      <c r="G376" s="15">
        <v>26146</v>
      </c>
    </row>
    <row r="377" spans="1:7" ht="12.75">
      <c r="A377" s="30" t="str">
        <f>'De la BASE'!A373</f>
        <v>7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0.2832</v>
      </c>
      <c r="F377" s="9">
        <f>IF('De la BASE'!F373&gt;0,'De la BASE'!F373,'De la BASE'!F373+0.001)</f>
        <v>0.789</v>
      </c>
      <c r="G377" s="15">
        <v>26177</v>
      </c>
    </row>
    <row r="378" spans="1:7" ht="12.75">
      <c r="A378" s="30" t="str">
        <f>'De la BASE'!A374</f>
        <v>7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0.288586</v>
      </c>
      <c r="F378" s="9">
        <f>IF('De la BASE'!F374&gt;0,'De la BASE'!F374,'De la BASE'!F374+0.001)</f>
        <v>0.808166</v>
      </c>
      <c r="G378" s="15">
        <v>26207</v>
      </c>
    </row>
    <row r="379" spans="1:7" ht="12.75">
      <c r="A379" s="30" t="str">
        <f>'De la BASE'!A375</f>
        <v>7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1.564466</v>
      </c>
      <c r="F379" s="9">
        <f>IF('De la BASE'!F375&gt;0,'De la BASE'!F375,'De la BASE'!F375+0.001)</f>
        <v>4.289818</v>
      </c>
      <c r="G379" s="15">
        <v>26238</v>
      </c>
    </row>
    <row r="380" spans="1:7" ht="12.75">
      <c r="A380" s="30" t="str">
        <f>'De la BASE'!A376</f>
        <v>7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4.6863</v>
      </c>
      <c r="F380" s="9">
        <f>IF('De la BASE'!F376&gt;0,'De la BASE'!F376,'De la BASE'!F376+0.001)</f>
        <v>12.0015</v>
      </c>
      <c r="G380" s="15">
        <v>26268</v>
      </c>
    </row>
    <row r="381" spans="1:7" ht="12.75">
      <c r="A381" s="30" t="str">
        <f>'De la BASE'!A377</f>
        <v>7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2.692253</v>
      </c>
      <c r="F381" s="9">
        <f>IF('De la BASE'!F377&gt;0,'De la BASE'!F377,'De la BASE'!F377+0.001)</f>
        <v>5.347849</v>
      </c>
      <c r="G381" s="15">
        <v>26299</v>
      </c>
    </row>
    <row r="382" spans="1:7" ht="12.75">
      <c r="A382" s="30" t="str">
        <f>'De la BASE'!A378</f>
        <v>7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4.505391</v>
      </c>
      <c r="F382" s="9">
        <f>IF('De la BASE'!F378&gt;0,'De la BASE'!F378,'De la BASE'!F378+0.001)</f>
        <v>12.150903</v>
      </c>
      <c r="G382" s="15">
        <v>26330</v>
      </c>
    </row>
    <row r="383" spans="1:7" ht="12.75">
      <c r="A383" s="30" t="str">
        <f>'De la BASE'!A379</f>
        <v>7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5.03265</v>
      </c>
      <c r="F383" s="9">
        <f>IF('De la BASE'!F379&gt;0,'De la BASE'!F379,'De la BASE'!F379+0.001)</f>
        <v>14.647408</v>
      </c>
      <c r="G383" s="15">
        <v>26359</v>
      </c>
    </row>
    <row r="384" spans="1:7" ht="12.75">
      <c r="A384" s="30" t="str">
        <f>'De la BASE'!A380</f>
        <v>7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8.271354</v>
      </c>
      <c r="F384" s="9">
        <f>IF('De la BASE'!F380&gt;0,'De la BASE'!F380,'De la BASE'!F380+0.001)</f>
        <v>20.966216000000003</v>
      </c>
      <c r="G384" s="15">
        <v>26390</v>
      </c>
    </row>
    <row r="385" spans="1:7" ht="12.75">
      <c r="A385" s="30" t="str">
        <f>'De la BASE'!A381</f>
        <v>7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11.426805</v>
      </c>
      <c r="F385" s="9">
        <f>IF('De la BASE'!F381&gt;0,'De la BASE'!F381,'De la BASE'!F381+0.001)</f>
        <v>30.350834999999996</v>
      </c>
      <c r="G385" s="15">
        <v>26420</v>
      </c>
    </row>
    <row r="386" spans="1:7" ht="12.75">
      <c r="A386" s="30" t="str">
        <f>'De la BASE'!A382</f>
        <v>7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5.431314</v>
      </c>
      <c r="F386" s="9">
        <f>IF('De la BASE'!F382&gt;0,'De la BASE'!F382,'De la BASE'!F382+0.001)</f>
        <v>17.250016000000002</v>
      </c>
      <c r="G386" s="15">
        <v>26451</v>
      </c>
    </row>
    <row r="387" spans="1:7" ht="12.75">
      <c r="A387" s="30" t="str">
        <f>'De la BASE'!A383</f>
        <v>7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1.3674</v>
      </c>
      <c r="F387" s="9">
        <f>IF('De la BASE'!F383&gt;0,'De la BASE'!F383,'De la BASE'!F383+0.001)</f>
        <v>4.03065</v>
      </c>
      <c r="G387" s="15">
        <v>26481</v>
      </c>
    </row>
    <row r="388" spans="1:7" ht="12.75">
      <c r="A388" s="30" t="str">
        <f>'De la BASE'!A384</f>
        <v>7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0.393225</v>
      </c>
      <c r="F388" s="9">
        <f>IF('De la BASE'!F384&gt;0,'De la BASE'!F384,'De la BASE'!F384+0.001)</f>
        <v>1.122751</v>
      </c>
      <c r="G388" s="15">
        <v>26512</v>
      </c>
    </row>
    <row r="389" spans="1:7" ht="12.75">
      <c r="A389" s="30" t="str">
        <f>'De la BASE'!A385</f>
        <v>7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0.41013</v>
      </c>
      <c r="F389" s="9">
        <f>IF('De la BASE'!F385&gt;0,'De la BASE'!F385,'De la BASE'!F385+0.001)</f>
        <v>1.312605</v>
      </c>
      <c r="G389" s="15">
        <v>26543</v>
      </c>
    </row>
    <row r="390" spans="1:7" ht="12.75">
      <c r="A390" s="30" t="str">
        <f>'De la BASE'!A386</f>
        <v>7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1.5984</v>
      </c>
      <c r="F390" s="9">
        <f>IF('De la BASE'!F386&gt;0,'De la BASE'!F386,'De la BASE'!F386+0.001)</f>
        <v>4.65867</v>
      </c>
      <c r="G390" s="15">
        <v>26573</v>
      </c>
    </row>
    <row r="391" spans="1:7" ht="12.75">
      <c r="A391" s="30" t="str">
        <f>'De la BASE'!A387</f>
        <v>7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1.66464</v>
      </c>
      <c r="F391" s="9">
        <f>IF('De la BASE'!F387&gt;0,'De la BASE'!F387,'De la BASE'!F387+0.001)</f>
        <v>4.9824</v>
      </c>
      <c r="G391" s="15">
        <v>26604</v>
      </c>
    </row>
    <row r="392" spans="1:7" ht="12.75">
      <c r="A392" s="30" t="str">
        <f>'De la BASE'!A388</f>
        <v>7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3.109814</v>
      </c>
      <c r="F392" s="9">
        <f>IF('De la BASE'!F388&gt;0,'De la BASE'!F388,'De la BASE'!F388+0.001)</f>
        <v>7.787978</v>
      </c>
      <c r="G392" s="15">
        <v>26634</v>
      </c>
    </row>
    <row r="393" spans="1:7" ht="12.75">
      <c r="A393" s="30" t="str">
        <f>'De la BASE'!A389</f>
        <v>7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2.123781</v>
      </c>
      <c r="F393" s="9">
        <f>IF('De la BASE'!F389&gt;0,'De la BASE'!F389,'De la BASE'!F389+0.001)</f>
        <v>5.867136</v>
      </c>
      <c r="G393" s="15">
        <v>26665</v>
      </c>
    </row>
    <row r="394" spans="1:7" ht="12.75">
      <c r="A394" s="30" t="str">
        <f>'De la BASE'!A390</f>
        <v>7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4.57132</v>
      </c>
      <c r="F394" s="9">
        <f>IF('De la BASE'!F390&gt;0,'De la BASE'!F390,'De la BASE'!F390+0.001)</f>
        <v>13.46085</v>
      </c>
      <c r="G394" s="15">
        <v>26696</v>
      </c>
    </row>
    <row r="395" spans="1:7" ht="12.75">
      <c r="A395" s="30" t="str">
        <f>'De la BASE'!A391</f>
        <v>7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5.894938</v>
      </c>
      <c r="F395" s="9">
        <f>IF('De la BASE'!F391&gt;0,'De la BASE'!F391,'De la BASE'!F391+0.001)</f>
        <v>13.94543</v>
      </c>
      <c r="G395" s="15">
        <v>26724</v>
      </c>
    </row>
    <row r="396" spans="1:7" ht="12.75">
      <c r="A396" s="30" t="str">
        <f>'De la BASE'!A392</f>
        <v>7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5.721044</v>
      </c>
      <c r="F396" s="9">
        <f>IF('De la BASE'!F392&gt;0,'De la BASE'!F392,'De la BASE'!F392+0.001)</f>
        <v>14.609448</v>
      </c>
      <c r="G396" s="15">
        <v>26755</v>
      </c>
    </row>
    <row r="397" spans="1:7" ht="12.75">
      <c r="A397" s="30" t="str">
        <f>'De la BASE'!A393</f>
        <v>7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7.193348</v>
      </c>
      <c r="F397" s="9">
        <f>IF('De la BASE'!F393&gt;0,'De la BASE'!F393,'De la BASE'!F393+0.001)</f>
        <v>21.12457</v>
      </c>
      <c r="G397" s="15">
        <v>26785</v>
      </c>
    </row>
    <row r="398" spans="1:7" ht="12.75">
      <c r="A398" s="30" t="str">
        <f>'De la BASE'!A394</f>
        <v>7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1.729676</v>
      </c>
      <c r="F398" s="9">
        <f>IF('De la BASE'!F394&gt;0,'De la BASE'!F394,'De la BASE'!F394+0.001)</f>
        <v>5.509072</v>
      </c>
      <c r="G398" s="15">
        <v>26816</v>
      </c>
    </row>
    <row r="399" spans="1:7" ht="12.75">
      <c r="A399" s="30" t="str">
        <f>'De la BASE'!A395</f>
        <v>7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0.624846</v>
      </c>
      <c r="F399" s="9">
        <f>IF('De la BASE'!F395&gt;0,'De la BASE'!F395,'De la BASE'!F395+0.001)</f>
        <v>1.889949</v>
      </c>
      <c r="G399" s="15">
        <v>26846</v>
      </c>
    </row>
    <row r="400" spans="1:7" ht="12.75">
      <c r="A400" s="30" t="str">
        <f>'De la BASE'!A396</f>
        <v>7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0.386314</v>
      </c>
      <c r="F400" s="9">
        <f>IF('De la BASE'!F396&gt;0,'De la BASE'!F396,'De la BASE'!F396+0.001)</f>
        <v>1.099254</v>
      </c>
      <c r="G400" s="15">
        <v>26877</v>
      </c>
    </row>
    <row r="401" spans="1:7" ht="12.75">
      <c r="A401" s="30" t="str">
        <f>'De la BASE'!A397</f>
        <v>7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0.408296</v>
      </c>
      <c r="F401" s="9">
        <f>IF('De la BASE'!F397&gt;0,'De la BASE'!F397,'De la BASE'!F397+0.001)</f>
        <v>1.041348</v>
      </c>
      <c r="G401" s="15">
        <v>26908</v>
      </c>
    </row>
    <row r="402" spans="1:7" ht="12.75">
      <c r="A402" s="30" t="str">
        <f>'De la BASE'!A398</f>
        <v>7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2.144004</v>
      </c>
      <c r="F402" s="9">
        <f>IF('De la BASE'!F398&gt;0,'De la BASE'!F398,'De la BASE'!F398+0.001)</f>
        <v>6.736656</v>
      </c>
      <c r="G402" s="15">
        <v>26938</v>
      </c>
    </row>
    <row r="403" spans="1:7" ht="12.75">
      <c r="A403" s="30" t="str">
        <f>'De la BASE'!A399</f>
        <v>7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2.09712</v>
      </c>
      <c r="F403" s="9">
        <f>IF('De la BASE'!F399&gt;0,'De la BASE'!F399,'De la BASE'!F399+0.001)</f>
        <v>5.658112</v>
      </c>
      <c r="G403" s="15">
        <v>26969</v>
      </c>
    </row>
    <row r="404" spans="1:7" ht="12.75">
      <c r="A404" s="30" t="str">
        <f>'De la BASE'!A400</f>
        <v>7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2.983976</v>
      </c>
      <c r="F404" s="9">
        <f>IF('De la BASE'!F400&gt;0,'De la BASE'!F400,'De la BASE'!F400+0.001)</f>
        <v>8.463823999999999</v>
      </c>
      <c r="G404" s="15">
        <v>26999</v>
      </c>
    </row>
    <row r="405" spans="1:7" ht="12.75">
      <c r="A405" s="30" t="str">
        <f>'De la BASE'!A401</f>
        <v>7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5.213273</v>
      </c>
      <c r="F405" s="9">
        <f>IF('De la BASE'!F401&gt;0,'De la BASE'!F401,'De la BASE'!F401+0.001)</f>
        <v>14.074859</v>
      </c>
      <c r="G405" s="15">
        <v>27030</v>
      </c>
    </row>
    <row r="406" spans="1:7" ht="12.75">
      <c r="A406" s="30" t="str">
        <f>'De la BASE'!A402</f>
        <v>7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3.155976</v>
      </c>
      <c r="F406" s="9">
        <f>IF('De la BASE'!F402&gt;0,'De la BASE'!F402,'De la BASE'!F402+0.001)</f>
        <v>8.791208000000001</v>
      </c>
      <c r="G406" s="15">
        <v>27061</v>
      </c>
    </row>
    <row r="407" spans="1:7" ht="12.75">
      <c r="A407" s="30" t="str">
        <f>'De la BASE'!A403</f>
        <v>7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4.998159</v>
      </c>
      <c r="F407" s="9">
        <f>IF('De la BASE'!F403&gt;0,'De la BASE'!F403,'De la BASE'!F403+0.001)</f>
        <v>13.786345</v>
      </c>
      <c r="G407" s="15">
        <v>27089</v>
      </c>
    </row>
    <row r="408" spans="1:7" ht="12.75">
      <c r="A408" s="30" t="str">
        <f>'De la BASE'!A404</f>
        <v>7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6.825036</v>
      </c>
      <c r="F408" s="9">
        <f>IF('De la BASE'!F404&gt;0,'De la BASE'!F404,'De la BASE'!F404+0.001)</f>
        <v>17.252988</v>
      </c>
      <c r="G408" s="15">
        <v>27120</v>
      </c>
    </row>
    <row r="409" spans="1:7" ht="12.75">
      <c r="A409" s="30" t="str">
        <f>'De la BASE'!A405</f>
        <v>7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2.85115</v>
      </c>
      <c r="F409" s="9">
        <f>IF('De la BASE'!F405&gt;0,'De la BASE'!F405,'De la BASE'!F405+0.001)</f>
        <v>10.52195</v>
      </c>
      <c r="G409" s="15">
        <v>27150</v>
      </c>
    </row>
    <row r="410" spans="1:7" ht="12.75">
      <c r="A410" s="30" t="str">
        <f>'De la BASE'!A406</f>
        <v>7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1.166776</v>
      </c>
      <c r="F410" s="9">
        <f>IF('De la BASE'!F406&gt;0,'De la BASE'!F406,'De la BASE'!F406+0.001)</f>
        <v>3.855884</v>
      </c>
      <c r="G410" s="15">
        <v>27181</v>
      </c>
    </row>
    <row r="411" spans="1:7" ht="12.75">
      <c r="A411" s="30" t="str">
        <f>'De la BASE'!A407</f>
        <v>7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0.821284</v>
      </c>
      <c r="F411" s="9">
        <f>IF('De la BASE'!F407&gt;0,'De la BASE'!F407,'De la BASE'!F407+0.001)</f>
        <v>2.447499</v>
      </c>
      <c r="G411" s="15">
        <v>27211</v>
      </c>
    </row>
    <row r="412" spans="1:7" ht="12.75">
      <c r="A412" s="30" t="str">
        <f>'De la BASE'!A408</f>
        <v>7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0.219492</v>
      </c>
      <c r="F412" s="9">
        <f>IF('De la BASE'!F408&gt;0,'De la BASE'!F408,'De la BASE'!F408+0.001)</f>
        <v>0.617292</v>
      </c>
      <c r="G412" s="15">
        <v>27242</v>
      </c>
    </row>
    <row r="413" spans="1:7" ht="12.75">
      <c r="A413" s="30" t="str">
        <f>'De la BASE'!A409</f>
        <v>7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0.295002</v>
      </c>
      <c r="F413" s="9">
        <f>IF('De la BASE'!F409&gt;0,'De la BASE'!F409,'De la BASE'!F409+0.001)</f>
        <v>0.8230919999999999</v>
      </c>
      <c r="G413" s="15">
        <v>27273</v>
      </c>
    </row>
    <row r="414" spans="1:7" ht="12.75">
      <c r="A414" s="30" t="str">
        <f>'De la BASE'!A410</f>
        <v>7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2.16176</v>
      </c>
      <c r="F414" s="9">
        <f>IF('De la BASE'!F410&gt;0,'De la BASE'!F410,'De la BASE'!F410+0.001)</f>
        <v>4.6090800000000005</v>
      </c>
      <c r="G414" s="15">
        <v>27303</v>
      </c>
    </row>
    <row r="415" spans="1:7" ht="12.75">
      <c r="A415" s="30" t="str">
        <f>'De la BASE'!A411</f>
        <v>7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6.042159</v>
      </c>
      <c r="F415" s="9">
        <f>IF('De la BASE'!F411&gt;0,'De la BASE'!F411,'De la BASE'!F411+0.001)</f>
        <v>16.834443</v>
      </c>
      <c r="G415" s="15">
        <v>27334</v>
      </c>
    </row>
    <row r="416" spans="1:7" ht="12.75">
      <c r="A416" s="30" t="str">
        <f>'De la BASE'!A412</f>
        <v>7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2.15476</v>
      </c>
      <c r="F416" s="9">
        <f>IF('De la BASE'!F412&gt;0,'De la BASE'!F412,'De la BASE'!F412+0.001)</f>
        <v>5.96164</v>
      </c>
      <c r="G416" s="15">
        <v>27364</v>
      </c>
    </row>
    <row r="417" spans="1:7" ht="12.75">
      <c r="A417" s="30" t="str">
        <f>'De la BASE'!A413</f>
        <v>7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3.173526</v>
      </c>
      <c r="F417" s="9">
        <f>IF('De la BASE'!F413&gt;0,'De la BASE'!F413,'De la BASE'!F413+0.001)</f>
        <v>9.167964</v>
      </c>
      <c r="G417" s="15">
        <v>27395</v>
      </c>
    </row>
    <row r="418" spans="1:7" ht="12.75">
      <c r="A418" s="30" t="str">
        <f>'De la BASE'!A414</f>
        <v>7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2.291316</v>
      </c>
      <c r="F418" s="9">
        <f>IF('De la BASE'!F414&gt;0,'De la BASE'!F414,'De la BASE'!F414+0.001)</f>
        <v>6.5355680000000005</v>
      </c>
      <c r="G418" s="15">
        <v>27426</v>
      </c>
    </row>
    <row r="419" spans="1:7" ht="12.75">
      <c r="A419" s="30" t="str">
        <f>'De la BASE'!A415</f>
        <v>7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3.15882</v>
      </c>
      <c r="F419" s="9">
        <f>IF('De la BASE'!F415&gt;0,'De la BASE'!F415,'De la BASE'!F415+0.001)</f>
        <v>8.41044</v>
      </c>
      <c r="G419" s="15">
        <v>27454</v>
      </c>
    </row>
    <row r="420" spans="1:7" ht="12.75">
      <c r="A420" s="30" t="str">
        <f>'De la BASE'!A416</f>
        <v>7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5.523232</v>
      </c>
      <c r="F420" s="9">
        <f>IF('De la BASE'!F416&gt;0,'De la BASE'!F416,'De la BASE'!F416+0.001)</f>
        <v>13.721176</v>
      </c>
      <c r="G420" s="15">
        <v>27485</v>
      </c>
    </row>
    <row r="421" spans="1:7" ht="12.75">
      <c r="A421" s="30" t="str">
        <f>'De la BASE'!A417</f>
        <v>7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2.881788</v>
      </c>
      <c r="F421" s="9">
        <f>IF('De la BASE'!F417&gt;0,'De la BASE'!F417,'De la BASE'!F417+0.001)</f>
        <v>9.401336</v>
      </c>
      <c r="G421" s="15">
        <v>27515</v>
      </c>
    </row>
    <row r="422" spans="1:7" ht="12.75">
      <c r="A422" s="30" t="str">
        <f>'De la BASE'!A418</f>
        <v>7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1.403644</v>
      </c>
      <c r="F422" s="9">
        <f>IF('De la BASE'!F418&gt;0,'De la BASE'!F418,'De la BASE'!F418+0.001)</f>
        <v>5.1392</v>
      </c>
      <c r="G422" s="15">
        <v>27546</v>
      </c>
    </row>
    <row r="423" spans="1:7" ht="12.75">
      <c r="A423" s="30" t="str">
        <f>'De la BASE'!A419</f>
        <v>7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0.34839</v>
      </c>
      <c r="F423" s="9">
        <f>IF('De la BASE'!F419&gt;0,'De la BASE'!F419,'De la BASE'!F419+0.001)</f>
        <v>1.040193</v>
      </c>
      <c r="G423" s="15">
        <v>27576</v>
      </c>
    </row>
    <row r="424" spans="1:7" ht="12.75">
      <c r="A424" s="30" t="str">
        <f>'De la BASE'!A420</f>
        <v>7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0.430304</v>
      </c>
      <c r="F424" s="9">
        <f>IF('De la BASE'!F420&gt;0,'De la BASE'!F420,'De la BASE'!F420+0.001)</f>
        <v>1.248072</v>
      </c>
      <c r="G424" s="15">
        <v>27607</v>
      </c>
    </row>
    <row r="425" spans="1:7" ht="12.75">
      <c r="A425" s="30" t="str">
        <f>'De la BASE'!A421</f>
        <v>7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1.000264</v>
      </c>
      <c r="F425" s="9">
        <f>IF('De la BASE'!F421&gt;0,'De la BASE'!F421,'De la BASE'!F421+0.001)</f>
        <v>3.10649</v>
      </c>
      <c r="G425" s="15">
        <v>27638</v>
      </c>
    </row>
    <row r="426" spans="1:7" ht="12.75">
      <c r="A426" s="30" t="str">
        <f>'De la BASE'!A422</f>
        <v>7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2.96743</v>
      </c>
      <c r="F426" s="9">
        <f>IF('De la BASE'!F422&gt;0,'De la BASE'!F422,'De la BASE'!F422+0.001)</f>
        <v>7.857046</v>
      </c>
      <c r="G426" s="15">
        <v>27668</v>
      </c>
    </row>
    <row r="427" spans="1:7" ht="12.75">
      <c r="A427" s="30" t="str">
        <f>'De la BASE'!A423</f>
        <v>7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5.97528</v>
      </c>
      <c r="F427" s="9">
        <f>IF('De la BASE'!F423&gt;0,'De la BASE'!F423,'De la BASE'!F423+0.001)</f>
        <v>14.091702</v>
      </c>
      <c r="G427" s="15">
        <v>27699</v>
      </c>
    </row>
    <row r="428" spans="1:7" ht="12.75">
      <c r="A428" s="30" t="str">
        <f>'De la BASE'!A424</f>
        <v>7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3.041367</v>
      </c>
      <c r="F428" s="9">
        <f>IF('De la BASE'!F424&gt;0,'De la BASE'!F424,'De la BASE'!F424+0.001)</f>
        <v>7.774725</v>
      </c>
      <c r="G428" s="15">
        <v>27729</v>
      </c>
    </row>
    <row r="429" spans="1:7" ht="12.75">
      <c r="A429" s="30" t="str">
        <f>'De la BASE'!A425</f>
        <v>7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1.905241</v>
      </c>
      <c r="F429" s="9">
        <f>IF('De la BASE'!F425&gt;0,'De la BASE'!F425,'De la BASE'!F425+0.001)</f>
        <v>4.797936</v>
      </c>
      <c r="G429" s="15">
        <v>27760</v>
      </c>
    </row>
    <row r="430" spans="1:7" ht="12.75">
      <c r="A430" s="30" t="str">
        <f>'De la BASE'!A426</f>
        <v>7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4.844448</v>
      </c>
      <c r="F430" s="9">
        <f>IF('De la BASE'!F426&gt;0,'De la BASE'!F426,'De la BASE'!F426+0.001)</f>
        <v>12.350016</v>
      </c>
      <c r="G430" s="15">
        <v>27791</v>
      </c>
    </row>
    <row r="431" spans="1:7" ht="12.75">
      <c r="A431" s="30" t="str">
        <f>'De la BASE'!A427</f>
        <v>7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5.282137</v>
      </c>
      <c r="F431" s="9">
        <f>IF('De la BASE'!F427&gt;0,'De la BASE'!F427,'De la BASE'!F427+0.001)</f>
        <v>14.570822</v>
      </c>
      <c r="G431" s="15">
        <v>27820</v>
      </c>
    </row>
    <row r="432" spans="1:7" ht="12.75">
      <c r="A432" s="30" t="str">
        <f>'De la BASE'!A428</f>
        <v>7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8.038745</v>
      </c>
      <c r="F432" s="9">
        <f>IF('De la BASE'!F428&gt;0,'De la BASE'!F428,'De la BASE'!F428+0.001)</f>
        <v>19.574063000000002</v>
      </c>
      <c r="G432" s="15">
        <v>27851</v>
      </c>
    </row>
    <row r="433" spans="1:7" ht="12.75">
      <c r="A433" s="30" t="str">
        <f>'De la BASE'!A429</f>
        <v>7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3.403944</v>
      </c>
      <c r="F433" s="9">
        <f>IF('De la BASE'!F429&gt;0,'De la BASE'!F429,'De la BASE'!F429+0.001)</f>
        <v>12.285015999999999</v>
      </c>
      <c r="G433" s="15">
        <v>27881</v>
      </c>
    </row>
    <row r="434" spans="1:7" ht="12.75">
      <c r="A434" s="30" t="str">
        <f>'De la BASE'!A430</f>
        <v>7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0.60722</v>
      </c>
      <c r="F434" s="9">
        <f>IF('De la BASE'!F430&gt;0,'De la BASE'!F430,'De la BASE'!F430+0.001)</f>
        <v>1.9681440000000001</v>
      </c>
      <c r="G434" s="15">
        <v>27912</v>
      </c>
    </row>
    <row r="435" spans="1:7" ht="12.75">
      <c r="A435" s="30" t="str">
        <f>'De la BASE'!A431</f>
        <v>7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0.451</v>
      </c>
      <c r="F435" s="9">
        <f>IF('De la BASE'!F431&gt;0,'De la BASE'!F431,'De la BASE'!F431+0.001)</f>
        <v>1.364726</v>
      </c>
      <c r="G435" s="15">
        <v>27942</v>
      </c>
    </row>
    <row r="436" spans="1:7" ht="12.75">
      <c r="A436" s="30" t="str">
        <f>'De la BASE'!A432</f>
        <v>7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0.285228</v>
      </c>
      <c r="F436" s="9">
        <f>IF('De la BASE'!F432&gt;0,'De la BASE'!F432,'De la BASE'!F432+0.001)</f>
        <v>0.7989120000000001</v>
      </c>
      <c r="G436" s="15">
        <v>27973</v>
      </c>
    </row>
    <row r="437" spans="1:7" ht="12.75">
      <c r="A437" s="30" t="str">
        <f>'De la BASE'!A433</f>
        <v>7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0.69927</v>
      </c>
      <c r="F437" s="9">
        <f>IF('De la BASE'!F433&gt;0,'De la BASE'!F433,'De la BASE'!F433+0.001)</f>
        <v>2.38095</v>
      </c>
      <c r="G437" s="15">
        <v>28004</v>
      </c>
    </row>
    <row r="438" spans="1:7" ht="12.75">
      <c r="A438" s="30" t="str">
        <f>'De la BASE'!A434</f>
        <v>7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2.668953</v>
      </c>
      <c r="F438" s="9">
        <f>IF('De la BASE'!F434&gt;0,'De la BASE'!F434,'De la BASE'!F434+0.001)</f>
        <v>8.090427</v>
      </c>
      <c r="G438" s="15">
        <v>28034</v>
      </c>
    </row>
    <row r="439" spans="1:7" ht="12.75">
      <c r="A439" s="30" t="str">
        <f>'De la BASE'!A435</f>
        <v>7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3.645414</v>
      </c>
      <c r="F439" s="9">
        <f>IF('De la BASE'!F435&gt;0,'De la BASE'!F435,'De la BASE'!F435+0.001)</f>
        <v>12.028992</v>
      </c>
      <c r="G439" s="15">
        <v>28065</v>
      </c>
    </row>
    <row r="440" spans="1:7" ht="12.75">
      <c r="A440" s="30" t="str">
        <f>'De la BASE'!A436</f>
        <v>7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5.219578</v>
      </c>
      <c r="F440" s="9">
        <f>IF('De la BASE'!F436&gt;0,'De la BASE'!F436,'De la BASE'!F436+0.001)</f>
        <v>12.291</v>
      </c>
      <c r="G440" s="15">
        <v>28095</v>
      </c>
    </row>
    <row r="441" spans="1:7" ht="12.75">
      <c r="A441" s="30" t="str">
        <f>'De la BASE'!A437</f>
        <v>7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3.745841</v>
      </c>
      <c r="F441" s="9">
        <f>IF('De la BASE'!F437&gt;0,'De la BASE'!F437,'De la BASE'!F437+0.001)</f>
        <v>10.27686</v>
      </c>
      <c r="G441" s="15">
        <v>28126</v>
      </c>
    </row>
    <row r="442" spans="1:7" ht="12.75">
      <c r="A442" s="30" t="str">
        <f>'De la BASE'!A438</f>
        <v>7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3.99165</v>
      </c>
      <c r="F442" s="9">
        <f>IF('De la BASE'!F438&gt;0,'De la BASE'!F438,'De la BASE'!F438+0.001)</f>
        <v>13.56004</v>
      </c>
      <c r="G442" s="15">
        <v>28157</v>
      </c>
    </row>
    <row r="443" spans="1:7" ht="12.75">
      <c r="A443" s="30" t="str">
        <f>'De la BASE'!A439</f>
        <v>7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3.342594</v>
      </c>
      <c r="F443" s="9">
        <f>IF('De la BASE'!F439&gt;0,'De la BASE'!F439,'De la BASE'!F439+0.001)</f>
        <v>9.176601</v>
      </c>
      <c r="G443" s="15">
        <v>28185</v>
      </c>
    </row>
    <row r="444" spans="1:7" ht="12.75">
      <c r="A444" s="30" t="str">
        <f>'De la BASE'!A440</f>
        <v>7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3.245995</v>
      </c>
      <c r="F444" s="9">
        <f>IF('De la BASE'!F440&gt;0,'De la BASE'!F440,'De la BASE'!F440+0.001)</f>
        <v>10.030710000000001</v>
      </c>
      <c r="G444" s="15">
        <v>28216</v>
      </c>
    </row>
    <row r="445" spans="1:7" ht="12.75">
      <c r="A445" s="30" t="str">
        <f>'De la BASE'!A441</f>
        <v>7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3.311113</v>
      </c>
      <c r="F445" s="9">
        <f>IF('De la BASE'!F441&gt;0,'De la BASE'!F441,'De la BASE'!F441+0.001)</f>
        <v>9.491404000000001</v>
      </c>
      <c r="G445" s="15">
        <v>28246</v>
      </c>
    </row>
    <row r="446" spans="1:7" ht="12.75">
      <c r="A446" s="30" t="str">
        <f>'De la BASE'!A442</f>
        <v>7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3.46701</v>
      </c>
      <c r="F446" s="9">
        <f>IF('De la BASE'!F442&gt;0,'De la BASE'!F442,'De la BASE'!F442+0.001)</f>
        <v>9.72748</v>
      </c>
      <c r="G446" s="15">
        <v>28277</v>
      </c>
    </row>
    <row r="447" spans="1:7" ht="12.75">
      <c r="A447" s="30" t="str">
        <f>'De la BASE'!A443</f>
        <v>7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1.331154</v>
      </c>
      <c r="F447" s="9">
        <f>IF('De la BASE'!F443&gt;0,'De la BASE'!F443,'De la BASE'!F443+0.001)</f>
        <v>3.574395</v>
      </c>
      <c r="G447" s="15">
        <v>28307</v>
      </c>
    </row>
    <row r="448" spans="1:7" ht="12.75">
      <c r="A448" s="30" t="str">
        <f>'De la BASE'!A444</f>
        <v>7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1.310508</v>
      </c>
      <c r="F448" s="9">
        <f>IF('De la BASE'!F444&gt;0,'De la BASE'!F444,'De la BASE'!F444+0.001)</f>
        <v>3.581068</v>
      </c>
      <c r="G448" s="15">
        <v>28338</v>
      </c>
    </row>
    <row r="449" spans="1:7" ht="12.75">
      <c r="A449" s="30" t="str">
        <f>'De la BASE'!A445</f>
        <v>7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0.551369</v>
      </c>
      <c r="F449" s="9">
        <f>IF('De la BASE'!F445&gt;0,'De la BASE'!F445,'De la BASE'!F445+0.001)</f>
        <v>1.545128</v>
      </c>
      <c r="G449" s="15">
        <v>28369</v>
      </c>
    </row>
    <row r="450" spans="1:7" ht="12.75">
      <c r="A450" s="30" t="str">
        <f>'De la BASE'!A446</f>
        <v>7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1.270256</v>
      </c>
      <c r="F450" s="9">
        <f>IF('De la BASE'!F446&gt;0,'De la BASE'!F446,'De la BASE'!F446+0.001)</f>
        <v>3.722512</v>
      </c>
      <c r="G450" s="15">
        <v>28399</v>
      </c>
    </row>
    <row r="451" spans="1:7" ht="12.75">
      <c r="A451" s="30" t="str">
        <f>'De la BASE'!A447</f>
        <v>7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1.13398</v>
      </c>
      <c r="F451" s="9">
        <f>IF('De la BASE'!F447&gt;0,'De la BASE'!F447,'De la BASE'!F447+0.001)</f>
        <v>3.121328</v>
      </c>
      <c r="G451" s="15">
        <v>28430</v>
      </c>
    </row>
    <row r="452" spans="1:7" ht="12.75">
      <c r="A452" s="30" t="str">
        <f>'De la BASE'!A448</f>
        <v>7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4.869324</v>
      </c>
      <c r="F452" s="9">
        <f>IF('De la BASE'!F448&gt;0,'De la BASE'!F448,'De la BASE'!F448+0.001)</f>
        <v>15.742828</v>
      </c>
      <c r="G452" s="15">
        <v>28460</v>
      </c>
    </row>
    <row r="453" spans="1:7" ht="12.75">
      <c r="A453" s="30" t="str">
        <f>'De la BASE'!A449</f>
        <v>7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1.655324</v>
      </c>
      <c r="F453" s="9">
        <f>IF('De la BASE'!F449&gt;0,'De la BASE'!F449,'De la BASE'!F449+0.001)</f>
        <v>4.200274</v>
      </c>
      <c r="G453" s="15">
        <v>28491</v>
      </c>
    </row>
    <row r="454" spans="1:7" ht="12.75">
      <c r="A454" s="30" t="str">
        <f>'De la BASE'!A450</f>
        <v>7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10.3444</v>
      </c>
      <c r="F454" s="9">
        <f>IF('De la BASE'!F450&gt;0,'De la BASE'!F450,'De la BASE'!F450+0.001)</f>
        <v>28.77624</v>
      </c>
      <c r="G454" s="15">
        <v>28522</v>
      </c>
    </row>
    <row r="455" spans="1:7" ht="12.75">
      <c r="A455" s="30" t="str">
        <f>'De la BASE'!A451</f>
        <v>7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6.098841</v>
      </c>
      <c r="F455" s="9">
        <f>IF('De la BASE'!F451&gt;0,'De la BASE'!F451,'De la BASE'!F451+0.001)</f>
        <v>16.326711</v>
      </c>
      <c r="G455" s="15">
        <v>28550</v>
      </c>
    </row>
    <row r="456" spans="1:7" ht="12.75">
      <c r="A456" s="30" t="str">
        <f>'De la BASE'!A452</f>
        <v>7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6.13261</v>
      </c>
      <c r="F456" s="9">
        <f>IF('De la BASE'!F452&gt;0,'De la BASE'!F452,'De la BASE'!F452+0.001)</f>
        <v>14.75727</v>
      </c>
      <c r="G456" s="15">
        <v>28581</v>
      </c>
    </row>
    <row r="457" spans="1:7" ht="12.75">
      <c r="A457" s="30" t="str">
        <f>'De la BASE'!A453</f>
        <v>7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5.38762</v>
      </c>
      <c r="F457" s="9">
        <f>IF('De la BASE'!F453&gt;0,'De la BASE'!F453,'De la BASE'!F453+0.001)</f>
        <v>18.777050000000003</v>
      </c>
      <c r="G457" s="15">
        <v>28611</v>
      </c>
    </row>
    <row r="458" spans="1:7" ht="12.75">
      <c r="A458" s="30" t="str">
        <f>'De la BASE'!A454</f>
        <v>7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2.055865</v>
      </c>
      <c r="F458" s="9">
        <f>IF('De la BASE'!F454&gt;0,'De la BASE'!F454,'De la BASE'!F454+0.001)</f>
        <v>7.49413</v>
      </c>
      <c r="G458" s="15">
        <v>28642</v>
      </c>
    </row>
    <row r="459" spans="1:7" ht="12.75">
      <c r="A459" s="30" t="str">
        <f>'De la BASE'!A455</f>
        <v>7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0.65604</v>
      </c>
      <c r="F459" s="9">
        <f>IF('De la BASE'!F455&gt;0,'De la BASE'!F455,'De la BASE'!F455+0.001)</f>
        <v>1.99226</v>
      </c>
      <c r="G459" s="15">
        <v>28672</v>
      </c>
    </row>
    <row r="460" spans="1:7" ht="12.75">
      <c r="A460" s="30" t="str">
        <f>'De la BASE'!A456</f>
        <v>7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0.107325</v>
      </c>
      <c r="F460" s="9">
        <f>IF('De la BASE'!F456&gt;0,'De la BASE'!F456,'De la BASE'!F456+0.001)</f>
        <v>0.305325</v>
      </c>
      <c r="G460" s="15">
        <v>28703</v>
      </c>
    </row>
    <row r="461" spans="1:7" ht="12.75">
      <c r="A461" s="30" t="str">
        <f>'De la BASE'!A457</f>
        <v>7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0.080822</v>
      </c>
      <c r="F461" s="9">
        <f>IF('De la BASE'!F457&gt;0,'De la BASE'!F457,'De la BASE'!F457+0.001)</f>
        <v>0.226849</v>
      </c>
      <c r="G461" s="15">
        <v>28734</v>
      </c>
    </row>
    <row r="462" spans="1:7" ht="12.75">
      <c r="A462" s="30" t="str">
        <f>'De la BASE'!A458</f>
        <v>7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1.041412</v>
      </c>
      <c r="F462" s="9">
        <f>IF('De la BASE'!F458&gt;0,'De la BASE'!F458,'De la BASE'!F458+0.001)</f>
        <v>2.693952</v>
      </c>
      <c r="G462" s="15">
        <v>28764</v>
      </c>
    </row>
    <row r="463" spans="1:7" ht="12.75">
      <c r="A463" s="30" t="str">
        <f>'De la BASE'!A459</f>
        <v>7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1.791008</v>
      </c>
      <c r="F463" s="9">
        <f>IF('De la BASE'!F459&gt;0,'De la BASE'!F459,'De la BASE'!F459+0.001)</f>
        <v>4.280416</v>
      </c>
      <c r="G463" s="15">
        <v>28795</v>
      </c>
    </row>
    <row r="464" spans="1:7" ht="12.75">
      <c r="A464" s="30" t="str">
        <f>'De la BASE'!A460</f>
        <v>7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9.239664</v>
      </c>
      <c r="F464" s="9">
        <f>IF('De la BASE'!F460&gt;0,'De la BASE'!F460,'De la BASE'!F460+0.001)</f>
        <v>27.287231999999996</v>
      </c>
      <c r="G464" s="15">
        <v>28825</v>
      </c>
    </row>
    <row r="465" spans="1:7" ht="12.75">
      <c r="A465" s="30" t="str">
        <f>'De la BASE'!A461</f>
        <v>7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6.07138</v>
      </c>
      <c r="F465" s="9">
        <f>IF('De la BASE'!F461&gt;0,'De la BASE'!F461,'De la BASE'!F461+0.001)</f>
        <v>16.160585</v>
      </c>
      <c r="G465" s="15">
        <v>28856</v>
      </c>
    </row>
    <row r="466" spans="1:7" ht="12.75">
      <c r="A466" s="30" t="str">
        <f>'De la BASE'!A462</f>
        <v>7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6.53704</v>
      </c>
      <c r="F466" s="9">
        <f>IF('De la BASE'!F462&gt;0,'De la BASE'!F462,'De la BASE'!F462+0.001)</f>
        <v>18.989304</v>
      </c>
      <c r="G466" s="15">
        <v>28887</v>
      </c>
    </row>
    <row r="467" spans="1:7" ht="12.75">
      <c r="A467" s="30" t="str">
        <f>'De la BASE'!A463</f>
        <v>7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4.459784</v>
      </c>
      <c r="F467" s="9">
        <f>IF('De la BASE'!F463&gt;0,'De la BASE'!F463,'De la BASE'!F463+0.001)</f>
        <v>12.093751000000001</v>
      </c>
      <c r="G467" s="15">
        <v>28915</v>
      </c>
    </row>
    <row r="468" spans="1:7" ht="12.75">
      <c r="A468" s="30" t="str">
        <f>'De la BASE'!A464</f>
        <v>7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7.041896</v>
      </c>
      <c r="F468" s="9">
        <f>IF('De la BASE'!F464&gt;0,'De la BASE'!F464,'De la BASE'!F464+0.001)</f>
        <v>18.960084000000002</v>
      </c>
      <c r="G468" s="15">
        <v>28946</v>
      </c>
    </row>
    <row r="469" spans="1:7" ht="12.75">
      <c r="A469" s="30" t="str">
        <f>'De la BASE'!A465</f>
        <v>7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2.895206</v>
      </c>
      <c r="F469" s="9">
        <f>IF('De la BASE'!F465&gt;0,'De la BASE'!F465,'De la BASE'!F465+0.001)</f>
        <v>12.060398</v>
      </c>
      <c r="G469" s="15">
        <v>28976</v>
      </c>
    </row>
    <row r="470" spans="1:7" ht="12.75">
      <c r="A470" s="30" t="str">
        <f>'De la BASE'!A466</f>
        <v>7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1.42266</v>
      </c>
      <c r="F470" s="9">
        <f>IF('De la BASE'!F466&gt;0,'De la BASE'!F466,'De la BASE'!F466+0.001)</f>
        <v>5.584530000000001</v>
      </c>
      <c r="G470" s="15">
        <v>29007</v>
      </c>
    </row>
    <row r="471" spans="1:7" ht="12.75">
      <c r="A471" s="30" t="str">
        <f>'De la BASE'!A467</f>
        <v>7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0.323505</v>
      </c>
      <c r="F471" s="9">
        <f>IF('De la BASE'!F467&gt;0,'De la BASE'!F467,'De la BASE'!F467+0.001)</f>
        <v>1.091727</v>
      </c>
      <c r="G471" s="15">
        <v>29037</v>
      </c>
    </row>
    <row r="472" spans="1:7" ht="12.75">
      <c r="A472" s="30" t="str">
        <f>'De la BASE'!A468</f>
        <v>7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0.019362</v>
      </c>
      <c r="F472" s="9">
        <f>IF('De la BASE'!F468&gt;0,'De la BASE'!F468,'De la BASE'!F468+0.001)</f>
        <v>0.05628</v>
      </c>
      <c r="G472" s="15">
        <v>29068</v>
      </c>
    </row>
    <row r="473" spans="1:7" ht="12.75">
      <c r="A473" s="30" t="str">
        <f>'De la BASE'!A469</f>
        <v>7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0.226275</v>
      </c>
      <c r="F473" s="9">
        <f>IF('De la BASE'!F469&gt;0,'De la BASE'!F469,'De la BASE'!F469+0.001)</f>
        <v>0.6033999999999999</v>
      </c>
      <c r="G473" s="15">
        <v>29099</v>
      </c>
    </row>
    <row r="474" spans="1:7" ht="12.75">
      <c r="A474" s="30" t="str">
        <f>'De la BASE'!A470</f>
        <v>7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2.46679</v>
      </c>
      <c r="F474" s="9">
        <f>IF('De la BASE'!F470&gt;0,'De la BASE'!F470,'De la BASE'!F470+0.001)</f>
        <v>6.343798</v>
      </c>
      <c r="G474" s="15">
        <v>29129</v>
      </c>
    </row>
    <row r="475" spans="1:7" ht="12.75">
      <c r="A475" s="30" t="str">
        <f>'De la BASE'!A471</f>
        <v>7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7.144875</v>
      </c>
      <c r="F475" s="9">
        <f>IF('De la BASE'!F471&gt;0,'De la BASE'!F471,'De la BASE'!F471+0.001)</f>
        <v>17.149875</v>
      </c>
      <c r="G475" s="15">
        <v>29160</v>
      </c>
    </row>
    <row r="476" spans="1:7" ht="12.75">
      <c r="A476" s="30" t="str">
        <f>'De la BASE'!A472</f>
        <v>7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4.380402</v>
      </c>
      <c r="F476" s="9">
        <f>IF('De la BASE'!F472&gt;0,'De la BASE'!F472,'De la BASE'!F472+0.001)</f>
        <v>10.871172000000001</v>
      </c>
      <c r="G476" s="15">
        <v>29190</v>
      </c>
    </row>
    <row r="477" spans="1:7" ht="12.75">
      <c r="A477" s="30" t="str">
        <f>'De la BASE'!A473</f>
        <v>7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5.933698</v>
      </c>
      <c r="F477" s="9">
        <f>IF('De la BASE'!F473&gt;0,'De la BASE'!F473,'De la BASE'!F473+0.001)</f>
        <v>14.604718</v>
      </c>
      <c r="G477" s="15">
        <v>29221</v>
      </c>
    </row>
    <row r="478" spans="1:7" ht="12.75">
      <c r="A478" s="30" t="str">
        <f>'De la BASE'!A474</f>
        <v>7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4.416</v>
      </c>
      <c r="F478" s="9">
        <f>IF('De la BASE'!F474&gt;0,'De la BASE'!F474,'De la BASE'!F474+0.001)</f>
        <v>12.33375</v>
      </c>
      <c r="G478" s="15">
        <v>29252</v>
      </c>
    </row>
    <row r="479" spans="1:7" ht="12.75">
      <c r="A479" s="30" t="str">
        <f>'De la BASE'!A475</f>
        <v>7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3.510078</v>
      </c>
      <c r="F479" s="9">
        <f>IF('De la BASE'!F475&gt;0,'De la BASE'!F475,'De la BASE'!F475+0.001)</f>
        <v>9.769307999999999</v>
      </c>
      <c r="G479" s="15">
        <v>29281</v>
      </c>
    </row>
    <row r="480" spans="1:7" ht="12.75">
      <c r="A480" s="30" t="str">
        <f>'De la BASE'!A476</f>
        <v>7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5.356125</v>
      </c>
      <c r="F480" s="9">
        <f>IF('De la BASE'!F476&gt;0,'De la BASE'!F476,'De la BASE'!F476+0.001)</f>
        <v>12.565935</v>
      </c>
      <c r="G480" s="15">
        <v>29312</v>
      </c>
    </row>
    <row r="481" spans="1:7" ht="12.75">
      <c r="A481" s="30" t="str">
        <f>'De la BASE'!A477</f>
        <v>7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2.999832</v>
      </c>
      <c r="F481" s="9">
        <f>IF('De la BASE'!F477&gt;0,'De la BASE'!F477,'De la BASE'!F477+0.001)</f>
        <v>9.042882</v>
      </c>
      <c r="G481" s="15">
        <v>29342</v>
      </c>
    </row>
    <row r="482" spans="1:7" ht="12.75">
      <c r="A482" s="30" t="str">
        <f>'De la BASE'!A478</f>
        <v>7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1.53636</v>
      </c>
      <c r="F482" s="9">
        <f>IF('De la BASE'!F478&gt;0,'De la BASE'!F478,'De la BASE'!F478+0.001)</f>
        <v>5.21172</v>
      </c>
      <c r="G482" s="15">
        <v>29373</v>
      </c>
    </row>
    <row r="483" spans="1:7" ht="12.75">
      <c r="A483" s="30" t="str">
        <f>'De la BASE'!A479</f>
        <v>7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0.434757</v>
      </c>
      <c r="F483" s="9">
        <f>IF('De la BASE'!F479&gt;0,'De la BASE'!F479,'De la BASE'!F479+0.001)</f>
        <v>1.276101</v>
      </c>
      <c r="G483" s="15">
        <v>29403</v>
      </c>
    </row>
    <row r="484" spans="1:7" ht="12.75">
      <c r="A484" s="30" t="str">
        <f>'De la BASE'!A480</f>
        <v>7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0.035025</v>
      </c>
      <c r="F484" s="9">
        <f>IF('De la BASE'!F480&gt;0,'De la BASE'!F480,'De la BASE'!F480+0.001)</f>
        <v>0.098325</v>
      </c>
      <c r="G484" s="15">
        <v>29434</v>
      </c>
    </row>
    <row r="485" spans="1:7" ht="12.75">
      <c r="A485" s="30" t="str">
        <f>'De la BASE'!A481</f>
        <v>7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0.07803</v>
      </c>
      <c r="F485" s="9">
        <f>IF('De la BASE'!F481&gt;0,'De la BASE'!F481,'De la BASE'!F481+0.001)</f>
        <v>0.22133999999999998</v>
      </c>
      <c r="G485" s="15">
        <v>29465</v>
      </c>
    </row>
    <row r="486" spans="1:7" ht="12.75">
      <c r="A486" s="30" t="str">
        <f>'De la BASE'!A482</f>
        <v>7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1.831832</v>
      </c>
      <c r="F486" s="9">
        <f>IF('De la BASE'!F482&gt;0,'De la BASE'!F482,'De la BASE'!F482+0.001)</f>
        <v>4.998728</v>
      </c>
      <c r="G486" s="15">
        <v>29495</v>
      </c>
    </row>
    <row r="487" spans="1:7" ht="12.75">
      <c r="A487" s="30" t="str">
        <f>'De la BASE'!A483</f>
        <v>7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2.651712</v>
      </c>
      <c r="F487" s="9">
        <f>IF('De la BASE'!F483&gt;0,'De la BASE'!F483,'De la BASE'!F483+0.001)</f>
        <v>6.72793</v>
      </c>
      <c r="G487" s="15">
        <v>29526</v>
      </c>
    </row>
    <row r="488" spans="1:7" ht="12.75">
      <c r="A488" s="30" t="str">
        <f>'De la BASE'!A484</f>
        <v>7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5.162486</v>
      </c>
      <c r="F488" s="9">
        <f>IF('De la BASE'!F484&gt;0,'De la BASE'!F484,'De la BASE'!F484+0.001)</f>
        <v>13.645016000000002</v>
      </c>
      <c r="G488" s="15">
        <v>29556</v>
      </c>
    </row>
    <row r="489" spans="1:7" ht="12.75">
      <c r="A489" s="30" t="str">
        <f>'De la BASE'!A485</f>
        <v>7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6.492395</v>
      </c>
      <c r="F489" s="9">
        <f>IF('De la BASE'!F485&gt;0,'De la BASE'!F485,'De la BASE'!F485+0.001)</f>
        <v>15.12875</v>
      </c>
      <c r="G489" s="15">
        <v>29587</v>
      </c>
    </row>
    <row r="490" spans="1:7" ht="12.75">
      <c r="A490" s="30" t="str">
        <f>'De la BASE'!A486</f>
        <v>7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3.074181</v>
      </c>
      <c r="F490" s="9">
        <f>IF('De la BASE'!F486&gt;0,'De la BASE'!F486,'De la BASE'!F486+0.001)</f>
        <v>7.295664</v>
      </c>
      <c r="G490" s="15">
        <v>29618</v>
      </c>
    </row>
    <row r="491" spans="1:7" ht="12.75">
      <c r="A491" s="30" t="str">
        <f>'De la BASE'!A487</f>
        <v>7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8.058345</v>
      </c>
      <c r="F491" s="9">
        <f>IF('De la BASE'!F487&gt;0,'De la BASE'!F487,'De la BASE'!F487+0.001)</f>
        <v>19.693809</v>
      </c>
      <c r="G491" s="15">
        <v>29646</v>
      </c>
    </row>
    <row r="492" spans="1:7" ht="12.75">
      <c r="A492" s="30" t="str">
        <f>'De la BASE'!A488</f>
        <v>7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4.528832</v>
      </c>
      <c r="F492" s="9">
        <f>IF('De la BASE'!F488&gt;0,'De la BASE'!F488,'De la BASE'!F488+0.001)</f>
        <v>10.691646</v>
      </c>
      <c r="G492" s="15">
        <v>29677</v>
      </c>
    </row>
    <row r="493" spans="1:7" ht="12.75">
      <c r="A493" s="30" t="str">
        <f>'De la BASE'!A489</f>
        <v>7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3.866688</v>
      </c>
      <c r="F493" s="9">
        <f>IF('De la BASE'!F489&gt;0,'De la BASE'!F489,'De la BASE'!F489+0.001)</f>
        <v>11.96832</v>
      </c>
      <c r="G493" s="15">
        <v>29707</v>
      </c>
    </row>
    <row r="494" spans="1:7" ht="12.75">
      <c r="A494" s="30" t="str">
        <f>'De la BASE'!A490</f>
        <v>7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1.639587</v>
      </c>
      <c r="F494" s="9">
        <f>IF('De la BASE'!F490&gt;0,'De la BASE'!F490,'De la BASE'!F490+0.001)</f>
        <v>4.915614</v>
      </c>
      <c r="G494" s="15">
        <v>29738</v>
      </c>
    </row>
    <row r="495" spans="1:7" ht="12.75">
      <c r="A495" s="30" t="str">
        <f>'De la BASE'!A491</f>
        <v>7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0.378189</v>
      </c>
      <c r="F495" s="9">
        <f>IF('De la BASE'!F491&gt;0,'De la BASE'!F491,'De la BASE'!F491+0.001)</f>
        <v>1.097766</v>
      </c>
      <c r="G495" s="15">
        <v>29768</v>
      </c>
    </row>
    <row r="496" spans="1:7" ht="12.75">
      <c r="A496" s="30" t="str">
        <f>'De la BASE'!A492</f>
        <v>7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0.124848</v>
      </c>
      <c r="F496" s="9">
        <f>IF('De la BASE'!F492&gt;0,'De la BASE'!F492,'De la BASE'!F492+0.001)</f>
        <v>0.364208</v>
      </c>
      <c r="G496" s="15">
        <v>29799</v>
      </c>
    </row>
    <row r="497" spans="1:7" ht="12.75">
      <c r="A497" s="30" t="str">
        <f>'De la BASE'!A493</f>
        <v>7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0.17424</v>
      </c>
      <c r="F497" s="9">
        <f>IF('De la BASE'!F493&gt;0,'De la BASE'!F493,'De la BASE'!F493+0.001)</f>
        <v>0.491502</v>
      </c>
      <c r="G497" s="15">
        <v>29830</v>
      </c>
    </row>
    <row r="498" spans="1:7" ht="12.75">
      <c r="A498" s="30" t="str">
        <f>'De la BASE'!A494</f>
        <v>7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3.341652</v>
      </c>
      <c r="F498" s="9">
        <f>IF('De la BASE'!F494&gt;0,'De la BASE'!F494,'De la BASE'!F494+0.001)</f>
        <v>8.568186</v>
      </c>
      <c r="G498" s="15">
        <v>29860</v>
      </c>
    </row>
    <row r="499" spans="1:7" ht="12.75">
      <c r="A499" s="30" t="str">
        <f>'De la BASE'!A495</f>
        <v>7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1.062226</v>
      </c>
      <c r="F499" s="9">
        <f>IF('De la BASE'!F495&gt;0,'De la BASE'!F495,'De la BASE'!F495+0.001)</f>
        <v>2.7111359999999998</v>
      </c>
      <c r="G499" s="15">
        <v>29891</v>
      </c>
    </row>
    <row r="500" spans="1:7" ht="12.75">
      <c r="A500" s="30" t="str">
        <f>'De la BASE'!A496</f>
        <v>7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4.289766</v>
      </c>
      <c r="F500" s="9">
        <f>IF('De la BASE'!F496&gt;0,'De la BASE'!F496,'De la BASE'!F496+0.001)</f>
        <v>11.93307</v>
      </c>
      <c r="G500" s="15">
        <v>29921</v>
      </c>
    </row>
    <row r="501" spans="1:7" ht="12.75">
      <c r="A501" s="30" t="str">
        <f>'De la BASE'!A497</f>
        <v>7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6.374766</v>
      </c>
      <c r="F501" s="9">
        <f>IF('De la BASE'!F497&gt;0,'De la BASE'!F497,'De la BASE'!F497+0.001)</f>
        <v>15.824796</v>
      </c>
      <c r="G501" s="15">
        <v>29952</v>
      </c>
    </row>
    <row r="502" spans="1:7" ht="12.75">
      <c r="A502" s="30" t="str">
        <f>'De la BASE'!A498</f>
        <v>7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3.92288</v>
      </c>
      <c r="F502" s="9">
        <f>IF('De la BASE'!F498&gt;0,'De la BASE'!F498,'De la BASE'!F498+0.001)</f>
        <v>8.79658</v>
      </c>
      <c r="G502" s="15">
        <v>29983</v>
      </c>
    </row>
    <row r="503" spans="1:7" ht="12.75">
      <c r="A503" s="30" t="str">
        <f>'De la BASE'!A499</f>
        <v>7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5.287842</v>
      </c>
      <c r="F503" s="9">
        <f>IF('De la BASE'!F499&gt;0,'De la BASE'!F499,'De la BASE'!F499+0.001)</f>
        <v>13.89574</v>
      </c>
      <c r="G503" s="15">
        <v>30011</v>
      </c>
    </row>
    <row r="504" spans="1:7" ht="12.75">
      <c r="A504" s="30" t="str">
        <f>'De la BASE'!A500</f>
        <v>7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2.161104</v>
      </c>
      <c r="F504" s="9">
        <f>IF('De la BASE'!F500&gt;0,'De la BASE'!F500,'De la BASE'!F500+0.001)</f>
        <v>6.188616</v>
      </c>
      <c r="G504" s="15">
        <v>30042</v>
      </c>
    </row>
    <row r="505" spans="1:7" ht="12.75">
      <c r="A505" s="30" t="str">
        <f>'De la BASE'!A501</f>
        <v>7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1.240458</v>
      </c>
      <c r="F505" s="9">
        <f>IF('De la BASE'!F501&gt;0,'De la BASE'!F501,'De la BASE'!F501+0.001)</f>
        <v>3.881011</v>
      </c>
      <c r="G505" s="15">
        <v>30072</v>
      </c>
    </row>
    <row r="506" spans="1:7" ht="12.75">
      <c r="A506" s="30" t="str">
        <f>'De la BASE'!A502</f>
        <v>7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1.156957</v>
      </c>
      <c r="F506" s="9">
        <f>IF('De la BASE'!F502&gt;0,'De la BASE'!F502,'De la BASE'!F502+0.001)</f>
        <v>3.357221</v>
      </c>
      <c r="G506" s="15">
        <v>30103</v>
      </c>
    </row>
    <row r="507" spans="1:7" ht="12.75">
      <c r="A507" s="30" t="str">
        <f>'De la BASE'!A503</f>
        <v>7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0.342254</v>
      </c>
      <c r="F507" s="9">
        <f>IF('De la BASE'!F503&gt;0,'De la BASE'!F503,'De la BASE'!F503+0.001)</f>
        <v>0.9506319999999999</v>
      </c>
      <c r="G507" s="15">
        <v>30133</v>
      </c>
    </row>
    <row r="508" spans="1:7" ht="12.75">
      <c r="A508" s="30" t="str">
        <f>'De la BASE'!A504</f>
        <v>7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0.068206</v>
      </c>
      <c r="F508" s="9">
        <f>IF('De la BASE'!F504&gt;0,'De la BASE'!F504,'De la BASE'!F504+0.001)</f>
        <v>0.19068200000000002</v>
      </c>
      <c r="G508" s="15">
        <v>30164</v>
      </c>
    </row>
    <row r="509" spans="1:7" ht="12.75">
      <c r="A509" s="30" t="str">
        <f>'De la BASE'!A505</f>
        <v>7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0.201552</v>
      </c>
      <c r="F509" s="9">
        <f>IF('De la BASE'!F505&gt;0,'De la BASE'!F505,'De la BASE'!F505+0.001)</f>
        <v>0.747201</v>
      </c>
      <c r="G509" s="15">
        <v>30195</v>
      </c>
    </row>
    <row r="510" spans="1:7" ht="12.75">
      <c r="A510" s="30" t="str">
        <f>'De la BASE'!A506</f>
        <v>7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2.6145</v>
      </c>
      <c r="F510" s="9">
        <f>IF('De la BASE'!F506&gt;0,'De la BASE'!F506,'De la BASE'!F506+0.001)</f>
        <v>6.835050000000001</v>
      </c>
      <c r="G510" s="15">
        <v>30225</v>
      </c>
    </row>
    <row r="511" spans="1:7" ht="12.75">
      <c r="A511" s="30" t="str">
        <f>'De la BASE'!A507</f>
        <v>7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6.015393</v>
      </c>
      <c r="F511" s="9">
        <f>IF('De la BASE'!F507&gt;0,'De la BASE'!F507,'De la BASE'!F507+0.001)</f>
        <v>15.186402000000001</v>
      </c>
      <c r="G511" s="15">
        <v>30256</v>
      </c>
    </row>
    <row r="512" spans="1:7" ht="12.75">
      <c r="A512" s="30" t="str">
        <f>'De la BASE'!A508</f>
        <v>7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8.384728</v>
      </c>
      <c r="F512" s="9">
        <f>IF('De la BASE'!F508&gt;0,'De la BASE'!F508,'De la BASE'!F508+0.001)</f>
        <v>21.074768</v>
      </c>
      <c r="G512" s="15">
        <v>30286</v>
      </c>
    </row>
    <row r="513" spans="1:7" ht="12.75">
      <c r="A513" s="30" t="str">
        <f>'De la BASE'!A509</f>
        <v>7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2.404496</v>
      </c>
      <c r="F513" s="9">
        <f>IF('De la BASE'!F509&gt;0,'De la BASE'!F509,'De la BASE'!F509+0.001)</f>
        <v>6.329746</v>
      </c>
      <c r="G513" s="15">
        <v>30317</v>
      </c>
    </row>
    <row r="514" spans="1:7" ht="12.75">
      <c r="A514" s="30" t="str">
        <f>'De la BASE'!A510</f>
        <v>7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4.598525</v>
      </c>
      <c r="F514" s="9">
        <f>IF('De la BASE'!F510&gt;0,'De la BASE'!F510,'De la BASE'!F510+0.001)</f>
        <v>11.12445</v>
      </c>
      <c r="G514" s="15">
        <v>30348</v>
      </c>
    </row>
    <row r="515" spans="1:7" ht="12.75">
      <c r="A515" s="30" t="str">
        <f>'De la BASE'!A511</f>
        <v>7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6.89902</v>
      </c>
      <c r="F515" s="9">
        <f>IF('De la BASE'!F511&gt;0,'De la BASE'!F511,'De la BASE'!F511+0.001)</f>
        <v>15.354981</v>
      </c>
      <c r="G515" s="15">
        <v>30376</v>
      </c>
    </row>
    <row r="516" spans="1:7" ht="12.75">
      <c r="A516" s="30" t="str">
        <f>'De la BASE'!A512</f>
        <v>7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6.322578</v>
      </c>
      <c r="F516" s="9">
        <f>IF('De la BASE'!F512&gt;0,'De la BASE'!F512,'De la BASE'!F512+0.001)</f>
        <v>16.414673999999998</v>
      </c>
      <c r="G516" s="15">
        <v>30407</v>
      </c>
    </row>
    <row r="517" spans="1:7" ht="12.75">
      <c r="A517" s="30" t="str">
        <f>'De la BASE'!A513</f>
        <v>7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5.652883</v>
      </c>
      <c r="F517" s="9">
        <f>IF('De la BASE'!F513&gt;0,'De la BASE'!F513,'De la BASE'!F513+0.001)</f>
        <v>19.165694</v>
      </c>
      <c r="G517" s="15">
        <v>30437</v>
      </c>
    </row>
    <row r="518" spans="1:7" ht="12.75">
      <c r="A518" s="30" t="str">
        <f>'De la BASE'!A514</f>
        <v>7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1.90226</v>
      </c>
      <c r="F518" s="9">
        <f>IF('De la BASE'!F514&gt;0,'De la BASE'!F514,'De la BASE'!F514+0.001)</f>
        <v>6.50128</v>
      </c>
      <c r="G518" s="15">
        <v>30468</v>
      </c>
    </row>
    <row r="519" spans="1:7" ht="12.75">
      <c r="A519" s="30" t="str">
        <f>'De la BASE'!A515</f>
        <v>7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0.587828</v>
      </c>
      <c r="F519" s="9">
        <f>IF('De la BASE'!F515&gt;0,'De la BASE'!F515,'De la BASE'!F515+0.001)</f>
        <v>1.755576</v>
      </c>
      <c r="G519" s="15">
        <v>30498</v>
      </c>
    </row>
    <row r="520" spans="1:7" ht="12.75">
      <c r="A520" s="30" t="str">
        <f>'De la BASE'!A516</f>
        <v>7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0.952252</v>
      </c>
      <c r="F520" s="9">
        <f>IF('De la BASE'!F516&gt;0,'De la BASE'!F516,'De la BASE'!F516+0.001)</f>
        <v>2.454396</v>
      </c>
      <c r="G520" s="15">
        <v>30529</v>
      </c>
    </row>
    <row r="521" spans="1:7" ht="12.75">
      <c r="A521" s="30" t="str">
        <f>'De la BASE'!A517</f>
        <v>7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0.453492</v>
      </c>
      <c r="F521" s="9">
        <f>IF('De la BASE'!F517&gt;0,'De la BASE'!F517,'De la BASE'!F517+0.001)</f>
        <v>1.266483</v>
      </c>
      <c r="G521" s="15">
        <v>30560</v>
      </c>
    </row>
    <row r="522" spans="1:7" ht="12.75">
      <c r="A522" s="30" t="str">
        <f>'De la BASE'!A518</f>
        <v>7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0.632214</v>
      </c>
      <c r="F522" s="9">
        <f>IF('De la BASE'!F518&gt;0,'De la BASE'!F518,'De la BASE'!F518+0.001)</f>
        <v>1.690436</v>
      </c>
      <c r="G522" s="15">
        <v>30590</v>
      </c>
    </row>
    <row r="523" spans="1:7" ht="12.75">
      <c r="A523" s="30" t="str">
        <f>'De la BASE'!A519</f>
        <v>7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0.99702</v>
      </c>
      <c r="F523" s="9">
        <f>IF('De la BASE'!F519&gt;0,'De la BASE'!F519,'De la BASE'!F519+0.001)</f>
        <v>2.4702029999999997</v>
      </c>
      <c r="G523" s="15">
        <v>30621</v>
      </c>
    </row>
    <row r="524" spans="1:7" ht="12.75">
      <c r="A524" s="30" t="str">
        <f>'De la BASE'!A520</f>
        <v>7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3.2759</v>
      </c>
      <c r="F524" s="9">
        <f>IF('De la BASE'!F520&gt;0,'De la BASE'!F520,'De la BASE'!F520+0.001)</f>
        <v>7.7597</v>
      </c>
      <c r="G524" s="15">
        <v>30651</v>
      </c>
    </row>
    <row r="525" spans="1:7" ht="12.75">
      <c r="A525" s="30" t="str">
        <f>'De la BASE'!A521</f>
        <v>7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7.165233</v>
      </c>
      <c r="F525" s="9">
        <f>IF('De la BASE'!F521&gt;0,'De la BASE'!F521,'De la BASE'!F521+0.001)</f>
        <v>17.515014</v>
      </c>
      <c r="G525" s="15">
        <v>30682</v>
      </c>
    </row>
    <row r="526" spans="1:7" ht="12.75">
      <c r="A526" s="30" t="str">
        <f>'De la BASE'!A522</f>
        <v>7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7.400004</v>
      </c>
      <c r="F526" s="9">
        <f>IF('De la BASE'!F522&gt;0,'De la BASE'!F522,'De la BASE'!F522+0.001)</f>
        <v>16.118517</v>
      </c>
      <c r="G526" s="15">
        <v>30713</v>
      </c>
    </row>
    <row r="527" spans="1:7" ht="12.75">
      <c r="A527" s="30" t="str">
        <f>'De la BASE'!A523</f>
        <v>7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4.167605</v>
      </c>
      <c r="F527" s="9">
        <f>IF('De la BASE'!F523&gt;0,'De la BASE'!F523,'De la BASE'!F523+0.001)</f>
        <v>10.947482</v>
      </c>
      <c r="G527" s="15">
        <v>30742</v>
      </c>
    </row>
    <row r="528" spans="1:7" ht="12.75">
      <c r="A528" s="30" t="str">
        <f>'De la BASE'!A524</f>
        <v>7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9.603308</v>
      </c>
      <c r="F528" s="9">
        <f>IF('De la BASE'!F524&gt;0,'De la BASE'!F524,'De la BASE'!F524+0.001)</f>
        <v>27.332492000000002</v>
      </c>
      <c r="G528" s="15">
        <v>30773</v>
      </c>
    </row>
    <row r="529" spans="1:7" ht="12.75">
      <c r="A529" s="30" t="str">
        <f>'De la BASE'!A525</f>
        <v>7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7.121414</v>
      </c>
      <c r="F529" s="9">
        <f>IF('De la BASE'!F525&gt;0,'De la BASE'!F525,'De la BASE'!F525+0.001)</f>
        <v>18.236359999999998</v>
      </c>
      <c r="G529" s="15">
        <v>30803</v>
      </c>
    </row>
    <row r="530" spans="1:7" ht="12.75">
      <c r="A530" s="30" t="str">
        <f>'De la BASE'!A526</f>
        <v>7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3.568204</v>
      </c>
      <c r="F530" s="9">
        <f>IF('De la BASE'!F526&gt;0,'De la BASE'!F526,'De la BASE'!F526+0.001)</f>
        <v>10.30436</v>
      </c>
      <c r="G530" s="15">
        <v>30834</v>
      </c>
    </row>
    <row r="531" spans="1:7" ht="12.75">
      <c r="A531" s="30" t="str">
        <f>'De la BASE'!A527</f>
        <v>7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0.846804</v>
      </c>
      <c r="F531" s="9">
        <f>IF('De la BASE'!F527&gt;0,'De la BASE'!F527,'De la BASE'!F527+0.001)</f>
        <v>2.353617</v>
      </c>
      <c r="G531" s="15">
        <v>30864</v>
      </c>
    </row>
    <row r="532" spans="1:7" ht="12.75">
      <c r="A532" s="30" t="str">
        <f>'De la BASE'!A528</f>
        <v>7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0.42952</v>
      </c>
      <c r="F532" s="9">
        <f>IF('De la BASE'!F528&gt;0,'De la BASE'!F528,'De la BASE'!F528+0.001)</f>
        <v>1.1875499999999999</v>
      </c>
      <c r="G532" s="15">
        <v>30895</v>
      </c>
    </row>
    <row r="533" spans="1:7" ht="12.75">
      <c r="A533" s="30" t="str">
        <f>'De la BASE'!A529</f>
        <v>7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0.469287</v>
      </c>
      <c r="F533" s="9">
        <f>IF('De la BASE'!F529&gt;0,'De la BASE'!F529,'De la BASE'!F529+0.001)</f>
        <v>1.208844</v>
      </c>
      <c r="G533" s="15">
        <v>30926</v>
      </c>
    </row>
    <row r="534" spans="1:7" ht="12.75">
      <c r="A534" s="30" t="str">
        <f>'De la BASE'!A530</f>
        <v>7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1.86675</v>
      </c>
      <c r="F534" s="9">
        <f>IF('De la BASE'!F530&gt;0,'De la BASE'!F530,'De la BASE'!F530+0.001)</f>
        <v>5.70475</v>
      </c>
      <c r="G534" s="15">
        <v>30956</v>
      </c>
    </row>
    <row r="535" spans="1:7" ht="12.75">
      <c r="A535" s="30" t="str">
        <f>'De la BASE'!A531</f>
        <v>7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6.01174</v>
      </c>
      <c r="F535" s="9">
        <f>IF('De la BASE'!F531&gt;0,'De la BASE'!F531,'De la BASE'!F531+0.001)</f>
        <v>15.708938</v>
      </c>
      <c r="G535" s="15">
        <v>30987</v>
      </c>
    </row>
    <row r="536" spans="1:7" ht="12.75">
      <c r="A536" s="30" t="str">
        <f>'De la BASE'!A532</f>
        <v>7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6.183072</v>
      </c>
      <c r="F536" s="9">
        <f>IF('De la BASE'!F532&gt;0,'De la BASE'!F532,'De la BASE'!F532+0.001)</f>
        <v>15.466881</v>
      </c>
      <c r="G536" s="15">
        <v>31017</v>
      </c>
    </row>
    <row r="537" spans="1:7" ht="12.75">
      <c r="A537" s="30" t="str">
        <f>'De la BASE'!A533</f>
        <v>7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4.70925</v>
      </c>
      <c r="F537" s="9">
        <f>IF('De la BASE'!F533&gt;0,'De la BASE'!F533,'De la BASE'!F533+0.001)</f>
        <v>10.21545</v>
      </c>
      <c r="G537" s="15">
        <v>31048</v>
      </c>
    </row>
    <row r="538" spans="1:7" ht="12.75">
      <c r="A538" s="30" t="str">
        <f>'De la BASE'!A534</f>
        <v>7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6.689242</v>
      </c>
      <c r="F538" s="9">
        <f>IF('De la BASE'!F534&gt;0,'De la BASE'!F534,'De la BASE'!F534+0.001)</f>
        <v>18.80386</v>
      </c>
      <c r="G538" s="15">
        <v>31079</v>
      </c>
    </row>
    <row r="539" spans="1:7" ht="12.75">
      <c r="A539" s="30" t="str">
        <f>'De la BASE'!A535</f>
        <v>7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6.260592</v>
      </c>
      <c r="F539" s="9">
        <f>IF('De la BASE'!F535&gt;0,'De la BASE'!F535,'De la BASE'!F535+0.001)</f>
        <v>14.878812</v>
      </c>
      <c r="G539" s="15">
        <v>31107</v>
      </c>
    </row>
    <row r="540" spans="1:7" ht="12.75">
      <c r="A540" s="30" t="str">
        <f>'De la BASE'!A536</f>
        <v>7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5.957504</v>
      </c>
      <c r="F540" s="9">
        <f>IF('De la BASE'!F536&gt;0,'De la BASE'!F536,'De la BASE'!F536+0.001)</f>
        <v>16.888704</v>
      </c>
      <c r="G540" s="15">
        <v>31138</v>
      </c>
    </row>
    <row r="541" spans="1:7" ht="12.75">
      <c r="A541" s="30" t="str">
        <f>'De la BASE'!A537</f>
        <v>7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5.414976</v>
      </c>
      <c r="F541" s="9">
        <f>IF('De la BASE'!F537&gt;0,'De la BASE'!F537,'De la BASE'!F537+0.001)</f>
        <v>14.702058000000001</v>
      </c>
      <c r="G541" s="15">
        <v>31168</v>
      </c>
    </row>
    <row r="542" spans="1:7" ht="12.75">
      <c r="A542" s="30" t="str">
        <f>'De la BASE'!A538</f>
        <v>7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1.843095</v>
      </c>
      <c r="F542" s="9">
        <f>IF('De la BASE'!F538&gt;0,'De la BASE'!F538,'De la BASE'!F538+0.001)</f>
        <v>5.601314</v>
      </c>
      <c r="G542" s="15">
        <v>31199</v>
      </c>
    </row>
    <row r="543" spans="1:7" ht="12.75">
      <c r="A543" s="30" t="str">
        <f>'De la BASE'!A539</f>
        <v>7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0.725145</v>
      </c>
      <c r="F543" s="9">
        <f>IF('De la BASE'!F539&gt;0,'De la BASE'!F539,'De la BASE'!F539+0.001)</f>
        <v>2.127092</v>
      </c>
      <c r="G543" s="15">
        <v>31229</v>
      </c>
    </row>
    <row r="544" spans="1:7" ht="12.75">
      <c r="A544" s="30" t="str">
        <f>'De la BASE'!A540</f>
        <v>7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0.368745</v>
      </c>
      <c r="F544" s="9">
        <f>IF('De la BASE'!F540&gt;0,'De la BASE'!F540,'De la BASE'!F540+0.001)</f>
        <v>1.026142</v>
      </c>
      <c r="G544" s="15">
        <v>31260</v>
      </c>
    </row>
    <row r="545" spans="1:7" ht="12.75">
      <c r="A545" s="30" t="str">
        <f>'De la BASE'!A541</f>
        <v>7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0.287364</v>
      </c>
      <c r="F545" s="9">
        <f>IF('De la BASE'!F541&gt;0,'De la BASE'!F541,'De la BASE'!F541+0.001)</f>
        <v>0.7980259999999999</v>
      </c>
      <c r="G545" s="15">
        <v>31291</v>
      </c>
    </row>
    <row r="546" spans="1:7" ht="12.75">
      <c r="A546" s="30" t="str">
        <f>'De la BASE'!A542</f>
        <v>7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0.308321</v>
      </c>
      <c r="F546" s="9">
        <f>IF('De la BASE'!F542&gt;0,'De la BASE'!F542,'De la BASE'!F542+0.001)</f>
        <v>0.8390690000000001</v>
      </c>
      <c r="G546" s="15">
        <v>31321</v>
      </c>
    </row>
    <row r="547" spans="1:7" ht="12.75">
      <c r="A547" s="30" t="str">
        <f>'De la BASE'!A543</f>
        <v>7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0.891644</v>
      </c>
      <c r="F547" s="9">
        <f>IF('De la BASE'!F543&gt;0,'De la BASE'!F543,'De la BASE'!F543+0.001)</f>
        <v>2.204049</v>
      </c>
      <c r="G547" s="15">
        <v>31352</v>
      </c>
    </row>
    <row r="548" spans="1:7" ht="12.75">
      <c r="A548" s="30" t="str">
        <f>'De la BASE'!A544</f>
        <v>7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2.06488</v>
      </c>
      <c r="F548" s="9">
        <f>IF('De la BASE'!F544&gt;0,'De la BASE'!F544,'De la BASE'!F544+0.001)</f>
        <v>5.154408</v>
      </c>
      <c r="G548" s="15">
        <v>31382</v>
      </c>
    </row>
    <row r="549" spans="1:7" ht="12.75">
      <c r="A549" s="30" t="str">
        <f>'De la BASE'!A545</f>
        <v>7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4.097913</v>
      </c>
      <c r="F549" s="9">
        <f>IF('De la BASE'!F545&gt;0,'De la BASE'!F545,'De la BASE'!F545+0.001)</f>
        <v>10.510092</v>
      </c>
      <c r="G549" s="15">
        <v>31413</v>
      </c>
    </row>
    <row r="550" spans="1:7" ht="12.75">
      <c r="A550" s="30" t="str">
        <f>'De la BASE'!A546</f>
        <v>7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3.838296</v>
      </c>
      <c r="F550" s="9">
        <f>IF('De la BASE'!F546&gt;0,'De la BASE'!F546,'De la BASE'!F546+0.001)</f>
        <v>10.390611</v>
      </c>
      <c r="G550" s="15">
        <v>31444</v>
      </c>
    </row>
    <row r="551" spans="1:7" ht="12.75">
      <c r="A551" s="30" t="str">
        <f>'De la BASE'!A547</f>
        <v>7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9.52405</v>
      </c>
      <c r="F551" s="9">
        <f>IF('De la BASE'!F547&gt;0,'De la BASE'!F547,'De la BASE'!F547+0.001)</f>
        <v>22.63028</v>
      </c>
      <c r="G551" s="15">
        <v>31472</v>
      </c>
    </row>
    <row r="552" spans="1:7" ht="12.75">
      <c r="A552" s="30" t="str">
        <f>'De la BASE'!A548</f>
        <v>7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5.15886</v>
      </c>
      <c r="F552" s="9">
        <f>IF('De la BASE'!F548&gt;0,'De la BASE'!F548,'De la BASE'!F548+0.001)</f>
        <v>11.04831</v>
      </c>
      <c r="G552" s="15">
        <v>31503</v>
      </c>
    </row>
    <row r="553" spans="1:7" ht="12.75">
      <c r="A553" s="30" t="str">
        <f>'De la BASE'!A549</f>
        <v>7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8.106935</v>
      </c>
      <c r="F553" s="9">
        <f>IF('De la BASE'!F549&gt;0,'De la BASE'!F549,'De la BASE'!F549+0.001)</f>
        <v>21.0409</v>
      </c>
      <c r="G553" s="15">
        <v>31533</v>
      </c>
    </row>
    <row r="554" spans="1:7" ht="12.75">
      <c r="A554" s="30" t="str">
        <f>'De la BASE'!A550</f>
        <v>7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1.34212</v>
      </c>
      <c r="F554" s="9">
        <f>IF('De la BASE'!F550&gt;0,'De la BASE'!F550,'De la BASE'!F550+0.001)</f>
        <v>3.565874</v>
      </c>
      <c r="G554" s="15">
        <v>31564</v>
      </c>
    </row>
    <row r="555" spans="1:7" ht="12.75">
      <c r="A555" s="30" t="str">
        <f>'De la BASE'!A551</f>
        <v>7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0.507528</v>
      </c>
      <c r="F555" s="9">
        <f>IF('De la BASE'!F551&gt;0,'De la BASE'!F551,'De la BASE'!F551+0.001)</f>
        <v>1.392681</v>
      </c>
      <c r="G555" s="15">
        <v>31594</v>
      </c>
    </row>
    <row r="556" spans="1:7" ht="12.75">
      <c r="A556" s="30" t="str">
        <f>'De la BASE'!A552</f>
        <v>7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0.186375</v>
      </c>
      <c r="F556" s="9">
        <f>IF('De la BASE'!F552&gt;0,'De la BASE'!F552,'De la BASE'!F552+0.001)</f>
        <v>0.508125</v>
      </c>
      <c r="G556" s="15">
        <v>31625</v>
      </c>
    </row>
    <row r="557" spans="1:7" ht="12.75">
      <c r="A557" s="30" t="str">
        <f>'De la BASE'!A553</f>
        <v>7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0.637032</v>
      </c>
      <c r="F557" s="9">
        <f>IF('De la BASE'!F553&gt;0,'De la BASE'!F553,'De la BASE'!F553+0.001)</f>
        <v>1.9228</v>
      </c>
      <c r="G557" s="15">
        <v>31656</v>
      </c>
    </row>
    <row r="558" spans="1:7" ht="12.75">
      <c r="A558" s="30" t="str">
        <f>'De la BASE'!A554</f>
        <v>7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0.72072</v>
      </c>
      <c r="F558" s="9">
        <f>IF('De la BASE'!F554&gt;0,'De la BASE'!F554,'De la BASE'!F554+0.001)</f>
        <v>1.766856</v>
      </c>
      <c r="G558" s="15">
        <v>31686</v>
      </c>
    </row>
    <row r="559" spans="1:7" ht="12.75">
      <c r="A559" s="30" t="str">
        <f>'De la BASE'!A555</f>
        <v>7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1.459944</v>
      </c>
      <c r="F559" s="9">
        <f>IF('De la BASE'!F555&gt;0,'De la BASE'!F555,'De la BASE'!F555+0.001)</f>
        <v>3.478632</v>
      </c>
      <c r="G559" s="15">
        <v>31717</v>
      </c>
    </row>
    <row r="560" spans="1:7" ht="12.75">
      <c r="A560" s="30" t="str">
        <f>'De la BASE'!A556</f>
        <v>7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3.564968</v>
      </c>
      <c r="F560" s="9">
        <f>IF('De la BASE'!F556&gt;0,'De la BASE'!F556,'De la BASE'!F556+0.001)</f>
        <v>8.783738</v>
      </c>
      <c r="G560" s="15">
        <v>31747</v>
      </c>
    </row>
    <row r="561" spans="1:7" ht="12.75">
      <c r="A561" s="30" t="str">
        <f>'De la BASE'!A557</f>
        <v>7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3.443795</v>
      </c>
      <c r="F561" s="9">
        <f>IF('De la BASE'!F557&gt;0,'De la BASE'!F557,'De la BASE'!F557+0.001)</f>
        <v>8.232923</v>
      </c>
      <c r="G561" s="15">
        <v>31778</v>
      </c>
    </row>
    <row r="562" spans="1:7" ht="12.75">
      <c r="A562" s="30" t="str">
        <f>'De la BASE'!A558</f>
        <v>7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3.175788</v>
      </c>
      <c r="F562" s="9">
        <f>IF('De la BASE'!F558&gt;0,'De la BASE'!F558,'De la BASE'!F558+0.001)</f>
        <v>7.7396329999999995</v>
      </c>
      <c r="G562" s="15">
        <v>31809</v>
      </c>
    </row>
    <row r="563" spans="1:7" ht="12.75">
      <c r="A563" s="30" t="str">
        <f>'De la BASE'!A559</f>
        <v>7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5.324155</v>
      </c>
      <c r="F563" s="9">
        <f>IF('De la BASE'!F559&gt;0,'De la BASE'!F559,'De la BASE'!F559+0.001)</f>
        <v>11.611435</v>
      </c>
      <c r="G563" s="15">
        <v>31837</v>
      </c>
    </row>
    <row r="564" spans="1:7" ht="12.75">
      <c r="A564" s="30" t="str">
        <f>'De la BASE'!A560</f>
        <v>7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4.13511</v>
      </c>
      <c r="F564" s="9">
        <f>IF('De la BASE'!F560&gt;0,'De la BASE'!F560,'De la BASE'!F560+0.001)</f>
        <v>10.869432</v>
      </c>
      <c r="G564" s="15">
        <v>31868</v>
      </c>
    </row>
    <row r="565" spans="1:7" ht="12.75">
      <c r="A565" s="30" t="str">
        <f>'De la BASE'!A561</f>
        <v>7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1.564365</v>
      </c>
      <c r="F565" s="9">
        <f>IF('De la BASE'!F561&gt;0,'De la BASE'!F561,'De la BASE'!F561+0.001)</f>
        <v>4.0818200000000004</v>
      </c>
      <c r="G565" s="15">
        <v>31898</v>
      </c>
    </row>
    <row r="566" spans="1:7" ht="12.75">
      <c r="A566" s="30" t="str">
        <f>'De la BASE'!A562</f>
        <v>7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0.81991</v>
      </c>
      <c r="F566" s="9">
        <f>IF('De la BASE'!F562&gt;0,'De la BASE'!F562,'De la BASE'!F562+0.001)</f>
        <v>2.22768</v>
      </c>
      <c r="G566" s="15">
        <v>31929</v>
      </c>
    </row>
    <row r="567" spans="1:7" ht="12.75">
      <c r="A567" s="30" t="str">
        <f>'De la BASE'!A563</f>
        <v>7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0.496179</v>
      </c>
      <c r="F567" s="9">
        <f>IF('De la BASE'!F563&gt;0,'De la BASE'!F563,'De la BASE'!F563+0.001)</f>
        <v>1.409624</v>
      </c>
      <c r="G567" s="15">
        <v>31959</v>
      </c>
    </row>
    <row r="568" spans="1:7" ht="12.75">
      <c r="A568" s="30" t="str">
        <f>'De la BASE'!A564</f>
        <v>7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0.32205</v>
      </c>
      <c r="F568" s="9">
        <f>IF('De la BASE'!F564&gt;0,'De la BASE'!F564,'De la BASE'!F564+0.001)</f>
        <v>0.887502</v>
      </c>
      <c r="G568" s="15">
        <v>31990</v>
      </c>
    </row>
    <row r="569" spans="1:7" ht="12.75">
      <c r="A569" s="30" t="str">
        <f>'De la BASE'!A565</f>
        <v>7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0.468468</v>
      </c>
      <c r="F569" s="9">
        <f>IF('De la BASE'!F565&gt;0,'De la BASE'!F565,'De la BASE'!F565+0.001)</f>
        <v>1.260259</v>
      </c>
      <c r="G569" s="15">
        <v>32021</v>
      </c>
    </row>
    <row r="570" spans="1:7" ht="12.75">
      <c r="A570" s="30" t="str">
        <f>'De la BASE'!A566</f>
        <v>7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4.810995</v>
      </c>
      <c r="F570" s="9">
        <f>IF('De la BASE'!F566&gt;0,'De la BASE'!F566,'De la BASE'!F566+0.001)</f>
        <v>13.637092</v>
      </c>
      <c r="G570" s="15">
        <v>32051</v>
      </c>
    </row>
    <row r="571" spans="1:7" ht="12.75">
      <c r="A571" s="30" t="str">
        <f>'De la BASE'!A567</f>
        <v>7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4.299642</v>
      </c>
      <c r="F571" s="9">
        <f>IF('De la BASE'!F567&gt;0,'De la BASE'!F567,'De la BASE'!F567+0.001)</f>
        <v>10.044294</v>
      </c>
      <c r="G571" s="15">
        <v>32082</v>
      </c>
    </row>
    <row r="572" spans="1:7" ht="12.75">
      <c r="A572" s="30" t="str">
        <f>'De la BASE'!A568</f>
        <v>7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13.445696</v>
      </c>
      <c r="F572" s="9">
        <f>IF('De la BASE'!F568&gt;0,'De la BASE'!F568,'De la BASE'!F568+0.001)</f>
        <v>33.661584</v>
      </c>
      <c r="G572" s="15">
        <v>32112</v>
      </c>
    </row>
    <row r="573" spans="1:7" ht="12.75">
      <c r="A573" s="30" t="str">
        <f>'De la BASE'!A569</f>
        <v>7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5.929624</v>
      </c>
      <c r="F573" s="9">
        <f>IF('De la BASE'!F569&gt;0,'De la BASE'!F569,'De la BASE'!F569+0.001)</f>
        <v>16.017072</v>
      </c>
      <c r="G573" s="15">
        <v>32143</v>
      </c>
    </row>
    <row r="574" spans="1:7" ht="12.75">
      <c r="A574" s="30" t="str">
        <f>'De la BASE'!A570</f>
        <v>7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7.23399</v>
      </c>
      <c r="F574" s="9">
        <f>IF('De la BASE'!F570&gt;0,'De la BASE'!F570,'De la BASE'!F570+0.001)</f>
        <v>16.638177</v>
      </c>
      <c r="G574" s="15">
        <v>32174</v>
      </c>
    </row>
    <row r="575" spans="1:7" ht="12.75">
      <c r="A575" s="30" t="str">
        <f>'De la BASE'!A571</f>
        <v>7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3.7996</v>
      </c>
      <c r="F575" s="9">
        <f>IF('De la BASE'!F571&gt;0,'De la BASE'!F571,'De la BASE'!F571+0.001)</f>
        <v>8.501605</v>
      </c>
      <c r="G575" s="15">
        <v>32203</v>
      </c>
    </row>
    <row r="576" spans="1:7" ht="12.75">
      <c r="A576" s="30" t="str">
        <f>'De la BASE'!A572</f>
        <v>7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6.52674</v>
      </c>
      <c r="F576" s="9">
        <f>IF('De la BASE'!F572&gt;0,'De la BASE'!F572,'De la BASE'!F572+0.001)</f>
        <v>17.671324</v>
      </c>
      <c r="G576" s="15">
        <v>32234</v>
      </c>
    </row>
    <row r="577" spans="1:7" ht="12.75">
      <c r="A577" s="30" t="str">
        <f>'De la BASE'!A573</f>
        <v>7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1.724668</v>
      </c>
      <c r="F577" s="9">
        <f>IF('De la BASE'!F573&gt;0,'De la BASE'!F573,'De la BASE'!F573+0.001)</f>
        <v>5.59073</v>
      </c>
      <c r="G577" s="15">
        <v>32264</v>
      </c>
    </row>
    <row r="578" spans="1:7" ht="12.75">
      <c r="A578" s="30" t="str">
        <f>'De la BASE'!A574</f>
        <v>7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0.807767</v>
      </c>
      <c r="F578" s="9">
        <f>IF('De la BASE'!F574&gt;0,'De la BASE'!F574,'De la BASE'!F574+0.001)</f>
        <v>2.625793</v>
      </c>
      <c r="G578" s="15">
        <v>32295</v>
      </c>
    </row>
    <row r="579" spans="1:7" ht="12.75">
      <c r="A579" s="30" t="str">
        <f>'De la BASE'!A575</f>
        <v>7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1.41726</v>
      </c>
      <c r="F579" s="9">
        <f>IF('De la BASE'!F575&gt;0,'De la BASE'!F575,'De la BASE'!F575+0.001)</f>
        <v>3.959085</v>
      </c>
      <c r="G579" s="15">
        <v>32325</v>
      </c>
    </row>
    <row r="580" spans="1:7" ht="12.75">
      <c r="A580" s="30" t="str">
        <f>'De la BASE'!A576</f>
        <v>7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1.260699</v>
      </c>
      <c r="F580" s="9">
        <f>IF('De la BASE'!F576&gt;0,'De la BASE'!F576,'De la BASE'!F576+0.001)</f>
        <v>3.5316270000000003</v>
      </c>
      <c r="G580" s="15">
        <v>32356</v>
      </c>
    </row>
    <row r="581" spans="1:7" ht="12.75">
      <c r="A581" s="30" t="str">
        <f>'De la BASE'!A577</f>
        <v>7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1.803322</v>
      </c>
      <c r="F581" s="9">
        <f>IF('De la BASE'!F577&gt;0,'De la BASE'!F577,'De la BASE'!F577+0.001)</f>
        <v>4.975906</v>
      </c>
      <c r="G581" s="15">
        <v>32387</v>
      </c>
    </row>
    <row r="582" spans="1:7" ht="12.75">
      <c r="A582" s="30" t="str">
        <f>'De la BASE'!A578</f>
        <v>7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0.69125</v>
      </c>
      <c r="F582" s="9">
        <f>IF('De la BASE'!F578&gt;0,'De la BASE'!F578,'De la BASE'!F578+0.001)</f>
        <v>1.9809999999999999</v>
      </c>
      <c r="G582" s="15">
        <v>32417</v>
      </c>
    </row>
    <row r="583" spans="1:7" ht="12.75">
      <c r="A583" s="30" t="str">
        <f>'De la BASE'!A579</f>
        <v>7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0.847943</v>
      </c>
      <c r="F583" s="9">
        <f>IF('De la BASE'!F579&gt;0,'De la BASE'!F579,'De la BASE'!F579+0.001)</f>
        <v>2.138361</v>
      </c>
      <c r="G583" s="15">
        <v>32448</v>
      </c>
    </row>
    <row r="584" spans="1:7" ht="12.75">
      <c r="A584" s="30" t="str">
        <f>'De la BASE'!A580</f>
        <v>7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1.8018</v>
      </c>
      <c r="F584" s="9">
        <f>IF('De la BASE'!F580&gt;0,'De la BASE'!F580,'De la BASE'!F580+0.001)</f>
        <v>4.40748</v>
      </c>
      <c r="G584" s="15">
        <v>32478</v>
      </c>
    </row>
    <row r="585" spans="1:7" ht="12.75">
      <c r="A585" s="30" t="str">
        <f>'De la BASE'!A581</f>
        <v>7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1.141272</v>
      </c>
      <c r="F585" s="9">
        <f>IF('De la BASE'!F581&gt;0,'De la BASE'!F581,'De la BASE'!F581+0.001)</f>
        <v>3.4412399999999996</v>
      </c>
      <c r="G585" s="15">
        <v>32509</v>
      </c>
    </row>
    <row r="586" spans="1:7" ht="12.75">
      <c r="A586" s="30" t="str">
        <f>'De la BASE'!A582</f>
        <v>7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1.12164</v>
      </c>
      <c r="F586" s="9">
        <f>IF('De la BASE'!F582&gt;0,'De la BASE'!F582,'De la BASE'!F582+0.001)</f>
        <v>2.68476</v>
      </c>
      <c r="G586" s="15">
        <v>32540</v>
      </c>
    </row>
    <row r="587" spans="1:7" ht="12.75">
      <c r="A587" s="30" t="str">
        <f>'De la BASE'!A583</f>
        <v>7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4.941958</v>
      </c>
      <c r="F587" s="9">
        <f>IF('De la BASE'!F583&gt;0,'De la BASE'!F583,'De la BASE'!F583+0.001)</f>
        <v>10.661705999999999</v>
      </c>
      <c r="G587" s="15">
        <v>32568</v>
      </c>
    </row>
    <row r="588" spans="1:7" ht="12.75">
      <c r="A588" s="30" t="str">
        <f>'De la BASE'!A584</f>
        <v>7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7.380646</v>
      </c>
      <c r="F588" s="9">
        <f>IF('De la BASE'!F584&gt;0,'De la BASE'!F584,'De la BASE'!F584+0.001)</f>
        <v>17.2445</v>
      </c>
      <c r="G588" s="15">
        <v>32599</v>
      </c>
    </row>
    <row r="589" spans="1:7" ht="12.75">
      <c r="A589" s="30" t="str">
        <f>'De la BASE'!A585</f>
        <v>7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2.57712</v>
      </c>
      <c r="F589" s="9">
        <f>IF('De la BASE'!F585&gt;0,'De la BASE'!F585,'De la BASE'!F585+0.001)</f>
        <v>7.763574</v>
      </c>
      <c r="G589" s="15">
        <v>32629</v>
      </c>
    </row>
    <row r="590" spans="1:7" ht="12.75">
      <c r="A590" s="30" t="str">
        <f>'De la BASE'!A586</f>
        <v>7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1.328085</v>
      </c>
      <c r="F590" s="9">
        <f>IF('De la BASE'!F586&gt;0,'De la BASE'!F586,'De la BASE'!F586+0.001)</f>
        <v>3.791079</v>
      </c>
      <c r="G590" s="15">
        <v>32660</v>
      </c>
    </row>
    <row r="591" spans="1:7" ht="12.75">
      <c r="A591" s="30" t="str">
        <f>'De la BASE'!A587</f>
        <v>7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0.389938</v>
      </c>
      <c r="F591" s="9">
        <f>IF('De la BASE'!F587&gt;0,'De la BASE'!F587,'De la BASE'!F587+0.001)</f>
        <v>1.09215</v>
      </c>
      <c r="G591" s="15">
        <v>32690</v>
      </c>
    </row>
    <row r="592" spans="1:7" ht="12.75">
      <c r="A592" s="30" t="str">
        <f>'De la BASE'!A588</f>
        <v>7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0.215864</v>
      </c>
      <c r="F592" s="9">
        <f>IF('De la BASE'!F588&gt;0,'De la BASE'!F588,'De la BASE'!F588+0.001)</f>
        <v>0.601208</v>
      </c>
      <c r="G592" s="15">
        <v>32721</v>
      </c>
    </row>
    <row r="593" spans="1:7" ht="12.75">
      <c r="A593" s="30" t="str">
        <f>'De la BASE'!A589</f>
        <v>7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0.269124</v>
      </c>
      <c r="F593" s="9">
        <f>IF('De la BASE'!F589&gt;0,'De la BASE'!F589,'De la BASE'!F589+0.001)</f>
        <v>0.744467</v>
      </c>
      <c r="G593" s="15">
        <v>32752</v>
      </c>
    </row>
    <row r="594" spans="1:7" ht="12.75">
      <c r="A594" s="30" t="str">
        <f>'De la BASE'!A590</f>
        <v>7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0.33129</v>
      </c>
      <c r="F594" s="9">
        <f>IF('De la BASE'!F590&gt;0,'De la BASE'!F590,'De la BASE'!F590+0.001)</f>
        <v>0.833542</v>
      </c>
      <c r="G594" s="15">
        <v>32782</v>
      </c>
    </row>
    <row r="595" spans="1:7" ht="12.75">
      <c r="A595" s="30" t="str">
        <f>'De la BASE'!A591</f>
        <v>7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3.26696</v>
      </c>
      <c r="F595" s="9">
        <f>IF('De la BASE'!F591&gt;0,'De la BASE'!F591,'De la BASE'!F591+0.001)</f>
        <v>8.231392</v>
      </c>
      <c r="G595" s="15">
        <v>32813</v>
      </c>
    </row>
    <row r="596" spans="1:7" ht="12.75">
      <c r="A596" s="30" t="str">
        <f>'De la BASE'!A592</f>
        <v>7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7.137666</v>
      </c>
      <c r="F596" s="9">
        <f>IF('De la BASE'!F592&gt;0,'De la BASE'!F592,'De la BASE'!F592+0.001)</f>
        <v>19.814742</v>
      </c>
      <c r="G596" s="15">
        <v>32843</v>
      </c>
    </row>
    <row r="597" spans="1:7" ht="12.75">
      <c r="A597" s="30" t="str">
        <f>'De la BASE'!A593</f>
        <v>7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1.960182</v>
      </c>
      <c r="F597" s="9">
        <f>IF('De la BASE'!F593&gt;0,'De la BASE'!F593,'De la BASE'!F593+0.001)</f>
        <v>5.106668</v>
      </c>
      <c r="G597" s="15">
        <v>32874</v>
      </c>
    </row>
    <row r="598" spans="1:7" ht="12.75">
      <c r="A598" s="30" t="str">
        <f>'De la BASE'!A594</f>
        <v>7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3.329878</v>
      </c>
      <c r="F598" s="9">
        <f>IF('De la BASE'!F594&gt;0,'De la BASE'!F594,'De la BASE'!F594+0.001)</f>
        <v>8.314882</v>
      </c>
      <c r="G598" s="15">
        <v>32905</v>
      </c>
    </row>
    <row r="599" spans="1:7" ht="12.75">
      <c r="A599" s="30" t="str">
        <f>'De la BASE'!A595</f>
        <v>7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1.301234</v>
      </c>
      <c r="F599" s="9">
        <f>IF('De la BASE'!F595&gt;0,'De la BASE'!F595,'De la BASE'!F595+0.001)</f>
        <v>3.280673</v>
      </c>
      <c r="G599" s="15">
        <v>32933</v>
      </c>
    </row>
    <row r="600" spans="1:7" ht="12.75">
      <c r="A600" s="30" t="str">
        <f>'De la BASE'!A596</f>
        <v>7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5.952</v>
      </c>
      <c r="F600" s="9">
        <f>IF('De la BASE'!F596&gt;0,'De la BASE'!F596,'De la BASE'!F596+0.001)</f>
        <v>12.45425</v>
      </c>
      <c r="G600" s="15">
        <v>32964</v>
      </c>
    </row>
    <row r="601" spans="1:7" ht="12.75">
      <c r="A601" s="30" t="str">
        <f>'De la BASE'!A597</f>
        <v>7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3.004136</v>
      </c>
      <c r="F601" s="9">
        <f>IF('De la BASE'!F597&gt;0,'De la BASE'!F597,'De la BASE'!F597+0.001)</f>
        <v>8.502582</v>
      </c>
      <c r="G601" s="15">
        <v>32994</v>
      </c>
    </row>
    <row r="602" spans="1:7" ht="12.75">
      <c r="A602" s="30" t="str">
        <f>'De la BASE'!A598</f>
        <v>7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0.756613</v>
      </c>
      <c r="F602" s="9">
        <f>IF('De la BASE'!F598&gt;0,'De la BASE'!F598,'De la BASE'!F598+0.001)</f>
        <v>2.49106</v>
      </c>
      <c r="G602" s="15">
        <v>33025</v>
      </c>
    </row>
    <row r="603" spans="1:7" ht="12.75">
      <c r="A603" s="30" t="str">
        <f>'De la BASE'!A599</f>
        <v>7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0.4025</v>
      </c>
      <c r="F603" s="9">
        <f>IF('De la BASE'!F599&gt;0,'De la BASE'!F599,'De la BASE'!F599+0.001)</f>
        <v>1.140125</v>
      </c>
      <c r="G603" s="15">
        <v>33055</v>
      </c>
    </row>
    <row r="604" spans="1:7" ht="12.75">
      <c r="A604" s="30" t="str">
        <f>'De la BASE'!A600</f>
        <v>7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0.236544</v>
      </c>
      <c r="F604" s="9">
        <f>IF('De la BASE'!F600&gt;0,'De la BASE'!F600,'De la BASE'!F600+0.001)</f>
        <v>0.66048</v>
      </c>
      <c r="G604" s="15">
        <v>33086</v>
      </c>
    </row>
    <row r="605" spans="1:7" ht="12.75">
      <c r="A605" s="30" t="str">
        <f>'De la BASE'!A601</f>
        <v>7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0.210202</v>
      </c>
      <c r="F605" s="9">
        <f>IF('De la BASE'!F601&gt;0,'De la BASE'!F601,'De la BASE'!F601+0.001)</f>
        <v>0.585206</v>
      </c>
      <c r="G605" s="15">
        <v>33117</v>
      </c>
    </row>
    <row r="606" spans="1:7" ht="12.75">
      <c r="A606" s="30" t="str">
        <f>'De la BASE'!A602</f>
        <v>7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1.685838</v>
      </c>
      <c r="F606" s="9">
        <f>IF('De la BASE'!F602&gt;0,'De la BASE'!F602,'De la BASE'!F602+0.001)</f>
        <v>4.537932</v>
      </c>
      <c r="G606" s="15">
        <v>33147</v>
      </c>
    </row>
    <row r="607" spans="1:7" ht="12.75">
      <c r="A607" s="30" t="str">
        <f>'De la BASE'!A603</f>
        <v>7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4.738323</v>
      </c>
      <c r="F607" s="9">
        <f>IF('De la BASE'!F603&gt;0,'De la BASE'!F603,'De la BASE'!F603+0.001)</f>
        <v>10.813455000000001</v>
      </c>
      <c r="G607" s="15">
        <v>33178</v>
      </c>
    </row>
    <row r="608" spans="1:7" ht="12.75">
      <c r="A608" s="30" t="str">
        <f>'De la BASE'!A604</f>
        <v>7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2.829936</v>
      </c>
      <c r="F608" s="9">
        <f>IF('De la BASE'!F604&gt;0,'De la BASE'!F604,'De la BASE'!F604+0.001)</f>
        <v>7.304462</v>
      </c>
      <c r="G608" s="15">
        <v>33208</v>
      </c>
    </row>
    <row r="609" spans="1:7" ht="12.75">
      <c r="A609" s="30" t="str">
        <f>'De la BASE'!A605</f>
        <v>7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5.952444</v>
      </c>
      <c r="F609" s="9">
        <f>IF('De la BASE'!F605&gt;0,'De la BASE'!F605,'De la BASE'!F605+0.001)</f>
        <v>16.105739999999997</v>
      </c>
      <c r="G609" s="15">
        <v>33239</v>
      </c>
    </row>
    <row r="610" spans="1:7" ht="12.75">
      <c r="A610" s="30" t="str">
        <f>'De la BASE'!A606</f>
        <v>7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1.695174</v>
      </c>
      <c r="F610" s="9">
        <f>IF('De la BASE'!F606&gt;0,'De la BASE'!F606,'De la BASE'!F606+0.001)</f>
        <v>3.815513</v>
      </c>
      <c r="G610" s="15">
        <v>33270</v>
      </c>
    </row>
    <row r="611" spans="1:7" ht="12.75">
      <c r="A611" s="30" t="str">
        <f>'De la BASE'!A607</f>
        <v>7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10.163784</v>
      </c>
      <c r="F611" s="9">
        <f>IF('De la BASE'!F607&gt;0,'De la BASE'!F607,'De la BASE'!F607+0.001)</f>
        <v>24.607056</v>
      </c>
      <c r="G611" s="15">
        <v>33298</v>
      </c>
    </row>
    <row r="612" spans="1:7" ht="12.75">
      <c r="A612" s="30" t="str">
        <f>'De la BASE'!A608</f>
        <v>7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6.60807</v>
      </c>
      <c r="F612" s="9">
        <f>IF('De la BASE'!F608&gt;0,'De la BASE'!F608,'De la BASE'!F608+0.001)</f>
        <v>15.703884</v>
      </c>
      <c r="G612" s="15">
        <v>33329</v>
      </c>
    </row>
    <row r="613" spans="1:7" ht="12.75">
      <c r="A613" s="30" t="str">
        <f>'De la BASE'!A609</f>
        <v>7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7.235616</v>
      </c>
      <c r="F613" s="9">
        <f>IF('De la BASE'!F609&gt;0,'De la BASE'!F609,'De la BASE'!F609+0.001)</f>
        <v>18.65856</v>
      </c>
      <c r="G613" s="15">
        <v>33359</v>
      </c>
    </row>
    <row r="614" spans="1:7" ht="12.75">
      <c r="A614" s="30" t="str">
        <f>'De la BASE'!A610</f>
        <v>7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1.209752</v>
      </c>
      <c r="F614" s="9">
        <f>IF('De la BASE'!F610&gt;0,'De la BASE'!F610,'De la BASE'!F610+0.001)</f>
        <v>3.723458</v>
      </c>
      <c r="G614" s="15">
        <v>33390</v>
      </c>
    </row>
    <row r="615" spans="1:7" ht="12.75">
      <c r="A615" s="30" t="str">
        <f>'De la BASE'!A611</f>
        <v>7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0.473221</v>
      </c>
      <c r="F615" s="9">
        <f>IF('De la BASE'!F611&gt;0,'De la BASE'!F611,'De la BASE'!F611+0.001)</f>
        <v>1.38233</v>
      </c>
      <c r="G615" s="15">
        <v>33420</v>
      </c>
    </row>
    <row r="616" spans="1:7" ht="12.75">
      <c r="A616" s="30" t="str">
        <f>'De la BASE'!A612</f>
        <v>7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0.314427</v>
      </c>
      <c r="F616" s="9">
        <f>IF('De la BASE'!F612&gt;0,'De la BASE'!F612,'De la BASE'!F612+0.001)</f>
        <v>0.88091</v>
      </c>
      <c r="G616" s="15">
        <v>33451</v>
      </c>
    </row>
    <row r="617" spans="1:7" ht="12.75">
      <c r="A617" s="30" t="str">
        <f>'De la BASE'!A613</f>
        <v>7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0.664071</v>
      </c>
      <c r="F617" s="9">
        <f>IF('De la BASE'!F613&gt;0,'De la BASE'!F613,'De la BASE'!F613+0.001)</f>
        <v>1.7457120000000002</v>
      </c>
      <c r="G617" s="15">
        <v>33482</v>
      </c>
    </row>
    <row r="618" spans="1:7" ht="12.75">
      <c r="A618" s="30" t="str">
        <f>'De la BASE'!A614</f>
        <v>7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2.083248</v>
      </c>
      <c r="F618" s="9">
        <f>IF('De la BASE'!F614&gt;0,'De la BASE'!F614,'De la BASE'!F614+0.001)</f>
        <v>5.197908</v>
      </c>
      <c r="G618" s="15">
        <v>33512</v>
      </c>
    </row>
    <row r="619" spans="1:7" ht="12.75">
      <c r="A619" s="30" t="str">
        <f>'De la BASE'!A615</f>
        <v>7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3.58</v>
      </c>
      <c r="F619" s="9">
        <f>IF('De la BASE'!F615&gt;0,'De la BASE'!F615,'De la BASE'!F615+0.001)</f>
        <v>8.523264000000001</v>
      </c>
      <c r="G619" s="15">
        <v>33543</v>
      </c>
    </row>
    <row r="620" spans="1:7" ht="12.75">
      <c r="A620" s="30" t="str">
        <f>'De la BASE'!A616</f>
        <v>7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2.45088</v>
      </c>
      <c r="F620" s="9">
        <f>IF('De la BASE'!F616&gt;0,'De la BASE'!F616,'De la BASE'!F616+0.001)</f>
        <v>6.25554</v>
      </c>
      <c r="G620" s="15">
        <v>33573</v>
      </c>
    </row>
    <row r="621" spans="1:7" ht="12.75">
      <c r="A621" s="30" t="str">
        <f>'De la BASE'!A617</f>
        <v>7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2.699124</v>
      </c>
      <c r="F621" s="9">
        <f>IF('De la BASE'!F617&gt;0,'De la BASE'!F617,'De la BASE'!F617+0.001)</f>
        <v>6.289047999999999</v>
      </c>
      <c r="G621" s="15">
        <v>33604</v>
      </c>
    </row>
    <row r="622" spans="1:7" ht="12.75">
      <c r="A622" s="30" t="str">
        <f>'De la BASE'!A618</f>
        <v>7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1.38816</v>
      </c>
      <c r="F622" s="9">
        <f>IF('De la BASE'!F618&gt;0,'De la BASE'!F618,'De la BASE'!F618+0.001)</f>
        <v>3.518118</v>
      </c>
      <c r="G622" s="15">
        <v>33635</v>
      </c>
    </row>
    <row r="623" spans="1:7" ht="12.75">
      <c r="A623" s="30" t="str">
        <f>'De la BASE'!A619</f>
        <v>7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1.093522</v>
      </c>
      <c r="F623" s="9">
        <f>IF('De la BASE'!F619&gt;0,'De la BASE'!F619,'De la BASE'!F619+0.001)</f>
        <v>2.7653280000000002</v>
      </c>
      <c r="G623" s="15">
        <v>33664</v>
      </c>
    </row>
    <row r="624" spans="1:7" ht="12.75">
      <c r="A624" s="30" t="str">
        <f>'De la BASE'!A620</f>
        <v>7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11.116083</v>
      </c>
      <c r="F624" s="9">
        <f>IF('De la BASE'!F620&gt;0,'De la BASE'!F620,'De la BASE'!F620+0.001)</f>
        <v>27.284931</v>
      </c>
      <c r="G624" s="15">
        <v>33695</v>
      </c>
    </row>
    <row r="625" spans="1:7" ht="12.75">
      <c r="A625" s="30" t="str">
        <f>'De la BASE'!A621</f>
        <v>7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4.0656</v>
      </c>
      <c r="F625" s="9">
        <f>IF('De la BASE'!F621&gt;0,'De la BASE'!F621,'De la BASE'!F621+0.001)</f>
        <v>11.1188</v>
      </c>
      <c r="G625" s="15">
        <v>33725</v>
      </c>
    </row>
    <row r="626" spans="1:7" ht="12.75">
      <c r="A626" s="30" t="str">
        <f>'De la BASE'!A622</f>
        <v>7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3.099932</v>
      </c>
      <c r="F626" s="9">
        <f>IF('De la BASE'!F622&gt;0,'De la BASE'!F622,'De la BASE'!F622+0.001)</f>
        <v>7.788804</v>
      </c>
      <c r="G626" s="15">
        <v>33756</v>
      </c>
    </row>
    <row r="627" spans="1:7" ht="12.75">
      <c r="A627" s="30" t="str">
        <f>'De la BASE'!A623</f>
        <v>7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1.04416</v>
      </c>
      <c r="F627" s="9">
        <f>IF('De la BASE'!F623&gt;0,'De la BASE'!F623,'De la BASE'!F623+0.001)</f>
        <v>2.9286399999999997</v>
      </c>
      <c r="G627" s="15">
        <v>33786</v>
      </c>
    </row>
    <row r="628" spans="1:7" ht="12.75">
      <c r="A628" s="30" t="str">
        <f>'De la BASE'!A624</f>
        <v>7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0.3772</v>
      </c>
      <c r="F628" s="9">
        <f>IF('De la BASE'!F624&gt;0,'De la BASE'!F624,'De la BASE'!F624+0.001)</f>
        <v>1.07824</v>
      </c>
      <c r="G628" s="15">
        <v>33817</v>
      </c>
    </row>
    <row r="629" spans="1:7" ht="12.75">
      <c r="A629" s="30" t="str">
        <f>'De la BASE'!A625</f>
        <v>7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0.483483</v>
      </c>
      <c r="F629" s="9">
        <f>IF('De la BASE'!F625&gt;0,'De la BASE'!F625,'De la BASE'!F625+0.001)</f>
        <v>1.348347</v>
      </c>
      <c r="G629" s="15">
        <v>33848</v>
      </c>
    </row>
    <row r="630" spans="1:7" ht="12.75">
      <c r="A630" s="30" t="str">
        <f>'De la BASE'!A626</f>
        <v>7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4.413344</v>
      </c>
      <c r="F630" s="9">
        <f>IF('De la BASE'!F626&gt;0,'De la BASE'!F626,'De la BASE'!F626+0.001)</f>
        <v>10.101416</v>
      </c>
      <c r="G630" s="15">
        <v>33878</v>
      </c>
    </row>
    <row r="631" spans="1:7" ht="12.75">
      <c r="A631" s="30" t="str">
        <f>'De la BASE'!A627</f>
        <v>7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3.866616</v>
      </c>
      <c r="F631" s="9">
        <f>IF('De la BASE'!F627&gt;0,'De la BASE'!F627,'De la BASE'!F627+0.001)</f>
        <v>9.650016</v>
      </c>
      <c r="G631" s="15">
        <v>33909</v>
      </c>
    </row>
    <row r="632" spans="1:7" ht="12.75">
      <c r="A632" s="30" t="str">
        <f>'De la BASE'!A628</f>
        <v>7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5.894946</v>
      </c>
      <c r="F632" s="9">
        <f>IF('De la BASE'!F628&gt;0,'De la BASE'!F628,'De la BASE'!F628+0.001)</f>
        <v>14.458967999999999</v>
      </c>
      <c r="G632" s="15">
        <v>33939</v>
      </c>
    </row>
    <row r="633" spans="1:7" ht="12.75">
      <c r="A633" s="30" t="str">
        <f>'De la BASE'!A629</f>
        <v>7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2.347941</v>
      </c>
      <c r="F633" s="9">
        <f>IF('De la BASE'!F629&gt;0,'De la BASE'!F629,'De la BASE'!F629+0.001)</f>
        <v>6.002533</v>
      </c>
      <c r="G633" s="15">
        <v>33970</v>
      </c>
    </row>
    <row r="634" spans="1:7" ht="12.75">
      <c r="A634" s="30" t="str">
        <f>'De la BASE'!A630</f>
        <v>7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1.266288</v>
      </c>
      <c r="F634" s="9">
        <f>IF('De la BASE'!F630&gt;0,'De la BASE'!F630,'De la BASE'!F630+0.001)</f>
        <v>2.981904</v>
      </c>
      <c r="G634" s="15">
        <v>34001</v>
      </c>
    </row>
    <row r="635" spans="1:7" ht="12.75">
      <c r="A635" s="30" t="str">
        <f>'De la BASE'!A631</f>
        <v>7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3.478115</v>
      </c>
      <c r="F635" s="9">
        <f>IF('De la BASE'!F631&gt;0,'De la BASE'!F631,'De la BASE'!F631+0.001)</f>
        <v>9.037455</v>
      </c>
      <c r="G635" s="15">
        <v>34029</v>
      </c>
    </row>
    <row r="636" spans="1:7" ht="12.75">
      <c r="A636" s="30" t="str">
        <f>'De la BASE'!A632</f>
        <v>7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3.234588</v>
      </c>
      <c r="F636" s="9">
        <f>IF('De la BASE'!F632&gt;0,'De la BASE'!F632,'De la BASE'!F632+0.001)</f>
        <v>7.734406</v>
      </c>
      <c r="G636" s="15">
        <v>34060</v>
      </c>
    </row>
    <row r="637" spans="1:7" ht="12.75">
      <c r="A637" s="30" t="str">
        <f>'De la BASE'!A633</f>
        <v>7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5.130739</v>
      </c>
      <c r="F637" s="9">
        <f>IF('De la BASE'!F633&gt;0,'De la BASE'!F633,'De la BASE'!F633+0.001)</f>
        <v>12.978412</v>
      </c>
      <c r="G637" s="15">
        <v>34090</v>
      </c>
    </row>
    <row r="638" spans="1:7" ht="12.75">
      <c r="A638" s="30" t="str">
        <f>'De la BASE'!A634</f>
        <v>7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2.07637</v>
      </c>
      <c r="F638" s="9">
        <f>IF('De la BASE'!F634&gt;0,'De la BASE'!F634,'De la BASE'!F634+0.001)</f>
        <v>5.795172</v>
      </c>
      <c r="G638" s="15">
        <v>34121</v>
      </c>
    </row>
    <row r="639" spans="1:7" ht="12.75">
      <c r="A639" s="30" t="str">
        <f>'De la BASE'!A635</f>
        <v>7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0.60711</v>
      </c>
      <c r="F639" s="9">
        <f>IF('De la BASE'!F635&gt;0,'De la BASE'!F635,'De la BASE'!F635+0.001)</f>
        <v>1.712298</v>
      </c>
      <c r="G639" s="15">
        <v>34151</v>
      </c>
    </row>
    <row r="640" spans="1:7" ht="12.75">
      <c r="A640" s="30" t="str">
        <f>'De la BASE'!A636</f>
        <v>7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0.300608</v>
      </c>
      <c r="F640" s="9">
        <f>IF('De la BASE'!F636&gt;0,'De la BASE'!F636,'De la BASE'!F636+0.001)</f>
        <v>0.836737</v>
      </c>
      <c r="G640" s="15">
        <v>34182</v>
      </c>
    </row>
    <row r="641" spans="1:7" ht="12.75">
      <c r="A641" s="30" t="str">
        <f>'De la BASE'!A637</f>
        <v>7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0.597915</v>
      </c>
      <c r="F641" s="9">
        <f>IF('De la BASE'!F637&gt;0,'De la BASE'!F637,'De la BASE'!F637+0.001)</f>
        <v>1.691775</v>
      </c>
      <c r="G641" s="15">
        <v>34213</v>
      </c>
    </row>
    <row r="642" spans="1:7" ht="12.75">
      <c r="A642" s="30" t="str">
        <f>'De la BASE'!A638</f>
        <v>7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5.671818</v>
      </c>
      <c r="F642" s="9">
        <f>IF('De la BASE'!F638&gt;0,'De la BASE'!F638,'De la BASE'!F638+0.001)</f>
        <v>15.138957</v>
      </c>
      <c r="G642" s="15">
        <v>34243</v>
      </c>
    </row>
    <row r="643" spans="1:7" ht="12.75">
      <c r="A643" s="30" t="str">
        <f>'De la BASE'!A639</f>
        <v>7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2.59251</v>
      </c>
      <c r="F643" s="9">
        <f>IF('De la BASE'!F639&gt;0,'De la BASE'!F639,'De la BASE'!F639+0.001)</f>
        <v>6.710322</v>
      </c>
      <c r="G643" s="15">
        <v>34274</v>
      </c>
    </row>
    <row r="644" spans="1:7" ht="12.75">
      <c r="A644" s="30" t="str">
        <f>'De la BASE'!A640</f>
        <v>7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8.221752</v>
      </c>
      <c r="F644" s="9">
        <f>IF('De la BASE'!F640&gt;0,'De la BASE'!F640,'De la BASE'!F640+0.001)</f>
        <v>19.329422</v>
      </c>
      <c r="G644" s="15">
        <v>34304</v>
      </c>
    </row>
    <row r="645" spans="1:7" ht="12.75">
      <c r="A645" s="30" t="str">
        <f>'De la BASE'!A641</f>
        <v>7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5.738868</v>
      </c>
      <c r="F645" s="9">
        <f>IF('De la BASE'!F641&gt;0,'De la BASE'!F641,'De la BASE'!F641+0.001)</f>
        <v>13.555602</v>
      </c>
      <c r="G645" s="15">
        <v>34335</v>
      </c>
    </row>
    <row r="646" spans="1:7" ht="12.75">
      <c r="A646" s="30" t="str">
        <f>'De la BASE'!A642</f>
        <v>7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2.391264</v>
      </c>
      <c r="F646" s="9">
        <f>IF('De la BASE'!F642&gt;0,'De la BASE'!F642,'De la BASE'!F642+0.001)</f>
        <v>6.358464</v>
      </c>
      <c r="G646" s="15">
        <v>34366</v>
      </c>
    </row>
    <row r="647" spans="1:7" ht="12.75">
      <c r="A647" s="30" t="str">
        <f>'De la BASE'!A643</f>
        <v>7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2.624801</v>
      </c>
      <c r="F647" s="9">
        <f>IF('De la BASE'!F643&gt;0,'De la BASE'!F643,'De la BASE'!F643+0.001)</f>
        <v>7.374776000000001</v>
      </c>
      <c r="G647" s="15">
        <v>34394</v>
      </c>
    </row>
    <row r="648" spans="1:7" ht="12.75">
      <c r="A648" s="30" t="str">
        <f>'De la BASE'!A644</f>
        <v>7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2.451456</v>
      </c>
      <c r="F648" s="9">
        <f>IF('De la BASE'!F644&gt;0,'De la BASE'!F644,'De la BASE'!F644+0.001)</f>
        <v>6.259968</v>
      </c>
      <c r="G648" s="15">
        <v>34425</v>
      </c>
    </row>
    <row r="649" spans="1:7" ht="12.75">
      <c r="A649" s="30" t="str">
        <f>'De la BASE'!A645</f>
        <v>7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3.1132</v>
      </c>
      <c r="F649" s="9">
        <f>IF('De la BASE'!F645&gt;0,'De la BASE'!F645,'De la BASE'!F645+0.001)</f>
        <v>9.51155</v>
      </c>
      <c r="G649" s="15">
        <v>34455</v>
      </c>
    </row>
    <row r="650" spans="1:7" ht="12.75">
      <c r="A650" s="30" t="str">
        <f>'De la BASE'!A646</f>
        <v>7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1.0184</v>
      </c>
      <c r="F650" s="9">
        <f>IF('De la BASE'!F646&gt;0,'De la BASE'!F646,'De la BASE'!F646+0.001)</f>
        <v>3.312346</v>
      </c>
      <c r="G650" s="15">
        <v>34486</v>
      </c>
    </row>
    <row r="651" spans="1:7" ht="12.75">
      <c r="A651" s="30" t="str">
        <f>'De la BASE'!A647</f>
        <v>7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0.20381</v>
      </c>
      <c r="F651" s="9">
        <f>IF('De la BASE'!F647&gt;0,'De la BASE'!F647,'De la BASE'!F647+0.001)</f>
        <v>0.592194</v>
      </c>
      <c r="G651" s="15">
        <v>34516</v>
      </c>
    </row>
    <row r="652" spans="1:7" ht="12.75">
      <c r="A652" s="30" t="str">
        <f>'De la BASE'!A648</f>
        <v>7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0.21482</v>
      </c>
      <c r="F652" s="9">
        <f>IF('De la BASE'!F648&gt;0,'De la BASE'!F648,'De la BASE'!F648+0.001)</f>
        <v>0.6035200000000001</v>
      </c>
      <c r="G652" s="15">
        <v>34547</v>
      </c>
    </row>
    <row r="653" spans="1:7" ht="12.75">
      <c r="A653" s="30" t="str">
        <f>'De la BASE'!A649</f>
        <v>7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0.411487</v>
      </c>
      <c r="F653" s="9">
        <f>IF('De la BASE'!F649&gt;0,'De la BASE'!F649,'De la BASE'!F649+0.001)</f>
        <v>1.090055</v>
      </c>
      <c r="G653" s="15">
        <v>34578</v>
      </c>
    </row>
    <row r="654" spans="1:7" ht="12.75">
      <c r="A654" s="30" t="str">
        <f>'De la BASE'!A650</f>
        <v>7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0.917508</v>
      </c>
      <c r="F654" s="9">
        <f>IF('De la BASE'!F650&gt;0,'De la BASE'!F650,'De la BASE'!F650+0.001)</f>
        <v>2.446688</v>
      </c>
      <c r="G654" s="15">
        <v>34608</v>
      </c>
    </row>
    <row r="655" spans="1:7" ht="12.75">
      <c r="A655" s="30" t="str">
        <f>'De la BASE'!A651</f>
        <v>7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2.383799</v>
      </c>
      <c r="F655" s="9">
        <f>IF('De la BASE'!F651&gt;0,'De la BASE'!F651,'De la BASE'!F651+0.001)</f>
        <v>7.08697</v>
      </c>
      <c r="G655" s="15">
        <v>34639</v>
      </c>
    </row>
    <row r="656" spans="1:7" ht="12.75">
      <c r="A656" s="30" t="str">
        <f>'De la BASE'!A652</f>
        <v>7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2.266144</v>
      </c>
      <c r="F656" s="9">
        <f>IF('De la BASE'!F652&gt;0,'De la BASE'!F652,'De la BASE'!F652+0.001)</f>
        <v>4.920242</v>
      </c>
      <c r="G656" s="15">
        <v>34669</v>
      </c>
    </row>
    <row r="657" spans="1:7" ht="12.75">
      <c r="A657" s="30" t="str">
        <f>'De la BASE'!A653</f>
        <v>7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10.153512</v>
      </c>
      <c r="F657" s="9">
        <f>IF('De la BASE'!F653&gt;0,'De la BASE'!F653,'De la BASE'!F653+0.001)</f>
        <v>24.067584</v>
      </c>
      <c r="G657" s="15">
        <v>34700</v>
      </c>
    </row>
    <row r="658" spans="1:7" ht="12.75">
      <c r="A658" s="30" t="str">
        <f>'De la BASE'!A654</f>
        <v>7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3.235832</v>
      </c>
      <c r="F658" s="9">
        <f>IF('De la BASE'!F654&gt;0,'De la BASE'!F654,'De la BASE'!F654+0.001)</f>
        <v>8.475948</v>
      </c>
      <c r="G658" s="15">
        <v>34731</v>
      </c>
    </row>
    <row r="659" spans="1:7" ht="12.75">
      <c r="A659" s="30" t="str">
        <f>'De la BASE'!A655</f>
        <v>7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5.565</v>
      </c>
      <c r="F659" s="9">
        <f>IF('De la BASE'!F655&gt;0,'De la BASE'!F655,'De la BASE'!F655+0.001)</f>
        <v>13.790600000000001</v>
      </c>
      <c r="G659" s="15">
        <v>34759</v>
      </c>
    </row>
    <row r="660" spans="1:7" ht="12.75">
      <c r="A660" s="30" t="str">
        <f>'De la BASE'!A656</f>
        <v>7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1.111428</v>
      </c>
      <c r="F660" s="9">
        <f>IF('De la BASE'!F656&gt;0,'De la BASE'!F656,'De la BASE'!F656+0.001)</f>
        <v>2.8095660000000002</v>
      </c>
      <c r="G660" s="15">
        <v>34790</v>
      </c>
    </row>
    <row r="661" spans="1:7" ht="12.75">
      <c r="A661" s="30" t="str">
        <f>'De la BASE'!A657</f>
        <v>7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1.518856</v>
      </c>
      <c r="F661" s="9">
        <f>IF('De la BASE'!F657&gt;0,'De la BASE'!F657,'De la BASE'!F657+0.001)</f>
        <v>4.103</v>
      </c>
      <c r="G661" s="15">
        <v>34820</v>
      </c>
    </row>
    <row r="662" spans="1:7" ht="12.75">
      <c r="A662" s="30" t="str">
        <f>'De la BASE'!A658</f>
        <v>7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0.417384</v>
      </c>
      <c r="F662" s="9">
        <f>IF('De la BASE'!F658&gt;0,'De la BASE'!F658,'De la BASE'!F658+0.001)</f>
        <v>1.182588</v>
      </c>
      <c r="G662" s="15">
        <v>34851</v>
      </c>
    </row>
    <row r="663" spans="1:7" ht="12.75">
      <c r="A663" s="30" t="str">
        <f>'De la BASE'!A659</f>
        <v>7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0.567378</v>
      </c>
      <c r="F663" s="9">
        <f>IF('De la BASE'!F659&gt;0,'De la BASE'!F659,'De la BASE'!F659+0.001)</f>
        <v>1.5764490000000002</v>
      </c>
      <c r="G663" s="15">
        <v>34881</v>
      </c>
    </row>
    <row r="664" spans="1:7" ht="12.75">
      <c r="A664" s="30" t="str">
        <f>'De la BASE'!A660</f>
        <v>7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0.113471</v>
      </c>
      <c r="F664" s="9">
        <f>IF('De la BASE'!F660&gt;0,'De la BASE'!F660,'De la BASE'!F660+0.001)</f>
        <v>0.31641400000000003</v>
      </c>
      <c r="G664" s="15">
        <v>34912</v>
      </c>
    </row>
    <row r="665" spans="1:7" ht="12.75">
      <c r="A665" s="30" t="str">
        <f>'De la BASE'!A661</f>
        <v>7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0.281352</v>
      </c>
      <c r="F665" s="9">
        <f>IF('De la BASE'!F661&gt;0,'De la BASE'!F661,'De la BASE'!F661+0.001)</f>
        <v>0.8236950000000001</v>
      </c>
      <c r="G665" s="15">
        <v>34943</v>
      </c>
    </row>
    <row r="666" spans="1:7" ht="12.75">
      <c r="A666" s="30" t="str">
        <f>'De la BASE'!A662</f>
        <v>7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0.336008</v>
      </c>
      <c r="F666" s="9">
        <f>IF('De la BASE'!F662&gt;0,'De la BASE'!F662,'De la BASE'!F662+0.001)</f>
        <v>0.9187839999999999</v>
      </c>
      <c r="G666" s="15">
        <v>34973</v>
      </c>
    </row>
    <row r="667" spans="1:7" ht="12.75">
      <c r="A667" s="30" t="str">
        <f>'De la BASE'!A663</f>
        <v>7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2.93384</v>
      </c>
      <c r="F667" s="9">
        <f>IF('De la BASE'!F663&gt;0,'De la BASE'!F663,'De la BASE'!F663+0.001)</f>
        <v>7.8483600000000004</v>
      </c>
      <c r="G667" s="15">
        <v>35004</v>
      </c>
    </row>
    <row r="668" spans="1:7" ht="12.75">
      <c r="A668" s="30" t="str">
        <f>'De la BASE'!A664</f>
        <v>7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5.52416</v>
      </c>
      <c r="F668" s="9">
        <f>IF('De la BASE'!F664&gt;0,'De la BASE'!F664,'De la BASE'!F664+0.001)</f>
        <v>13.67376</v>
      </c>
      <c r="G668" s="15">
        <v>35034</v>
      </c>
    </row>
    <row r="669" spans="1:7" ht="12.75">
      <c r="A669" s="30" t="str">
        <f>'De la BASE'!A665</f>
        <v>7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7.354884</v>
      </c>
      <c r="F669" s="9">
        <f>IF('De la BASE'!F665&gt;0,'De la BASE'!F665,'De la BASE'!F665+0.001)</f>
        <v>19.416218999999998</v>
      </c>
      <c r="G669" s="15">
        <v>35065</v>
      </c>
    </row>
    <row r="670" spans="1:7" ht="12.75">
      <c r="A670" s="30" t="str">
        <f>'De la BASE'!A666</f>
        <v>7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4.542035</v>
      </c>
      <c r="F670" s="9">
        <f>IF('De la BASE'!F666&gt;0,'De la BASE'!F666,'De la BASE'!F666+0.001)</f>
        <v>11.728901</v>
      </c>
      <c r="G670" s="15">
        <v>35096</v>
      </c>
    </row>
    <row r="671" spans="1:7" ht="12.75">
      <c r="A671" s="30" t="str">
        <f>'De la BASE'!A667</f>
        <v>7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4.90535</v>
      </c>
      <c r="F671" s="9">
        <f>IF('De la BASE'!F667&gt;0,'De la BASE'!F667,'De la BASE'!F667+0.001)</f>
        <v>11.899802000000001</v>
      </c>
      <c r="G671" s="15">
        <v>35125</v>
      </c>
    </row>
    <row r="672" spans="1:7" ht="12.75">
      <c r="A672" s="30" t="str">
        <f>'De la BASE'!A668</f>
        <v>7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4.52508</v>
      </c>
      <c r="F672" s="9">
        <f>IF('De la BASE'!F668&gt;0,'De la BASE'!F668,'De la BASE'!F668+0.001)</f>
        <v>12.680997999999999</v>
      </c>
      <c r="G672" s="15">
        <v>35156</v>
      </c>
    </row>
    <row r="673" spans="1:7" ht="12.75">
      <c r="A673" s="30" t="str">
        <f>'De la BASE'!A669</f>
        <v>7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2.75674</v>
      </c>
      <c r="F673" s="9">
        <f>IF('De la BASE'!F669&gt;0,'De la BASE'!F669,'De la BASE'!F669+0.001)</f>
        <v>8.05707</v>
      </c>
      <c r="G673" s="15">
        <v>35186</v>
      </c>
    </row>
    <row r="674" spans="1:7" ht="12.75">
      <c r="A674" s="30" t="str">
        <f>'De la BASE'!A670</f>
        <v>7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0.7807</v>
      </c>
      <c r="F674" s="9">
        <f>IF('De la BASE'!F670&gt;0,'De la BASE'!F670,'De la BASE'!F670+0.001)</f>
        <v>2.24035</v>
      </c>
      <c r="G674" s="15">
        <v>35217</v>
      </c>
    </row>
    <row r="675" spans="1:7" ht="12.75">
      <c r="A675" s="30" t="str">
        <f>'De la BASE'!A671</f>
        <v>7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0.292825</v>
      </c>
      <c r="F675" s="9">
        <f>IF('De la BASE'!F671&gt;0,'De la BASE'!F671,'De la BASE'!F671+0.001)</f>
        <v>0.816465</v>
      </c>
      <c r="G675" s="15">
        <v>35247</v>
      </c>
    </row>
    <row r="676" spans="1:7" ht="12.75">
      <c r="A676" s="30" t="str">
        <f>'De la BASE'!A672</f>
        <v>7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0.245632</v>
      </c>
      <c r="F676" s="9">
        <f>IF('De la BASE'!F672&gt;0,'De la BASE'!F672,'De la BASE'!F672+0.001)</f>
        <v>0.685824</v>
      </c>
      <c r="G676" s="15">
        <v>35278</v>
      </c>
    </row>
    <row r="677" spans="1:7" ht="12.75">
      <c r="A677" s="30" t="str">
        <f>'De la BASE'!A673</f>
        <v>7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0.372276</v>
      </c>
      <c r="F677" s="9">
        <f>IF('De la BASE'!F673&gt;0,'De la BASE'!F673,'De la BASE'!F673+0.001)</f>
        <v>1.005758</v>
      </c>
      <c r="G677" s="15">
        <v>35309</v>
      </c>
    </row>
    <row r="678" spans="1:7" ht="12.75">
      <c r="A678" s="30" t="str">
        <f>'De la BASE'!A674</f>
        <v>7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1.455552</v>
      </c>
      <c r="F678" s="9">
        <f>IF('De la BASE'!F674&gt;0,'De la BASE'!F674,'De la BASE'!F674+0.001)</f>
        <v>3.491592</v>
      </c>
      <c r="G678" s="15">
        <v>35339</v>
      </c>
    </row>
    <row r="679" spans="1:7" ht="12.75">
      <c r="A679" s="30" t="str">
        <f>'De la BASE'!A675</f>
        <v>7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5.652442</v>
      </c>
      <c r="F679" s="9">
        <f>IF('De la BASE'!F675&gt;0,'De la BASE'!F675,'De la BASE'!F675+0.001)</f>
        <v>13.926525999999999</v>
      </c>
      <c r="G679" s="15">
        <v>35370</v>
      </c>
    </row>
    <row r="680" spans="1:7" ht="12.75">
      <c r="A680" s="30" t="str">
        <f>'De la BASE'!A676</f>
        <v>7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10.368915</v>
      </c>
      <c r="F680" s="9">
        <f>IF('De la BASE'!F676&gt;0,'De la BASE'!F676,'De la BASE'!F676+0.001)</f>
        <v>26.893862999999996</v>
      </c>
      <c r="G680" s="15">
        <v>35400</v>
      </c>
    </row>
    <row r="681" spans="1:7" ht="12.75">
      <c r="A681" s="30" t="str">
        <f>'De la BASE'!A677</f>
        <v>7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3.586268</v>
      </c>
      <c r="F681" s="9">
        <f>IF('De la BASE'!F677&gt;0,'De la BASE'!F677,'De la BASE'!F677+0.001)</f>
        <v>10.375876</v>
      </c>
      <c r="G681" s="15">
        <v>35431</v>
      </c>
    </row>
    <row r="682" spans="1:7" ht="12.75">
      <c r="A682" s="30" t="str">
        <f>'De la BASE'!A678</f>
        <v>7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2.381705</v>
      </c>
      <c r="F682" s="9">
        <f>IF('De la BASE'!F678&gt;0,'De la BASE'!F678,'De la BASE'!F678+0.001)</f>
        <v>6.174440000000001</v>
      </c>
      <c r="G682" s="15">
        <v>35462</v>
      </c>
    </row>
    <row r="683" spans="1:7" ht="12.75">
      <c r="A683" s="30" t="str">
        <f>'De la BASE'!A679</f>
        <v>7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1.108884</v>
      </c>
      <c r="F683" s="9">
        <f>IF('De la BASE'!F679&gt;0,'De la BASE'!F679,'De la BASE'!F679+0.001)</f>
        <v>3.0644739999999997</v>
      </c>
      <c r="G683" s="15">
        <v>35490</v>
      </c>
    </row>
    <row r="684" spans="1:7" ht="12.75">
      <c r="A684" s="30" t="str">
        <f>'De la BASE'!A680</f>
        <v>7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0.451936</v>
      </c>
      <c r="F684" s="9">
        <f>IF('De la BASE'!F680&gt;0,'De la BASE'!F680,'De la BASE'!F680+0.001)</f>
        <v>1.535024</v>
      </c>
      <c r="G684" s="15">
        <v>35521</v>
      </c>
    </row>
    <row r="685" spans="1:7" ht="12.75">
      <c r="A685" s="30" t="str">
        <f>'De la BASE'!A681</f>
        <v>7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1.51984</v>
      </c>
      <c r="F685" s="9">
        <f>IF('De la BASE'!F681&gt;0,'De la BASE'!F681,'De la BASE'!F681+0.001)</f>
        <v>4.4597</v>
      </c>
      <c r="G685" s="15">
        <v>35551</v>
      </c>
    </row>
    <row r="686" spans="1:7" ht="12.75">
      <c r="A686" s="30" t="str">
        <f>'De la BASE'!A682</f>
        <v>7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2.265288</v>
      </c>
      <c r="F686" s="9">
        <f>IF('De la BASE'!F682&gt;0,'De la BASE'!F682,'De la BASE'!F682+0.001)</f>
        <v>6.545866</v>
      </c>
      <c r="G686" s="15">
        <v>35582</v>
      </c>
    </row>
    <row r="687" spans="1:7" ht="12.75">
      <c r="A687" s="30" t="str">
        <f>'De la BASE'!A683</f>
        <v>7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0.785191</v>
      </c>
      <c r="F687" s="9">
        <f>IF('De la BASE'!F683&gt;0,'De la BASE'!F683,'De la BASE'!F683+0.001)</f>
        <v>2.0892</v>
      </c>
      <c r="G687" s="15">
        <v>35612</v>
      </c>
    </row>
    <row r="688" spans="1:7" ht="12.75">
      <c r="A688" s="30" t="str">
        <f>'De la BASE'!A684</f>
        <v>7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0.346695</v>
      </c>
      <c r="F688" s="9">
        <f>IF('De la BASE'!F684&gt;0,'De la BASE'!F684,'De la BASE'!F684+0.001)</f>
        <v>0.945242</v>
      </c>
      <c r="G688" s="15">
        <v>35643</v>
      </c>
    </row>
    <row r="689" spans="1:7" ht="12.75">
      <c r="A689" s="30" t="str">
        <f>'De la BASE'!A685</f>
        <v>7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0.354773</v>
      </c>
      <c r="F689" s="9">
        <f>IF('De la BASE'!F685&gt;0,'De la BASE'!F685,'De la BASE'!F685+0.001)</f>
        <v>0.970224</v>
      </c>
      <c r="G689" s="15">
        <v>35674</v>
      </c>
    </row>
    <row r="690" spans="1:7" ht="12.75">
      <c r="A690" s="30" t="str">
        <f>'De la BASE'!A686</f>
        <v>7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0.923115</v>
      </c>
      <c r="F690" s="9">
        <f>IF('De la BASE'!F686&gt;0,'De la BASE'!F686,'De la BASE'!F686+0.001)</f>
        <v>2.519286</v>
      </c>
      <c r="G690" s="15">
        <v>35704</v>
      </c>
    </row>
    <row r="691" spans="1:7" ht="12.75">
      <c r="A691" s="30" t="str">
        <f>'De la BASE'!A687</f>
        <v>7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3.5754</v>
      </c>
      <c r="F691" s="9">
        <f>IF('De la BASE'!F687&gt;0,'De la BASE'!F687,'De la BASE'!F687+0.001)</f>
        <v>8.83245</v>
      </c>
      <c r="G691" s="15">
        <v>35735</v>
      </c>
    </row>
    <row r="692" spans="1:7" ht="12.75">
      <c r="A692" s="30" t="str">
        <f>'De la BASE'!A688</f>
        <v>7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6.660592</v>
      </c>
      <c r="F692" s="9">
        <f>IF('De la BASE'!F688&gt;0,'De la BASE'!F688,'De la BASE'!F688+0.001)</f>
        <v>17.416548</v>
      </c>
      <c r="G692" s="15">
        <v>35765</v>
      </c>
    </row>
    <row r="693" spans="1:7" ht="12.75">
      <c r="A693" s="30" t="str">
        <f>'De la BASE'!A689</f>
        <v>7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3.664514</v>
      </c>
      <c r="F693" s="9">
        <f>IF('De la BASE'!F689&gt;0,'De la BASE'!F689,'De la BASE'!F689+0.001)</f>
        <v>9.38546</v>
      </c>
      <c r="G693" s="15">
        <v>35796</v>
      </c>
    </row>
    <row r="694" spans="1:7" ht="12.75">
      <c r="A694" s="30" t="str">
        <f>'De la BASE'!A690</f>
        <v>7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1.750745</v>
      </c>
      <c r="F694" s="9">
        <f>IF('De la BASE'!F690&gt;0,'De la BASE'!F690,'De la BASE'!F690+0.001)</f>
        <v>4.51027</v>
      </c>
      <c r="G694" s="15">
        <v>35827</v>
      </c>
    </row>
    <row r="695" spans="1:7" ht="12.75">
      <c r="A695" s="30" t="str">
        <f>'De la BASE'!A691</f>
        <v>7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2.42991</v>
      </c>
      <c r="F695" s="9">
        <f>IF('De la BASE'!F691&gt;0,'De la BASE'!F691,'De la BASE'!F691+0.001)</f>
        <v>5.99319</v>
      </c>
      <c r="G695" s="15">
        <v>35855</v>
      </c>
    </row>
    <row r="696" spans="1:7" ht="12.75">
      <c r="A696" s="30" t="str">
        <f>'De la BASE'!A692</f>
        <v>7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8.457111</v>
      </c>
      <c r="F696" s="9">
        <f>IF('De la BASE'!F692&gt;0,'De la BASE'!F692,'De la BASE'!F692+0.001)</f>
        <v>20.151828000000002</v>
      </c>
      <c r="G696" s="15">
        <v>35886</v>
      </c>
    </row>
    <row r="697" spans="1:7" ht="12.75">
      <c r="A697" s="30" t="str">
        <f>'De la BASE'!A693</f>
        <v>7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4.14513</v>
      </c>
      <c r="F697" s="9">
        <f>IF('De la BASE'!F693&gt;0,'De la BASE'!F693,'De la BASE'!F693+0.001)</f>
        <v>12.284658</v>
      </c>
      <c r="G697" s="15">
        <v>35916</v>
      </c>
    </row>
    <row r="698" spans="1:7" ht="12.75">
      <c r="A698" s="30" t="str">
        <f>'De la BASE'!A694</f>
        <v>7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1.093525</v>
      </c>
      <c r="F698" s="9">
        <f>IF('De la BASE'!F694&gt;0,'De la BASE'!F694,'De la BASE'!F694+0.001)</f>
        <v>3.5361700000000003</v>
      </c>
      <c r="G698" s="15">
        <v>35947</v>
      </c>
    </row>
    <row r="699" spans="1:7" ht="12.75">
      <c r="A699" s="30" t="str">
        <f>'De la BASE'!A695</f>
        <v>7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0.151267</v>
      </c>
      <c r="F699" s="9">
        <f>IF('De la BASE'!F695&gt;0,'De la BASE'!F695,'De la BASE'!F695+0.001)</f>
        <v>0.43361000000000005</v>
      </c>
      <c r="G699" s="15">
        <v>35977</v>
      </c>
    </row>
    <row r="700" spans="1:7" ht="12.75">
      <c r="A700" s="30" t="str">
        <f>'De la BASE'!A696</f>
        <v>7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0.20056</v>
      </c>
      <c r="F700" s="9">
        <f>IF('De la BASE'!F696&gt;0,'De la BASE'!F696,'De la BASE'!F696+0.001)</f>
        <v>0.559824</v>
      </c>
      <c r="G700" s="15">
        <v>36008</v>
      </c>
    </row>
    <row r="701" spans="1:7" ht="12.75">
      <c r="A701" s="30" t="str">
        <f>'De la BASE'!A697</f>
        <v>7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0.69042</v>
      </c>
      <c r="F701" s="9">
        <f>IF('De la BASE'!F697&gt;0,'De la BASE'!F697,'De la BASE'!F697+0.001)</f>
        <v>2.06815</v>
      </c>
      <c r="G701" s="15">
        <v>36039</v>
      </c>
    </row>
    <row r="702" spans="1:7" ht="12.75">
      <c r="A702" s="30" t="str">
        <f>'De la BASE'!A698</f>
        <v>7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3.452991</v>
      </c>
      <c r="F702" s="9">
        <f>IF('De la BASE'!F698&gt;0,'De la BASE'!F698,'De la BASE'!F698+0.001)</f>
        <v>8.071869</v>
      </c>
      <c r="G702" s="15">
        <v>36069</v>
      </c>
    </row>
    <row r="703" spans="1:7" ht="12.75">
      <c r="A703" s="30" t="str">
        <f>'De la BASE'!A699</f>
        <v>7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1.446396</v>
      </c>
      <c r="F703" s="9">
        <f>IF('De la BASE'!F699&gt;0,'De la BASE'!F699,'De la BASE'!F699+0.001)</f>
        <v>3.270582</v>
      </c>
      <c r="G703" s="15">
        <v>36100</v>
      </c>
    </row>
    <row r="704" spans="1:7" ht="12.75">
      <c r="A704" s="30" t="str">
        <f>'De la BASE'!A700</f>
        <v>7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2.225272</v>
      </c>
      <c r="F704" s="9">
        <f>IF('De la BASE'!F700&gt;0,'De la BASE'!F700,'De la BASE'!F700+0.001)</f>
        <v>6.344016</v>
      </c>
      <c r="G704" s="15">
        <v>36130</v>
      </c>
    </row>
    <row r="705" spans="1:7" ht="12.75">
      <c r="A705" s="30" t="str">
        <f>'De la BASE'!A701</f>
        <v>7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4.464734</v>
      </c>
      <c r="F705" s="9">
        <f>IF('De la BASE'!F701&gt;0,'De la BASE'!F701,'De la BASE'!F701+0.001)</f>
        <v>10.621836</v>
      </c>
      <c r="G705" s="15">
        <v>36161</v>
      </c>
    </row>
    <row r="706" spans="1:7" ht="12.75">
      <c r="A706" s="30" t="str">
        <f>'De la BASE'!A702</f>
        <v>7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4.198562</v>
      </c>
      <c r="F706" s="9">
        <f>IF('De la BASE'!F702&gt;0,'De la BASE'!F702,'De la BASE'!F702+0.001)</f>
        <v>9.410761</v>
      </c>
      <c r="G706" s="15">
        <v>36192</v>
      </c>
    </row>
    <row r="707" spans="1:7" ht="12.75">
      <c r="A707" s="30" t="str">
        <f>'De la BASE'!A703</f>
        <v>7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4.434328</v>
      </c>
      <c r="F707" s="9">
        <f>IF('De la BASE'!F703&gt;0,'De la BASE'!F703,'De la BASE'!F703+0.001)</f>
        <v>10.845903</v>
      </c>
      <c r="G707" s="15">
        <v>36220</v>
      </c>
    </row>
    <row r="708" spans="1:7" ht="12.75">
      <c r="A708" s="30" t="str">
        <f>'De la BASE'!A704</f>
        <v>7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4.32567</v>
      </c>
      <c r="F708" s="9">
        <f>IF('De la BASE'!F704&gt;0,'De la BASE'!F704,'De la BASE'!F704+0.001)</f>
        <v>10.654398</v>
      </c>
      <c r="G708" s="15">
        <v>36251</v>
      </c>
    </row>
    <row r="709" spans="1:7" ht="12.75">
      <c r="A709" s="30" t="str">
        <f>'De la BASE'!A705</f>
        <v>7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3.614296</v>
      </c>
      <c r="F709" s="9">
        <f>IF('De la BASE'!F705&gt;0,'De la BASE'!F705,'De la BASE'!F705+0.001)</f>
        <v>9.52504</v>
      </c>
      <c r="G709" s="15">
        <v>36281</v>
      </c>
    </row>
    <row r="710" spans="1:7" ht="12.75">
      <c r="A710" s="30" t="str">
        <f>'De la BASE'!A706</f>
        <v>7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1.20776</v>
      </c>
      <c r="F710" s="9">
        <f>IF('De la BASE'!F706&gt;0,'De la BASE'!F706,'De la BASE'!F706+0.001)</f>
        <v>3.430915</v>
      </c>
      <c r="G710" s="15">
        <v>36312</v>
      </c>
    </row>
    <row r="711" spans="1:7" ht="12.75">
      <c r="A711" s="30" t="str">
        <f>'De la BASE'!A707</f>
        <v>7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0.487557</v>
      </c>
      <c r="F711" s="9">
        <f>IF('De la BASE'!F707&gt;0,'De la BASE'!F707,'De la BASE'!F707+0.001)</f>
        <v>1.348875</v>
      </c>
      <c r="G711" s="15">
        <v>36342</v>
      </c>
    </row>
    <row r="712" spans="1:7" ht="12.75">
      <c r="A712" s="30" t="str">
        <f>'De la BASE'!A708</f>
        <v>7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0.494656</v>
      </c>
      <c r="F712" s="9">
        <f>IF('De la BASE'!F708&gt;0,'De la BASE'!F708,'De la BASE'!F708+0.001)</f>
        <v>1.370784</v>
      </c>
      <c r="G712" s="15">
        <v>36373</v>
      </c>
    </row>
    <row r="713" spans="1:7" ht="12.75">
      <c r="A713" s="30" t="str">
        <f>'De la BASE'!A709</f>
        <v>7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0.806725</v>
      </c>
      <c r="F713" s="9">
        <f>IF('De la BASE'!F709&gt;0,'De la BASE'!F709,'De la BASE'!F709+0.001)</f>
        <v>2.557715</v>
      </c>
      <c r="G713" s="15">
        <v>36404</v>
      </c>
    </row>
    <row r="714" spans="1:7" ht="12.75">
      <c r="A714" s="30" t="str">
        <f>'De la BASE'!A710</f>
        <v>7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2.454021</v>
      </c>
      <c r="F714" s="9">
        <f>IF('De la BASE'!F710&gt;0,'De la BASE'!F710,'De la BASE'!F710+0.001)</f>
        <v>7.043547</v>
      </c>
      <c r="G714" s="15">
        <v>36434</v>
      </c>
    </row>
    <row r="715" spans="1:7" ht="12.75">
      <c r="A715" s="30" t="str">
        <f>'De la BASE'!A711</f>
        <v>7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4.950424</v>
      </c>
      <c r="F715" s="9">
        <f>IF('De la BASE'!F711&gt;0,'De la BASE'!F711,'De la BASE'!F711+0.001)</f>
        <v>11.560208</v>
      </c>
      <c r="G715" s="15">
        <v>36465</v>
      </c>
    </row>
    <row r="716" spans="1:7" ht="12.75">
      <c r="A716" s="30" t="str">
        <f>'De la BASE'!A712</f>
        <v>7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5.248954</v>
      </c>
      <c r="F716" s="9">
        <f>IF('De la BASE'!F712&gt;0,'De la BASE'!F712,'De la BASE'!F712+0.001)</f>
        <v>13.869042</v>
      </c>
      <c r="G716" s="15">
        <v>36495</v>
      </c>
    </row>
    <row r="717" spans="1:7" ht="12.75">
      <c r="A717" s="30" t="str">
        <f>'De la BASE'!A713</f>
        <v>7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1.711844</v>
      </c>
      <c r="F717" s="9">
        <f>IF('De la BASE'!F713&gt;0,'De la BASE'!F713,'De la BASE'!F713+0.001)</f>
        <v>4.27152</v>
      </c>
      <c r="G717" s="15">
        <v>36526</v>
      </c>
    </row>
    <row r="718" spans="1:7" ht="12.75">
      <c r="A718" s="30" t="str">
        <f>'De la BASE'!A714</f>
        <v>7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3.013376</v>
      </c>
      <c r="F718" s="9">
        <f>IF('De la BASE'!F714&gt;0,'De la BASE'!F714,'De la BASE'!F714+0.001)</f>
        <v>7.109088</v>
      </c>
      <c r="G718" s="15">
        <v>36557</v>
      </c>
    </row>
    <row r="719" spans="1:7" ht="12.75">
      <c r="A719" s="30" t="str">
        <f>'De la BASE'!A715</f>
        <v>7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1.977285</v>
      </c>
      <c r="F719" s="9">
        <f>IF('De la BASE'!F715&gt;0,'De la BASE'!F715,'De la BASE'!F715+0.001)</f>
        <v>4.484355</v>
      </c>
      <c r="G719" s="15">
        <v>36586</v>
      </c>
    </row>
    <row r="720" spans="1:7" ht="12.75">
      <c r="A720" s="30" t="str">
        <f>'De la BASE'!A716</f>
        <v>7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8.404599</v>
      </c>
      <c r="F720" s="9">
        <f>IF('De la BASE'!F716&gt;0,'De la BASE'!F716,'De la BASE'!F716+0.001)</f>
        <v>19.97667</v>
      </c>
      <c r="G720" s="15">
        <v>36617</v>
      </c>
    </row>
    <row r="721" spans="1:7" ht="12.75">
      <c r="A721" s="30" t="str">
        <f>'De la BASE'!A717</f>
        <v>7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3.298131</v>
      </c>
      <c r="F721" s="9">
        <f>IF('De la BASE'!F717&gt;0,'De la BASE'!F717,'De la BASE'!F717+0.001)</f>
        <v>10.003551</v>
      </c>
      <c r="G721" s="15">
        <v>36647</v>
      </c>
    </row>
    <row r="722" spans="1:7" ht="12.75">
      <c r="A722" s="30" t="str">
        <f>'De la BASE'!A718</f>
        <v>7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0.827112</v>
      </c>
      <c r="F722" s="9">
        <f>IF('De la BASE'!F718&gt;0,'De la BASE'!F718,'De la BASE'!F718+0.001)</f>
        <v>2.577736</v>
      </c>
      <c r="G722" s="15">
        <v>36678</v>
      </c>
    </row>
    <row r="723" spans="1:7" ht="12.75">
      <c r="A723" s="30" t="str">
        <f>'De la BASE'!A719</f>
        <v>7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0.473035</v>
      </c>
      <c r="F723" s="9">
        <f>IF('De la BASE'!F719&gt;0,'De la BASE'!F719,'De la BASE'!F719+0.001)</f>
        <v>1.356388</v>
      </c>
      <c r="G723" s="15">
        <v>36708</v>
      </c>
    </row>
    <row r="724" spans="1:7" ht="12.75">
      <c r="A724" s="30" t="str">
        <f>'De la BASE'!A720</f>
        <v>7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0.440181</v>
      </c>
      <c r="F724" s="9">
        <f>IF('De la BASE'!F720&gt;0,'De la BASE'!F720,'De la BASE'!F720+0.001)</f>
        <v>1.229438</v>
      </c>
      <c r="G724" s="15">
        <v>36739</v>
      </c>
    </row>
    <row r="725" spans="1:7" ht="12.75">
      <c r="A725" s="30" t="str">
        <f>'De la BASE'!A721</f>
        <v>7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0.600674</v>
      </c>
      <c r="F725" s="9">
        <f>IF('De la BASE'!F721&gt;0,'De la BASE'!F721,'De la BASE'!F721+0.001)</f>
        <v>1.6267179999999999</v>
      </c>
      <c r="G725" s="15">
        <v>36770</v>
      </c>
    </row>
    <row r="726" spans="1:7" ht="12.75">
      <c r="A726" s="30" t="str">
        <f>'De la BASE'!A722</f>
        <v>7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1.241493</v>
      </c>
      <c r="F726" s="9">
        <f>IF('De la BASE'!F722&gt;0,'De la BASE'!F722,'De la BASE'!F722+0.001)</f>
        <v>3.257536</v>
      </c>
      <c r="G726" s="15">
        <v>36800</v>
      </c>
    </row>
    <row r="727" spans="1:7" ht="12.75">
      <c r="A727" s="30" t="str">
        <f>'De la BASE'!A723</f>
        <v>7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4.76556</v>
      </c>
      <c r="F727" s="9">
        <f>IF('De la BASE'!F723&gt;0,'De la BASE'!F723,'De la BASE'!F723+0.001)</f>
        <v>13.034279999999999</v>
      </c>
      <c r="G727" s="15">
        <v>36831</v>
      </c>
    </row>
    <row r="728" spans="1:7" ht="12.75">
      <c r="A728" s="30" t="str">
        <f>'De la BASE'!A724</f>
        <v>7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8.250948</v>
      </c>
      <c r="F728" s="9">
        <f>IF('De la BASE'!F724&gt;0,'De la BASE'!F724,'De la BASE'!F724+0.001)</f>
        <v>22.567031999999998</v>
      </c>
      <c r="G728" s="15">
        <v>36861</v>
      </c>
    </row>
    <row r="729" spans="1:7" ht="12.75">
      <c r="A729" s="30" t="str">
        <f>'De la BASE'!A725</f>
        <v>7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10.592696</v>
      </c>
      <c r="F729" s="9">
        <f>IF('De la BASE'!F725&gt;0,'De la BASE'!F725,'De la BASE'!F725+0.001)</f>
        <v>26.671968</v>
      </c>
      <c r="G729" s="15">
        <v>36892</v>
      </c>
    </row>
    <row r="730" spans="1:7" ht="12.75">
      <c r="A730" s="30" t="str">
        <f>'De la BASE'!A726</f>
        <v>7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7.722048</v>
      </c>
      <c r="F730" s="9">
        <f>IF('De la BASE'!F726&gt;0,'De la BASE'!F726,'De la BASE'!F726+0.001)</f>
        <v>19.079024</v>
      </c>
      <c r="G730" s="15">
        <v>36923</v>
      </c>
    </row>
    <row r="731" spans="1:7" ht="12.75">
      <c r="A731" s="30" t="str">
        <f>'De la BASE'!A727</f>
        <v>7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8.465008</v>
      </c>
      <c r="F731" s="9">
        <f>IF('De la BASE'!F727&gt;0,'De la BASE'!F727,'De la BASE'!F727+0.001)</f>
        <v>23.641224</v>
      </c>
      <c r="G731" s="15">
        <v>36951</v>
      </c>
    </row>
    <row r="732" spans="1:7" ht="12.75">
      <c r="A732" s="30" t="str">
        <f>'De la BASE'!A728</f>
        <v>7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2.518965</v>
      </c>
      <c r="F732" s="9">
        <f>IF('De la BASE'!F728&gt;0,'De la BASE'!F728,'De la BASE'!F728+0.001)</f>
        <v>7.848765</v>
      </c>
      <c r="G732" s="15">
        <v>36982</v>
      </c>
    </row>
    <row r="733" spans="1:7" ht="12.75">
      <c r="A733" s="30" t="str">
        <f>'De la BASE'!A729</f>
        <v>7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2.095652</v>
      </c>
      <c r="F733" s="9">
        <f>IF('De la BASE'!F729&gt;0,'De la BASE'!F729,'De la BASE'!F729+0.001)</f>
        <v>7.044024</v>
      </c>
      <c r="G733" s="15">
        <v>37012</v>
      </c>
    </row>
    <row r="734" spans="1:7" ht="12.75">
      <c r="A734" s="30" t="str">
        <f>'De la BASE'!A730</f>
        <v>7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0.577095</v>
      </c>
      <c r="F734" s="9">
        <f>IF('De la BASE'!F730&gt;0,'De la BASE'!F730,'De la BASE'!F730+0.001)</f>
        <v>1.8393990000000002</v>
      </c>
      <c r="G734" s="15">
        <v>37043</v>
      </c>
    </row>
    <row r="735" spans="1:7" ht="12.75">
      <c r="A735" s="30" t="str">
        <f>'De la BASE'!A731</f>
        <v>7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0.2636</v>
      </c>
      <c r="F735" s="9">
        <f>IF('De la BASE'!F731&gt;0,'De la BASE'!F731,'De la BASE'!F731+0.001)</f>
        <v>0.7703709999999999</v>
      </c>
      <c r="G735" s="15">
        <v>37073</v>
      </c>
    </row>
    <row r="736" spans="1:7" ht="12.75">
      <c r="A736" s="30" t="str">
        <f>'De la BASE'!A732</f>
        <v>7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0.145309</v>
      </c>
      <c r="F736" s="9">
        <f>IF('De la BASE'!F732&gt;0,'De la BASE'!F732,'De la BASE'!F732+0.001)</f>
        <v>0.40514399999999995</v>
      </c>
      <c r="G736" s="15">
        <v>37104</v>
      </c>
    </row>
    <row r="737" spans="1:7" ht="12.75">
      <c r="A737" s="30" t="str">
        <f>'De la BASE'!A733</f>
        <v>7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0.15048</v>
      </c>
      <c r="F737" s="9">
        <f>IF('De la BASE'!F733&gt;0,'De la BASE'!F733,'De la BASE'!F733+0.001)</f>
        <v>0.41778</v>
      </c>
      <c r="G737" s="15">
        <v>37135</v>
      </c>
    </row>
    <row r="738" spans="1:7" ht="12.75">
      <c r="A738" s="30" t="str">
        <f>'De la BASE'!A734</f>
        <v>7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0.65322</v>
      </c>
      <c r="F738" s="9">
        <f>IF('De la BASE'!F734&gt;0,'De la BASE'!F734,'De la BASE'!F734+0.001)</f>
        <v>1.5732</v>
      </c>
      <c r="G738" s="15">
        <v>37165</v>
      </c>
    </row>
    <row r="739" spans="1:7" ht="12.75">
      <c r="A739" s="30" t="str">
        <f>'De la BASE'!A735</f>
        <v>7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1.623882</v>
      </c>
      <c r="F739" s="9">
        <f>IF('De la BASE'!F735&gt;0,'De la BASE'!F735,'De la BASE'!F735+0.001)</f>
        <v>4.13764</v>
      </c>
      <c r="G739" s="15">
        <v>37196</v>
      </c>
    </row>
    <row r="740" spans="1:7" ht="12.75">
      <c r="A740" s="30" t="str">
        <f>'De la BASE'!A736</f>
        <v>7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1.24129</v>
      </c>
      <c r="F740" s="9">
        <f>IF('De la BASE'!F736&gt;0,'De la BASE'!F736,'De la BASE'!F736+0.001)</f>
        <v>3.2470179999999997</v>
      </c>
      <c r="G740" s="15">
        <v>37226</v>
      </c>
    </row>
    <row r="741" spans="1:7" ht="12.75">
      <c r="A741" s="30" t="str">
        <f>'De la BASE'!A737</f>
        <v>7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2.76097</v>
      </c>
      <c r="F741" s="9">
        <f>IF('De la BASE'!F737&gt;0,'De la BASE'!F737,'De la BASE'!F737+0.001)</f>
        <v>6.297038000000001</v>
      </c>
      <c r="G741" s="15">
        <v>37257</v>
      </c>
    </row>
    <row r="742" spans="1:7" ht="12.75">
      <c r="A742" s="30" t="str">
        <f>'De la BASE'!A738</f>
        <v>7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3.088794</v>
      </c>
      <c r="F742" s="9">
        <f>IF('De la BASE'!F738&gt;0,'De la BASE'!F738,'De la BASE'!F738+0.001)</f>
        <v>7.572018</v>
      </c>
      <c r="G742" s="15">
        <v>37288</v>
      </c>
    </row>
    <row r="743" spans="1:7" ht="12.75">
      <c r="A743" s="30" t="str">
        <f>'De la BASE'!A739</f>
        <v>7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4.131813</v>
      </c>
      <c r="F743" s="9">
        <f>IF('De la BASE'!F739&gt;0,'De la BASE'!F739,'De la BASE'!F739+0.001)</f>
        <v>9.330783</v>
      </c>
      <c r="G743" s="15">
        <v>37316</v>
      </c>
    </row>
    <row r="744" spans="1:7" ht="12.75">
      <c r="A744" s="30" t="str">
        <f>'De la BASE'!A740</f>
        <v>7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1.908207</v>
      </c>
      <c r="F744" s="9">
        <f>IF('De la BASE'!F740&gt;0,'De la BASE'!F740,'De la BASE'!F740+0.001)</f>
        <v>5.469328</v>
      </c>
      <c r="G744" s="15">
        <v>37347</v>
      </c>
    </row>
    <row r="745" spans="1:7" ht="12.75">
      <c r="A745" s="30" t="str">
        <f>'De la BASE'!A741</f>
        <v>7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2.588379</v>
      </c>
      <c r="F745" s="9">
        <f>IF('De la BASE'!F741&gt;0,'De la BASE'!F741,'De la BASE'!F741+0.001)</f>
        <v>6.803208</v>
      </c>
      <c r="G745" s="15">
        <v>37377</v>
      </c>
    </row>
    <row r="746" spans="1:7" ht="12.75">
      <c r="A746" s="30" t="str">
        <f>'De la BASE'!A742</f>
        <v>7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1.92766</v>
      </c>
      <c r="F746" s="9">
        <f>IF('De la BASE'!F742&gt;0,'De la BASE'!F742,'De la BASE'!F742+0.001)</f>
        <v>5.662929999999999</v>
      </c>
      <c r="G746" s="15">
        <v>37408</v>
      </c>
    </row>
    <row r="747" spans="1:7" ht="12.75">
      <c r="A747" s="30" t="str">
        <f>'De la BASE'!A743</f>
        <v>7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0.49317</v>
      </c>
      <c r="F747" s="9">
        <f>IF('De la BASE'!F743&gt;0,'De la BASE'!F743,'De la BASE'!F743+0.001)</f>
        <v>1.380876</v>
      </c>
      <c r="G747" s="15">
        <v>37438</v>
      </c>
    </row>
    <row r="748" spans="1:7" ht="12.75">
      <c r="A748" s="30" t="str">
        <f>'De la BASE'!A744</f>
        <v>7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0.1989</v>
      </c>
      <c r="F748" s="9">
        <f>IF('De la BASE'!F744&gt;0,'De la BASE'!F744,'De la BASE'!F744+0.001)</f>
        <v>0.5538</v>
      </c>
      <c r="G748" s="15">
        <v>37469</v>
      </c>
    </row>
    <row r="749" spans="1:7" ht="12.75">
      <c r="A749" s="30" t="str">
        <f>'De la BASE'!A745</f>
        <v>7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0.280308</v>
      </c>
      <c r="F749" s="9">
        <f>IF('De la BASE'!F745&gt;0,'De la BASE'!F745,'De la BASE'!F745+0.001)</f>
        <v>0.812808</v>
      </c>
      <c r="G749" s="15">
        <v>37500</v>
      </c>
    </row>
    <row r="750" spans="1:7" ht="12.75">
      <c r="A750" s="30" t="str">
        <f>'De la BASE'!A746</f>
        <v>7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2.08785</v>
      </c>
      <c r="F750" s="9">
        <f>IF('De la BASE'!F746&gt;0,'De la BASE'!F746,'De la BASE'!F746+0.001)</f>
        <v>5.39865</v>
      </c>
      <c r="G750" s="15">
        <v>37530</v>
      </c>
    </row>
    <row r="751" spans="1:7" ht="12.75">
      <c r="A751" s="30" t="str">
        <f>'De la BASE'!A747</f>
        <v>7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3.549056</v>
      </c>
      <c r="F751" s="9">
        <f>IF('De la BASE'!F747&gt;0,'De la BASE'!F747,'De la BASE'!F747+0.001)</f>
        <v>8.857728</v>
      </c>
      <c r="G751" s="15">
        <v>37561</v>
      </c>
    </row>
    <row r="752" spans="1:7" ht="12.75">
      <c r="A752" s="30" t="str">
        <f>'De la BASE'!A748</f>
        <v>7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10.328994</v>
      </c>
      <c r="F752" s="9">
        <f>IF('De la BASE'!F748&gt;0,'De la BASE'!F748,'De la BASE'!F748+0.001)</f>
        <v>27.937674</v>
      </c>
      <c r="G752" s="15">
        <v>37591</v>
      </c>
    </row>
    <row r="753" spans="1:7" ht="12.75">
      <c r="A753" s="30" t="str">
        <f>'De la BASE'!A749</f>
        <v>7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6.182164</v>
      </c>
      <c r="F753" s="9">
        <f>IF('De la BASE'!F749&gt;0,'De la BASE'!F749,'De la BASE'!F749+0.001)</f>
        <v>15.132959</v>
      </c>
      <c r="G753" s="15">
        <v>37622</v>
      </c>
    </row>
    <row r="754" spans="1:7" ht="12.75">
      <c r="A754" s="30" t="str">
        <f>'De la BASE'!A750</f>
        <v>7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4.767825</v>
      </c>
      <c r="F754" s="9">
        <f>IF('De la BASE'!F750&gt;0,'De la BASE'!F750,'De la BASE'!F750+0.001)</f>
        <v>13.1352</v>
      </c>
      <c r="G754" s="15">
        <v>37653</v>
      </c>
    </row>
    <row r="755" spans="1:7" ht="12.75">
      <c r="A755" s="30" t="str">
        <f>'De la BASE'!A751</f>
        <v>7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5.279112</v>
      </c>
      <c r="F755" s="9">
        <f>IF('De la BASE'!F751&gt;0,'De la BASE'!F751,'De la BASE'!F751+0.001)</f>
        <v>14.395463999999999</v>
      </c>
      <c r="G755" s="15">
        <v>37681</v>
      </c>
    </row>
    <row r="756" spans="1:7" ht="12.75">
      <c r="A756" s="30" t="str">
        <f>'De la BASE'!A752</f>
        <v>7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2.978556</v>
      </c>
      <c r="F756" s="9">
        <f>IF('De la BASE'!F752&gt;0,'De la BASE'!F752,'De la BASE'!F752+0.001)</f>
        <v>8.142348</v>
      </c>
      <c r="G756" s="15">
        <v>37712</v>
      </c>
    </row>
    <row r="757" spans="1:7" ht="12.75">
      <c r="A757" s="30" t="str">
        <f>'De la BASE'!A753</f>
        <v>7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2.1243</v>
      </c>
      <c r="F757" s="9">
        <f>IF('De la BASE'!F753&gt;0,'De la BASE'!F753,'De la BASE'!F753+0.001)</f>
        <v>6.00936</v>
      </c>
      <c r="G757" s="15">
        <v>37742</v>
      </c>
    </row>
    <row r="758" spans="1:7" ht="12.75">
      <c r="A758" s="30" t="str">
        <f>'De la BASE'!A754</f>
        <v>7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0.426496</v>
      </c>
      <c r="F758" s="9">
        <f>IF('De la BASE'!F754&gt;0,'De la BASE'!F754,'De la BASE'!F754+0.001)</f>
        <v>1.221416</v>
      </c>
      <c r="G758" s="15">
        <v>37773</v>
      </c>
    </row>
    <row r="759" spans="1:7" ht="12.75">
      <c r="A759" s="30" t="str">
        <f>'De la BASE'!A755</f>
        <v>7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0.089351</v>
      </c>
      <c r="F759" s="9">
        <f>IF('De la BASE'!F755&gt;0,'De la BASE'!F755,'De la BASE'!F755+0.001)</f>
        <v>0.251138</v>
      </c>
      <c r="G759" s="15">
        <v>37803</v>
      </c>
    </row>
    <row r="760" spans="1:7" ht="12.75">
      <c r="A760" s="30" t="str">
        <f>'De la BASE'!A756</f>
        <v>7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0.05595</v>
      </c>
      <c r="F760" s="9">
        <f>IF('De la BASE'!F756&gt;0,'De la BASE'!F756,'De la BASE'!F756+0.001)</f>
        <v>0.15465</v>
      </c>
      <c r="G760" s="15">
        <v>37834</v>
      </c>
    </row>
    <row r="761" spans="1:7" ht="12.75">
      <c r="A761" s="30" t="str">
        <f>'De la BASE'!A757</f>
        <v>7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0.208706</v>
      </c>
      <c r="F761" s="9">
        <f>IF('De la BASE'!F757&gt;0,'De la BASE'!F757,'De la BASE'!F757+0.001)</f>
        <v>0.579364</v>
      </c>
      <c r="G761" s="15">
        <v>37865</v>
      </c>
    </row>
    <row r="762" spans="1:7" ht="12.75">
      <c r="A762" s="30" t="str">
        <f>'De la BASE'!A758</f>
        <v>7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1.18374</v>
      </c>
      <c r="F762" s="9">
        <f>IF('De la BASE'!F758&gt;0,'De la BASE'!F758,'De la BASE'!F758+0.001)</f>
        <v>3.4399050000000004</v>
      </c>
      <c r="G762" s="15">
        <v>37895</v>
      </c>
    </row>
    <row r="763" spans="1:7" ht="12.75">
      <c r="A763" s="30" t="str">
        <f>'De la BASE'!A759</f>
        <v>7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4.95582</v>
      </c>
      <c r="F763" s="9">
        <f>IF('De la BASE'!F759&gt;0,'De la BASE'!F759,'De la BASE'!F759+0.001)</f>
        <v>12.493739999999999</v>
      </c>
      <c r="G763" s="15">
        <v>37926</v>
      </c>
    </row>
    <row r="764" spans="1:7" ht="12.75">
      <c r="A764" s="30" t="str">
        <f>'De la BASE'!A760</f>
        <v>7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6.04863</v>
      </c>
      <c r="F764" s="9">
        <f>IF('De la BASE'!F760&gt;0,'De la BASE'!F760,'De la BASE'!F760+0.001)</f>
        <v>15.16958</v>
      </c>
      <c r="G764" s="15">
        <v>37956</v>
      </c>
    </row>
    <row r="765" spans="1:7" ht="12.75">
      <c r="A765" s="30" t="str">
        <f>'De la BASE'!A761</f>
        <v>7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8.422722</v>
      </c>
      <c r="F765" s="9">
        <f>IF('De la BASE'!F761&gt;0,'De la BASE'!F761,'De la BASE'!F761+0.001)</f>
        <v>21.524734000000002</v>
      </c>
      <c r="G765" s="15">
        <v>37987</v>
      </c>
    </row>
    <row r="766" spans="1:7" ht="12.75">
      <c r="A766" s="30" t="str">
        <f>'De la BASE'!A762</f>
        <v>7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1.799316</v>
      </c>
      <c r="F766" s="9">
        <f>IF('De la BASE'!F762&gt;0,'De la BASE'!F762,'De la BASE'!F762+0.001)</f>
        <v>4.9093919999999995</v>
      </c>
      <c r="G766" s="15">
        <v>38018</v>
      </c>
    </row>
    <row r="767" spans="1:7" ht="12.75">
      <c r="A767" s="30" t="str">
        <f>'De la BASE'!A763</f>
        <v>7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4.498676</v>
      </c>
      <c r="F767" s="9">
        <f>IF('De la BASE'!F763&gt;0,'De la BASE'!F763,'De la BASE'!F763+0.001)</f>
        <v>11.482965</v>
      </c>
      <c r="G767" s="15">
        <v>38047</v>
      </c>
    </row>
    <row r="768" spans="1:7" ht="12.75">
      <c r="A768" s="30" t="str">
        <f>'De la BASE'!A764</f>
        <v>7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3.348114</v>
      </c>
      <c r="F768" s="9">
        <f>IF('De la BASE'!F764&gt;0,'De la BASE'!F764,'De la BASE'!F764+0.001)</f>
        <v>9.305147999999999</v>
      </c>
      <c r="G768" s="15">
        <v>38078</v>
      </c>
    </row>
    <row r="769" spans="1:7" ht="12.75">
      <c r="A769" s="30" t="str">
        <f>'De la BASE'!A765</f>
        <v>7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3.253008</v>
      </c>
      <c r="F769" s="9">
        <f>IF('De la BASE'!F765&gt;0,'De la BASE'!F765,'De la BASE'!F765+0.001)</f>
        <v>10.301192</v>
      </c>
      <c r="G769" s="15">
        <v>38108</v>
      </c>
    </row>
    <row r="770" spans="1:7" ht="12.75">
      <c r="A770" s="30" t="str">
        <f>'De la BASE'!A766</f>
        <v>7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0.981721</v>
      </c>
      <c r="F770" s="9">
        <f>IF('De la BASE'!F766&gt;0,'De la BASE'!F766,'De la BASE'!F766+0.001)</f>
        <v>3.114566</v>
      </c>
      <c r="G770" s="15">
        <v>38139</v>
      </c>
    </row>
    <row r="771" spans="1:7" ht="12.75">
      <c r="A771" s="30" t="str">
        <f>'De la BASE'!A767</f>
        <v>7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0.400057</v>
      </c>
      <c r="F771" s="9">
        <f>IF('De la BASE'!F767&gt;0,'De la BASE'!F767,'De la BASE'!F767+0.001)</f>
        <v>1.164345</v>
      </c>
      <c r="G771" s="15">
        <v>38169</v>
      </c>
    </row>
    <row r="772" spans="1:7" ht="12.75">
      <c r="A772" s="30" t="str">
        <f>'De la BASE'!A768</f>
        <v>7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0.31911</v>
      </c>
      <c r="F772" s="9">
        <f>IF('De la BASE'!F768&gt;0,'De la BASE'!F768,'De la BASE'!F768+0.001)</f>
        <v>0.943792</v>
      </c>
      <c r="G772" s="15">
        <v>38200</v>
      </c>
    </row>
    <row r="773" spans="1:7" ht="12.75">
      <c r="A773" s="30" t="str">
        <f>'De la BASE'!A769</f>
        <v>7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0.396579</v>
      </c>
      <c r="F773" s="9">
        <f>IF('De la BASE'!F769&gt;0,'De la BASE'!F769,'De la BASE'!F769+0.001)</f>
        <v>1.1208019999999999</v>
      </c>
      <c r="G773" s="15">
        <v>38231</v>
      </c>
    </row>
    <row r="774" spans="1:7" ht="12.75">
      <c r="A774" s="30" t="str">
        <f>'De la BASE'!A770</f>
        <v>7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1.353</v>
      </c>
      <c r="F774" s="9">
        <f>IF('De la BASE'!F770&gt;0,'De la BASE'!F770,'De la BASE'!F770+0.001)</f>
        <v>3.8411999999999997</v>
      </c>
      <c r="G774" s="15">
        <v>38261</v>
      </c>
    </row>
    <row r="775" spans="1:7" ht="12.75">
      <c r="A775" s="30" t="str">
        <f>'De la BASE'!A771</f>
        <v>7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4.039904</v>
      </c>
      <c r="F775" s="9">
        <f>IF('De la BASE'!F771&gt;0,'De la BASE'!F771,'De la BASE'!F771+0.001)</f>
        <v>9.106251</v>
      </c>
      <c r="G775" s="15">
        <v>38292</v>
      </c>
    </row>
    <row r="776" spans="1:7" ht="12.75">
      <c r="A776" s="30" t="str">
        <f>'De la BASE'!A772</f>
        <v>7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2.530145</v>
      </c>
      <c r="F776" s="9">
        <f>IF('De la BASE'!F772&gt;0,'De la BASE'!F772,'De la BASE'!F772+0.001)</f>
        <v>6.6213500000000005</v>
      </c>
      <c r="G776" s="15">
        <v>38322</v>
      </c>
    </row>
    <row r="777" spans="1:7" ht="12.75">
      <c r="A777" s="30" t="str">
        <f>'De la BASE'!A773</f>
        <v>7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3.302453</v>
      </c>
      <c r="F777" s="9">
        <f>IF('De la BASE'!F773&gt;0,'De la BASE'!F773,'De la BASE'!F773+0.001)</f>
        <v>8.694213</v>
      </c>
      <c r="G777" s="15">
        <v>38353</v>
      </c>
    </row>
    <row r="778" spans="1:7" ht="12.75">
      <c r="A778" s="30" t="str">
        <f>'De la BASE'!A774</f>
        <v>7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1.722864</v>
      </c>
      <c r="F778" s="9">
        <f>IF('De la BASE'!F774&gt;0,'De la BASE'!F774,'De la BASE'!F774+0.001)</f>
        <v>4.3561049999999994</v>
      </c>
      <c r="G778" s="15">
        <v>38384</v>
      </c>
    </row>
    <row r="779" spans="1:7" ht="12.75">
      <c r="A779" s="30" t="str">
        <f>'De la BASE'!A775</f>
        <v>7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6.559977</v>
      </c>
      <c r="F779" s="9">
        <f>IF('De la BASE'!F775&gt;0,'De la BASE'!F775,'De la BASE'!F775+0.001)</f>
        <v>20.128221</v>
      </c>
      <c r="G779" s="15">
        <v>38412</v>
      </c>
    </row>
    <row r="780" spans="1:7" ht="12.75">
      <c r="A780" s="30" t="str">
        <f>'De la BASE'!A776</f>
        <v>7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7.25556</v>
      </c>
      <c r="F780" s="9">
        <f>IF('De la BASE'!F776&gt;0,'De la BASE'!F776,'De la BASE'!F776+0.001)</f>
        <v>21.320184</v>
      </c>
      <c r="G780" s="15">
        <v>38443</v>
      </c>
    </row>
    <row r="781" spans="1:7" ht="12.75">
      <c r="A781" s="30" t="str">
        <f>'De la BASE'!A777</f>
        <v>7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2.06057</v>
      </c>
      <c r="F781" s="9">
        <f>IF('De la BASE'!F777&gt;0,'De la BASE'!F777,'De la BASE'!F777+0.001)</f>
        <v>6.287279999999999</v>
      </c>
      <c r="G781" s="15">
        <v>38473</v>
      </c>
    </row>
    <row r="782" spans="1:7" ht="12.75">
      <c r="A782" s="30" t="str">
        <f>'De la BASE'!A778</f>
        <v>7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0.165126</v>
      </c>
      <c r="F782" s="9">
        <f>IF('De la BASE'!F778&gt;0,'De la BASE'!F778,'De la BASE'!F778+0.001)</f>
        <v>0.500656</v>
      </c>
      <c r="G782" s="15">
        <v>38504</v>
      </c>
    </row>
    <row r="783" spans="1:7" ht="12.75">
      <c r="A783" s="30" t="str">
        <f>'De la BASE'!A779</f>
        <v>7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0.2451</v>
      </c>
      <c r="F783" s="9">
        <f>IF('De la BASE'!F779&gt;0,'De la BASE'!F779,'De la BASE'!F779+0.001)</f>
        <v>0.689225</v>
      </c>
      <c r="G783" s="15">
        <v>38534</v>
      </c>
    </row>
    <row r="784" spans="1:7" ht="12.75">
      <c r="A784" s="30" t="str">
        <f>'De la BASE'!A780</f>
        <v>7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0.19992</v>
      </c>
      <c r="F784" s="9">
        <f>IF('De la BASE'!F780&gt;0,'De la BASE'!F780,'De la BASE'!F780+0.001)</f>
        <v>0.560168</v>
      </c>
      <c r="G784" s="15">
        <v>38565</v>
      </c>
    </row>
    <row r="785" spans="1:7" ht="12.75">
      <c r="A785" s="30" t="str">
        <f>'De la BASE'!A781</f>
        <v>7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0.158574</v>
      </c>
      <c r="F785" s="9">
        <f>IF('De la BASE'!F781&gt;0,'De la BASE'!F781,'De la BASE'!F781+0.001)</f>
        <v>0.436239</v>
      </c>
      <c r="G785" s="15">
        <v>38596</v>
      </c>
    </row>
    <row r="786" spans="1:7" ht="12.75">
      <c r="A786" s="30" t="str">
        <f>'De la BASE'!A782</f>
        <v>7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1.284925</v>
      </c>
      <c r="F786" s="9">
        <f>IF('De la BASE'!F782&gt;0,'De la BASE'!F782,'De la BASE'!F782+0.001)</f>
        <v>3.3938500000000005</v>
      </c>
      <c r="G786" s="15">
        <v>38626</v>
      </c>
    </row>
    <row r="787" spans="1:7" ht="12.75">
      <c r="A787" s="30" t="str">
        <f>'De la BASE'!A783</f>
        <v>7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3.629457</v>
      </c>
      <c r="F787" s="9">
        <f>IF('De la BASE'!F783&gt;0,'De la BASE'!F783,'De la BASE'!F783+0.001)</f>
        <v>9.473906</v>
      </c>
      <c r="G787" s="15">
        <v>38657</v>
      </c>
    </row>
    <row r="788" spans="1:7" ht="12.75">
      <c r="A788" s="30" t="str">
        <f>'De la BASE'!A784</f>
        <v>7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3.88591</v>
      </c>
      <c r="F788" s="9">
        <f>IF('De la BASE'!F784&gt;0,'De la BASE'!F784,'De la BASE'!F784+0.001)</f>
        <v>10.81858</v>
      </c>
      <c r="G788" s="15">
        <v>38687</v>
      </c>
    </row>
    <row r="789" spans="1:7" ht="12.75">
      <c r="A789" s="30" t="str">
        <f>'De la BASE'!A785</f>
        <v>7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3.731229</v>
      </c>
      <c r="F789" s="9">
        <f>IF('De la BASE'!F785&gt;0,'De la BASE'!F785,'De la BASE'!F785+0.001)</f>
        <v>9.456453</v>
      </c>
      <c r="G789" s="15">
        <v>38718</v>
      </c>
    </row>
    <row r="790" spans="1:7" ht="12.75">
      <c r="A790" s="30" t="str">
        <f>'De la BASE'!A786</f>
        <v>7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1.939644</v>
      </c>
      <c r="F790" s="9">
        <f>IF('De la BASE'!F786&gt;0,'De la BASE'!F786,'De la BASE'!F786+0.001)</f>
        <v>4.965102</v>
      </c>
      <c r="G790" s="15">
        <v>38749</v>
      </c>
    </row>
    <row r="791" spans="1:7" ht="12.75">
      <c r="A791" s="30" t="str">
        <f>'De la BASE'!A787</f>
        <v>7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9.56431</v>
      </c>
      <c r="F791" s="9">
        <f>IF('De la BASE'!F787&gt;0,'De la BASE'!F787,'De la BASE'!F787+0.001)</f>
        <v>25.101434</v>
      </c>
      <c r="G791" s="15">
        <v>38777</v>
      </c>
    </row>
    <row r="792" spans="1:7" ht="12.75">
      <c r="A792" s="30" t="str">
        <f>'De la BASE'!A788</f>
        <v>7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3.576353</v>
      </c>
      <c r="F792" s="9">
        <f>IF('De la BASE'!F788&gt;0,'De la BASE'!F788,'De la BASE'!F788+0.001)</f>
        <v>11.205402</v>
      </c>
      <c r="G792" s="15">
        <v>38808</v>
      </c>
    </row>
    <row r="793" spans="1:7" ht="12.75">
      <c r="A793" s="30" t="str">
        <f>'De la BASE'!A789</f>
        <v>7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1.37532</v>
      </c>
      <c r="F793" s="9">
        <f>IF('De la BASE'!F789&gt;0,'De la BASE'!F789,'De la BASE'!F789+0.001)</f>
        <v>4.2807200000000005</v>
      </c>
      <c r="G793" s="15">
        <v>38838</v>
      </c>
    </row>
    <row r="794" spans="1:7" ht="12.75">
      <c r="A794" s="30" t="str">
        <f>'De la BASE'!A790</f>
        <v>7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0.4859</v>
      </c>
      <c r="F794" s="9">
        <f>IF('De la BASE'!F790&gt;0,'De la BASE'!F790,'De la BASE'!F790+0.001)</f>
        <v>1.46448</v>
      </c>
      <c r="G794" s="15">
        <v>38869</v>
      </c>
    </row>
    <row r="795" spans="1:7" ht="12.75">
      <c r="A795" s="30" t="str">
        <f>'De la BASE'!A791</f>
        <v>7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0.518493</v>
      </c>
      <c r="F795" s="9">
        <f>IF('De la BASE'!F791&gt;0,'De la BASE'!F791,'De la BASE'!F791+0.001)</f>
        <v>1.5347909999999998</v>
      </c>
      <c r="G795" s="15">
        <v>38899</v>
      </c>
    </row>
    <row r="796" spans="1:7" ht="12.75">
      <c r="A796" s="30" t="str">
        <f>'De la BASE'!A792</f>
        <v>7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0.606732</v>
      </c>
      <c r="F796" s="9">
        <f>IF('De la BASE'!F792&gt;0,'De la BASE'!F792,'De la BASE'!F792+0.001)</f>
        <v>1.67307</v>
      </c>
      <c r="G796" s="15">
        <v>38930</v>
      </c>
    </row>
    <row r="797" spans="1:7" ht="12.75">
      <c r="A797" s="30" t="str">
        <f>'De la BASE'!A793</f>
        <v>7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0.5544</v>
      </c>
      <c r="F797" s="9">
        <f>IF('De la BASE'!F793&gt;0,'De la BASE'!F793,'De la BASE'!F793+0.001)</f>
        <v>1.389024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7 - Río Orza desde confluencia con río Tuerto hasta el embalse de Riaño, y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0.3255</v>
      </c>
      <c r="C4" s="1">
        <f aca="true" t="shared" si="0" ref="C4:M4">MIN(C18:C83)</f>
        <v>0.8508640000000001</v>
      </c>
      <c r="D4" s="1">
        <f t="shared" si="0"/>
        <v>1.312728</v>
      </c>
      <c r="E4" s="1">
        <f t="shared" si="0"/>
        <v>1.551628</v>
      </c>
      <c r="F4" s="1">
        <f t="shared" si="0"/>
        <v>0.777756</v>
      </c>
      <c r="G4" s="1">
        <f t="shared" si="0"/>
        <v>1.2559360000000002</v>
      </c>
      <c r="H4" s="1">
        <f t="shared" si="0"/>
        <v>1.535024</v>
      </c>
      <c r="I4" s="1">
        <f t="shared" si="0"/>
        <v>2.669428</v>
      </c>
      <c r="J4" s="1">
        <f t="shared" si="0"/>
        <v>0.500656</v>
      </c>
      <c r="K4" s="1">
        <f t="shared" si="0"/>
        <v>0.251138</v>
      </c>
      <c r="L4" s="1">
        <f t="shared" si="0"/>
        <v>0.05628</v>
      </c>
      <c r="M4" s="1">
        <f t="shared" si="0"/>
        <v>0.22133999999999998</v>
      </c>
      <c r="N4" s="1">
        <f>MIN(N18:N83)</f>
        <v>40.988596</v>
      </c>
    </row>
    <row r="5" spans="1:14" ht="12.75">
      <c r="A5" s="13" t="s">
        <v>92</v>
      </c>
      <c r="B5" s="1">
        <f>MAX(B18:B83)</f>
        <v>15.138957</v>
      </c>
      <c r="C5" s="1">
        <f aca="true" t="shared" si="1" ref="C5:M5">MAX(C18:C83)</f>
        <v>26.71051</v>
      </c>
      <c r="D5" s="1">
        <f t="shared" si="1"/>
        <v>33.661584</v>
      </c>
      <c r="E5" s="1">
        <f t="shared" si="1"/>
        <v>34.375321</v>
      </c>
      <c r="F5" s="1">
        <f t="shared" si="1"/>
        <v>28.77624</v>
      </c>
      <c r="G5" s="1">
        <f t="shared" si="1"/>
        <v>26.26574</v>
      </c>
      <c r="H5" s="1">
        <f t="shared" si="1"/>
        <v>31.598864</v>
      </c>
      <c r="I5" s="1">
        <f t="shared" si="1"/>
        <v>37.902522</v>
      </c>
      <c r="J5" s="1">
        <f t="shared" si="1"/>
        <v>17.250016000000002</v>
      </c>
      <c r="K5" s="1">
        <f t="shared" si="1"/>
        <v>5.245691</v>
      </c>
      <c r="L5" s="1">
        <f t="shared" si="1"/>
        <v>3.581068</v>
      </c>
      <c r="M5" s="1">
        <f t="shared" si="1"/>
        <v>6.22485</v>
      </c>
      <c r="N5" s="1">
        <f>MAX(N18:N83)</f>
        <v>152.16122700000003</v>
      </c>
    </row>
    <row r="6" spans="1:14" ht="12.75">
      <c r="A6" s="13" t="s">
        <v>14</v>
      </c>
      <c r="B6" s="1">
        <f>AVERAGE(B18:B83)</f>
        <v>4.723220848484848</v>
      </c>
      <c r="C6" s="1">
        <f aca="true" t="shared" si="2" ref="C6:M6">AVERAGE(C18:C83)</f>
        <v>8.669255575757578</v>
      </c>
      <c r="D6" s="1">
        <f t="shared" si="2"/>
        <v>12.861948696969696</v>
      </c>
      <c r="E6" s="1">
        <f t="shared" si="2"/>
        <v>10.659529030303029</v>
      </c>
      <c r="F6" s="1">
        <f t="shared" si="2"/>
        <v>9.696822924242422</v>
      </c>
      <c r="G6" s="1">
        <f t="shared" si="2"/>
        <v>13.079094590909095</v>
      </c>
      <c r="H6" s="1">
        <f t="shared" si="2"/>
        <v>14.822006833333338</v>
      </c>
      <c r="I6" s="1">
        <f t="shared" si="2"/>
        <v>14.093508196969692</v>
      </c>
      <c r="J6" s="1">
        <f t="shared" si="2"/>
        <v>5.57073734848485</v>
      </c>
      <c r="K6" s="1">
        <f t="shared" si="2"/>
        <v>2.0127244696969697</v>
      </c>
      <c r="L6" s="1">
        <f t="shared" si="2"/>
        <v>1.2663369393939399</v>
      </c>
      <c r="M6" s="1">
        <f t="shared" si="2"/>
        <v>1.6234590000000002</v>
      </c>
      <c r="N6" s="1">
        <f>SUM(B6:M6)</f>
        <v>99.07864445454544</v>
      </c>
    </row>
    <row r="7" spans="1:14" ht="12.75">
      <c r="A7" s="13" t="s">
        <v>15</v>
      </c>
      <c r="B7" s="1">
        <f>PERCENTILE(B18:B83,0.1)</f>
        <v>1.402884</v>
      </c>
      <c r="C7" s="1">
        <f aca="true" t="shared" si="3" ref="C7:M7">PERCENTILE(C18:C83,0.1)</f>
        <v>2.298867</v>
      </c>
      <c r="D7" s="1">
        <f t="shared" si="3"/>
        <v>3.7776495</v>
      </c>
      <c r="E7" s="1">
        <f t="shared" si="3"/>
        <v>3.59529</v>
      </c>
      <c r="F7" s="1">
        <f t="shared" si="3"/>
        <v>3.2549665</v>
      </c>
      <c r="G7" s="1">
        <f t="shared" si="3"/>
        <v>3.321894</v>
      </c>
      <c r="H7" s="1">
        <f t="shared" si="3"/>
        <v>5.828972</v>
      </c>
      <c r="I7" s="1">
        <f t="shared" si="3"/>
        <v>5.610238</v>
      </c>
      <c r="J7" s="1">
        <f t="shared" si="3"/>
        <v>2.0665395</v>
      </c>
      <c r="K7" s="1">
        <f t="shared" si="3"/>
        <v>0.7921245</v>
      </c>
      <c r="L7" s="1">
        <f t="shared" si="3"/>
        <v>0.328753</v>
      </c>
      <c r="M7" s="1">
        <f t="shared" si="3"/>
        <v>0.537644</v>
      </c>
      <c r="N7" s="1">
        <f>PERCENTILE(N18:N83,0.1)</f>
        <v>68.5442305</v>
      </c>
    </row>
    <row r="8" spans="1:14" ht="12.75">
      <c r="A8" s="13" t="s">
        <v>16</v>
      </c>
      <c r="B8" s="1">
        <f>PERCENTILE(B18:B83,0.25)</f>
        <v>2.4648375</v>
      </c>
      <c r="C8" s="1">
        <f aca="true" t="shared" si="4" ref="C8:M8">PERCENTILE(C18:C83,0.25)</f>
        <v>4.2827665</v>
      </c>
      <c r="D8" s="1">
        <f t="shared" si="4"/>
        <v>6.277659</v>
      </c>
      <c r="E8" s="1">
        <f t="shared" si="4"/>
        <v>5.49812625</v>
      </c>
      <c r="F8" s="1">
        <f t="shared" si="4"/>
        <v>5.421234</v>
      </c>
      <c r="G8" s="1">
        <f t="shared" si="4"/>
        <v>8.6355675</v>
      </c>
      <c r="H8" s="1">
        <f t="shared" si="4"/>
        <v>10.1784545</v>
      </c>
      <c r="I8" s="1">
        <f t="shared" si="4"/>
        <v>8.0406675</v>
      </c>
      <c r="J8" s="1">
        <f t="shared" si="4"/>
        <v>3.32356475</v>
      </c>
      <c r="K8" s="1">
        <f t="shared" si="4"/>
        <v>1.14618</v>
      </c>
      <c r="L8" s="1">
        <f t="shared" si="4"/>
        <v>0.6017859999999999</v>
      </c>
      <c r="M8" s="1">
        <f t="shared" si="4"/>
        <v>0.8232427499999999</v>
      </c>
      <c r="N8" s="1">
        <f>PERCENTILE(N18:N83,0.25)</f>
        <v>83.26006100000001</v>
      </c>
    </row>
    <row r="9" spans="1:14" ht="12.75">
      <c r="A9" s="13" t="s">
        <v>17</v>
      </c>
      <c r="B9" s="1">
        <f>PERCENTILE(B18:B83,0.5)</f>
        <v>4.149054</v>
      </c>
      <c r="C9" s="1">
        <f aca="true" t="shared" si="5" ref="C9:N9">PERCENTILE(C18:C83,0.5)</f>
        <v>8.313176</v>
      </c>
      <c r="D9" s="1">
        <f t="shared" si="5"/>
        <v>11.921704</v>
      </c>
      <c r="E9" s="1">
        <f t="shared" si="5"/>
        <v>9.420956499999999</v>
      </c>
      <c r="F9" s="1">
        <f t="shared" si="5"/>
        <v>9.014465999999999</v>
      </c>
      <c r="G9" s="1">
        <f t="shared" si="5"/>
        <v>13.3362245</v>
      </c>
      <c r="H9" s="1">
        <f t="shared" si="5"/>
        <v>13.956375999999999</v>
      </c>
      <c r="I9" s="1">
        <f t="shared" si="5"/>
        <v>11.536508</v>
      </c>
      <c r="J9" s="1">
        <f t="shared" si="5"/>
        <v>5.027407</v>
      </c>
      <c r="K9" s="1">
        <f t="shared" si="5"/>
        <v>1.911837</v>
      </c>
      <c r="L9" s="1">
        <f t="shared" si="5"/>
        <v>1.1110025000000001</v>
      </c>
      <c r="M9" s="1">
        <f t="shared" si="5"/>
        <v>1.467076</v>
      </c>
      <c r="N9" s="1">
        <f t="shared" si="5"/>
        <v>98.2539385</v>
      </c>
    </row>
    <row r="10" spans="1:14" ht="12.75">
      <c r="A10" s="13" t="s">
        <v>18</v>
      </c>
      <c r="B10" s="1">
        <f>PERCENTILE(B18:B83,0.75)</f>
        <v>6.120609</v>
      </c>
      <c r="C10" s="1">
        <f aca="true" t="shared" si="6" ref="C10:M10">PERCENTILE(C18:C83,0.75)</f>
        <v>11.911796</v>
      </c>
      <c r="D10" s="1">
        <f t="shared" si="6"/>
        <v>17.368249</v>
      </c>
      <c r="E10" s="1">
        <f t="shared" si="6"/>
        <v>14.5956095</v>
      </c>
      <c r="F10" s="1">
        <f t="shared" si="6"/>
        <v>12.919257</v>
      </c>
      <c r="G10" s="1">
        <f t="shared" si="6"/>
        <v>18.85052225</v>
      </c>
      <c r="H10" s="1">
        <f t="shared" si="6"/>
        <v>19.9107375</v>
      </c>
      <c r="I10" s="1">
        <f t="shared" si="6"/>
        <v>19.10770375</v>
      </c>
      <c r="J10" s="1">
        <f t="shared" si="6"/>
        <v>6.920579999999999</v>
      </c>
      <c r="K10" s="1">
        <f t="shared" si="6"/>
        <v>2.68785</v>
      </c>
      <c r="L10" s="1">
        <f t="shared" si="6"/>
        <v>1.88258925</v>
      </c>
      <c r="M10" s="1">
        <f t="shared" si="6"/>
        <v>2.00980875</v>
      </c>
      <c r="N10" s="1">
        <f>PERCENTILE(N18:N83,0.75)</f>
        <v>117.53325824999999</v>
      </c>
    </row>
    <row r="11" spans="1:14" ht="12.75">
      <c r="A11" s="13" t="s">
        <v>19</v>
      </c>
      <c r="B11" s="1">
        <f>PERCENTILE(B18:B83,0.9)</f>
        <v>8.329306500000001</v>
      </c>
      <c r="C11" s="1">
        <f aca="true" t="shared" si="7" ref="C11:M11">PERCENTILE(C18:C83,0.9)</f>
        <v>15.44767</v>
      </c>
      <c r="D11" s="1">
        <f t="shared" si="7"/>
        <v>25.325143999999998</v>
      </c>
      <c r="E11" s="1">
        <f t="shared" si="7"/>
        <v>19.608951499999996</v>
      </c>
      <c r="F11" s="1">
        <f t="shared" si="7"/>
        <v>16.378346999999998</v>
      </c>
      <c r="G11" s="1">
        <f t="shared" si="7"/>
        <v>23.105468</v>
      </c>
      <c r="H11" s="1">
        <f t="shared" si="7"/>
        <v>25.6566885</v>
      </c>
      <c r="I11" s="1">
        <f t="shared" si="7"/>
        <v>26.916594</v>
      </c>
      <c r="J11" s="1">
        <f t="shared" si="7"/>
        <v>10.015920000000001</v>
      </c>
      <c r="K11" s="1">
        <f t="shared" si="7"/>
        <v>3.4045305</v>
      </c>
      <c r="L11" s="1">
        <f t="shared" si="7"/>
        <v>2.448814</v>
      </c>
      <c r="M11" s="1">
        <f t="shared" si="7"/>
        <v>2.6110794999999998</v>
      </c>
      <c r="N11" s="1">
        <f>PERCENTILE(N18:N83,0.9)</f>
        <v>131.01705049999998</v>
      </c>
    </row>
    <row r="12" spans="1:14" ht="12.75">
      <c r="A12" s="13" t="s">
        <v>23</v>
      </c>
      <c r="B12" s="1">
        <f>STDEV(B18:B83)</f>
        <v>3.1627436210751836</v>
      </c>
      <c r="C12" s="1">
        <f aca="true" t="shared" si="8" ref="C12:M12">STDEV(C18:C83)</f>
        <v>5.490569034989741</v>
      </c>
      <c r="D12" s="1">
        <f t="shared" si="8"/>
        <v>8.228068455264141</v>
      </c>
      <c r="E12" s="1">
        <f t="shared" si="8"/>
        <v>6.869130176133976</v>
      </c>
      <c r="F12" s="1">
        <f t="shared" si="8"/>
        <v>5.482175451123438</v>
      </c>
      <c r="G12" s="1">
        <f t="shared" si="8"/>
        <v>6.698509563525527</v>
      </c>
      <c r="H12" s="1">
        <f t="shared" si="8"/>
        <v>7.2797467720511335</v>
      </c>
      <c r="I12" s="1">
        <f t="shared" si="8"/>
        <v>8.442489205749279</v>
      </c>
      <c r="J12" s="1">
        <f t="shared" si="8"/>
        <v>3.4218775008418465</v>
      </c>
      <c r="K12" s="1">
        <f t="shared" si="8"/>
        <v>1.0652456822541236</v>
      </c>
      <c r="L12" s="1">
        <f t="shared" si="8"/>
        <v>0.8530130421220433</v>
      </c>
      <c r="M12" s="1">
        <f t="shared" si="8"/>
        <v>1.1127189080926747</v>
      </c>
      <c r="N12" s="1">
        <f>STDEV(N18:N83)</f>
        <v>24.879352159282913</v>
      </c>
    </row>
    <row r="13" spans="1:14" ht="12.75">
      <c r="A13" s="13" t="s">
        <v>125</v>
      </c>
      <c r="B13" s="1">
        <f aca="true" t="shared" si="9" ref="B13:L13">ROUND(B12/B6,2)</f>
        <v>0.67</v>
      </c>
      <c r="C13" s="1">
        <f t="shared" si="9"/>
        <v>0.63</v>
      </c>
      <c r="D13" s="1">
        <f t="shared" si="9"/>
        <v>0.64</v>
      </c>
      <c r="E13" s="1">
        <f t="shared" si="9"/>
        <v>0.64</v>
      </c>
      <c r="F13" s="1">
        <f t="shared" si="9"/>
        <v>0.57</v>
      </c>
      <c r="G13" s="1">
        <f t="shared" si="9"/>
        <v>0.51</v>
      </c>
      <c r="H13" s="1">
        <f t="shared" si="9"/>
        <v>0.49</v>
      </c>
      <c r="I13" s="1">
        <f t="shared" si="9"/>
        <v>0.6</v>
      </c>
      <c r="J13" s="1">
        <f t="shared" si="9"/>
        <v>0.61</v>
      </c>
      <c r="K13" s="1">
        <f t="shared" si="9"/>
        <v>0.53</v>
      </c>
      <c r="L13" s="1">
        <f t="shared" si="9"/>
        <v>0.67</v>
      </c>
      <c r="M13" s="1">
        <f>ROUND(M12/M6,2)</f>
        <v>0.69</v>
      </c>
      <c r="N13" s="1">
        <f>ROUND(N12/N6,2)</f>
        <v>0.25</v>
      </c>
    </row>
    <row r="14" spans="1:14" ht="12.75">
      <c r="A14" s="13" t="s">
        <v>124</v>
      </c>
      <c r="B14" s="53">
        <f aca="true" t="shared" si="10" ref="B14:N14">66*P84/(65*64*B12^3)</f>
        <v>1.3163892235325805</v>
      </c>
      <c r="C14" s="53">
        <f t="shared" si="10"/>
        <v>0.9362830133559635</v>
      </c>
      <c r="D14" s="53">
        <f t="shared" si="10"/>
        <v>0.7501767423201466</v>
      </c>
      <c r="E14" s="53">
        <f t="shared" si="10"/>
        <v>1.1775381343475653</v>
      </c>
      <c r="F14" s="53">
        <f t="shared" si="10"/>
        <v>0.7833273896570894</v>
      </c>
      <c r="G14" s="53">
        <f t="shared" si="10"/>
        <v>0.14328069836026822</v>
      </c>
      <c r="H14" s="53">
        <f t="shared" si="10"/>
        <v>0.3466300247024224</v>
      </c>
      <c r="I14" s="53">
        <f t="shared" si="10"/>
        <v>1.0507449945633154</v>
      </c>
      <c r="J14" s="53">
        <f t="shared" si="10"/>
        <v>1.262194256521393</v>
      </c>
      <c r="K14" s="53">
        <f t="shared" si="10"/>
        <v>0.5712357970671464</v>
      </c>
      <c r="L14" s="53">
        <f t="shared" si="10"/>
        <v>0.7868407053738542</v>
      </c>
      <c r="M14" s="53">
        <f t="shared" si="10"/>
        <v>1.8275392918328126</v>
      </c>
      <c r="N14" s="53">
        <f t="shared" si="10"/>
        <v>-0.03651998083284252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-0.01951030655416957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6.98526</v>
      </c>
      <c r="C18" s="1">
        <f>'DATOS MENSUALES'!F7</f>
        <v>6.35994</v>
      </c>
      <c r="D18" s="1">
        <f>'DATOS MENSUALES'!F8</f>
        <v>9.568104</v>
      </c>
      <c r="E18" s="1">
        <f>'DATOS MENSUALES'!F9</f>
        <v>5.7766</v>
      </c>
      <c r="F18" s="1">
        <f>'DATOS MENSUALES'!F10</f>
        <v>13.109004</v>
      </c>
      <c r="G18" s="1">
        <f>'DATOS MENSUALES'!F11</f>
        <v>14.993117999999999</v>
      </c>
      <c r="H18" s="1">
        <f>'DATOS MENSUALES'!F12</f>
        <v>4.960736</v>
      </c>
      <c r="I18" s="1">
        <f>'DATOS MENSUALES'!F13</f>
        <v>33.056563</v>
      </c>
      <c r="J18" s="1">
        <f>'DATOS MENSUALES'!F14</f>
        <v>16.592748999999998</v>
      </c>
      <c r="K18" s="1">
        <f>'DATOS MENSUALES'!F15</f>
        <v>2.649926</v>
      </c>
      <c r="L18" s="1">
        <f>'DATOS MENSUALES'!F16</f>
        <v>1.9540799999999998</v>
      </c>
      <c r="M18" s="1">
        <f>'DATOS MENSUALES'!F17</f>
        <v>2.414244</v>
      </c>
      <c r="N18" s="1">
        <f>SUM(B18:M18)</f>
        <v>118.42032399999998</v>
      </c>
      <c r="O18" s="1"/>
      <c r="P18" s="60">
        <f>(B18-B$6)^3</f>
        <v>11.574449711497202</v>
      </c>
      <c r="Q18" s="60">
        <f>(C18-C$6)^3</f>
        <v>-12.315437777344679</v>
      </c>
      <c r="R18" s="60">
        <f aca="true" t="shared" si="11" ref="R18:AB18">(D18-D$6)^3</f>
        <v>-35.73628110556777</v>
      </c>
      <c r="S18" s="60">
        <f t="shared" si="11"/>
        <v>-116.42365692263317</v>
      </c>
      <c r="T18" s="60">
        <f t="shared" si="11"/>
        <v>39.72795497647131</v>
      </c>
      <c r="U18" s="60">
        <f t="shared" si="11"/>
        <v>7.011997217456486</v>
      </c>
      <c r="V18" s="60">
        <f t="shared" si="11"/>
        <v>-958.9559534992677</v>
      </c>
      <c r="W18" s="60">
        <f t="shared" si="11"/>
        <v>6819.066103265572</v>
      </c>
      <c r="X18" s="60">
        <f t="shared" si="11"/>
        <v>1339.0062290874052</v>
      </c>
      <c r="Y18" s="60">
        <f t="shared" si="11"/>
        <v>0.2587202548710145</v>
      </c>
      <c r="Z18" s="60">
        <f t="shared" si="11"/>
        <v>0.3252959460824288</v>
      </c>
      <c r="AA18" s="60">
        <f t="shared" si="11"/>
        <v>0.49451021643698634</v>
      </c>
      <c r="AB18" s="60">
        <f t="shared" si="11"/>
        <v>7235.7332970472335</v>
      </c>
    </row>
    <row r="19" spans="1:28" ht="12.75">
      <c r="A19" s="12" t="s">
        <v>27</v>
      </c>
      <c r="B19" s="1">
        <f>'DATOS MENSUALES'!F18</f>
        <v>6.114186</v>
      </c>
      <c r="C19" s="1">
        <f>'DATOS MENSUALES'!F19</f>
        <v>10.355436000000001</v>
      </c>
      <c r="D19" s="1">
        <f>'DATOS MENSUALES'!F20</f>
        <v>3.8582729999999996</v>
      </c>
      <c r="E19" s="1">
        <f>'DATOS MENSUALES'!F21</f>
        <v>5.586867</v>
      </c>
      <c r="F19" s="1">
        <f>'DATOS MENSUALES'!F22</f>
        <v>5.346712</v>
      </c>
      <c r="G19" s="1">
        <f>'DATOS MENSUALES'!F23</f>
        <v>2.624073</v>
      </c>
      <c r="H19" s="1">
        <f>'DATOS MENSUALES'!F24</f>
        <v>3.970897</v>
      </c>
      <c r="I19" s="1">
        <f>'DATOS MENSUALES'!F25</f>
        <v>20.910252</v>
      </c>
      <c r="J19" s="1">
        <f>'DATOS MENSUALES'!F26</f>
        <v>3.620407</v>
      </c>
      <c r="K19" s="1">
        <f>'DATOS MENSUALES'!F27</f>
        <v>2.6132679999999997</v>
      </c>
      <c r="L19" s="1">
        <f>'DATOS MENSUALES'!F28</f>
        <v>2.01688</v>
      </c>
      <c r="M19" s="1">
        <f>'DATOS MENSUALES'!F29</f>
        <v>2.3587480000000003</v>
      </c>
      <c r="N19" s="1">
        <f aca="true" t="shared" si="12" ref="N19:N82">SUM(B19:M19)</f>
        <v>69.37599900000001</v>
      </c>
      <c r="O19" s="10"/>
      <c r="P19" s="60">
        <f aca="true" t="shared" si="13" ref="P19:P82">(B19-B$6)^3</f>
        <v>2.6912171930540856</v>
      </c>
      <c r="Q19" s="60">
        <f aca="true" t="shared" si="14" ref="Q19:Q82">(C19-C$6)^3</f>
        <v>4.79415564034792</v>
      </c>
      <c r="R19" s="60">
        <f aca="true" t="shared" si="15" ref="R19:R82">(D19-D$6)^3</f>
        <v>-729.8935592034996</v>
      </c>
      <c r="S19" s="60">
        <f aca="true" t="shared" si="16" ref="S19:S82">(E19-E$6)^3</f>
        <v>-130.52923247129831</v>
      </c>
      <c r="T19" s="60">
        <f aca="true" t="shared" si="17" ref="T19:T82">(F19-F$6)^3</f>
        <v>-82.31917205250271</v>
      </c>
      <c r="U19" s="60">
        <f aca="true" t="shared" si="18" ref="U19:U82">(G19-G$6)^3</f>
        <v>-1142.812026503742</v>
      </c>
      <c r="V19" s="60">
        <f aca="true" t="shared" si="19" ref="V19:V82">(H19-H$6)^3</f>
        <v>-1277.6811221579317</v>
      </c>
      <c r="W19" s="60">
        <f aca="true" t="shared" si="20" ref="W19:W82">(I19-I$6)^3</f>
        <v>316.7604242913465</v>
      </c>
      <c r="X19" s="60">
        <f aca="true" t="shared" si="21" ref="X19:X82">(J19-J$6)^3</f>
        <v>-7.418644088788188</v>
      </c>
      <c r="Y19" s="60">
        <f aca="true" t="shared" si="22" ref="Y19:Y82">(K19-K$6)^3</f>
        <v>0.21658754465318747</v>
      </c>
      <c r="Z19" s="60">
        <f aca="true" t="shared" si="23" ref="Z19:Z82">(L19-L$6)^3</f>
        <v>0.4227920784912323</v>
      </c>
      <c r="AA19" s="60">
        <f aca="true" t="shared" si="24" ref="AA19:AA82">(M19-M$6)^3</f>
        <v>0.3975339342629427</v>
      </c>
      <c r="AB19" s="60">
        <f aca="true" t="shared" si="25" ref="AB19:AB82">(N19-N$6)^3</f>
        <v>-26205.074210578547</v>
      </c>
    </row>
    <row r="20" spans="1:28" ht="12.75">
      <c r="A20" s="12" t="s">
        <v>28</v>
      </c>
      <c r="B20" s="1">
        <f>'DATOS MENSUALES'!F30</f>
        <v>5.743691999999999</v>
      </c>
      <c r="C20" s="1">
        <f>'DATOS MENSUALES'!F31</f>
        <v>12.205578</v>
      </c>
      <c r="D20" s="1">
        <f>'DATOS MENSUALES'!F32</f>
        <v>19.474146</v>
      </c>
      <c r="E20" s="1">
        <f>'DATOS MENSUALES'!F33</f>
        <v>26.5482</v>
      </c>
      <c r="F20" s="1">
        <f>'DATOS MENSUALES'!F34</f>
        <v>11.20281</v>
      </c>
      <c r="G20" s="1">
        <f>'DATOS MENSUALES'!F35</f>
        <v>1.895424</v>
      </c>
      <c r="H20" s="1">
        <f>'DATOS MENSUALES'!F36</f>
        <v>1.962156</v>
      </c>
      <c r="I20" s="1">
        <f>'DATOS MENSUALES'!F37</f>
        <v>2.669428</v>
      </c>
      <c r="J20" s="1">
        <f>'DATOS MENSUALES'!F38</f>
        <v>3.916416</v>
      </c>
      <c r="K20" s="1">
        <f>'DATOS MENSUALES'!F39</f>
        <v>2.66955</v>
      </c>
      <c r="L20" s="1">
        <f>'DATOS MENSUALES'!F40</f>
        <v>1.5027300000000001</v>
      </c>
      <c r="M20" s="1">
        <f>'DATOS MENSUALES'!F41</f>
        <v>1.84485</v>
      </c>
      <c r="N20" s="1">
        <f t="shared" si="12"/>
        <v>91.63498</v>
      </c>
      <c r="O20" s="10"/>
      <c r="P20" s="60">
        <f t="shared" si="13"/>
        <v>1.0626792374839538</v>
      </c>
      <c r="Q20" s="60">
        <f t="shared" si="14"/>
        <v>44.22374985603523</v>
      </c>
      <c r="R20" s="60">
        <f t="shared" si="15"/>
        <v>289.0928911038283</v>
      </c>
      <c r="S20" s="60">
        <f t="shared" si="16"/>
        <v>4011.0928442416757</v>
      </c>
      <c r="T20" s="60">
        <f t="shared" si="17"/>
        <v>3.4155742788134043</v>
      </c>
      <c r="U20" s="60">
        <f t="shared" si="18"/>
        <v>-1398.7918718432825</v>
      </c>
      <c r="V20" s="60">
        <f t="shared" si="19"/>
        <v>-2126.707649487431</v>
      </c>
      <c r="W20" s="60">
        <f t="shared" si="20"/>
        <v>-1490.9522322288922</v>
      </c>
      <c r="X20" s="60">
        <f t="shared" si="21"/>
        <v>-4.527512131008105</v>
      </c>
      <c r="Y20" s="60">
        <f t="shared" si="22"/>
        <v>0.2833675239806072</v>
      </c>
      <c r="Z20" s="60">
        <f t="shared" si="23"/>
        <v>0.013210041154893083</v>
      </c>
      <c r="AA20" s="60">
        <f t="shared" si="24"/>
        <v>0.010851252912879457</v>
      </c>
      <c r="AB20" s="60">
        <f t="shared" si="25"/>
        <v>-412.43960602061594</v>
      </c>
    </row>
    <row r="21" spans="1:28" ht="12.75">
      <c r="A21" s="12" t="s">
        <v>29</v>
      </c>
      <c r="B21" s="1">
        <f>'DATOS MENSUALES'!F42</f>
        <v>6.12275</v>
      </c>
      <c r="C21" s="1">
        <f>'DATOS MENSUALES'!F43</f>
        <v>14.39718</v>
      </c>
      <c r="D21" s="1">
        <f>'DATOS MENSUALES'!F44</f>
        <v>21.315646</v>
      </c>
      <c r="E21" s="1">
        <f>'DATOS MENSUALES'!F45</f>
        <v>11.473596</v>
      </c>
      <c r="F21" s="1">
        <f>'DATOS MENSUALES'!F46</f>
        <v>2.657916</v>
      </c>
      <c r="G21" s="1">
        <f>'DATOS MENSUALES'!F47</f>
        <v>3.3631149999999996</v>
      </c>
      <c r="H21" s="1">
        <f>'DATOS MENSUALES'!F48</f>
        <v>11.052144</v>
      </c>
      <c r="I21" s="1">
        <f>'DATOS MENSUALES'!F49</f>
        <v>10.984259</v>
      </c>
      <c r="J21" s="1">
        <f>'DATOS MENSUALES'!F50</f>
        <v>3.1191139999999997</v>
      </c>
      <c r="K21" s="1">
        <f>'DATOS MENSUALES'!F51</f>
        <v>1.933725</v>
      </c>
      <c r="L21" s="1">
        <f>'DATOS MENSUALES'!F52</f>
        <v>1.312542</v>
      </c>
      <c r="M21" s="1">
        <f>'DATOS MENSUALES'!F53</f>
        <v>1.6936</v>
      </c>
      <c r="N21" s="1">
        <f t="shared" si="12"/>
        <v>89.425587</v>
      </c>
      <c r="O21" s="10"/>
      <c r="P21" s="60">
        <f t="shared" si="13"/>
        <v>2.741232341937548</v>
      </c>
      <c r="Q21" s="60">
        <f t="shared" si="14"/>
        <v>187.9281495319586</v>
      </c>
      <c r="R21" s="60">
        <f t="shared" si="15"/>
        <v>604.1434616251662</v>
      </c>
      <c r="S21" s="60">
        <f t="shared" si="16"/>
        <v>0.5394862765125292</v>
      </c>
      <c r="T21" s="60">
        <f t="shared" si="17"/>
        <v>-348.7511654827783</v>
      </c>
      <c r="U21" s="60">
        <f t="shared" si="18"/>
        <v>-917.1909938134321</v>
      </c>
      <c r="V21" s="60">
        <f t="shared" si="19"/>
        <v>-53.57678460444182</v>
      </c>
      <c r="W21" s="60">
        <f t="shared" si="20"/>
        <v>-30.058450732977878</v>
      </c>
      <c r="X21" s="60">
        <f t="shared" si="21"/>
        <v>-14.735376821282118</v>
      </c>
      <c r="Y21" s="60">
        <f t="shared" si="22"/>
        <v>-0.0004930290712030149</v>
      </c>
      <c r="Z21" s="60">
        <f t="shared" si="23"/>
        <v>9.864353622963624E-05</v>
      </c>
      <c r="AA21" s="60">
        <f t="shared" si="24"/>
        <v>0.0003450768778132179</v>
      </c>
      <c r="AB21" s="60">
        <f t="shared" si="25"/>
        <v>-899.4865490867255</v>
      </c>
    </row>
    <row r="22" spans="1:28" ht="12.75">
      <c r="A22" s="12" t="s">
        <v>30</v>
      </c>
      <c r="B22" s="1">
        <f>'DATOS MENSUALES'!F54</f>
        <v>5.865985</v>
      </c>
      <c r="C22" s="1">
        <f>'DATOS MENSUALES'!F55</f>
        <v>9.247656</v>
      </c>
      <c r="D22" s="1">
        <f>'DATOS MENSUALES'!F56</f>
        <v>15.100611</v>
      </c>
      <c r="E22" s="1">
        <f>'DATOS MENSUALES'!F57</f>
        <v>5.179104</v>
      </c>
      <c r="F22" s="1">
        <f>'DATOS MENSUALES'!F58</f>
        <v>10.209569</v>
      </c>
      <c r="G22" s="1">
        <f>'DATOS MENSUALES'!F59</f>
        <v>11.780356000000001</v>
      </c>
      <c r="H22" s="1">
        <f>'DATOS MENSUALES'!F60</f>
        <v>10.621688</v>
      </c>
      <c r="I22" s="1">
        <f>'DATOS MENSUALES'!F61</f>
        <v>8.0352</v>
      </c>
      <c r="J22" s="1">
        <f>'DATOS MENSUALES'!F62</f>
        <v>4.407</v>
      </c>
      <c r="K22" s="1">
        <f>'DATOS MENSUALES'!F63</f>
        <v>2.273664</v>
      </c>
      <c r="L22" s="1">
        <f>'DATOS MENSUALES'!F64</f>
        <v>1.543185</v>
      </c>
      <c r="M22" s="1">
        <f>'DATOS MENSUALES'!F65</f>
        <v>1.674279</v>
      </c>
      <c r="N22" s="1">
        <f t="shared" si="12"/>
        <v>85.938297</v>
      </c>
      <c r="O22" s="10"/>
      <c r="P22" s="60">
        <f t="shared" si="13"/>
        <v>1.492347025671775</v>
      </c>
      <c r="Q22" s="60">
        <f t="shared" si="14"/>
        <v>0.19350215609083996</v>
      </c>
      <c r="R22" s="60">
        <f t="shared" si="15"/>
        <v>11.219299937651837</v>
      </c>
      <c r="S22" s="60">
        <f t="shared" si="16"/>
        <v>-164.60488646001147</v>
      </c>
      <c r="T22" s="60">
        <f t="shared" si="17"/>
        <v>0.1348053212476703</v>
      </c>
      <c r="U22" s="60">
        <f t="shared" si="18"/>
        <v>-2.1906108593983022</v>
      </c>
      <c r="V22" s="60">
        <f t="shared" si="19"/>
        <v>-74.10487394088179</v>
      </c>
      <c r="W22" s="60">
        <f t="shared" si="20"/>
        <v>-222.35868073661672</v>
      </c>
      <c r="X22" s="60">
        <f t="shared" si="21"/>
        <v>-1.5760315884185472</v>
      </c>
      <c r="Y22" s="60">
        <f t="shared" si="22"/>
        <v>0.017767226094202563</v>
      </c>
      <c r="Z22" s="60">
        <f t="shared" si="23"/>
        <v>0.021218977707336065</v>
      </c>
      <c r="AA22" s="60">
        <f t="shared" si="24"/>
        <v>0.00013125141136799894</v>
      </c>
      <c r="AB22" s="60">
        <f t="shared" si="25"/>
        <v>-2268.927122847507</v>
      </c>
    </row>
    <row r="23" spans="1:28" ht="12.75">
      <c r="A23" s="12" t="s">
        <v>32</v>
      </c>
      <c r="B23" s="11">
        <f>'DATOS MENSUALES'!F66</f>
        <v>3.606306</v>
      </c>
      <c r="C23" s="1">
        <f>'DATOS MENSUALES'!F67</f>
        <v>0.8508640000000001</v>
      </c>
      <c r="D23" s="1">
        <f>'DATOS MENSUALES'!F68</f>
        <v>1.312728</v>
      </c>
      <c r="E23" s="1">
        <f>'DATOS MENSUALES'!F69</f>
        <v>3.756596</v>
      </c>
      <c r="F23" s="1">
        <f>'DATOS MENSUALES'!F70</f>
        <v>5.6448</v>
      </c>
      <c r="G23" s="1">
        <f>'DATOS MENSUALES'!F71</f>
        <v>5.242608000000001</v>
      </c>
      <c r="H23" s="1">
        <f>'DATOS MENSUALES'!F72</f>
        <v>7.832682</v>
      </c>
      <c r="I23" s="1">
        <f>'DATOS MENSUALES'!F73</f>
        <v>29.340125999999998</v>
      </c>
      <c r="J23" s="1">
        <f>'DATOS MENSUALES'!F74</f>
        <v>11.55843</v>
      </c>
      <c r="K23" s="1">
        <f>'DATOS MENSUALES'!F75</f>
        <v>2.683296</v>
      </c>
      <c r="L23" s="1">
        <f>'DATOS MENSUALES'!F76</f>
        <v>1.979796</v>
      </c>
      <c r="M23" s="1">
        <f>'DATOS MENSUALES'!F77</f>
        <v>1.9173689999999999</v>
      </c>
      <c r="N23" s="1">
        <f t="shared" si="12"/>
        <v>75.72560099999998</v>
      </c>
      <c r="O23" s="10"/>
      <c r="P23" s="60">
        <f t="shared" si="13"/>
        <v>-1.3933499094703832</v>
      </c>
      <c r="Q23" s="60">
        <f t="shared" si="14"/>
        <v>-477.9167516796019</v>
      </c>
      <c r="R23" s="60">
        <f t="shared" si="15"/>
        <v>-1540.487013125429</v>
      </c>
      <c r="S23" s="60">
        <f t="shared" si="16"/>
        <v>-328.92810281861534</v>
      </c>
      <c r="T23" s="60">
        <f t="shared" si="17"/>
        <v>-66.5297177734405</v>
      </c>
      <c r="U23" s="60">
        <f t="shared" si="18"/>
        <v>-481.2427328950782</v>
      </c>
      <c r="V23" s="60">
        <f t="shared" si="19"/>
        <v>-341.433142426318</v>
      </c>
      <c r="W23" s="60">
        <f t="shared" si="20"/>
        <v>3544.2189317589946</v>
      </c>
      <c r="X23" s="60">
        <f t="shared" si="21"/>
        <v>214.67353097431297</v>
      </c>
      <c r="Y23" s="60">
        <f t="shared" si="22"/>
        <v>0.3015333366060228</v>
      </c>
      <c r="Z23" s="60">
        <f t="shared" si="23"/>
        <v>0.3631676644061403</v>
      </c>
      <c r="AA23" s="60">
        <f t="shared" si="24"/>
        <v>0.025388853423470917</v>
      </c>
      <c r="AB23" s="60">
        <f t="shared" si="25"/>
        <v>-12735.924103562142</v>
      </c>
    </row>
    <row r="24" spans="1:28" ht="12.75">
      <c r="A24" s="12" t="s">
        <v>31</v>
      </c>
      <c r="B24" s="1">
        <f>'DATOS MENSUALES'!F78</f>
        <v>5.1273</v>
      </c>
      <c r="C24" s="1">
        <f>'DATOS MENSUALES'!F79</f>
        <v>11.150204</v>
      </c>
      <c r="D24" s="1">
        <f>'DATOS MENSUALES'!F80</f>
        <v>11.910338</v>
      </c>
      <c r="E24" s="1">
        <f>'DATOS MENSUALES'!F81</f>
        <v>2.666356</v>
      </c>
      <c r="F24" s="1">
        <f>'DATOS MENSUALES'!F82</f>
        <v>0.777756</v>
      </c>
      <c r="G24" s="1">
        <f>'DATOS MENSUALES'!F83</f>
        <v>23.07512</v>
      </c>
      <c r="H24" s="1">
        <f>'DATOS MENSUALES'!F84</f>
        <v>31.598864</v>
      </c>
      <c r="I24" s="1">
        <f>'DATOS MENSUALES'!F85</f>
        <v>27.464653</v>
      </c>
      <c r="J24" s="1">
        <f>'DATOS MENSUALES'!F86</f>
        <v>9.445485</v>
      </c>
      <c r="K24" s="1">
        <f>'DATOS MENSUALES'!F87</f>
        <v>3.182289</v>
      </c>
      <c r="L24" s="1">
        <f>'DATOS MENSUALES'!F88</f>
        <v>1.8166280000000001</v>
      </c>
      <c r="M24" s="1">
        <f>'DATOS MENSUALES'!F89</f>
        <v>2.324955</v>
      </c>
      <c r="N24" s="1">
        <f t="shared" si="12"/>
        <v>130.53994799999998</v>
      </c>
      <c r="O24" s="10"/>
      <c r="P24" s="60">
        <f t="shared" si="13"/>
        <v>0.06597802797472131</v>
      </c>
      <c r="Q24" s="60">
        <f t="shared" si="14"/>
        <v>15.270498258578462</v>
      </c>
      <c r="R24" s="60">
        <f t="shared" si="15"/>
        <v>-0.8617433601066323</v>
      </c>
      <c r="S24" s="60">
        <f t="shared" si="16"/>
        <v>-510.6903400803592</v>
      </c>
      <c r="T24" s="60">
        <f t="shared" si="17"/>
        <v>-709.509586860383</v>
      </c>
      <c r="U24" s="60">
        <f t="shared" si="18"/>
        <v>998.8080965856695</v>
      </c>
      <c r="V24" s="60">
        <f t="shared" si="19"/>
        <v>4722.063481537935</v>
      </c>
      <c r="W24" s="60">
        <f t="shared" si="20"/>
        <v>2390.593729891047</v>
      </c>
      <c r="X24" s="60">
        <f t="shared" si="21"/>
        <v>58.17418010460762</v>
      </c>
      <c r="Y24" s="60">
        <f t="shared" si="22"/>
        <v>1.5998253221277121</v>
      </c>
      <c r="Z24" s="60">
        <f t="shared" si="23"/>
        <v>0.1666392773065133</v>
      </c>
      <c r="AA24" s="60">
        <f t="shared" si="24"/>
        <v>0.34520382318167175</v>
      </c>
      <c r="AB24" s="60">
        <f t="shared" si="25"/>
        <v>31140.8267767608</v>
      </c>
    </row>
    <row r="25" spans="1:28" ht="12.75">
      <c r="A25" s="12" t="s">
        <v>33</v>
      </c>
      <c r="B25" s="1">
        <f>'DATOS MENSUALES'!F90</f>
        <v>5.916862</v>
      </c>
      <c r="C25" s="1">
        <f>'DATOS MENSUALES'!F91</f>
        <v>9.339792000000001</v>
      </c>
      <c r="D25" s="1">
        <f>'DATOS MENSUALES'!F92</f>
        <v>15.427032</v>
      </c>
      <c r="E25" s="1">
        <f>'DATOS MENSUALES'!F93</f>
        <v>9.568764</v>
      </c>
      <c r="F25" s="1">
        <f>'DATOS MENSUALES'!F94</f>
        <v>11.910053999999999</v>
      </c>
      <c r="G25" s="1">
        <f>'DATOS MENSUALES'!F95</f>
        <v>18.95712</v>
      </c>
      <c r="H25" s="1">
        <f>'DATOS MENSUALES'!F96</f>
        <v>14.191576</v>
      </c>
      <c r="I25" s="1">
        <f>'DATOS MENSUALES'!F97</f>
        <v>9.51075</v>
      </c>
      <c r="J25" s="1">
        <f>'DATOS MENSUALES'!F98</f>
        <v>4.625075</v>
      </c>
      <c r="K25" s="1">
        <f>'DATOS MENSUALES'!F99</f>
        <v>1.8413490000000001</v>
      </c>
      <c r="L25" s="1">
        <f>'DATOS MENSUALES'!F100</f>
        <v>1.13448</v>
      </c>
      <c r="M25" s="1">
        <f>'DATOS MENSUALES'!F101</f>
        <v>1.652222</v>
      </c>
      <c r="N25" s="1">
        <f t="shared" si="12"/>
        <v>104.07507599999998</v>
      </c>
      <c r="O25" s="10"/>
      <c r="P25" s="60">
        <f t="shared" si="13"/>
        <v>1.7006750832603017</v>
      </c>
      <c r="Q25" s="60">
        <f t="shared" si="14"/>
        <v>0.3014859810610727</v>
      </c>
      <c r="R25" s="60">
        <f t="shared" si="15"/>
        <v>16.877356386537887</v>
      </c>
      <c r="S25" s="60">
        <f t="shared" si="16"/>
        <v>-1.2977577117941979</v>
      </c>
      <c r="T25" s="60">
        <f t="shared" si="17"/>
        <v>10.841272941263842</v>
      </c>
      <c r="U25" s="60">
        <f t="shared" si="18"/>
        <v>203.09272988304207</v>
      </c>
      <c r="V25" s="60">
        <f t="shared" si="19"/>
        <v>-0.2505603441467892</v>
      </c>
      <c r="W25" s="60">
        <f t="shared" si="20"/>
        <v>-96.24558767884675</v>
      </c>
      <c r="X25" s="60">
        <f t="shared" si="21"/>
        <v>-0.8456843502877623</v>
      </c>
      <c r="Y25" s="60">
        <f t="shared" si="22"/>
        <v>-0.0050332207026141254</v>
      </c>
      <c r="Z25" s="60">
        <f t="shared" si="23"/>
        <v>-0.0022924980377415564</v>
      </c>
      <c r="AA25" s="60">
        <f t="shared" si="24"/>
        <v>2.3795922390946682E-05</v>
      </c>
      <c r="AB25" s="60">
        <f t="shared" si="25"/>
        <v>124.73255687166802</v>
      </c>
    </row>
    <row r="26" spans="1:28" ht="12.75">
      <c r="A26" s="12" t="s">
        <v>34</v>
      </c>
      <c r="B26" s="1">
        <f>'DATOS MENSUALES'!F102</f>
        <v>4.254726</v>
      </c>
      <c r="C26" s="1">
        <f>'DATOS MENSUALES'!F103</f>
        <v>4.52724</v>
      </c>
      <c r="D26" s="1">
        <f>'DATOS MENSUALES'!F104</f>
        <v>1.437279</v>
      </c>
      <c r="E26" s="1">
        <f>'DATOS MENSUALES'!F105</f>
        <v>1.570371</v>
      </c>
      <c r="F26" s="1">
        <f>'DATOS MENSUALES'!F106</f>
        <v>0.9562839999999999</v>
      </c>
      <c r="G26" s="1">
        <f>'DATOS MENSUALES'!F107</f>
        <v>1.2559360000000002</v>
      </c>
      <c r="H26" s="1">
        <f>'DATOS MENSUALES'!F108</f>
        <v>10.844496</v>
      </c>
      <c r="I26" s="1">
        <f>'DATOS MENSUALES'!F109</f>
        <v>7.187991</v>
      </c>
      <c r="J26" s="1">
        <f>'DATOS MENSUALES'!F110</f>
        <v>3.4916400000000003</v>
      </c>
      <c r="K26" s="1">
        <f>'DATOS MENSUALES'!F111</f>
        <v>2.631615</v>
      </c>
      <c r="L26" s="1">
        <f>'DATOS MENSUALES'!F112</f>
        <v>1.668778</v>
      </c>
      <c r="M26" s="1">
        <f>'DATOS MENSUALES'!F113</f>
        <v>1.1622400000000002</v>
      </c>
      <c r="N26" s="1">
        <f t="shared" si="12"/>
        <v>40.988596</v>
      </c>
      <c r="O26" s="10"/>
      <c r="P26" s="60">
        <f t="shared" si="13"/>
        <v>-0.10282872700934455</v>
      </c>
      <c r="Q26" s="60">
        <f t="shared" si="14"/>
        <v>-71.06163295176891</v>
      </c>
      <c r="R26" s="60">
        <f t="shared" si="15"/>
        <v>-1491.1830503814147</v>
      </c>
      <c r="S26" s="60">
        <f t="shared" si="16"/>
        <v>-750.8807372625049</v>
      </c>
      <c r="T26" s="60">
        <f t="shared" si="17"/>
        <v>-667.7511330038574</v>
      </c>
      <c r="U26" s="60">
        <f t="shared" si="18"/>
        <v>-1652.7248047547548</v>
      </c>
      <c r="V26" s="60">
        <f t="shared" si="19"/>
        <v>-62.92657777722881</v>
      </c>
      <c r="W26" s="60">
        <f t="shared" si="20"/>
        <v>-329.2976515079933</v>
      </c>
      <c r="X26" s="60">
        <f t="shared" si="21"/>
        <v>-8.98720138894479</v>
      </c>
      <c r="Y26" s="60">
        <f t="shared" si="22"/>
        <v>0.2370508476965786</v>
      </c>
      <c r="Z26" s="60">
        <f t="shared" si="23"/>
        <v>0.06517887416890338</v>
      </c>
      <c r="AA26" s="60">
        <f t="shared" si="24"/>
        <v>-0.09811187363756649</v>
      </c>
      <c r="AB26" s="60">
        <f t="shared" si="25"/>
        <v>-196022.18065145554</v>
      </c>
    </row>
    <row r="27" spans="1:28" ht="12.75">
      <c r="A27" s="12" t="s">
        <v>35</v>
      </c>
      <c r="B27" s="1">
        <f>'DATOS MENSUALES'!F114</f>
        <v>3.500606</v>
      </c>
      <c r="C27" s="1">
        <f>'DATOS MENSUALES'!F115</f>
        <v>6.012829</v>
      </c>
      <c r="D27" s="1">
        <f>'DATOS MENSUALES'!F116</f>
        <v>2.149244</v>
      </c>
      <c r="E27" s="1">
        <f>'DATOS MENSUALES'!F117</f>
        <v>2.28144</v>
      </c>
      <c r="F27" s="1">
        <f>'DATOS MENSUALES'!F118</f>
        <v>1.787968</v>
      </c>
      <c r="G27" s="1">
        <f>'DATOS MENSUALES'!F119</f>
        <v>2.898224</v>
      </c>
      <c r="H27" s="1">
        <f>'DATOS MENSUALES'!F120</f>
        <v>11.379249999999999</v>
      </c>
      <c r="I27" s="1">
        <f>'DATOS MENSUALES'!F121</f>
        <v>15.832479</v>
      </c>
      <c r="J27" s="1">
        <f>'DATOS MENSUALES'!F122</f>
        <v>7.0220199999999995</v>
      </c>
      <c r="K27" s="1">
        <f>'DATOS MENSUALES'!F123</f>
        <v>2.7408349999999997</v>
      </c>
      <c r="L27" s="1">
        <f>'DATOS MENSUALES'!F124</f>
        <v>1.83738</v>
      </c>
      <c r="M27" s="1">
        <f>'DATOS MENSUALES'!F125</f>
        <v>1.56216</v>
      </c>
      <c r="N27" s="1">
        <f t="shared" si="12"/>
        <v>59.004434999999994</v>
      </c>
      <c r="O27" s="10"/>
      <c r="P27" s="60">
        <f t="shared" si="13"/>
        <v>-1.8275488643367062</v>
      </c>
      <c r="Q27" s="60">
        <f t="shared" si="14"/>
        <v>-18.74534549215993</v>
      </c>
      <c r="R27" s="60">
        <f t="shared" si="15"/>
        <v>-1229.4118655581738</v>
      </c>
      <c r="S27" s="60">
        <f t="shared" si="16"/>
        <v>-588.0779736982398</v>
      </c>
      <c r="T27" s="60">
        <f t="shared" si="17"/>
        <v>-494.6987664697156</v>
      </c>
      <c r="U27" s="60">
        <f t="shared" si="18"/>
        <v>-1055.2485194237802</v>
      </c>
      <c r="V27" s="60">
        <f t="shared" si="19"/>
        <v>-40.8055322430944</v>
      </c>
      <c r="W27" s="60">
        <f t="shared" si="20"/>
        <v>5.258681537939722</v>
      </c>
      <c r="X27" s="60">
        <f t="shared" si="21"/>
        <v>3.056722483139872</v>
      </c>
      <c r="Y27" s="60">
        <f t="shared" si="22"/>
        <v>0.3860041165595276</v>
      </c>
      <c r="Z27" s="60">
        <f t="shared" si="23"/>
        <v>0.18621153274553287</v>
      </c>
      <c r="AA27" s="60">
        <f t="shared" si="24"/>
        <v>-0.00023033512411390142</v>
      </c>
      <c r="AB27" s="60">
        <f t="shared" si="25"/>
        <v>-64356.86663567008</v>
      </c>
    </row>
    <row r="28" spans="1:28" ht="12.75">
      <c r="A28" s="12" t="s">
        <v>36</v>
      </c>
      <c r="B28" s="1">
        <f>'DATOS MENSUALES'!F126</f>
        <v>4.560535</v>
      </c>
      <c r="C28" s="1">
        <f>'DATOS MENSUALES'!F127</f>
        <v>2.35865</v>
      </c>
      <c r="D28" s="1">
        <f>'DATOS MENSUALES'!F128</f>
        <v>3.856387</v>
      </c>
      <c r="E28" s="1">
        <f>'DATOS MENSUALES'!F129</f>
        <v>2.387586</v>
      </c>
      <c r="F28" s="1">
        <f>'DATOS MENSUALES'!F130</f>
        <v>4.816749</v>
      </c>
      <c r="G28" s="1">
        <f>'DATOS MENSUALES'!F131</f>
        <v>26.26574</v>
      </c>
      <c r="H28" s="1">
        <f>'DATOS MENSUALES'!F132</f>
        <v>24.308382</v>
      </c>
      <c r="I28" s="1">
        <f>'DATOS MENSUALES'!F133</f>
        <v>19.634627</v>
      </c>
      <c r="J28" s="1">
        <f>'DATOS MENSUALES'!F134</f>
        <v>8.656685</v>
      </c>
      <c r="K28" s="1">
        <f>'DATOS MENSUALES'!F135</f>
        <v>2.548128</v>
      </c>
      <c r="L28" s="1">
        <f>'DATOS MENSUALES'!F136</f>
        <v>1.897659</v>
      </c>
      <c r="M28" s="1">
        <f>'DATOS MENSUALES'!F137</f>
        <v>1.744176</v>
      </c>
      <c r="N28" s="1">
        <f t="shared" si="12"/>
        <v>103.03530400000001</v>
      </c>
      <c r="O28" s="10"/>
      <c r="P28" s="60">
        <f t="shared" si="13"/>
        <v>-0.004305755154162143</v>
      </c>
      <c r="Q28" s="60">
        <f t="shared" si="14"/>
        <v>-251.31193293703342</v>
      </c>
      <c r="R28" s="60">
        <f t="shared" si="15"/>
        <v>-730.3523277124492</v>
      </c>
      <c r="S28" s="60">
        <f t="shared" si="16"/>
        <v>-566.0080451058208</v>
      </c>
      <c r="T28" s="60">
        <f t="shared" si="17"/>
        <v>-116.21955346444122</v>
      </c>
      <c r="U28" s="60">
        <f t="shared" si="18"/>
        <v>2292.994348324167</v>
      </c>
      <c r="V28" s="60">
        <f t="shared" si="19"/>
        <v>853.6913644741143</v>
      </c>
      <c r="W28" s="60">
        <f t="shared" si="20"/>
        <v>170.13449837024532</v>
      </c>
      <c r="X28" s="60">
        <f t="shared" si="21"/>
        <v>29.387704475316447</v>
      </c>
      <c r="Y28" s="60">
        <f t="shared" si="22"/>
        <v>0.15347713780157649</v>
      </c>
      <c r="Z28" s="60">
        <f t="shared" si="23"/>
        <v>0.2516244833000169</v>
      </c>
      <c r="AA28" s="60">
        <f t="shared" si="24"/>
        <v>0.0017591598406418016</v>
      </c>
      <c r="AB28" s="60">
        <f t="shared" si="25"/>
        <v>61.94211751132872</v>
      </c>
    </row>
    <row r="29" spans="1:28" ht="12.75">
      <c r="A29" s="12" t="s">
        <v>37</v>
      </c>
      <c r="B29" s="1">
        <f>'DATOS MENSUALES'!F138</f>
        <v>6.277488</v>
      </c>
      <c r="C29" s="1">
        <f>'DATOS MENSUALES'!F139</f>
        <v>8.711472</v>
      </c>
      <c r="D29" s="1">
        <f>'DATOS MENSUALES'!F140</f>
        <v>14.678004000000001</v>
      </c>
      <c r="E29" s="1">
        <f>'DATOS MENSUALES'!F141</f>
        <v>8.975186</v>
      </c>
      <c r="F29" s="1">
        <f>'DATOS MENSUALES'!F142</f>
        <v>15.48352</v>
      </c>
      <c r="G29" s="1">
        <f>'DATOS MENSUALES'!F143</f>
        <v>15.146239999999999</v>
      </c>
      <c r="H29" s="1">
        <f>'DATOS MENSUALES'!F144</f>
        <v>27.004995</v>
      </c>
      <c r="I29" s="1">
        <f>'DATOS MENSUALES'!F145</f>
        <v>17.240688</v>
      </c>
      <c r="J29" s="1">
        <f>'DATOS MENSUALES'!F146</f>
        <v>6.282672</v>
      </c>
      <c r="K29" s="1">
        <f>'DATOS MENSUALES'!F147</f>
        <v>2.689368</v>
      </c>
      <c r="L29" s="1">
        <f>'DATOS MENSUALES'!F148</f>
        <v>2.003533</v>
      </c>
      <c r="M29" s="1">
        <f>'DATOS MENSUALES'!F149</f>
        <v>2.257044</v>
      </c>
      <c r="N29" s="1">
        <f t="shared" si="12"/>
        <v>126.75021000000001</v>
      </c>
      <c r="O29" s="10"/>
      <c r="P29" s="60">
        <f t="shared" si="13"/>
        <v>3.754715242150783</v>
      </c>
      <c r="Q29" s="60">
        <f t="shared" si="14"/>
        <v>7.523922899913328E-05</v>
      </c>
      <c r="R29" s="60">
        <f t="shared" si="15"/>
        <v>5.989453656953401</v>
      </c>
      <c r="S29" s="60">
        <f t="shared" si="16"/>
        <v>-4.778500452137207</v>
      </c>
      <c r="T29" s="60">
        <f t="shared" si="17"/>
        <v>193.7725457708708</v>
      </c>
      <c r="U29" s="60">
        <f t="shared" si="18"/>
        <v>8.833098670339956</v>
      </c>
      <c r="V29" s="60">
        <f t="shared" si="19"/>
        <v>1808.2624633872567</v>
      </c>
      <c r="W29" s="60">
        <f t="shared" si="20"/>
        <v>31.171999924952644</v>
      </c>
      <c r="X29" s="60">
        <f t="shared" si="21"/>
        <v>0.3608447530544357</v>
      </c>
      <c r="Y29" s="60">
        <f t="shared" si="22"/>
        <v>0.30979884983595557</v>
      </c>
      <c r="Z29" s="60">
        <f t="shared" si="23"/>
        <v>0.4006351201278479</v>
      </c>
      <c r="AA29" s="60">
        <f t="shared" si="24"/>
        <v>0.25433999628047643</v>
      </c>
      <c r="AB29" s="60">
        <f t="shared" si="25"/>
        <v>21188.547746988595</v>
      </c>
    </row>
    <row r="30" spans="1:28" ht="12.75">
      <c r="A30" s="12" t="s">
        <v>38</v>
      </c>
      <c r="B30" s="1">
        <f>'DATOS MENSUALES'!F150</f>
        <v>3.974366</v>
      </c>
      <c r="C30" s="1">
        <f>'DATOS MENSUALES'!F151</f>
        <v>1.948406</v>
      </c>
      <c r="D30" s="1">
        <f>'DATOS MENSUALES'!F152</f>
        <v>17.223352000000002</v>
      </c>
      <c r="E30" s="1">
        <f>'DATOS MENSUALES'!F153</f>
        <v>11.365536</v>
      </c>
      <c r="F30" s="1">
        <f>'DATOS MENSUALES'!F154</f>
        <v>9.232351999999999</v>
      </c>
      <c r="G30" s="1">
        <f>'DATOS MENSUALES'!F155</f>
        <v>23.135816</v>
      </c>
      <c r="H30" s="1">
        <f>'DATOS MENSUALES'!F156</f>
        <v>19.521852000000003</v>
      </c>
      <c r="I30" s="1">
        <f>'DATOS MENSUALES'!F157</f>
        <v>21.684707000000003</v>
      </c>
      <c r="J30" s="1">
        <f>'DATOS MENSUALES'!F158</f>
        <v>8.539284</v>
      </c>
      <c r="K30" s="1">
        <f>'DATOS MENSUALES'!F159</f>
        <v>3.72552</v>
      </c>
      <c r="L30" s="1">
        <f>'DATOS MENSUALES'!F160</f>
        <v>2.032515</v>
      </c>
      <c r="M30" s="1">
        <f>'DATOS MENSUALES'!F161</f>
        <v>1.643272</v>
      </c>
      <c r="N30" s="1">
        <f t="shared" si="12"/>
        <v>124.026978</v>
      </c>
      <c r="O30" s="10"/>
      <c r="P30" s="60">
        <f t="shared" si="13"/>
        <v>-0.41994550590344537</v>
      </c>
      <c r="Q30" s="60">
        <f t="shared" si="14"/>
        <v>-303.5795589973502</v>
      </c>
      <c r="R30" s="60">
        <f t="shared" si="15"/>
        <v>82.96191044853106</v>
      </c>
      <c r="S30" s="60">
        <f t="shared" si="16"/>
        <v>0.3519062379465255</v>
      </c>
      <c r="T30" s="60">
        <f t="shared" si="17"/>
        <v>-0.10020181712486889</v>
      </c>
      <c r="U30" s="60">
        <f t="shared" si="18"/>
        <v>1017.1131247655733</v>
      </c>
      <c r="V30" s="60">
        <f t="shared" si="19"/>
        <v>103.81273953302052</v>
      </c>
      <c r="W30" s="60">
        <f t="shared" si="20"/>
        <v>437.45269401969483</v>
      </c>
      <c r="X30" s="60">
        <f t="shared" si="21"/>
        <v>26.159632291876576</v>
      </c>
      <c r="Y30" s="60">
        <f t="shared" si="22"/>
        <v>5.024774343221346</v>
      </c>
      <c r="Z30" s="60">
        <f t="shared" si="23"/>
        <v>0.44976860325197543</v>
      </c>
      <c r="AA30" s="60">
        <f t="shared" si="24"/>
        <v>7.777691600796833E-06</v>
      </c>
      <c r="AB30" s="60">
        <f t="shared" si="25"/>
        <v>15528.325466497097</v>
      </c>
    </row>
    <row r="31" spans="1:28" ht="12.75">
      <c r="A31" s="12" t="s">
        <v>39</v>
      </c>
      <c r="B31" s="1">
        <f>'DATOS MENSUALES'!F162</f>
        <v>2.05942</v>
      </c>
      <c r="C31" s="1">
        <f>'DATOS MENSUALES'!F163</f>
        <v>2.239084</v>
      </c>
      <c r="D31" s="1">
        <f>'DATOS MENSUALES'!F164</f>
        <v>3.103488</v>
      </c>
      <c r="E31" s="1">
        <f>'DATOS MENSUALES'!F165</f>
        <v>3.3319799999999997</v>
      </c>
      <c r="F31" s="1">
        <f>'DATOS MENSUALES'!F166</f>
        <v>8.32534</v>
      </c>
      <c r="G31" s="1">
        <f>'DATOS MENSUALES'!F167</f>
        <v>18.934083</v>
      </c>
      <c r="H31" s="1">
        <f>'DATOS MENSUALES'!F168</f>
        <v>22.004375</v>
      </c>
      <c r="I31" s="1">
        <f>'DATOS MENSUALES'!F169</f>
        <v>37.902522</v>
      </c>
      <c r="J31" s="1">
        <f>'DATOS MENSUALES'!F170</f>
        <v>9.495948</v>
      </c>
      <c r="K31" s="1">
        <f>'DATOS MENSUALES'!F171</f>
        <v>3.345524</v>
      </c>
      <c r="L31" s="1">
        <f>'DATOS MENSUALES'!F172</f>
        <v>2.486862</v>
      </c>
      <c r="M31" s="1">
        <f>'DATOS MENSUALES'!F173</f>
        <v>2.03049</v>
      </c>
      <c r="N31" s="1">
        <f t="shared" si="12"/>
        <v>115.259116</v>
      </c>
      <c r="O31" s="10"/>
      <c r="P31" s="60">
        <f t="shared" si="13"/>
        <v>-18.9018911881916</v>
      </c>
      <c r="Q31" s="60">
        <f t="shared" si="14"/>
        <v>-265.8689889154872</v>
      </c>
      <c r="R31" s="60">
        <f t="shared" si="15"/>
        <v>-929.274354436942</v>
      </c>
      <c r="S31" s="60">
        <f t="shared" si="16"/>
        <v>-393.4379053675031</v>
      </c>
      <c r="T31" s="60">
        <f t="shared" si="17"/>
        <v>-2.5797119429471578</v>
      </c>
      <c r="U31" s="60">
        <f t="shared" si="18"/>
        <v>200.71420933262655</v>
      </c>
      <c r="V31" s="60">
        <f t="shared" si="19"/>
        <v>370.5126068399961</v>
      </c>
      <c r="W31" s="60">
        <f t="shared" si="20"/>
        <v>13496.595137651073</v>
      </c>
      <c r="X31" s="60">
        <f t="shared" si="21"/>
        <v>60.47681430225817</v>
      </c>
      <c r="Y31" s="60">
        <f t="shared" si="22"/>
        <v>2.3675245605060176</v>
      </c>
      <c r="Z31" s="60">
        <f t="shared" si="23"/>
        <v>1.818193509783355</v>
      </c>
      <c r="AA31" s="60">
        <f t="shared" si="24"/>
        <v>0.06743454953041064</v>
      </c>
      <c r="AB31" s="60">
        <f t="shared" si="25"/>
        <v>4236.171383842002</v>
      </c>
    </row>
    <row r="32" spans="1:28" ht="12.75">
      <c r="A32" s="12" t="s">
        <v>40</v>
      </c>
      <c r="B32" s="1">
        <f>'DATOS MENSUALES'!F174</f>
        <v>1.701</v>
      </c>
      <c r="C32" s="1">
        <f>'DATOS MENSUALES'!F175</f>
        <v>2.20815</v>
      </c>
      <c r="D32" s="1">
        <f>'DATOS MENSUALES'!F176</f>
        <v>3.020778</v>
      </c>
      <c r="E32" s="1">
        <f>'DATOS MENSUALES'!F177</f>
        <v>5.468546</v>
      </c>
      <c r="F32" s="1">
        <f>'DATOS MENSUALES'!F178</f>
        <v>9.512824</v>
      </c>
      <c r="G32" s="1">
        <f>'DATOS MENSUALES'!F179</f>
        <v>15.334719</v>
      </c>
      <c r="H32" s="1">
        <f>'DATOS MENSUALES'!F180</f>
        <v>12.671028</v>
      </c>
      <c r="I32" s="1">
        <f>'DATOS MENSUALES'!F181</f>
        <v>6.5042279999999995</v>
      </c>
      <c r="J32" s="1">
        <f>'DATOS MENSUALES'!F182</f>
        <v>4.253061000000001</v>
      </c>
      <c r="K32" s="1">
        <f>'DATOS MENSUALES'!F183</f>
        <v>2.736418</v>
      </c>
      <c r="L32" s="1">
        <f>'DATOS MENSUALES'!F184</f>
        <v>2.353945</v>
      </c>
      <c r="M32" s="1">
        <f>'DATOS MENSUALES'!F185</f>
        <v>1.947765</v>
      </c>
      <c r="N32" s="1">
        <f t="shared" si="12"/>
        <v>67.712462</v>
      </c>
      <c r="O32" s="10"/>
      <c r="P32" s="60">
        <f t="shared" si="13"/>
        <v>-27.604417775959238</v>
      </c>
      <c r="Q32" s="60">
        <f t="shared" si="14"/>
        <v>-269.7245720253367</v>
      </c>
      <c r="R32" s="60">
        <f t="shared" si="15"/>
        <v>-953.1040047692182</v>
      </c>
      <c r="S32" s="60">
        <f t="shared" si="16"/>
        <v>-139.87781105463353</v>
      </c>
      <c r="T32" s="60">
        <f t="shared" si="17"/>
        <v>-0.006229394738093125</v>
      </c>
      <c r="U32" s="60">
        <f t="shared" si="18"/>
        <v>11.476259420339487</v>
      </c>
      <c r="V32" s="60">
        <f t="shared" si="19"/>
        <v>-9.951955152027686</v>
      </c>
      <c r="W32" s="60">
        <f t="shared" si="20"/>
        <v>-437.12109134228683</v>
      </c>
      <c r="X32" s="60">
        <f t="shared" si="21"/>
        <v>-2.2878431777049837</v>
      </c>
      <c r="Y32" s="60">
        <f t="shared" si="22"/>
        <v>0.3790216957938013</v>
      </c>
      <c r="Z32" s="60">
        <f t="shared" si="23"/>
        <v>1.2865221056261902</v>
      </c>
      <c r="AA32" s="60">
        <f t="shared" si="24"/>
        <v>0.03410868301084454</v>
      </c>
      <c r="AB32" s="60">
        <f t="shared" si="25"/>
        <v>-30859.22344958127</v>
      </c>
    </row>
    <row r="33" spans="1:28" ht="12.75">
      <c r="A33" s="12" t="s">
        <v>41</v>
      </c>
      <c r="B33" s="1">
        <f>'DATOS MENSUALES'!F186</f>
        <v>2.120846</v>
      </c>
      <c r="C33" s="1">
        <f>'DATOS MENSUALES'!F187</f>
        <v>5.393275</v>
      </c>
      <c r="D33" s="1">
        <f>'DATOS MENSUALES'!F188</f>
        <v>18.127593</v>
      </c>
      <c r="E33" s="1">
        <f>'DATOS MENSUALES'!F189</f>
        <v>10.499516</v>
      </c>
      <c r="F33" s="1">
        <f>'DATOS MENSUALES'!F190</f>
        <v>9.996147</v>
      </c>
      <c r="G33" s="1">
        <f>'DATOS MENSUALES'!F191</f>
        <v>8.370152000000001</v>
      </c>
      <c r="H33" s="1">
        <f>'DATOS MENSUALES'!F192</f>
        <v>27.864365</v>
      </c>
      <c r="I33" s="1">
        <f>'DATOS MENSUALES'!F193</f>
        <v>33.766992</v>
      </c>
      <c r="J33" s="1">
        <f>'DATOS MENSUALES'!F194</f>
        <v>10.873674</v>
      </c>
      <c r="K33" s="1">
        <f>'DATOS MENSUALES'!F195</f>
        <v>3.134973</v>
      </c>
      <c r="L33" s="1">
        <f>'DATOS MENSUALES'!F196</f>
        <v>2.0775</v>
      </c>
      <c r="M33" s="1">
        <f>'DATOS MENSUALES'!F197</f>
        <v>3.018472</v>
      </c>
      <c r="N33" s="1">
        <f t="shared" si="12"/>
        <v>135.24350499999997</v>
      </c>
      <c r="O33" s="10"/>
      <c r="P33" s="60">
        <f t="shared" si="13"/>
        <v>-17.624205931928188</v>
      </c>
      <c r="Q33" s="60">
        <f t="shared" si="14"/>
        <v>-35.15798318654309</v>
      </c>
      <c r="R33" s="60">
        <f t="shared" si="15"/>
        <v>146.00057185709355</v>
      </c>
      <c r="S33" s="60">
        <f t="shared" si="16"/>
        <v>-0.00409700080877344</v>
      </c>
      <c r="T33" s="60">
        <f t="shared" si="17"/>
        <v>0.02681791133195757</v>
      </c>
      <c r="U33" s="60">
        <f t="shared" si="18"/>
        <v>-104.41675379072764</v>
      </c>
      <c r="V33" s="60">
        <f t="shared" si="19"/>
        <v>2218.5456408566756</v>
      </c>
      <c r="W33" s="60">
        <f t="shared" si="20"/>
        <v>7614.542522434601</v>
      </c>
      <c r="X33" s="60">
        <f t="shared" si="21"/>
        <v>149.1246087688688</v>
      </c>
      <c r="Y33" s="60">
        <f t="shared" si="22"/>
        <v>1.4134066683901214</v>
      </c>
      <c r="Z33" s="60">
        <f t="shared" si="23"/>
        <v>0.5337335408494274</v>
      </c>
      <c r="AA33" s="60">
        <f t="shared" si="24"/>
        <v>2.714780770682266</v>
      </c>
      <c r="AB33" s="60">
        <f t="shared" si="25"/>
        <v>47299.917613412224</v>
      </c>
    </row>
    <row r="34" spans="1:28" ht="12.75">
      <c r="A34" s="12" t="s">
        <v>42</v>
      </c>
      <c r="B34" s="1">
        <f>'DATOS MENSUALES'!F198</f>
        <v>4.043381999999999</v>
      </c>
      <c r="C34" s="1">
        <f>'DATOS MENSUALES'!F199</f>
        <v>6.9547799999999995</v>
      </c>
      <c r="D34" s="1">
        <f>'DATOS MENSUALES'!F200</f>
        <v>3.698912</v>
      </c>
      <c r="E34" s="1">
        <f>'DATOS MENSUALES'!F201</f>
        <v>1.551628</v>
      </c>
      <c r="F34" s="1">
        <f>'DATOS MENSUALES'!F202</f>
        <v>3.233384</v>
      </c>
      <c r="G34" s="1">
        <f>'DATOS MENSUALES'!F203</f>
        <v>3.676254</v>
      </c>
      <c r="H34" s="1">
        <f>'DATOS MENSUALES'!F204</f>
        <v>7.666592</v>
      </c>
      <c r="I34" s="1">
        <f>'DATOS MENSUALES'!F205</f>
        <v>9.843767999999999</v>
      </c>
      <c r="J34" s="1">
        <f>'DATOS MENSUALES'!F206</f>
        <v>4.78429</v>
      </c>
      <c r="K34" s="1">
        <f>'DATOS MENSUALES'!F207</f>
        <v>3.463537</v>
      </c>
      <c r="L34" s="1">
        <f>'DATOS MENSUALES'!F208</f>
        <v>2.518655</v>
      </c>
      <c r="M34" s="1">
        <f>'DATOS MENSUALES'!F209</f>
        <v>1.7311839999999998</v>
      </c>
      <c r="N34" s="1">
        <f t="shared" si="12"/>
        <v>53.166366</v>
      </c>
      <c r="O34" s="10"/>
      <c r="P34" s="60">
        <f t="shared" si="13"/>
        <v>-0.31420850359241126</v>
      </c>
      <c r="Q34" s="60">
        <f t="shared" si="14"/>
        <v>-5.03957494076047</v>
      </c>
      <c r="R34" s="60">
        <f t="shared" si="15"/>
        <v>-769.3399370793874</v>
      </c>
      <c r="S34" s="60">
        <f t="shared" si="16"/>
        <v>-755.5355576888535</v>
      </c>
      <c r="T34" s="60">
        <f t="shared" si="17"/>
        <v>-270.01690066516954</v>
      </c>
      <c r="U34" s="60">
        <f t="shared" si="18"/>
        <v>-831.337211405683</v>
      </c>
      <c r="V34" s="60">
        <f t="shared" si="19"/>
        <v>-366.3569635330256</v>
      </c>
      <c r="W34" s="60">
        <f t="shared" si="20"/>
        <v>-76.7515477838723</v>
      </c>
      <c r="X34" s="60">
        <f t="shared" si="21"/>
        <v>-0.48641723828769495</v>
      </c>
      <c r="Y34" s="60">
        <f t="shared" si="22"/>
        <v>3.0537529073166967</v>
      </c>
      <c r="Z34" s="60">
        <f t="shared" si="23"/>
        <v>1.9640110718154349</v>
      </c>
      <c r="AA34" s="60">
        <f t="shared" si="24"/>
        <v>0.001250113681703112</v>
      </c>
      <c r="AB34" s="60">
        <f t="shared" si="25"/>
        <v>-96780.20487402719</v>
      </c>
    </row>
    <row r="35" spans="1:28" ht="12.75">
      <c r="A35" s="12" t="s">
        <v>43</v>
      </c>
      <c r="B35" s="1">
        <f>'DATOS MENSUALES'!F210</f>
        <v>3.017084</v>
      </c>
      <c r="C35" s="1">
        <f>'DATOS MENSUALES'!F211</f>
        <v>6.799390000000001</v>
      </c>
      <c r="D35" s="1">
        <f>'DATOS MENSUALES'!F212</f>
        <v>5.15712</v>
      </c>
      <c r="E35" s="1">
        <f>'DATOS MENSUALES'!F213</f>
        <v>3.74934</v>
      </c>
      <c r="F35" s="1">
        <f>'DATOS MENSUALES'!F214</f>
        <v>19.119808</v>
      </c>
      <c r="G35" s="1">
        <f>'DATOS MENSUALES'!F215</f>
        <v>25.881528000000003</v>
      </c>
      <c r="H35" s="1">
        <f>'DATOS MENSUALES'!F216</f>
        <v>19.712940000000003</v>
      </c>
      <c r="I35" s="1">
        <f>'DATOS MENSUALES'!F217</f>
        <v>35.350480000000005</v>
      </c>
      <c r="J35" s="1">
        <f>'DATOS MENSUALES'!F218</f>
        <v>5.321482</v>
      </c>
      <c r="K35" s="1">
        <f>'DATOS MENSUALES'!F219</f>
        <v>2.9997740000000004</v>
      </c>
      <c r="L35" s="1">
        <f>'DATOS MENSUALES'!F220</f>
        <v>1.992432</v>
      </c>
      <c r="M35" s="1">
        <f>'DATOS MENSUALES'!F221</f>
        <v>2.392775</v>
      </c>
      <c r="N35" s="1">
        <f t="shared" si="12"/>
        <v>131.494153</v>
      </c>
      <c r="O35" s="10"/>
      <c r="P35" s="60">
        <f t="shared" si="13"/>
        <v>-4.96639877812049</v>
      </c>
      <c r="Q35" s="60">
        <f t="shared" si="14"/>
        <v>-6.537792896969599</v>
      </c>
      <c r="R35" s="60">
        <f t="shared" si="15"/>
        <v>-457.3924190494505</v>
      </c>
      <c r="S35" s="60">
        <f t="shared" si="16"/>
        <v>-329.96644925417667</v>
      </c>
      <c r="T35" s="60">
        <f t="shared" si="17"/>
        <v>836.6917944717028</v>
      </c>
      <c r="U35" s="60">
        <f t="shared" si="18"/>
        <v>2098.348296635597</v>
      </c>
      <c r="V35" s="60">
        <f t="shared" si="19"/>
        <v>116.99712369939888</v>
      </c>
      <c r="W35" s="60">
        <f t="shared" si="20"/>
        <v>9605.150838391386</v>
      </c>
      <c r="X35" s="60">
        <f t="shared" si="21"/>
        <v>-0.015485793307405092</v>
      </c>
      <c r="Y35" s="60">
        <f t="shared" si="22"/>
        <v>0.9616495629215167</v>
      </c>
      <c r="Z35" s="60">
        <f t="shared" si="23"/>
        <v>0.38280750817439624</v>
      </c>
      <c r="AA35" s="60">
        <f t="shared" si="24"/>
        <v>0.4553174496273459</v>
      </c>
      <c r="AB35" s="60">
        <f t="shared" si="25"/>
        <v>34061.08813381547</v>
      </c>
    </row>
    <row r="36" spans="1:28" ht="12.75">
      <c r="A36" s="12" t="s">
        <v>44</v>
      </c>
      <c r="B36" s="1">
        <f>'DATOS MENSUALES'!F222</f>
        <v>3.4615340000000003</v>
      </c>
      <c r="C36" s="1">
        <f>'DATOS MENSUALES'!F223</f>
        <v>3.109455</v>
      </c>
      <c r="D36" s="1">
        <f>'DATOS MENSUALES'!F224</f>
        <v>13.818343</v>
      </c>
      <c r="E36" s="1">
        <f>'DATOS MENSUALES'!F225</f>
        <v>6.862464</v>
      </c>
      <c r="F36" s="1">
        <f>'DATOS MENSUALES'!F226</f>
        <v>4.918996</v>
      </c>
      <c r="G36" s="1">
        <f>'DATOS MENSUALES'!F227</f>
        <v>7.5982199999999995</v>
      </c>
      <c r="H36" s="1">
        <f>'DATOS MENSUALES'!F228</f>
        <v>12.132708000000001</v>
      </c>
      <c r="I36" s="1">
        <f>'DATOS MENSUALES'!F229</f>
        <v>12.670749</v>
      </c>
      <c r="J36" s="1">
        <f>'DATOS MENSUALES'!F230</f>
        <v>6.61626</v>
      </c>
      <c r="K36" s="1">
        <f>'DATOS MENSUALES'!F231</f>
        <v>2.674508</v>
      </c>
      <c r="L36" s="1">
        <f>'DATOS MENSUALES'!F232</f>
        <v>2.443232</v>
      </c>
      <c r="M36" s="1">
        <f>'DATOS MENSUALES'!F233</f>
        <v>2.664444</v>
      </c>
      <c r="N36" s="1">
        <f t="shared" si="12"/>
        <v>78.97091300000001</v>
      </c>
      <c r="O36" s="10"/>
      <c r="P36" s="60">
        <f t="shared" si="13"/>
        <v>-2.008420882594014</v>
      </c>
      <c r="Q36" s="60">
        <f t="shared" si="14"/>
        <v>-171.8611218995745</v>
      </c>
      <c r="R36" s="60">
        <f t="shared" si="15"/>
        <v>0.874804365166172</v>
      </c>
      <c r="S36" s="60">
        <f t="shared" si="16"/>
        <v>-54.74495528758242</v>
      </c>
      <c r="T36" s="60">
        <f t="shared" si="17"/>
        <v>-109.06646579450313</v>
      </c>
      <c r="U36" s="60">
        <f t="shared" si="18"/>
        <v>-164.64539752028674</v>
      </c>
      <c r="V36" s="60">
        <f t="shared" si="19"/>
        <v>-19.449891830797355</v>
      </c>
      <c r="W36" s="60">
        <f t="shared" si="20"/>
        <v>-2.8800113874106152</v>
      </c>
      <c r="X36" s="60">
        <f t="shared" si="21"/>
        <v>1.142879227076304</v>
      </c>
      <c r="Y36" s="60">
        <f t="shared" si="22"/>
        <v>0.2898330214144515</v>
      </c>
      <c r="Z36" s="60">
        <f t="shared" si="23"/>
        <v>1.6300961451261906</v>
      </c>
      <c r="AA36" s="60">
        <f t="shared" si="24"/>
        <v>1.128063156057671</v>
      </c>
      <c r="AB36" s="60">
        <f t="shared" si="25"/>
        <v>-8129.975359770829</v>
      </c>
    </row>
    <row r="37" spans="1:28" ht="12.75">
      <c r="A37" s="12" t="s">
        <v>45</v>
      </c>
      <c r="B37" s="1">
        <f>'DATOS MENSUALES'!F234</f>
        <v>4.460163</v>
      </c>
      <c r="C37" s="1">
        <f>'DATOS MENSUALES'!F235</f>
        <v>14.430952000000001</v>
      </c>
      <c r="D37" s="1">
        <f>'DATOS MENSUALES'!F236</f>
        <v>28.959924</v>
      </c>
      <c r="E37" s="1">
        <f>'DATOS MENSUALES'!F237</f>
        <v>15.384097</v>
      </c>
      <c r="F37" s="1">
        <f>'DATOS MENSUALES'!F238</f>
        <v>15.723855</v>
      </c>
      <c r="G37" s="1">
        <f>'DATOS MENSUALES'!F239</f>
        <v>19.509055</v>
      </c>
      <c r="H37" s="1">
        <f>'DATOS MENSUALES'!F240</f>
        <v>17.064287999999998</v>
      </c>
      <c r="I37" s="1">
        <f>'DATOS MENSUALES'!F241</f>
        <v>19.8656</v>
      </c>
      <c r="J37" s="1">
        <f>'DATOS MENSUALES'!F242</f>
        <v>10.883945</v>
      </c>
      <c r="K37" s="1">
        <f>'DATOS MENSUALES'!F243</f>
        <v>2.383125</v>
      </c>
      <c r="L37" s="1">
        <f>'DATOS MENSUALES'!F244</f>
        <v>1.170263</v>
      </c>
      <c r="M37" s="1">
        <f>'DATOS MENSUALES'!F245</f>
        <v>2.32596</v>
      </c>
      <c r="N37" s="1">
        <f t="shared" si="12"/>
        <v>152.16122700000003</v>
      </c>
      <c r="O37" s="10"/>
      <c r="P37" s="60">
        <f t="shared" si="13"/>
        <v>-0.01820345360608588</v>
      </c>
      <c r="Q37" s="60">
        <f t="shared" si="14"/>
        <v>191.27187558905632</v>
      </c>
      <c r="R37" s="60">
        <f t="shared" si="15"/>
        <v>4171.7067328880685</v>
      </c>
      <c r="S37" s="60">
        <f t="shared" si="16"/>
        <v>105.45964473108359</v>
      </c>
      <c r="T37" s="60">
        <f t="shared" si="17"/>
        <v>218.93263713120726</v>
      </c>
      <c r="U37" s="60">
        <f t="shared" si="18"/>
        <v>265.8427963837035</v>
      </c>
      <c r="V37" s="60">
        <f t="shared" si="19"/>
        <v>11.273796926477992</v>
      </c>
      <c r="W37" s="60">
        <f t="shared" si="20"/>
        <v>192.30903531880324</v>
      </c>
      <c r="X37" s="60">
        <f t="shared" si="21"/>
        <v>149.99278472588253</v>
      </c>
      <c r="Y37" s="60">
        <f t="shared" si="22"/>
        <v>0.05081767593093073</v>
      </c>
      <c r="Z37" s="60">
        <f t="shared" si="23"/>
        <v>-0.0008867818512736625</v>
      </c>
      <c r="AA37" s="60">
        <f t="shared" si="24"/>
        <v>0.3466896211458569</v>
      </c>
      <c r="AB37" s="60">
        <f t="shared" si="25"/>
        <v>149574.00803416196</v>
      </c>
    </row>
    <row r="38" spans="1:28" ht="12.75">
      <c r="A38" s="12" t="s">
        <v>46</v>
      </c>
      <c r="B38" s="1">
        <f>'DATOS MENSUALES'!F246</f>
        <v>14.513304000000002</v>
      </c>
      <c r="C38" s="1">
        <f>'DATOS MENSUALES'!F247</f>
        <v>21.912813</v>
      </c>
      <c r="D38" s="1">
        <f>'DATOS MENSUALES'!F248</f>
        <v>10.303062</v>
      </c>
      <c r="E38" s="1">
        <f>'DATOS MENSUALES'!F249</f>
        <v>7.8492440000000006</v>
      </c>
      <c r="F38" s="1">
        <f>'DATOS MENSUALES'!F250</f>
        <v>15.76834</v>
      </c>
      <c r="G38" s="1">
        <f>'DATOS MENSUALES'!F251</f>
        <v>19.201074</v>
      </c>
      <c r="H38" s="1">
        <f>'DATOS MENSUALES'!F252</f>
        <v>9.706767</v>
      </c>
      <c r="I38" s="1">
        <f>'DATOS MENSUALES'!F253</f>
        <v>7.0923549999999995</v>
      </c>
      <c r="J38" s="1">
        <f>'DATOS MENSUALES'!F254</f>
        <v>2.164935</v>
      </c>
      <c r="K38" s="1">
        <f>'DATOS MENSUALES'!F255</f>
        <v>2.08976</v>
      </c>
      <c r="L38" s="1">
        <f>'DATOS MENSUALES'!F256</f>
        <v>2.788998</v>
      </c>
      <c r="M38" s="1">
        <f>'DATOS MENSUALES'!F257</f>
        <v>4.278834</v>
      </c>
      <c r="N38" s="1">
        <f t="shared" si="12"/>
        <v>117.66948599999999</v>
      </c>
      <c r="O38" s="10"/>
      <c r="P38" s="60">
        <f t="shared" si="13"/>
        <v>938.3376479494704</v>
      </c>
      <c r="Q38" s="60">
        <f t="shared" si="14"/>
        <v>2322.81155050787</v>
      </c>
      <c r="R38" s="60">
        <f t="shared" si="15"/>
        <v>-16.755337089329046</v>
      </c>
      <c r="S38" s="60">
        <f t="shared" si="16"/>
        <v>-22.194793568222742</v>
      </c>
      <c r="T38" s="60">
        <f t="shared" si="17"/>
        <v>223.81627442789107</v>
      </c>
      <c r="U38" s="60">
        <f t="shared" si="18"/>
        <v>229.4434126829064</v>
      </c>
      <c r="V38" s="60">
        <f t="shared" si="19"/>
        <v>-133.84372119804658</v>
      </c>
      <c r="W38" s="60">
        <f t="shared" si="20"/>
        <v>-343.1695478832067</v>
      </c>
      <c r="X38" s="60">
        <f t="shared" si="21"/>
        <v>-39.505569046732695</v>
      </c>
      <c r="Y38" s="60">
        <f t="shared" si="22"/>
        <v>0.00045716526915981633</v>
      </c>
      <c r="Z38" s="60">
        <f t="shared" si="23"/>
        <v>3.5302846525869254</v>
      </c>
      <c r="AA38" s="60">
        <f t="shared" si="24"/>
        <v>18.723092648255847</v>
      </c>
      <c r="AB38" s="60">
        <f t="shared" si="25"/>
        <v>6425.355302780948</v>
      </c>
    </row>
    <row r="39" spans="1:28" ht="12.75">
      <c r="A39" s="12" t="s">
        <v>47</v>
      </c>
      <c r="B39" s="1">
        <f>'DATOS MENSUALES'!F258</f>
        <v>9.057477</v>
      </c>
      <c r="C39" s="1">
        <f>'DATOS MENSUALES'!F259</f>
        <v>21.069243</v>
      </c>
      <c r="D39" s="1">
        <f>'DATOS MENSUALES'!F260</f>
        <v>14.362698</v>
      </c>
      <c r="E39" s="1">
        <f>'DATOS MENSUALES'!F261</f>
        <v>19.801683999999998</v>
      </c>
      <c r="F39" s="1">
        <f>'DATOS MENSUALES'!F262</f>
        <v>6.38976</v>
      </c>
      <c r="G39" s="1">
        <f>'DATOS MENSUALES'!F263</f>
        <v>13.153699</v>
      </c>
      <c r="H39" s="1">
        <f>'DATOS MENSUALES'!F264</f>
        <v>22.398</v>
      </c>
      <c r="I39" s="1">
        <f>'DATOS MENSUALES'!F265</f>
        <v>15.277731</v>
      </c>
      <c r="J39" s="1">
        <f>'DATOS MENSUALES'!F266</f>
        <v>5.87692</v>
      </c>
      <c r="K39" s="1">
        <f>'DATOS MENSUALES'!F267</f>
        <v>2.6920599999999997</v>
      </c>
      <c r="L39" s="1">
        <f>'DATOS MENSUALES'!F268</f>
        <v>0.8146770000000001</v>
      </c>
      <c r="M39" s="1">
        <f>'DATOS MENSUALES'!F269</f>
        <v>1.3195519999999998</v>
      </c>
      <c r="N39" s="1">
        <f t="shared" si="12"/>
        <v>132.21350099999998</v>
      </c>
      <c r="O39" s="10"/>
      <c r="P39" s="60">
        <f t="shared" si="13"/>
        <v>81.42236686611287</v>
      </c>
      <c r="Q39" s="60">
        <f t="shared" si="14"/>
        <v>1906.6181990604275</v>
      </c>
      <c r="R39" s="60">
        <f t="shared" si="15"/>
        <v>3.380060322422892</v>
      </c>
      <c r="S39" s="60">
        <f t="shared" si="16"/>
        <v>764.0921472650826</v>
      </c>
      <c r="T39" s="60">
        <f t="shared" si="17"/>
        <v>-36.16823994783185</v>
      </c>
      <c r="U39" s="60">
        <f t="shared" si="18"/>
        <v>0.0004152345522397847</v>
      </c>
      <c r="V39" s="60">
        <f t="shared" si="19"/>
        <v>434.8292223636523</v>
      </c>
      <c r="W39" s="60">
        <f t="shared" si="20"/>
        <v>1.6607346936311316</v>
      </c>
      <c r="X39" s="60">
        <f t="shared" si="21"/>
        <v>0.028703954903838057</v>
      </c>
      <c r="Y39" s="60">
        <f t="shared" si="22"/>
        <v>0.313511148043742</v>
      </c>
      <c r="Z39" s="60">
        <f t="shared" si="23"/>
        <v>-0.092137137543982</v>
      </c>
      <c r="AA39" s="60">
        <f t="shared" si="24"/>
        <v>-0.02806868782308375</v>
      </c>
      <c r="AB39" s="60">
        <f t="shared" si="25"/>
        <v>36379.37922903728</v>
      </c>
    </row>
    <row r="40" spans="1:28" ht="12.75">
      <c r="A40" s="12" t="s">
        <v>48</v>
      </c>
      <c r="B40" s="1">
        <f>'DATOS MENSUALES'!F270</f>
        <v>2.426403</v>
      </c>
      <c r="C40" s="1">
        <f>'DATOS MENSUALES'!F271</f>
        <v>2.9079360000000003</v>
      </c>
      <c r="D40" s="1">
        <f>'DATOS MENSUALES'!F272</f>
        <v>4.24649</v>
      </c>
      <c r="E40" s="1">
        <f>'DATOS MENSUALES'!F273</f>
        <v>14.568284</v>
      </c>
      <c r="F40" s="1">
        <f>'DATOS MENSUALES'!F274</f>
        <v>3.276549</v>
      </c>
      <c r="G40" s="1">
        <f>'DATOS MENSUALES'!F275</f>
        <v>19.599328</v>
      </c>
      <c r="H40" s="1">
        <f>'DATOS MENSUALES'!F276</f>
        <v>20.083759999999998</v>
      </c>
      <c r="I40" s="1">
        <f>'DATOS MENSUALES'!F277</f>
        <v>19.99066</v>
      </c>
      <c r="J40" s="1">
        <f>'DATOS MENSUALES'!F278</f>
        <v>9.61576</v>
      </c>
      <c r="K40" s="1">
        <f>'DATOS MENSUALES'!F279</f>
        <v>5.245691</v>
      </c>
      <c r="L40" s="1">
        <f>'DATOS MENSUALES'!F280</f>
        <v>3.188664</v>
      </c>
      <c r="M40" s="1">
        <f>'DATOS MENSUALES'!F281</f>
        <v>6.22485</v>
      </c>
      <c r="N40" s="1">
        <f t="shared" si="12"/>
        <v>111.374375</v>
      </c>
      <c r="O40" s="10"/>
      <c r="P40" s="60">
        <f t="shared" si="13"/>
        <v>-12.116569093240823</v>
      </c>
      <c r="Q40" s="60">
        <f t="shared" si="14"/>
        <v>-191.23434716158312</v>
      </c>
      <c r="R40" s="60">
        <f t="shared" si="15"/>
        <v>-639.492144837671</v>
      </c>
      <c r="S40" s="60">
        <f t="shared" si="16"/>
        <v>59.71938673742123</v>
      </c>
      <c r="T40" s="60">
        <f t="shared" si="17"/>
        <v>-264.64315995862097</v>
      </c>
      <c r="U40" s="60">
        <f t="shared" si="18"/>
        <v>277.19757600709164</v>
      </c>
      <c r="V40" s="60">
        <f t="shared" si="19"/>
        <v>145.6771422488912</v>
      </c>
      <c r="W40" s="60">
        <f t="shared" si="20"/>
        <v>205.0817063537495</v>
      </c>
      <c r="X40" s="60">
        <f t="shared" si="21"/>
        <v>66.18550300519787</v>
      </c>
      <c r="Y40" s="60">
        <f t="shared" si="22"/>
        <v>33.79120084302857</v>
      </c>
      <c r="Z40" s="60">
        <f t="shared" si="23"/>
        <v>7.103654632871796</v>
      </c>
      <c r="AA40" s="60">
        <f t="shared" si="24"/>
        <v>97.42432738404919</v>
      </c>
      <c r="AB40" s="60">
        <f t="shared" si="25"/>
        <v>1858.9298952097706</v>
      </c>
    </row>
    <row r="41" spans="1:28" ht="12.75">
      <c r="A41" s="12" t="s">
        <v>49</v>
      </c>
      <c r="B41" s="1">
        <f>'DATOS MENSUALES'!F282</f>
        <v>2.573526</v>
      </c>
      <c r="C41" s="1">
        <f>'DATOS MENSUALES'!F283</f>
        <v>26.71051</v>
      </c>
      <c r="D41" s="1">
        <f>'DATOS MENSUALES'!F284</f>
        <v>5.613092</v>
      </c>
      <c r="E41" s="1">
        <f>'DATOS MENSUALES'!F285</f>
        <v>5.13264</v>
      </c>
      <c r="F41" s="1">
        <f>'DATOS MENSUALES'!F286</f>
        <v>15.498</v>
      </c>
      <c r="G41" s="1">
        <f>'DATOS MENSUALES'!F287</f>
        <v>18.59984</v>
      </c>
      <c r="H41" s="1">
        <f>'DATOS MENSUALES'!F288</f>
        <v>15.959788999999999</v>
      </c>
      <c r="I41" s="1">
        <f>'DATOS MENSUALES'!F289</f>
        <v>11.630782</v>
      </c>
      <c r="J41" s="1">
        <f>'DATOS MENSUALES'!F290</f>
        <v>5.736212</v>
      </c>
      <c r="K41" s="1">
        <f>'DATOS MENSUALES'!F291</f>
        <v>2.9196910000000003</v>
      </c>
      <c r="L41" s="1">
        <f>'DATOS MENSUALES'!F292</f>
        <v>1.783124</v>
      </c>
      <c r="M41" s="1">
        <f>'DATOS MENSUALES'!F293</f>
        <v>0.8530249999999999</v>
      </c>
      <c r="N41" s="1">
        <f t="shared" si="12"/>
        <v>113.010231</v>
      </c>
      <c r="O41" s="10"/>
      <c r="P41" s="60">
        <f t="shared" si="13"/>
        <v>-9.934143911942748</v>
      </c>
      <c r="Q41" s="60">
        <f t="shared" si="14"/>
        <v>5872.19127466173</v>
      </c>
      <c r="R41" s="60">
        <f t="shared" si="15"/>
        <v>-380.8978688322491</v>
      </c>
      <c r="S41" s="60">
        <f t="shared" si="16"/>
        <v>-168.8271287704907</v>
      </c>
      <c r="T41" s="60">
        <f t="shared" si="17"/>
        <v>195.23081459491323</v>
      </c>
      <c r="U41" s="60">
        <f t="shared" si="18"/>
        <v>168.26475594121555</v>
      </c>
      <c r="V41" s="60">
        <f t="shared" si="19"/>
        <v>1.4729139227345867</v>
      </c>
      <c r="W41" s="60">
        <f t="shared" si="20"/>
        <v>-14.936484430273262</v>
      </c>
      <c r="X41" s="60">
        <f t="shared" si="21"/>
        <v>0.004531003789996152</v>
      </c>
      <c r="Y41" s="60">
        <f t="shared" si="22"/>
        <v>0.7460600446098561</v>
      </c>
      <c r="Z41" s="60">
        <f t="shared" si="23"/>
        <v>0.1380177342446249</v>
      </c>
      <c r="AA41" s="60">
        <f t="shared" si="24"/>
        <v>-0.45730539098410705</v>
      </c>
      <c r="AB41" s="60">
        <f t="shared" si="25"/>
        <v>2703.9691453569385</v>
      </c>
    </row>
    <row r="42" spans="1:28" ht="12.75">
      <c r="A42" s="12" t="s">
        <v>50</v>
      </c>
      <c r="B42" s="1">
        <f>'DATOS MENSUALES'!F294</f>
        <v>5.121855999999999</v>
      </c>
      <c r="C42" s="1">
        <f>'DATOS MENSUALES'!F295</f>
        <v>1.8482280000000002</v>
      </c>
      <c r="D42" s="1">
        <f>'DATOS MENSUALES'!F296</f>
        <v>7.218536</v>
      </c>
      <c r="E42" s="1">
        <f>'DATOS MENSUALES'!F297</f>
        <v>10.057512</v>
      </c>
      <c r="F42" s="1">
        <f>'DATOS MENSUALES'!F298</f>
        <v>11.17656</v>
      </c>
      <c r="G42" s="1">
        <f>'DATOS MENSUALES'!F299</f>
        <v>23.5971</v>
      </c>
      <c r="H42" s="1">
        <f>'DATOS MENSUALES'!F300</f>
        <v>20.272378</v>
      </c>
      <c r="I42" s="1">
        <f>'DATOS MENSUALES'!F301</f>
        <v>8.1137</v>
      </c>
      <c r="J42" s="1">
        <f>'DATOS MENSUALES'!F302</f>
        <v>1.266772</v>
      </c>
      <c r="K42" s="1">
        <f>'DATOS MENSUALES'!F303</f>
        <v>0.584586</v>
      </c>
      <c r="L42" s="1">
        <f>'DATOS MENSUALES'!F304</f>
        <v>0.559152</v>
      </c>
      <c r="M42" s="1">
        <f>'DATOS MENSUALES'!F305</f>
        <v>1.6360899999999998</v>
      </c>
      <c r="N42" s="1">
        <f t="shared" si="12"/>
        <v>91.45246999999999</v>
      </c>
      <c r="O42" s="10"/>
      <c r="P42" s="60">
        <f t="shared" si="13"/>
        <v>0.06334710555848118</v>
      </c>
      <c r="Q42" s="60">
        <f t="shared" si="14"/>
        <v>-317.3579746490435</v>
      </c>
      <c r="R42" s="60">
        <f t="shared" si="15"/>
        <v>-179.73201067511795</v>
      </c>
      <c r="S42" s="60">
        <f t="shared" si="16"/>
        <v>-0.21818572407361858</v>
      </c>
      <c r="T42" s="60">
        <f t="shared" si="17"/>
        <v>3.2400645791334792</v>
      </c>
      <c r="U42" s="60">
        <f t="shared" si="18"/>
        <v>1163.590507028907</v>
      </c>
      <c r="V42" s="60">
        <f t="shared" si="19"/>
        <v>161.91170098625344</v>
      </c>
      <c r="W42" s="60">
        <f t="shared" si="20"/>
        <v>-213.82661580072184</v>
      </c>
      <c r="X42" s="60">
        <f t="shared" si="21"/>
        <v>-79.72716078225872</v>
      </c>
      <c r="Y42" s="60">
        <f t="shared" si="22"/>
        <v>-2.9128019297150947</v>
      </c>
      <c r="Z42" s="60">
        <f t="shared" si="23"/>
        <v>-0.3536706408633608</v>
      </c>
      <c r="AA42" s="60">
        <f t="shared" si="24"/>
        <v>2.0151770355908157E-06</v>
      </c>
      <c r="AB42" s="60">
        <f t="shared" si="25"/>
        <v>-443.52714774302154</v>
      </c>
    </row>
    <row r="43" spans="1:28" ht="12.75">
      <c r="A43" s="12" t="s">
        <v>51</v>
      </c>
      <c r="B43" s="1">
        <f>'DATOS MENSUALES'!F306</f>
        <v>2.931184</v>
      </c>
      <c r="C43" s="1">
        <f>'DATOS MENSUALES'!F307</f>
        <v>13.847266000000001</v>
      </c>
      <c r="D43" s="1">
        <f>'DATOS MENSUALES'!F308</f>
        <v>23.756425</v>
      </c>
      <c r="E43" s="1">
        <f>'DATOS MENSUALES'!F309</f>
        <v>11.990862</v>
      </c>
      <c r="F43" s="1">
        <f>'DATOS MENSUALES'!F310</f>
        <v>20.102088000000002</v>
      </c>
      <c r="G43" s="1">
        <f>'DATOS MENSUALES'!F311</f>
        <v>9.056367</v>
      </c>
      <c r="H43" s="1">
        <f>'DATOS MENSUALES'!F312</f>
        <v>12.52705</v>
      </c>
      <c r="I43" s="1">
        <f>'DATOS MENSUALES'!F313</f>
        <v>5.629746</v>
      </c>
      <c r="J43" s="1">
        <f>'DATOS MENSUALES'!F314</f>
        <v>5.160435</v>
      </c>
      <c r="K43" s="1">
        <f>'DATOS MENSUALES'!F315</f>
        <v>0.971106</v>
      </c>
      <c r="L43" s="1">
        <f>'DATOS MENSUALES'!F316</f>
        <v>0.38831000000000004</v>
      </c>
      <c r="M43" s="1">
        <f>'DATOS MENSUALES'!F317</f>
        <v>0.49592400000000003</v>
      </c>
      <c r="N43" s="1">
        <f t="shared" si="12"/>
        <v>106.856763</v>
      </c>
      <c r="O43" s="10"/>
      <c r="P43" s="60">
        <f t="shared" si="13"/>
        <v>-5.754940085938182</v>
      </c>
      <c r="Q43" s="60">
        <f t="shared" si="14"/>
        <v>138.83173822816934</v>
      </c>
      <c r="R43" s="60">
        <f t="shared" si="15"/>
        <v>1293.061186237719</v>
      </c>
      <c r="S43" s="60">
        <f t="shared" si="16"/>
        <v>2.3597177621241197</v>
      </c>
      <c r="T43" s="60">
        <f t="shared" si="17"/>
        <v>1126.573276823682</v>
      </c>
      <c r="U43" s="60">
        <f t="shared" si="18"/>
        <v>-65.09713462408578</v>
      </c>
      <c r="V43" s="60">
        <f t="shared" si="19"/>
        <v>-12.087140308091755</v>
      </c>
      <c r="W43" s="60">
        <f t="shared" si="20"/>
        <v>-606.3038946548777</v>
      </c>
      <c r="X43" s="60">
        <f t="shared" si="21"/>
        <v>-0.0690735868085149</v>
      </c>
      <c r="Y43" s="60">
        <f t="shared" si="22"/>
        <v>-1.1301237873779975</v>
      </c>
      <c r="Z43" s="60">
        <f t="shared" si="23"/>
        <v>-0.6768984553548686</v>
      </c>
      <c r="AA43" s="60">
        <f t="shared" si="24"/>
        <v>-1.433474907924856</v>
      </c>
      <c r="AB43" s="60">
        <f t="shared" si="25"/>
        <v>470.56939031400935</v>
      </c>
    </row>
    <row r="44" spans="1:28" ht="12.75">
      <c r="A44" s="12" t="s">
        <v>52</v>
      </c>
      <c r="B44" s="1">
        <f>'DATOS MENSUALES'!F318</f>
        <v>9.131426999999999</v>
      </c>
      <c r="C44" s="1">
        <f>'DATOS MENSUALES'!F319</f>
        <v>18.823446</v>
      </c>
      <c r="D44" s="1">
        <f>'DATOS MENSUALES'!F320</f>
        <v>29.5488</v>
      </c>
      <c r="E44" s="1">
        <f>'DATOS MENSUALES'!F321</f>
        <v>9.328755</v>
      </c>
      <c r="F44" s="1">
        <f>'DATOS MENSUALES'!F322</f>
        <v>6.020739</v>
      </c>
      <c r="G44" s="1">
        <f>'DATOS MENSUALES'!F323</f>
        <v>13.83861</v>
      </c>
      <c r="H44" s="1">
        <f>'DATOS MENSUALES'!F324</f>
        <v>4.7050849999999995</v>
      </c>
      <c r="I44" s="1">
        <f>'DATOS MENSUALES'!F325</f>
        <v>11.442234</v>
      </c>
      <c r="J44" s="1">
        <f>'DATOS MENSUALES'!F326</f>
        <v>3.0465929999999997</v>
      </c>
      <c r="K44" s="1">
        <f>'DATOS MENSUALES'!F327</f>
        <v>0.8138780000000001</v>
      </c>
      <c r="L44" s="1">
        <f>'DATOS MENSUALES'!F328</f>
        <v>0.603905</v>
      </c>
      <c r="M44" s="1">
        <f>'DATOS MENSUALES'!F329</f>
        <v>0.98176</v>
      </c>
      <c r="N44" s="1">
        <f t="shared" si="12"/>
        <v>108.285232</v>
      </c>
      <c r="O44" s="10"/>
      <c r="P44" s="60">
        <f t="shared" si="13"/>
        <v>85.66150273278926</v>
      </c>
      <c r="Q44" s="60">
        <f t="shared" si="14"/>
        <v>1046.974033709632</v>
      </c>
      <c r="R44" s="60">
        <f t="shared" si="15"/>
        <v>4646.470539133531</v>
      </c>
      <c r="S44" s="60">
        <f t="shared" si="16"/>
        <v>-2.356746937573236</v>
      </c>
      <c r="T44" s="60">
        <f t="shared" si="17"/>
        <v>-49.67710205249488</v>
      </c>
      <c r="U44" s="60">
        <f t="shared" si="18"/>
        <v>0.43813683616755844</v>
      </c>
      <c r="V44" s="60">
        <f t="shared" si="19"/>
        <v>-1035.4882698583763</v>
      </c>
      <c r="W44" s="60">
        <f t="shared" si="20"/>
        <v>-18.63648205417221</v>
      </c>
      <c r="X44" s="60">
        <f t="shared" si="21"/>
        <v>-16.082092730756546</v>
      </c>
      <c r="Y44" s="60">
        <f t="shared" si="22"/>
        <v>-1.7230215378317604</v>
      </c>
      <c r="Z44" s="60">
        <f t="shared" si="23"/>
        <v>-0.29068578315513804</v>
      </c>
      <c r="AA44" s="60">
        <f t="shared" si="24"/>
        <v>-0.2642372783782554</v>
      </c>
      <c r="AB44" s="60">
        <f t="shared" si="25"/>
        <v>780.3619075505329</v>
      </c>
    </row>
    <row r="45" spans="1:28" ht="12.75">
      <c r="A45" s="12" t="s">
        <v>53</v>
      </c>
      <c r="B45" s="1">
        <f>'DATOS MENSUALES'!F330</f>
        <v>1.232568</v>
      </c>
      <c r="C45" s="1">
        <f>'DATOS MENSUALES'!F331</f>
        <v>8.394960000000001</v>
      </c>
      <c r="D45" s="1">
        <f>'DATOS MENSUALES'!F332</f>
        <v>22.547652</v>
      </c>
      <c r="E45" s="1">
        <f>'DATOS MENSUALES'!F333</f>
        <v>34.375321</v>
      </c>
      <c r="F45" s="1">
        <f>'DATOS MENSUALES'!F334</f>
        <v>14.437940000000001</v>
      </c>
      <c r="G45" s="1">
        <f>'DATOS MENSUALES'!F335</f>
        <v>13.51875</v>
      </c>
      <c r="H45" s="1">
        <f>'DATOS MENSUALES'!F336</f>
        <v>30.731150999999997</v>
      </c>
      <c r="I45" s="1">
        <f>'DATOS MENSUALES'!F337</f>
        <v>18.933733</v>
      </c>
      <c r="J45" s="1">
        <f>'DATOS MENSUALES'!F338</f>
        <v>4.643891</v>
      </c>
      <c r="K45" s="1">
        <f>'DATOS MENSUALES'!F339</f>
        <v>0.51336</v>
      </c>
      <c r="L45" s="1">
        <f>'DATOS MENSUALES'!F340</f>
        <v>0.155952</v>
      </c>
      <c r="M45" s="1">
        <f>'DATOS MENSUALES'!F341</f>
        <v>0.403326</v>
      </c>
      <c r="N45" s="1">
        <f t="shared" si="12"/>
        <v>149.888604</v>
      </c>
      <c r="O45" s="10"/>
      <c r="P45" s="60">
        <f t="shared" si="13"/>
        <v>-42.53240874219983</v>
      </c>
      <c r="Q45" s="60">
        <f t="shared" si="14"/>
        <v>-0.020637467776603965</v>
      </c>
      <c r="R45" s="60">
        <f t="shared" si="15"/>
        <v>908.64341633452</v>
      </c>
      <c r="S45" s="60">
        <f t="shared" si="16"/>
        <v>13338.681309682</v>
      </c>
      <c r="T45" s="60">
        <f t="shared" si="17"/>
        <v>106.57173577981118</v>
      </c>
      <c r="U45" s="60">
        <f t="shared" si="18"/>
        <v>0.08498401829970098</v>
      </c>
      <c r="V45" s="60">
        <f t="shared" si="19"/>
        <v>4026.618199562489</v>
      </c>
      <c r="W45" s="60">
        <f t="shared" si="20"/>
        <v>113.39570317140029</v>
      </c>
      <c r="X45" s="60">
        <f t="shared" si="21"/>
        <v>-0.7962019370438256</v>
      </c>
      <c r="Y45" s="60">
        <f t="shared" si="22"/>
        <v>-3.3707119877423026</v>
      </c>
      <c r="Z45" s="60">
        <f t="shared" si="23"/>
        <v>-1.3690543449727215</v>
      </c>
      <c r="AA45" s="60">
        <f t="shared" si="24"/>
        <v>-1.8164419363440933</v>
      </c>
      <c r="AB45" s="60">
        <f t="shared" si="25"/>
        <v>131173.63312207733</v>
      </c>
    </row>
    <row r="46" spans="1:28" ht="12.75">
      <c r="A46" s="12" t="s">
        <v>54</v>
      </c>
      <c r="B46" s="1">
        <f>'DATOS MENSUALES'!F342</f>
        <v>0.3255</v>
      </c>
      <c r="C46" s="1">
        <f>'DATOS MENSUALES'!F343</f>
        <v>7.548852</v>
      </c>
      <c r="D46" s="1">
        <f>'DATOS MENSUALES'!F344</f>
        <v>10.46982</v>
      </c>
      <c r="E46" s="1">
        <f>'DATOS MENSUALES'!F345</f>
        <v>13.622224</v>
      </c>
      <c r="F46" s="1">
        <f>'DATOS MENSUALES'!F346</f>
        <v>9.83024</v>
      </c>
      <c r="G46" s="1">
        <f>'DATOS MENSUALES'!F347</f>
        <v>19.654664</v>
      </c>
      <c r="H46" s="1">
        <f>'DATOS MENSUALES'!F348</f>
        <v>15.646723000000001</v>
      </c>
      <c r="I46" s="1">
        <f>'DATOS MENSUALES'!F349</f>
        <v>16.903248</v>
      </c>
      <c r="J46" s="1">
        <f>'DATOS MENSUALES'!F350</f>
        <v>6.518663999999999</v>
      </c>
      <c r="K46" s="1">
        <f>'DATOS MENSUALES'!F351</f>
        <v>1.171368</v>
      </c>
      <c r="L46" s="1">
        <f>'DATOS MENSUALES'!F352</f>
        <v>0.341092</v>
      </c>
      <c r="M46" s="1">
        <f>'DATOS MENSUALES'!F353</f>
        <v>4.246272</v>
      </c>
      <c r="N46" s="1">
        <f t="shared" si="12"/>
        <v>106.27866700000003</v>
      </c>
      <c r="O46" s="10"/>
      <c r="P46" s="60">
        <f t="shared" si="13"/>
        <v>-85.05169543597836</v>
      </c>
      <c r="Q46" s="60">
        <f t="shared" si="14"/>
        <v>-1.4064472836112472</v>
      </c>
      <c r="R46" s="60">
        <f t="shared" si="15"/>
        <v>-13.688429489312826</v>
      </c>
      <c r="S46" s="60">
        <f t="shared" si="16"/>
        <v>26.005237253275734</v>
      </c>
      <c r="T46" s="60">
        <f t="shared" si="17"/>
        <v>0.0023748394387014503</v>
      </c>
      <c r="U46" s="60">
        <f t="shared" si="18"/>
        <v>284.31521350319804</v>
      </c>
      <c r="V46" s="60">
        <f t="shared" si="19"/>
        <v>0.5609362721789956</v>
      </c>
      <c r="W46" s="60">
        <f t="shared" si="20"/>
        <v>22.181877946837023</v>
      </c>
      <c r="X46" s="60">
        <f t="shared" si="21"/>
        <v>0.851773651570138</v>
      </c>
      <c r="Y46" s="60">
        <f t="shared" si="22"/>
        <v>-0.5955800143757612</v>
      </c>
      <c r="Z46" s="60">
        <f t="shared" si="23"/>
        <v>-0.7920820203084908</v>
      </c>
      <c r="AA46" s="60">
        <f t="shared" si="24"/>
        <v>18.042718889795516</v>
      </c>
      <c r="AB46" s="60">
        <f t="shared" si="25"/>
        <v>373.2515062800766</v>
      </c>
    </row>
    <row r="47" spans="1:28" ht="12.75">
      <c r="A47" s="12" t="s">
        <v>55</v>
      </c>
      <c r="B47" s="1">
        <f>'DATOS MENSUALES'!F354</f>
        <v>2.182068</v>
      </c>
      <c r="C47" s="1">
        <f>'DATOS MENSUALES'!F355</f>
        <v>5.272104</v>
      </c>
      <c r="D47" s="1">
        <f>'DATOS MENSUALES'!F356</f>
        <v>33.103575</v>
      </c>
      <c r="E47" s="1">
        <f>'DATOS MENSUALES'!F357</f>
        <v>25.124582</v>
      </c>
      <c r="F47" s="1">
        <f>'DATOS MENSUALES'!F358</f>
        <v>8.49114</v>
      </c>
      <c r="G47" s="1">
        <f>'DATOS MENSUALES'!F359</f>
        <v>11.216736</v>
      </c>
      <c r="H47" s="1">
        <f>'DATOS MENSUALES'!F360</f>
        <v>22.337856000000002</v>
      </c>
      <c r="I47" s="1">
        <f>'DATOS MENSUALES'!F361</f>
        <v>26.368535</v>
      </c>
      <c r="J47" s="1">
        <f>'DATOS MENSUALES'!F362</f>
        <v>8.055753</v>
      </c>
      <c r="K47" s="1">
        <f>'DATOS MENSUALES'!F363</f>
        <v>0.8203799999999999</v>
      </c>
      <c r="L47" s="1">
        <f>'DATOS MENSUALES'!F364</f>
        <v>0.68352</v>
      </c>
      <c r="M47" s="1">
        <f>'DATOS MENSUALES'!F365</f>
        <v>0.6133500000000001</v>
      </c>
      <c r="N47" s="1">
        <f t="shared" si="12"/>
        <v>144.269599</v>
      </c>
      <c r="O47" s="10"/>
      <c r="P47" s="60">
        <f t="shared" si="13"/>
        <v>-16.409387280821115</v>
      </c>
      <c r="Q47" s="60">
        <f t="shared" si="14"/>
        <v>-39.20529938207286</v>
      </c>
      <c r="R47" s="60">
        <f t="shared" si="15"/>
        <v>8293.468666789093</v>
      </c>
      <c r="S47" s="60">
        <f t="shared" si="16"/>
        <v>3026.6352442850584</v>
      </c>
      <c r="T47" s="60">
        <f t="shared" si="17"/>
        <v>-1.7526666805214748</v>
      </c>
      <c r="U47" s="60">
        <f t="shared" si="18"/>
        <v>-6.459366397715061</v>
      </c>
      <c r="V47" s="60">
        <f t="shared" si="19"/>
        <v>424.55520276813877</v>
      </c>
      <c r="W47" s="60">
        <f t="shared" si="20"/>
        <v>1849.5554125914864</v>
      </c>
      <c r="X47" s="60">
        <f t="shared" si="21"/>
        <v>15.345724081709166</v>
      </c>
      <c r="Y47" s="60">
        <f t="shared" si="22"/>
        <v>-1.6951386461413354</v>
      </c>
      <c r="Z47" s="60">
        <f t="shared" si="23"/>
        <v>-0.19796868474592932</v>
      </c>
      <c r="AA47" s="60">
        <f t="shared" si="24"/>
        <v>-1.0306346087007254</v>
      </c>
      <c r="AB47" s="60">
        <f t="shared" si="25"/>
        <v>92289.97841772197</v>
      </c>
    </row>
    <row r="48" spans="1:28" ht="12.75">
      <c r="A48" s="12" t="s">
        <v>56</v>
      </c>
      <c r="B48" s="1">
        <f>'DATOS MENSUALES'!F366</f>
        <v>0.576436</v>
      </c>
      <c r="C48" s="1">
        <f>'DATOS MENSUALES'!F367</f>
        <v>8.571056</v>
      </c>
      <c r="D48" s="1">
        <f>'DATOS MENSUALES'!F368</f>
        <v>7.810779</v>
      </c>
      <c r="E48" s="1">
        <f>'DATOS MENSUALES'!F369</f>
        <v>7.00532</v>
      </c>
      <c r="F48" s="1">
        <f>'DATOS MENSUALES'!F370</f>
        <v>12.077848</v>
      </c>
      <c r="G48" s="1">
        <f>'DATOS MENSUALES'!F371</f>
        <v>9.720805</v>
      </c>
      <c r="H48" s="1">
        <f>'DATOS MENSUALES'!F372</f>
        <v>28.193192000000003</v>
      </c>
      <c r="I48" s="1">
        <f>'DATOS MENSUALES'!F373</f>
        <v>19.91814</v>
      </c>
      <c r="J48" s="1">
        <f>'DATOS MENSUALES'!F374</f>
        <v>11.01879</v>
      </c>
      <c r="K48" s="1">
        <f>'DATOS MENSUALES'!F375</f>
        <v>4.0845</v>
      </c>
      <c r="L48" s="1">
        <f>'DATOS MENSUALES'!F376</f>
        <v>1.391013</v>
      </c>
      <c r="M48" s="1">
        <f>'DATOS MENSUALES'!F377</f>
        <v>0.789</v>
      </c>
      <c r="N48" s="1">
        <f t="shared" si="12"/>
        <v>111.15687899999999</v>
      </c>
      <c r="O48" s="10"/>
      <c r="P48" s="60">
        <f t="shared" si="13"/>
        <v>-71.30738482398608</v>
      </c>
      <c r="Q48" s="60">
        <f t="shared" si="14"/>
        <v>-0.0009469538948385351</v>
      </c>
      <c r="R48" s="60">
        <f t="shared" si="15"/>
        <v>-128.87713632060306</v>
      </c>
      <c r="S48" s="60">
        <f t="shared" si="16"/>
        <v>-48.7955434827034</v>
      </c>
      <c r="T48" s="60">
        <f t="shared" si="17"/>
        <v>13.498698821012194</v>
      </c>
      <c r="U48" s="60">
        <f t="shared" si="18"/>
        <v>-37.875155980610685</v>
      </c>
      <c r="V48" s="60">
        <f t="shared" si="19"/>
        <v>2390.615379498923</v>
      </c>
      <c r="W48" s="60">
        <f t="shared" si="20"/>
        <v>197.60841353410436</v>
      </c>
      <c r="X48" s="60">
        <f t="shared" si="21"/>
        <v>161.70516363941755</v>
      </c>
      <c r="Y48" s="60">
        <f t="shared" si="22"/>
        <v>8.89258649205753</v>
      </c>
      <c r="Z48" s="60">
        <f t="shared" si="23"/>
        <v>0.0019379796581900346</v>
      </c>
      <c r="AA48" s="60">
        <f t="shared" si="24"/>
        <v>-0.5810520118325649</v>
      </c>
      <c r="AB48" s="60">
        <f t="shared" si="25"/>
        <v>1762.0181456698638</v>
      </c>
    </row>
    <row r="49" spans="1:28" ht="12.75">
      <c r="A49" s="12" t="s">
        <v>57</v>
      </c>
      <c r="B49" s="1">
        <f>'DATOS MENSUALES'!F378</f>
        <v>0.808166</v>
      </c>
      <c r="C49" s="1">
        <f>'DATOS MENSUALES'!F379</f>
        <v>4.289818</v>
      </c>
      <c r="D49" s="1">
        <f>'DATOS MENSUALES'!F380</f>
        <v>12.0015</v>
      </c>
      <c r="E49" s="1">
        <f>'DATOS MENSUALES'!F381</f>
        <v>5.347849</v>
      </c>
      <c r="F49" s="1">
        <f>'DATOS MENSUALES'!F382</f>
        <v>12.150903</v>
      </c>
      <c r="G49" s="1">
        <f>'DATOS MENSUALES'!F383</f>
        <v>14.647408</v>
      </c>
      <c r="H49" s="1">
        <f>'DATOS MENSUALES'!F384</f>
        <v>20.966216000000003</v>
      </c>
      <c r="I49" s="1">
        <f>'DATOS MENSUALES'!F385</f>
        <v>30.350834999999996</v>
      </c>
      <c r="J49" s="1">
        <f>'DATOS MENSUALES'!F386</f>
        <v>17.250016000000002</v>
      </c>
      <c r="K49" s="1">
        <f>'DATOS MENSUALES'!F387</f>
        <v>4.03065</v>
      </c>
      <c r="L49" s="1">
        <f>'DATOS MENSUALES'!F388</f>
        <v>1.122751</v>
      </c>
      <c r="M49" s="1">
        <f>'DATOS MENSUALES'!F389</f>
        <v>1.312605</v>
      </c>
      <c r="N49" s="1">
        <f t="shared" si="12"/>
        <v>124.27871699999999</v>
      </c>
      <c r="O49" s="10"/>
      <c r="P49" s="60">
        <f t="shared" si="13"/>
        <v>-60.008607935537846</v>
      </c>
      <c r="Q49" s="60">
        <f t="shared" si="14"/>
        <v>-83.99530684137144</v>
      </c>
      <c r="R49" s="60">
        <f t="shared" si="15"/>
        <v>-0.6370520883554415</v>
      </c>
      <c r="S49" s="60">
        <f t="shared" si="16"/>
        <v>-149.86344687447752</v>
      </c>
      <c r="T49" s="60">
        <f t="shared" si="17"/>
        <v>14.779719387709347</v>
      </c>
      <c r="U49" s="60">
        <f t="shared" si="18"/>
        <v>3.8574345594205512</v>
      </c>
      <c r="V49" s="60">
        <f t="shared" si="19"/>
        <v>231.9519221222617</v>
      </c>
      <c r="W49" s="60">
        <f t="shared" si="20"/>
        <v>4296.822444168464</v>
      </c>
      <c r="X49" s="60">
        <f t="shared" si="21"/>
        <v>1593.1184259578472</v>
      </c>
      <c r="Y49" s="60">
        <f t="shared" si="22"/>
        <v>8.21704007137074</v>
      </c>
      <c r="Z49" s="60">
        <f t="shared" si="23"/>
        <v>-0.002960300111581229</v>
      </c>
      <c r="AA49" s="60">
        <f t="shared" si="24"/>
        <v>-0.030037887086715915</v>
      </c>
      <c r="AB49" s="60">
        <f t="shared" si="25"/>
        <v>16003.146208194237</v>
      </c>
    </row>
    <row r="50" spans="1:28" ht="12.75">
      <c r="A50" s="12" t="s">
        <v>58</v>
      </c>
      <c r="B50" s="1">
        <f>'DATOS MENSUALES'!F390</f>
        <v>4.65867</v>
      </c>
      <c r="C50" s="1">
        <f>'DATOS MENSUALES'!F391</f>
        <v>4.9824</v>
      </c>
      <c r="D50" s="1">
        <f>'DATOS MENSUALES'!F392</f>
        <v>7.787978</v>
      </c>
      <c r="E50" s="1">
        <f>'DATOS MENSUALES'!F393</f>
        <v>5.867136</v>
      </c>
      <c r="F50" s="1">
        <f>'DATOS MENSUALES'!F394</f>
        <v>13.46085</v>
      </c>
      <c r="G50" s="1">
        <f>'DATOS MENSUALES'!F395</f>
        <v>13.94543</v>
      </c>
      <c r="H50" s="1">
        <f>'DATOS MENSUALES'!F396</f>
        <v>14.609448</v>
      </c>
      <c r="I50" s="1">
        <f>'DATOS MENSUALES'!F397</f>
        <v>21.12457</v>
      </c>
      <c r="J50" s="1">
        <f>'DATOS MENSUALES'!F398</f>
        <v>5.509072</v>
      </c>
      <c r="K50" s="1">
        <f>'DATOS MENSUALES'!F399</f>
        <v>1.889949</v>
      </c>
      <c r="L50" s="1">
        <f>'DATOS MENSUALES'!F400</f>
        <v>1.099254</v>
      </c>
      <c r="M50" s="1">
        <f>'DATOS MENSUALES'!F401</f>
        <v>1.041348</v>
      </c>
      <c r="N50" s="1">
        <f t="shared" si="12"/>
        <v>95.97610500000002</v>
      </c>
      <c r="O50" s="10"/>
      <c r="P50" s="60">
        <f t="shared" si="13"/>
        <v>-0.0002689712526662298</v>
      </c>
      <c r="Q50" s="60">
        <f t="shared" si="14"/>
        <v>-50.11507403768833</v>
      </c>
      <c r="R50" s="60">
        <f t="shared" si="15"/>
        <v>-130.63028197568036</v>
      </c>
      <c r="S50" s="60">
        <f t="shared" si="16"/>
        <v>-110.06703908458726</v>
      </c>
      <c r="T50" s="60">
        <f t="shared" si="17"/>
        <v>53.32835855558517</v>
      </c>
      <c r="U50" s="60">
        <f t="shared" si="18"/>
        <v>0.6502168144913415</v>
      </c>
      <c r="V50" s="60">
        <f t="shared" si="19"/>
        <v>-0.009603675409946973</v>
      </c>
      <c r="W50" s="60">
        <f t="shared" si="20"/>
        <v>347.586376562746</v>
      </c>
      <c r="X50" s="60">
        <f t="shared" si="21"/>
        <v>-0.00023448959169352994</v>
      </c>
      <c r="Y50" s="60">
        <f t="shared" si="22"/>
        <v>-0.0018506948345301468</v>
      </c>
      <c r="Z50" s="60">
        <f t="shared" si="23"/>
        <v>-0.004664405737193783</v>
      </c>
      <c r="AA50" s="60">
        <f t="shared" si="24"/>
        <v>-0.1972501846058339</v>
      </c>
      <c r="AB50" s="60">
        <f t="shared" si="25"/>
        <v>-29.864272465034333</v>
      </c>
    </row>
    <row r="51" spans="1:28" ht="12.75">
      <c r="A51" s="12" t="s">
        <v>59</v>
      </c>
      <c r="B51" s="1">
        <f>'DATOS MENSUALES'!F402</f>
        <v>6.736656</v>
      </c>
      <c r="C51" s="1">
        <f>'DATOS MENSUALES'!F403</f>
        <v>5.658112</v>
      </c>
      <c r="D51" s="1">
        <f>'DATOS MENSUALES'!F404</f>
        <v>8.463823999999999</v>
      </c>
      <c r="E51" s="1">
        <f>'DATOS MENSUALES'!F405</f>
        <v>14.074859</v>
      </c>
      <c r="F51" s="1">
        <f>'DATOS MENSUALES'!F406</f>
        <v>8.791208000000001</v>
      </c>
      <c r="G51" s="1">
        <f>'DATOS MENSUALES'!F407</f>
        <v>13.786345</v>
      </c>
      <c r="H51" s="1">
        <f>'DATOS MENSUALES'!F408</f>
        <v>17.252988</v>
      </c>
      <c r="I51" s="1">
        <f>'DATOS MENSUALES'!F409</f>
        <v>10.52195</v>
      </c>
      <c r="J51" s="1">
        <f>'DATOS MENSUALES'!F410</f>
        <v>3.855884</v>
      </c>
      <c r="K51" s="1">
        <f>'DATOS MENSUALES'!F411</f>
        <v>2.447499</v>
      </c>
      <c r="L51" s="1">
        <f>'DATOS MENSUALES'!F412</f>
        <v>0.617292</v>
      </c>
      <c r="M51" s="1">
        <f>'DATOS MENSUALES'!F413</f>
        <v>0.8230919999999999</v>
      </c>
      <c r="N51" s="1">
        <f t="shared" si="12"/>
        <v>93.02970900000001</v>
      </c>
      <c r="O51" s="10"/>
      <c r="P51" s="60">
        <f t="shared" si="13"/>
        <v>8.162307263048367</v>
      </c>
      <c r="Q51" s="60">
        <f t="shared" si="14"/>
        <v>-27.301995542781814</v>
      </c>
      <c r="R51" s="60">
        <f t="shared" si="15"/>
        <v>-85.07512881465624</v>
      </c>
      <c r="S51" s="60">
        <f t="shared" si="16"/>
        <v>39.838044033059326</v>
      </c>
      <c r="T51" s="60">
        <f t="shared" si="17"/>
        <v>-0.7427295668433714</v>
      </c>
      <c r="U51" s="60">
        <f t="shared" si="18"/>
        <v>0.3537688762134375</v>
      </c>
      <c r="V51" s="60">
        <f t="shared" si="19"/>
        <v>14.366295092090162</v>
      </c>
      <c r="W51" s="60">
        <f t="shared" si="20"/>
        <v>-45.558896201102534</v>
      </c>
      <c r="X51" s="60">
        <f t="shared" si="21"/>
        <v>-5.042906980340707</v>
      </c>
      <c r="Y51" s="60">
        <f t="shared" si="22"/>
        <v>0.0821849478200531</v>
      </c>
      <c r="Z51" s="60">
        <f t="shared" si="23"/>
        <v>-0.27341623848515356</v>
      </c>
      <c r="AA51" s="60">
        <f t="shared" si="24"/>
        <v>-0.5127049633030314</v>
      </c>
      <c r="AB51" s="60">
        <f t="shared" si="25"/>
        <v>-221.3282504924058</v>
      </c>
    </row>
    <row r="52" spans="1:28" ht="12.75">
      <c r="A52" s="12" t="s">
        <v>60</v>
      </c>
      <c r="B52" s="1">
        <f>'DATOS MENSUALES'!F414</f>
        <v>4.6090800000000005</v>
      </c>
      <c r="C52" s="1">
        <f>'DATOS MENSUALES'!F415</f>
        <v>16.834443</v>
      </c>
      <c r="D52" s="1">
        <f>'DATOS MENSUALES'!F416</f>
        <v>5.96164</v>
      </c>
      <c r="E52" s="1">
        <f>'DATOS MENSUALES'!F417</f>
        <v>9.167964</v>
      </c>
      <c r="F52" s="1">
        <f>'DATOS MENSUALES'!F418</f>
        <v>6.5355680000000005</v>
      </c>
      <c r="G52" s="1">
        <f>'DATOS MENSUALES'!F419</f>
        <v>8.41044</v>
      </c>
      <c r="H52" s="1">
        <f>'DATOS MENSUALES'!F420</f>
        <v>13.721176</v>
      </c>
      <c r="I52" s="1">
        <f>'DATOS MENSUALES'!F421</f>
        <v>9.401336</v>
      </c>
      <c r="J52" s="1">
        <f>'DATOS MENSUALES'!F422</f>
        <v>5.1392</v>
      </c>
      <c r="K52" s="1">
        <f>'DATOS MENSUALES'!F423</f>
        <v>1.040193</v>
      </c>
      <c r="L52" s="1">
        <f>'DATOS MENSUALES'!F424</f>
        <v>1.248072</v>
      </c>
      <c r="M52" s="1">
        <f>'DATOS MENSUALES'!F425</f>
        <v>3.10649</v>
      </c>
      <c r="N52" s="1">
        <f t="shared" si="12"/>
        <v>85.17560199999998</v>
      </c>
      <c r="O52" s="10"/>
      <c r="P52" s="60">
        <f t="shared" si="13"/>
        <v>-0.001487042188218557</v>
      </c>
      <c r="Q52" s="60">
        <f t="shared" si="14"/>
        <v>544.3753781478832</v>
      </c>
      <c r="R52" s="60">
        <f t="shared" si="15"/>
        <v>-328.55309316079314</v>
      </c>
      <c r="S52" s="60">
        <f t="shared" si="16"/>
        <v>-3.318383523620251</v>
      </c>
      <c r="T52" s="60">
        <f t="shared" si="17"/>
        <v>-31.592104445956092</v>
      </c>
      <c r="U52" s="60">
        <f t="shared" si="18"/>
        <v>-101.75956268045675</v>
      </c>
      <c r="V52" s="60">
        <f t="shared" si="19"/>
        <v>-1.3340182035108215</v>
      </c>
      <c r="W52" s="60">
        <f t="shared" si="20"/>
        <v>-103.3051149839907</v>
      </c>
      <c r="X52" s="60">
        <f t="shared" si="21"/>
        <v>-0.08036281967604736</v>
      </c>
      <c r="Y52" s="60">
        <f t="shared" si="22"/>
        <v>-0.9198372440021378</v>
      </c>
      <c r="Z52" s="60">
        <f t="shared" si="23"/>
        <v>-6.093330103422133E-06</v>
      </c>
      <c r="AA52" s="60">
        <f t="shared" si="24"/>
        <v>3.2617501251525174</v>
      </c>
      <c r="AB52" s="60">
        <f t="shared" si="25"/>
        <v>-2687.3828839536322</v>
      </c>
    </row>
    <row r="53" spans="1:28" ht="12.75">
      <c r="A53" s="12" t="s">
        <v>61</v>
      </c>
      <c r="B53" s="1">
        <f>'DATOS MENSUALES'!F426</f>
        <v>7.857046</v>
      </c>
      <c r="C53" s="1">
        <f>'DATOS MENSUALES'!F427</f>
        <v>14.091702</v>
      </c>
      <c r="D53" s="1">
        <f>'DATOS MENSUALES'!F428</f>
        <v>7.774725</v>
      </c>
      <c r="E53" s="1">
        <f>'DATOS MENSUALES'!F429</f>
        <v>4.797936</v>
      </c>
      <c r="F53" s="1">
        <f>'DATOS MENSUALES'!F430</f>
        <v>12.350016</v>
      </c>
      <c r="G53" s="1">
        <f>'DATOS MENSUALES'!F431</f>
        <v>14.570822</v>
      </c>
      <c r="H53" s="1">
        <f>'DATOS MENSUALES'!F432</f>
        <v>19.574063000000002</v>
      </c>
      <c r="I53" s="1">
        <f>'DATOS MENSUALES'!F433</f>
        <v>12.285015999999999</v>
      </c>
      <c r="J53" s="1">
        <f>'DATOS MENSUALES'!F434</f>
        <v>1.9681440000000001</v>
      </c>
      <c r="K53" s="1">
        <f>'DATOS MENSUALES'!F435</f>
        <v>1.364726</v>
      </c>
      <c r="L53" s="1">
        <f>'DATOS MENSUALES'!F436</f>
        <v>0.7989120000000001</v>
      </c>
      <c r="M53" s="1">
        <f>'DATOS MENSUALES'!F437</f>
        <v>2.38095</v>
      </c>
      <c r="N53" s="1">
        <f t="shared" si="12"/>
        <v>99.814058</v>
      </c>
      <c r="O53" s="10"/>
      <c r="P53" s="60">
        <f t="shared" si="13"/>
        <v>30.776858329058008</v>
      </c>
      <c r="Q53" s="60">
        <f t="shared" si="14"/>
        <v>159.43578674195004</v>
      </c>
      <c r="R53" s="60">
        <f t="shared" si="15"/>
        <v>-131.65656046798193</v>
      </c>
      <c r="S53" s="60">
        <f t="shared" si="16"/>
        <v>-201.39421268779108</v>
      </c>
      <c r="T53" s="60">
        <f t="shared" si="17"/>
        <v>18.67697621215423</v>
      </c>
      <c r="U53" s="60">
        <f t="shared" si="18"/>
        <v>3.3194674061441267</v>
      </c>
      <c r="V53" s="60">
        <f t="shared" si="19"/>
        <v>107.31111203639733</v>
      </c>
      <c r="W53" s="60">
        <f t="shared" si="20"/>
        <v>-5.914934200991272</v>
      </c>
      <c r="X53" s="60">
        <f t="shared" si="21"/>
        <v>-46.756902041461146</v>
      </c>
      <c r="Y53" s="60">
        <f t="shared" si="22"/>
        <v>-0.2720958642634615</v>
      </c>
      <c r="Z53" s="60">
        <f t="shared" si="23"/>
        <v>-0.10212583988264502</v>
      </c>
      <c r="AA53" s="60">
        <f t="shared" si="24"/>
        <v>0.43464274179032125</v>
      </c>
      <c r="AB53" s="60">
        <f t="shared" si="25"/>
        <v>0.3977359749490517</v>
      </c>
    </row>
    <row r="54" spans="1:28" ht="12.75">
      <c r="A54" s="12" t="s">
        <v>62</v>
      </c>
      <c r="B54" s="1">
        <f>'DATOS MENSUALES'!F438</f>
        <v>8.090427</v>
      </c>
      <c r="C54" s="1">
        <f>'DATOS MENSUALES'!F439</f>
        <v>12.028992</v>
      </c>
      <c r="D54" s="1">
        <f>'DATOS MENSUALES'!F440</f>
        <v>12.291</v>
      </c>
      <c r="E54" s="1">
        <f>'DATOS MENSUALES'!F441</f>
        <v>10.27686</v>
      </c>
      <c r="F54" s="1">
        <f>'DATOS MENSUALES'!F442</f>
        <v>13.56004</v>
      </c>
      <c r="G54" s="1">
        <f>'DATOS MENSUALES'!F443</f>
        <v>9.176601</v>
      </c>
      <c r="H54" s="1">
        <f>'DATOS MENSUALES'!F444</f>
        <v>10.030710000000001</v>
      </c>
      <c r="I54" s="1">
        <f>'DATOS MENSUALES'!F445</f>
        <v>9.491404000000001</v>
      </c>
      <c r="J54" s="1">
        <f>'DATOS MENSUALES'!F446</f>
        <v>9.72748</v>
      </c>
      <c r="K54" s="1">
        <f>'DATOS MENSUALES'!F447</f>
        <v>3.574395</v>
      </c>
      <c r="L54" s="1">
        <f>'DATOS MENSUALES'!F448</f>
        <v>3.581068</v>
      </c>
      <c r="M54" s="1">
        <f>'DATOS MENSUALES'!F449</f>
        <v>1.545128</v>
      </c>
      <c r="N54" s="1">
        <f t="shared" si="12"/>
        <v>103.37410500000001</v>
      </c>
      <c r="O54" s="10"/>
      <c r="P54" s="60">
        <f t="shared" si="13"/>
        <v>38.17764351912805</v>
      </c>
      <c r="Q54" s="60">
        <f t="shared" si="14"/>
        <v>37.92412970564302</v>
      </c>
      <c r="R54" s="60">
        <f t="shared" si="15"/>
        <v>-0.18611923483457227</v>
      </c>
      <c r="S54" s="60">
        <f t="shared" si="16"/>
        <v>-0.0560363639846489</v>
      </c>
      <c r="T54" s="60">
        <f t="shared" si="17"/>
        <v>57.65637530726328</v>
      </c>
      <c r="U54" s="60">
        <f t="shared" si="18"/>
        <v>-59.43285531923595</v>
      </c>
      <c r="V54" s="60">
        <f t="shared" si="19"/>
        <v>-109.99152719036236</v>
      </c>
      <c r="W54" s="60">
        <f t="shared" si="20"/>
        <v>-97.46963553445207</v>
      </c>
      <c r="X54" s="60">
        <f t="shared" si="21"/>
        <v>71.82231727240323</v>
      </c>
      <c r="Y54" s="60">
        <f t="shared" si="22"/>
        <v>3.8086252726408536</v>
      </c>
      <c r="Z54" s="60">
        <f t="shared" si="23"/>
        <v>12.40228245713081</v>
      </c>
      <c r="AA54" s="60">
        <f t="shared" si="24"/>
        <v>-0.0004806190855386938</v>
      </c>
      <c r="AB54" s="60">
        <f t="shared" si="25"/>
        <v>79.25546218857595</v>
      </c>
    </row>
    <row r="55" spans="1:28" ht="12.75">
      <c r="A55" s="12" t="s">
        <v>63</v>
      </c>
      <c r="B55" s="1">
        <f>'DATOS MENSUALES'!F450</f>
        <v>3.722512</v>
      </c>
      <c r="C55" s="1">
        <f>'DATOS MENSUALES'!F451</f>
        <v>3.121328</v>
      </c>
      <c r="D55" s="1">
        <f>'DATOS MENSUALES'!F452</f>
        <v>15.742828</v>
      </c>
      <c r="E55" s="1">
        <f>'DATOS MENSUALES'!F453</f>
        <v>4.200274</v>
      </c>
      <c r="F55" s="1">
        <f>'DATOS MENSUALES'!F454</f>
        <v>28.77624</v>
      </c>
      <c r="G55" s="1">
        <f>'DATOS MENSUALES'!F455</f>
        <v>16.326711</v>
      </c>
      <c r="H55" s="1">
        <f>'DATOS MENSUALES'!F456</f>
        <v>14.75727</v>
      </c>
      <c r="I55" s="1">
        <f>'DATOS MENSUALES'!F457</f>
        <v>18.777050000000003</v>
      </c>
      <c r="J55" s="1">
        <f>'DATOS MENSUALES'!F458</f>
        <v>7.49413</v>
      </c>
      <c r="K55" s="1">
        <f>'DATOS MENSUALES'!F459</f>
        <v>1.99226</v>
      </c>
      <c r="L55" s="1">
        <f>'DATOS MENSUALES'!F460</f>
        <v>0.305325</v>
      </c>
      <c r="M55" s="1">
        <f>'DATOS MENSUALES'!F461</f>
        <v>0.226849</v>
      </c>
      <c r="N55" s="1">
        <f t="shared" si="12"/>
        <v>115.442777</v>
      </c>
      <c r="O55" s="10"/>
      <c r="P55" s="60">
        <f t="shared" si="13"/>
        <v>-1.00212805320924</v>
      </c>
      <c r="Q55" s="60">
        <f t="shared" si="14"/>
        <v>-170.76243895870576</v>
      </c>
      <c r="R55" s="60">
        <f t="shared" si="15"/>
        <v>23.909758554065295</v>
      </c>
      <c r="S55" s="60">
        <f t="shared" si="16"/>
        <v>-269.4928804228776</v>
      </c>
      <c r="T55" s="60">
        <f t="shared" si="17"/>
        <v>6945.368697034214</v>
      </c>
      <c r="U55" s="60">
        <f t="shared" si="18"/>
        <v>34.252650344205456</v>
      </c>
      <c r="V55" s="60">
        <f t="shared" si="19"/>
        <v>-0.00027130284932942494</v>
      </c>
      <c r="W55" s="60">
        <f t="shared" si="20"/>
        <v>102.73613012743954</v>
      </c>
      <c r="X55" s="60">
        <f t="shared" si="21"/>
        <v>7.115474348771639</v>
      </c>
      <c r="Y55" s="60">
        <f t="shared" si="22"/>
        <v>-8.570407763350789E-06</v>
      </c>
      <c r="Z55" s="60">
        <f t="shared" si="23"/>
        <v>-0.8875367602540629</v>
      </c>
      <c r="AA55" s="60">
        <f t="shared" si="24"/>
        <v>-2.724115027861782</v>
      </c>
      <c r="AB55" s="60">
        <f t="shared" si="25"/>
        <v>4382.066516669164</v>
      </c>
    </row>
    <row r="56" spans="1:28" ht="12.75">
      <c r="A56" s="12" t="s">
        <v>64</v>
      </c>
      <c r="B56" s="1">
        <f>'DATOS MENSUALES'!F462</f>
        <v>2.693952</v>
      </c>
      <c r="C56" s="1">
        <f>'DATOS MENSUALES'!F463</f>
        <v>4.280416</v>
      </c>
      <c r="D56" s="1">
        <f>'DATOS MENSUALES'!F464</f>
        <v>27.287231999999996</v>
      </c>
      <c r="E56" s="1">
        <f>'DATOS MENSUALES'!F465</f>
        <v>16.160585</v>
      </c>
      <c r="F56" s="1">
        <f>'DATOS MENSUALES'!F466</f>
        <v>18.989304</v>
      </c>
      <c r="G56" s="1">
        <f>'DATOS MENSUALES'!F467</f>
        <v>12.093751000000001</v>
      </c>
      <c r="H56" s="1">
        <f>'DATOS MENSUALES'!F468</f>
        <v>18.960084000000002</v>
      </c>
      <c r="I56" s="1">
        <f>'DATOS MENSUALES'!F469</f>
        <v>12.060398</v>
      </c>
      <c r="J56" s="1">
        <f>'DATOS MENSUALES'!F470</f>
        <v>5.584530000000001</v>
      </c>
      <c r="K56" s="1">
        <f>'DATOS MENSUALES'!F471</f>
        <v>1.091727</v>
      </c>
      <c r="L56" s="1">
        <f>'DATOS MENSUALES'!F472</f>
        <v>0.05628</v>
      </c>
      <c r="M56" s="1">
        <f>'DATOS MENSUALES'!F473</f>
        <v>0.6033999999999999</v>
      </c>
      <c r="N56" s="1">
        <f t="shared" si="12"/>
        <v>119.861659</v>
      </c>
      <c r="O56" s="10"/>
      <c r="P56" s="60">
        <f t="shared" si="13"/>
        <v>-8.35639124838043</v>
      </c>
      <c r="Q56" s="60">
        <f t="shared" si="14"/>
        <v>-84.53744529682712</v>
      </c>
      <c r="R56" s="60">
        <f t="shared" si="15"/>
        <v>3001.739868713128</v>
      </c>
      <c r="S56" s="60">
        <f t="shared" si="16"/>
        <v>166.47084764986576</v>
      </c>
      <c r="T56" s="60">
        <f t="shared" si="17"/>
        <v>802.4076416065296</v>
      </c>
      <c r="U56" s="60">
        <f t="shared" si="18"/>
        <v>-0.9566720553615672</v>
      </c>
      <c r="V56" s="60">
        <f t="shared" si="19"/>
        <v>70.85912013060788</v>
      </c>
      <c r="W56" s="60">
        <f t="shared" si="20"/>
        <v>-8.403936372713575</v>
      </c>
      <c r="X56" s="60">
        <f t="shared" si="21"/>
        <v>2.623875898848608E-06</v>
      </c>
      <c r="Y56" s="60">
        <f t="shared" si="22"/>
        <v>-0.781223522097372</v>
      </c>
      <c r="Z56" s="60">
        <f t="shared" si="23"/>
        <v>-1.7718111066689894</v>
      </c>
      <c r="AA56" s="60">
        <f t="shared" si="24"/>
        <v>-1.0613921614520663</v>
      </c>
      <c r="AB56" s="60">
        <f t="shared" si="25"/>
        <v>8976.884236689551</v>
      </c>
    </row>
    <row r="57" spans="1:28" ht="12.75">
      <c r="A57" s="12" t="s">
        <v>65</v>
      </c>
      <c r="B57" s="1">
        <f>'DATOS MENSUALES'!F474</f>
        <v>6.343798</v>
      </c>
      <c r="C57" s="1">
        <f>'DATOS MENSUALES'!F475</f>
        <v>17.149875</v>
      </c>
      <c r="D57" s="1">
        <f>'DATOS MENSUALES'!F476</f>
        <v>10.871172000000001</v>
      </c>
      <c r="E57" s="1">
        <f>'DATOS MENSUALES'!F477</f>
        <v>14.604718</v>
      </c>
      <c r="F57" s="1">
        <f>'DATOS MENSUALES'!F478</f>
        <v>12.33375</v>
      </c>
      <c r="G57" s="1">
        <f>'DATOS MENSUALES'!F479</f>
        <v>9.769307999999999</v>
      </c>
      <c r="H57" s="1">
        <f>'DATOS MENSUALES'!F480</f>
        <v>12.565935</v>
      </c>
      <c r="I57" s="1">
        <f>'DATOS MENSUALES'!F481</f>
        <v>9.042882</v>
      </c>
      <c r="J57" s="1">
        <f>'DATOS MENSUALES'!F482</f>
        <v>5.21172</v>
      </c>
      <c r="K57" s="1">
        <f>'DATOS MENSUALES'!F483</f>
        <v>1.276101</v>
      </c>
      <c r="L57" s="1">
        <f>'DATOS MENSUALES'!F484</f>
        <v>0.098325</v>
      </c>
      <c r="M57" s="1">
        <f>'DATOS MENSUALES'!F485</f>
        <v>0.22133999999999998</v>
      </c>
      <c r="N57" s="1">
        <f t="shared" si="12"/>
        <v>99.488924</v>
      </c>
      <c r="O57" s="10"/>
      <c r="P57" s="60">
        <f t="shared" si="13"/>
        <v>4.256073648386157</v>
      </c>
      <c r="Q57" s="60">
        <f t="shared" si="14"/>
        <v>609.9338308963465</v>
      </c>
      <c r="R57" s="60">
        <f t="shared" si="15"/>
        <v>-7.889829994928964</v>
      </c>
      <c r="S57" s="60">
        <f t="shared" si="16"/>
        <v>61.40495686798386</v>
      </c>
      <c r="T57" s="60">
        <f t="shared" si="17"/>
        <v>18.33556760006097</v>
      </c>
      <c r="U57" s="60">
        <f t="shared" si="18"/>
        <v>-36.25767705821411</v>
      </c>
      <c r="V57" s="60">
        <f t="shared" si="19"/>
        <v>-11.48309004593152</v>
      </c>
      <c r="W57" s="60">
        <f t="shared" si="20"/>
        <v>-128.8355397055623</v>
      </c>
      <c r="X57" s="60">
        <f t="shared" si="21"/>
        <v>-0.04627498699437787</v>
      </c>
      <c r="Y57" s="60">
        <f t="shared" si="22"/>
        <v>-0.3997023076467953</v>
      </c>
      <c r="Z57" s="60">
        <f t="shared" si="23"/>
        <v>-1.5934624965227684</v>
      </c>
      <c r="AA57" s="60">
        <f t="shared" si="24"/>
        <v>-2.756478588190853</v>
      </c>
      <c r="AB57" s="60">
        <f t="shared" si="25"/>
        <v>0.06906207091374167</v>
      </c>
    </row>
    <row r="58" spans="1:28" ht="12.75">
      <c r="A58" s="12" t="s">
        <v>66</v>
      </c>
      <c r="B58" s="1">
        <f>'DATOS MENSUALES'!F486</f>
        <v>4.998728</v>
      </c>
      <c r="C58" s="1">
        <f>'DATOS MENSUALES'!F487</f>
        <v>6.72793</v>
      </c>
      <c r="D58" s="1">
        <f>'DATOS MENSUALES'!F488</f>
        <v>13.645016000000002</v>
      </c>
      <c r="E58" s="1">
        <f>'DATOS MENSUALES'!F489</f>
        <v>15.12875</v>
      </c>
      <c r="F58" s="1">
        <f>'DATOS MENSUALES'!F490</f>
        <v>7.295664</v>
      </c>
      <c r="G58" s="1">
        <f>'DATOS MENSUALES'!F491</f>
        <v>19.693809</v>
      </c>
      <c r="H58" s="1">
        <f>'DATOS MENSUALES'!F492</f>
        <v>10.691646</v>
      </c>
      <c r="I58" s="1">
        <f>'DATOS MENSUALES'!F493</f>
        <v>11.96832</v>
      </c>
      <c r="J58" s="1">
        <f>'DATOS MENSUALES'!F494</f>
        <v>4.915614</v>
      </c>
      <c r="K58" s="1">
        <f>'DATOS MENSUALES'!F495</f>
        <v>1.097766</v>
      </c>
      <c r="L58" s="1">
        <f>'DATOS MENSUALES'!F496</f>
        <v>0.364208</v>
      </c>
      <c r="M58" s="1">
        <f>'DATOS MENSUALES'!F497</f>
        <v>0.491502</v>
      </c>
      <c r="N58" s="1">
        <f t="shared" si="12"/>
        <v>97.01895300000002</v>
      </c>
      <c r="O58" s="10"/>
      <c r="P58" s="60">
        <f t="shared" si="13"/>
        <v>0.020912147322634703</v>
      </c>
      <c r="Q58" s="60">
        <f t="shared" si="14"/>
        <v>-7.316361039712242</v>
      </c>
      <c r="R58" s="60">
        <f t="shared" si="15"/>
        <v>0.4801724858832065</v>
      </c>
      <c r="S58" s="60">
        <f t="shared" si="16"/>
        <v>89.26793395815281</v>
      </c>
      <c r="T58" s="60">
        <f t="shared" si="17"/>
        <v>-13.844035882824485</v>
      </c>
      <c r="U58" s="60">
        <f t="shared" si="18"/>
        <v>289.4231691398037</v>
      </c>
      <c r="V58" s="60">
        <f t="shared" si="19"/>
        <v>-70.46346270748383</v>
      </c>
      <c r="W58" s="60">
        <f t="shared" si="20"/>
        <v>-9.598252831620842</v>
      </c>
      <c r="X58" s="60">
        <f t="shared" si="21"/>
        <v>-0.2811701636501933</v>
      </c>
      <c r="Y58" s="60">
        <f t="shared" si="22"/>
        <v>-0.7659565691105477</v>
      </c>
      <c r="Z58" s="60">
        <f t="shared" si="23"/>
        <v>-0.7341855698103888</v>
      </c>
      <c r="AA58" s="60">
        <f t="shared" si="24"/>
        <v>-1.4504066705831258</v>
      </c>
      <c r="AB58" s="60">
        <f t="shared" si="25"/>
        <v>-8.737888557835241</v>
      </c>
    </row>
    <row r="59" spans="1:28" ht="12.75">
      <c r="A59" s="12" t="s">
        <v>67</v>
      </c>
      <c r="B59" s="1">
        <f>'DATOS MENSUALES'!F498</f>
        <v>8.568186</v>
      </c>
      <c r="C59" s="1">
        <f>'DATOS MENSUALES'!F499</f>
        <v>2.7111359999999998</v>
      </c>
      <c r="D59" s="1">
        <f>'DATOS MENSUALES'!F500</f>
        <v>11.93307</v>
      </c>
      <c r="E59" s="1">
        <f>'DATOS MENSUALES'!F501</f>
        <v>15.824796</v>
      </c>
      <c r="F59" s="1">
        <f>'DATOS MENSUALES'!F502</f>
        <v>8.79658</v>
      </c>
      <c r="G59" s="1">
        <f>'DATOS MENSUALES'!F503</f>
        <v>13.89574</v>
      </c>
      <c r="H59" s="1">
        <f>'DATOS MENSUALES'!F504</f>
        <v>6.188616</v>
      </c>
      <c r="I59" s="1">
        <f>'DATOS MENSUALES'!F505</f>
        <v>3.881011</v>
      </c>
      <c r="J59" s="1">
        <f>'DATOS MENSUALES'!F506</f>
        <v>3.357221</v>
      </c>
      <c r="K59" s="1">
        <f>'DATOS MENSUALES'!F507</f>
        <v>0.9506319999999999</v>
      </c>
      <c r="L59" s="1">
        <f>'DATOS MENSUALES'!F508</f>
        <v>0.19068200000000002</v>
      </c>
      <c r="M59" s="1">
        <f>'DATOS MENSUALES'!F509</f>
        <v>0.747201</v>
      </c>
      <c r="N59" s="1">
        <f t="shared" si="12"/>
        <v>77.04487099999999</v>
      </c>
      <c r="O59" s="10"/>
      <c r="P59" s="60">
        <f t="shared" si="13"/>
        <v>56.84303053639467</v>
      </c>
      <c r="Q59" s="60">
        <f t="shared" si="14"/>
        <v>-211.50841218363854</v>
      </c>
      <c r="R59" s="60">
        <f t="shared" si="15"/>
        <v>-0.8014510615415866</v>
      </c>
      <c r="S59" s="60">
        <f t="shared" si="16"/>
        <v>137.80923426141416</v>
      </c>
      <c r="T59" s="60">
        <f t="shared" si="17"/>
        <v>-0.7295904652563266</v>
      </c>
      <c r="U59" s="60">
        <f t="shared" si="18"/>
        <v>0.5446287645372331</v>
      </c>
      <c r="V59" s="60">
        <f t="shared" si="19"/>
        <v>-643.4935609810036</v>
      </c>
      <c r="W59" s="60">
        <f t="shared" si="20"/>
        <v>-1065.1134061759142</v>
      </c>
      <c r="X59" s="60">
        <f t="shared" si="21"/>
        <v>-10.845465614388388</v>
      </c>
      <c r="Y59" s="60">
        <f t="shared" si="22"/>
        <v>-1.1980832294218726</v>
      </c>
      <c r="Z59" s="60">
        <f t="shared" si="23"/>
        <v>-1.24456885164189</v>
      </c>
      <c r="AA59" s="60">
        <f t="shared" si="24"/>
        <v>-0.672815499971366</v>
      </c>
      <c r="AB59" s="60">
        <f t="shared" si="25"/>
        <v>-10697.11437717487</v>
      </c>
    </row>
    <row r="60" spans="1:28" ht="12.75">
      <c r="A60" s="12" t="s">
        <v>68</v>
      </c>
      <c r="B60" s="1">
        <f>'DATOS MENSUALES'!F510</f>
        <v>6.835050000000001</v>
      </c>
      <c r="C60" s="1">
        <f>'DATOS MENSUALES'!F511</f>
        <v>15.186402000000001</v>
      </c>
      <c r="D60" s="1">
        <f>'DATOS MENSUALES'!F512</f>
        <v>21.074768</v>
      </c>
      <c r="E60" s="1">
        <f>'DATOS MENSUALES'!F513</f>
        <v>6.329746</v>
      </c>
      <c r="F60" s="1">
        <f>'DATOS MENSUALES'!F514</f>
        <v>11.12445</v>
      </c>
      <c r="G60" s="1">
        <f>'DATOS MENSUALES'!F515</f>
        <v>15.354981</v>
      </c>
      <c r="H60" s="1">
        <f>'DATOS MENSUALES'!F516</f>
        <v>16.414673999999998</v>
      </c>
      <c r="I60" s="1">
        <f>'DATOS MENSUALES'!F517</f>
        <v>19.165694</v>
      </c>
      <c r="J60" s="1">
        <f>'DATOS MENSUALES'!F518</f>
        <v>6.50128</v>
      </c>
      <c r="K60" s="1">
        <f>'DATOS MENSUALES'!F519</f>
        <v>1.755576</v>
      </c>
      <c r="L60" s="1">
        <f>'DATOS MENSUALES'!F520</f>
        <v>2.454396</v>
      </c>
      <c r="M60" s="1">
        <f>'DATOS MENSUALES'!F521</f>
        <v>1.266483</v>
      </c>
      <c r="N60" s="1">
        <f t="shared" si="12"/>
        <v>123.46349999999998</v>
      </c>
      <c r="O60" s="10"/>
      <c r="P60" s="60">
        <f t="shared" si="13"/>
        <v>9.41838288138583</v>
      </c>
      <c r="Q60" s="60">
        <f t="shared" si="14"/>
        <v>276.80404731112736</v>
      </c>
      <c r="R60" s="60">
        <f t="shared" si="15"/>
        <v>553.9579545433693</v>
      </c>
      <c r="S60" s="60">
        <f t="shared" si="16"/>
        <v>-81.17053378205043</v>
      </c>
      <c r="T60" s="60">
        <f t="shared" si="17"/>
        <v>2.909673964289605</v>
      </c>
      <c r="U60" s="60">
        <f t="shared" si="18"/>
        <v>11.788315401396162</v>
      </c>
      <c r="V60" s="60">
        <f t="shared" si="19"/>
        <v>4.039941543844771</v>
      </c>
      <c r="W60" s="60">
        <f t="shared" si="20"/>
        <v>130.49247322473198</v>
      </c>
      <c r="X60" s="60">
        <f t="shared" si="21"/>
        <v>0.8057658396193159</v>
      </c>
      <c r="Y60" s="60">
        <f t="shared" si="22"/>
        <v>-0.01700402882366467</v>
      </c>
      <c r="Z60" s="60">
        <f t="shared" si="23"/>
        <v>1.676926748927989</v>
      </c>
      <c r="AA60" s="60">
        <f t="shared" si="24"/>
        <v>-0.04549011728888225</v>
      </c>
      <c r="AB60" s="60">
        <f t="shared" si="25"/>
        <v>14499.751577901654</v>
      </c>
    </row>
    <row r="61" spans="1:28" ht="12.75">
      <c r="A61" s="12" t="s">
        <v>69</v>
      </c>
      <c r="B61" s="1">
        <f>'DATOS MENSUALES'!F522</f>
        <v>1.690436</v>
      </c>
      <c r="C61" s="1">
        <f>'DATOS MENSUALES'!F523</f>
        <v>2.4702029999999997</v>
      </c>
      <c r="D61" s="1">
        <f>'DATOS MENSUALES'!F524</f>
        <v>7.7597</v>
      </c>
      <c r="E61" s="1">
        <f>'DATOS MENSUALES'!F525</f>
        <v>17.515014</v>
      </c>
      <c r="F61" s="1">
        <f>'DATOS MENSUALES'!F526</f>
        <v>16.118517</v>
      </c>
      <c r="G61" s="1">
        <f>'DATOS MENSUALES'!F527</f>
        <v>10.947482</v>
      </c>
      <c r="H61" s="1">
        <f>'DATOS MENSUALES'!F528</f>
        <v>27.332492000000002</v>
      </c>
      <c r="I61" s="1">
        <f>'DATOS MENSUALES'!F529</f>
        <v>18.236359999999998</v>
      </c>
      <c r="J61" s="1">
        <f>'DATOS MENSUALES'!F530</f>
        <v>10.30436</v>
      </c>
      <c r="K61" s="1">
        <f>'DATOS MENSUALES'!F531</f>
        <v>2.353617</v>
      </c>
      <c r="L61" s="1">
        <f>'DATOS MENSUALES'!F532</f>
        <v>1.1875499999999999</v>
      </c>
      <c r="M61" s="1">
        <f>'DATOS MENSUALES'!F533</f>
        <v>1.208844</v>
      </c>
      <c r="N61" s="1">
        <f t="shared" si="12"/>
        <v>117.124575</v>
      </c>
      <c r="O61" s="10"/>
      <c r="P61" s="60">
        <f t="shared" si="13"/>
        <v>-27.894899764375236</v>
      </c>
      <c r="Q61" s="60">
        <f t="shared" si="14"/>
        <v>-238.21875973110966</v>
      </c>
      <c r="R61" s="60">
        <f t="shared" si="15"/>
        <v>-132.8265432024786</v>
      </c>
      <c r="S61" s="60">
        <f t="shared" si="16"/>
        <v>322.19184888137573</v>
      </c>
      <c r="T61" s="60">
        <f t="shared" si="17"/>
        <v>264.81881439115864</v>
      </c>
      <c r="U61" s="60">
        <f t="shared" si="18"/>
        <v>-9.685562112151796</v>
      </c>
      <c r="V61" s="60">
        <f t="shared" si="19"/>
        <v>1958.0440457297254</v>
      </c>
      <c r="W61" s="60">
        <f t="shared" si="20"/>
        <v>71.10468132198187</v>
      </c>
      <c r="X61" s="60">
        <f t="shared" si="21"/>
        <v>106.06715093173295</v>
      </c>
      <c r="Y61" s="60">
        <f t="shared" si="22"/>
        <v>0.03961434276263838</v>
      </c>
      <c r="Z61" s="60">
        <f t="shared" si="23"/>
        <v>-0.0004890606151736697</v>
      </c>
      <c r="AA61" s="60">
        <f t="shared" si="24"/>
        <v>-0.07127463960805847</v>
      </c>
      <c r="AB61" s="60">
        <f t="shared" si="25"/>
        <v>5876.758506287903</v>
      </c>
    </row>
    <row r="62" spans="1:28" ht="12.75">
      <c r="A62" s="12" t="s">
        <v>70</v>
      </c>
      <c r="B62" s="1">
        <f>'DATOS MENSUALES'!F534</f>
        <v>5.70475</v>
      </c>
      <c r="C62" s="1">
        <f>'DATOS MENSUALES'!F535</f>
        <v>15.708938</v>
      </c>
      <c r="D62" s="1">
        <f>'DATOS MENSUALES'!F536</f>
        <v>15.466881</v>
      </c>
      <c r="E62" s="1">
        <f>'DATOS MENSUALES'!F537</f>
        <v>10.21545</v>
      </c>
      <c r="F62" s="1">
        <f>'DATOS MENSUALES'!F538</f>
        <v>18.80386</v>
      </c>
      <c r="G62" s="1">
        <f>'DATOS MENSUALES'!F539</f>
        <v>14.878812</v>
      </c>
      <c r="H62" s="1">
        <f>'DATOS MENSUALES'!F540</f>
        <v>16.888704</v>
      </c>
      <c r="I62" s="1">
        <f>'DATOS MENSUALES'!F541</f>
        <v>14.702058000000001</v>
      </c>
      <c r="J62" s="1">
        <f>'DATOS MENSUALES'!F542</f>
        <v>5.601314</v>
      </c>
      <c r="K62" s="1">
        <f>'DATOS MENSUALES'!F543</f>
        <v>2.127092</v>
      </c>
      <c r="L62" s="1">
        <f>'DATOS MENSUALES'!F544</f>
        <v>1.026142</v>
      </c>
      <c r="M62" s="1">
        <f>'DATOS MENSUALES'!F545</f>
        <v>0.7980259999999999</v>
      </c>
      <c r="N62" s="1">
        <f t="shared" si="12"/>
        <v>121.92202699999999</v>
      </c>
      <c r="O62" s="10"/>
      <c r="P62" s="60">
        <f t="shared" si="13"/>
        <v>0.945604669535884</v>
      </c>
      <c r="Q62" s="60">
        <f t="shared" si="14"/>
        <v>348.8664474420117</v>
      </c>
      <c r="R62" s="60">
        <f t="shared" si="15"/>
        <v>17.676216980828563</v>
      </c>
      <c r="S62" s="60">
        <f t="shared" si="16"/>
        <v>-0.08757513147333745</v>
      </c>
      <c r="T62" s="60">
        <f t="shared" si="17"/>
        <v>755.3205729868156</v>
      </c>
      <c r="U62" s="60">
        <f t="shared" si="18"/>
        <v>5.829253647572183</v>
      </c>
      <c r="V62" s="60">
        <f t="shared" si="19"/>
        <v>8.827353775397151</v>
      </c>
      <c r="W62" s="60">
        <f t="shared" si="20"/>
        <v>0.22536599069325544</v>
      </c>
      <c r="X62" s="60">
        <f t="shared" si="21"/>
        <v>2.8587078270379855E-05</v>
      </c>
      <c r="Y62" s="60">
        <f t="shared" si="22"/>
        <v>0.00149591951795509</v>
      </c>
      <c r="Z62" s="60">
        <f t="shared" si="23"/>
        <v>-0.013857712895665219</v>
      </c>
      <c r="AA62" s="60">
        <f t="shared" si="24"/>
        <v>-0.5624002209914584</v>
      </c>
      <c r="AB62" s="60">
        <f t="shared" si="25"/>
        <v>11920.136760830295</v>
      </c>
    </row>
    <row r="63" spans="1:28" ht="12.75">
      <c r="A63" s="12" t="s">
        <v>71</v>
      </c>
      <c r="B63" s="1">
        <f>'DATOS MENSUALES'!F546</f>
        <v>0.8390690000000001</v>
      </c>
      <c r="C63" s="1">
        <f>'DATOS MENSUALES'!F547</f>
        <v>2.204049</v>
      </c>
      <c r="D63" s="1">
        <f>'DATOS MENSUALES'!F548</f>
        <v>5.154408</v>
      </c>
      <c r="E63" s="1">
        <f>'DATOS MENSUALES'!F549</f>
        <v>10.510092</v>
      </c>
      <c r="F63" s="1">
        <f>'DATOS MENSUALES'!F550</f>
        <v>10.390611</v>
      </c>
      <c r="G63" s="1">
        <f>'DATOS MENSUALES'!F551</f>
        <v>22.63028</v>
      </c>
      <c r="H63" s="1">
        <f>'DATOS MENSUALES'!F552</f>
        <v>11.04831</v>
      </c>
      <c r="I63" s="1">
        <f>'DATOS MENSUALES'!F553</f>
        <v>21.0409</v>
      </c>
      <c r="J63" s="1">
        <f>'DATOS MENSUALES'!F554</f>
        <v>3.565874</v>
      </c>
      <c r="K63" s="1">
        <f>'DATOS MENSUALES'!F555</f>
        <v>1.392681</v>
      </c>
      <c r="L63" s="1">
        <f>'DATOS MENSUALES'!F556</f>
        <v>0.508125</v>
      </c>
      <c r="M63" s="1">
        <f>'DATOS MENSUALES'!F557</f>
        <v>1.9228</v>
      </c>
      <c r="N63" s="1">
        <f t="shared" si="12"/>
        <v>91.207199</v>
      </c>
      <c r="O63" s="10"/>
      <c r="P63" s="60">
        <f t="shared" si="13"/>
        <v>-58.59878348358539</v>
      </c>
      <c r="Q63" s="60">
        <f t="shared" si="14"/>
        <v>-270.23849771319215</v>
      </c>
      <c r="R63" s="60">
        <f t="shared" si="15"/>
        <v>-457.875577713539</v>
      </c>
      <c r="S63" s="60">
        <f t="shared" si="16"/>
        <v>-0.0033371419877255494</v>
      </c>
      <c r="T63" s="60">
        <f t="shared" si="17"/>
        <v>0.3339492664637556</v>
      </c>
      <c r="U63" s="60">
        <f t="shared" si="18"/>
        <v>871.3082520783336</v>
      </c>
      <c r="V63" s="60">
        <f t="shared" si="19"/>
        <v>-53.74041578695565</v>
      </c>
      <c r="W63" s="60">
        <f t="shared" si="20"/>
        <v>335.32456951598806</v>
      </c>
      <c r="X63" s="60">
        <f t="shared" si="21"/>
        <v>-8.058502209797801</v>
      </c>
      <c r="Y63" s="60">
        <f t="shared" si="22"/>
        <v>-0.23837813276931064</v>
      </c>
      <c r="Z63" s="60">
        <f t="shared" si="23"/>
        <v>-0.43588493239156834</v>
      </c>
      <c r="AA63" s="60">
        <f t="shared" si="24"/>
        <v>0.026822460566708783</v>
      </c>
      <c r="AB63" s="60">
        <f t="shared" si="25"/>
        <v>-487.712033253216</v>
      </c>
    </row>
    <row r="64" spans="1:28" ht="12.75">
      <c r="A64" s="12" t="s">
        <v>72</v>
      </c>
      <c r="B64" s="1">
        <f>'DATOS MENSUALES'!F558</f>
        <v>1.766856</v>
      </c>
      <c r="C64" s="1">
        <f>'DATOS MENSUALES'!F559</f>
        <v>3.478632</v>
      </c>
      <c r="D64" s="1">
        <f>'DATOS MENSUALES'!F560</f>
        <v>8.783738</v>
      </c>
      <c r="E64" s="1">
        <f>'DATOS MENSUALES'!F561</f>
        <v>8.232923</v>
      </c>
      <c r="F64" s="1">
        <f>'DATOS MENSUALES'!F562</f>
        <v>7.7396329999999995</v>
      </c>
      <c r="G64" s="1">
        <f>'DATOS MENSUALES'!F563</f>
        <v>11.611435</v>
      </c>
      <c r="H64" s="1">
        <f>'DATOS MENSUALES'!F564</f>
        <v>10.869432</v>
      </c>
      <c r="I64" s="1">
        <f>'DATOS MENSUALES'!F565</f>
        <v>4.0818200000000004</v>
      </c>
      <c r="J64" s="1">
        <f>'DATOS MENSUALES'!F566</f>
        <v>2.22768</v>
      </c>
      <c r="K64" s="1">
        <f>'DATOS MENSUALES'!F567</f>
        <v>1.409624</v>
      </c>
      <c r="L64" s="1">
        <f>'DATOS MENSUALES'!F568</f>
        <v>0.887502</v>
      </c>
      <c r="M64" s="1">
        <f>'DATOS MENSUALES'!F569</f>
        <v>1.260259</v>
      </c>
      <c r="N64" s="1">
        <f t="shared" si="12"/>
        <v>62.34953399999999</v>
      </c>
      <c r="O64" s="10"/>
      <c r="P64" s="60">
        <f t="shared" si="13"/>
        <v>-25.838904064638122</v>
      </c>
      <c r="Q64" s="60">
        <f t="shared" si="14"/>
        <v>-139.8487551514771</v>
      </c>
      <c r="R64" s="60">
        <f t="shared" si="15"/>
        <v>-67.82799482002972</v>
      </c>
      <c r="S64" s="60">
        <f t="shared" si="16"/>
        <v>-14.288867779644743</v>
      </c>
      <c r="T64" s="60">
        <f t="shared" si="17"/>
        <v>-7.497196848290725</v>
      </c>
      <c r="U64" s="60">
        <f t="shared" si="18"/>
        <v>-3.16137497300665</v>
      </c>
      <c r="V64" s="60">
        <f t="shared" si="19"/>
        <v>-61.75047509105612</v>
      </c>
      <c r="W64" s="60">
        <f t="shared" si="20"/>
        <v>-1003.5105591061304</v>
      </c>
      <c r="X64" s="60">
        <f t="shared" si="21"/>
        <v>-37.362117359596155</v>
      </c>
      <c r="Y64" s="60">
        <f t="shared" si="22"/>
        <v>-0.219365840319486</v>
      </c>
      <c r="Z64" s="60">
        <f t="shared" si="23"/>
        <v>-0.05436884156152685</v>
      </c>
      <c r="AA64" s="60">
        <f t="shared" si="24"/>
        <v>-0.04791125196800007</v>
      </c>
      <c r="AB64" s="60">
        <f t="shared" si="25"/>
        <v>-49548.582065820774</v>
      </c>
    </row>
    <row r="65" spans="1:28" ht="12.75">
      <c r="A65" s="12" t="s">
        <v>73</v>
      </c>
      <c r="B65" s="1">
        <f>'DATOS MENSUALES'!F570</f>
        <v>13.637092</v>
      </c>
      <c r="C65" s="1">
        <f>'DATOS MENSUALES'!F571</f>
        <v>10.044294</v>
      </c>
      <c r="D65" s="1">
        <f>'DATOS MENSUALES'!F572</f>
        <v>33.661584</v>
      </c>
      <c r="E65" s="1">
        <f>'DATOS MENSUALES'!F573</f>
        <v>16.017072</v>
      </c>
      <c r="F65" s="1">
        <f>'DATOS MENSUALES'!F574</f>
        <v>16.638177</v>
      </c>
      <c r="G65" s="1">
        <f>'DATOS MENSUALES'!F575</f>
        <v>8.501605</v>
      </c>
      <c r="H65" s="1">
        <f>'DATOS MENSUALES'!F576</f>
        <v>17.671324</v>
      </c>
      <c r="I65" s="1">
        <f>'DATOS MENSUALES'!F577</f>
        <v>5.59073</v>
      </c>
      <c r="J65" s="1">
        <f>'DATOS MENSUALES'!F578</f>
        <v>2.625793</v>
      </c>
      <c r="K65" s="1">
        <f>'DATOS MENSUALES'!F579</f>
        <v>3.959085</v>
      </c>
      <c r="L65" s="1">
        <f>'DATOS MENSUALES'!F580</f>
        <v>3.5316270000000003</v>
      </c>
      <c r="M65" s="1">
        <f>'DATOS MENSUALES'!F581</f>
        <v>4.975906</v>
      </c>
      <c r="N65" s="1">
        <f t="shared" si="12"/>
        <v>136.854289</v>
      </c>
      <c r="O65" s="10"/>
      <c r="P65" s="60">
        <f t="shared" si="13"/>
        <v>708.2703417196224</v>
      </c>
      <c r="Q65" s="60">
        <f t="shared" si="14"/>
        <v>2.599827318590289</v>
      </c>
      <c r="R65" s="60">
        <f t="shared" si="15"/>
        <v>8998.43866080848</v>
      </c>
      <c r="S65" s="60">
        <f t="shared" si="16"/>
        <v>153.77898456671156</v>
      </c>
      <c r="T65" s="60">
        <f t="shared" si="17"/>
        <v>334.4510736658661</v>
      </c>
      <c r="U65" s="60">
        <f t="shared" si="18"/>
        <v>-95.91402054000895</v>
      </c>
      <c r="V65" s="60">
        <f t="shared" si="19"/>
        <v>23.1324900449661</v>
      </c>
      <c r="W65" s="60">
        <f t="shared" si="20"/>
        <v>-614.7273710332735</v>
      </c>
      <c r="X65" s="60">
        <f t="shared" si="21"/>
        <v>-25.540610651416088</v>
      </c>
      <c r="Y65" s="60">
        <f t="shared" si="22"/>
        <v>7.373435188801449</v>
      </c>
      <c r="Z65" s="60">
        <f t="shared" si="23"/>
        <v>11.624424425240962</v>
      </c>
      <c r="AA65" s="60">
        <f t="shared" si="24"/>
        <v>37.677819564632614</v>
      </c>
      <c r="AB65" s="60">
        <f t="shared" si="25"/>
        <v>53905.81911007253</v>
      </c>
    </row>
    <row r="66" spans="1:28" ht="12.75">
      <c r="A66" s="12" t="s">
        <v>74</v>
      </c>
      <c r="B66" s="1">
        <f>'DATOS MENSUALES'!F582</f>
        <v>1.9809999999999999</v>
      </c>
      <c r="C66" s="1">
        <f>'DATOS MENSUALES'!F583</f>
        <v>2.138361</v>
      </c>
      <c r="D66" s="1">
        <f>'DATOS MENSUALES'!F584</f>
        <v>4.40748</v>
      </c>
      <c r="E66" s="1">
        <f>'DATOS MENSUALES'!F585</f>
        <v>3.4412399999999996</v>
      </c>
      <c r="F66" s="1">
        <f>'DATOS MENSUALES'!F586</f>
        <v>2.68476</v>
      </c>
      <c r="G66" s="1">
        <f>'DATOS MENSUALES'!F587</f>
        <v>10.661705999999999</v>
      </c>
      <c r="H66" s="1">
        <f>'DATOS MENSUALES'!F588</f>
        <v>17.2445</v>
      </c>
      <c r="I66" s="1">
        <f>'DATOS MENSUALES'!F589</f>
        <v>7.763574</v>
      </c>
      <c r="J66" s="1">
        <f>'DATOS MENSUALES'!F590</f>
        <v>3.791079</v>
      </c>
      <c r="K66" s="1">
        <f>'DATOS MENSUALES'!F591</f>
        <v>1.09215</v>
      </c>
      <c r="L66" s="1">
        <f>'DATOS MENSUALES'!F592</f>
        <v>0.601208</v>
      </c>
      <c r="M66" s="1">
        <f>'DATOS MENSUALES'!F593</f>
        <v>0.744467</v>
      </c>
      <c r="N66" s="1">
        <f t="shared" si="12"/>
        <v>56.55152499999999</v>
      </c>
      <c r="O66" s="10"/>
      <c r="P66" s="60">
        <f t="shared" si="13"/>
        <v>-20.62088427962904</v>
      </c>
      <c r="Q66" s="60">
        <f t="shared" si="14"/>
        <v>-278.55952922418663</v>
      </c>
      <c r="R66" s="60">
        <f t="shared" si="15"/>
        <v>-604.3088597159264</v>
      </c>
      <c r="S66" s="60">
        <f t="shared" si="16"/>
        <v>-376.0995410645953</v>
      </c>
      <c r="T66" s="60">
        <f t="shared" si="17"/>
        <v>-344.77630741592895</v>
      </c>
      <c r="U66" s="60">
        <f t="shared" si="18"/>
        <v>-14.126657122852722</v>
      </c>
      <c r="V66" s="60">
        <f t="shared" si="19"/>
        <v>14.216336086586113</v>
      </c>
      <c r="W66" s="60">
        <f t="shared" si="20"/>
        <v>-253.6282271171038</v>
      </c>
      <c r="X66" s="60">
        <f t="shared" si="21"/>
        <v>-5.6365051572938665</v>
      </c>
      <c r="Y66" s="60">
        <f t="shared" si="22"/>
        <v>-0.7801476044867238</v>
      </c>
      <c r="Z66" s="60">
        <f t="shared" si="23"/>
        <v>-0.2942507188402067</v>
      </c>
      <c r="AA66" s="60">
        <f t="shared" si="24"/>
        <v>-0.679132895784768</v>
      </c>
      <c r="AB66" s="60">
        <f t="shared" si="25"/>
        <v>-76912.67233602745</v>
      </c>
    </row>
    <row r="67" spans="1:28" ht="12.75">
      <c r="A67" s="12" t="s">
        <v>75</v>
      </c>
      <c r="B67" s="1">
        <f>'DATOS MENSUALES'!F594</f>
        <v>0.833542</v>
      </c>
      <c r="C67" s="1">
        <f>'DATOS MENSUALES'!F595</f>
        <v>8.231392</v>
      </c>
      <c r="D67" s="1">
        <f>'DATOS MENSUALES'!F596</f>
        <v>19.814742</v>
      </c>
      <c r="E67" s="1">
        <f>'DATOS MENSUALES'!F597</f>
        <v>5.106668</v>
      </c>
      <c r="F67" s="1">
        <f>'DATOS MENSUALES'!F598</f>
        <v>8.314882</v>
      </c>
      <c r="G67" s="1">
        <f>'DATOS MENSUALES'!F599</f>
        <v>3.280673</v>
      </c>
      <c r="H67" s="1">
        <f>'DATOS MENSUALES'!F600</f>
        <v>12.45425</v>
      </c>
      <c r="I67" s="1">
        <f>'DATOS MENSUALES'!F601</f>
        <v>8.502582</v>
      </c>
      <c r="J67" s="1">
        <f>'DATOS MENSUALES'!F602</f>
        <v>2.49106</v>
      </c>
      <c r="K67" s="1">
        <f>'DATOS MENSUALES'!F603</f>
        <v>1.140125</v>
      </c>
      <c r="L67" s="1">
        <f>'DATOS MENSUALES'!F604</f>
        <v>0.66048</v>
      </c>
      <c r="M67" s="1">
        <f>'DATOS MENSUALES'!F605</f>
        <v>0.585206</v>
      </c>
      <c r="N67" s="1">
        <f t="shared" si="12"/>
        <v>71.415602</v>
      </c>
      <c r="O67" s="10"/>
      <c r="P67" s="60">
        <f t="shared" si="13"/>
        <v>-58.8492911130635</v>
      </c>
      <c r="Q67" s="60">
        <f t="shared" si="14"/>
        <v>-0.08394917993597979</v>
      </c>
      <c r="R67" s="60">
        <f t="shared" si="15"/>
        <v>336.1073082636554</v>
      </c>
      <c r="S67" s="60">
        <f t="shared" si="16"/>
        <v>-171.21839196962773</v>
      </c>
      <c r="T67" s="60">
        <f t="shared" si="17"/>
        <v>-2.639176491847454</v>
      </c>
      <c r="U67" s="60">
        <f t="shared" si="18"/>
        <v>-940.7373020152287</v>
      </c>
      <c r="V67" s="60">
        <f t="shared" si="19"/>
        <v>-13.274289836237424</v>
      </c>
      <c r="W67" s="60">
        <f t="shared" si="20"/>
        <v>-174.76371907337108</v>
      </c>
      <c r="X67" s="60">
        <f t="shared" si="21"/>
        <v>-29.208930557887417</v>
      </c>
      <c r="Y67" s="60">
        <f t="shared" si="22"/>
        <v>-0.664423269809618</v>
      </c>
      <c r="Z67" s="60">
        <f t="shared" si="23"/>
        <v>-0.2223874421906915</v>
      </c>
      <c r="AA67" s="60">
        <f t="shared" si="24"/>
        <v>-1.1192048513362207</v>
      </c>
      <c r="AB67" s="60">
        <f t="shared" si="25"/>
        <v>-21168.974987345453</v>
      </c>
    </row>
    <row r="68" spans="1:28" ht="12.75">
      <c r="A68" s="12" t="s">
        <v>76</v>
      </c>
      <c r="B68" s="1">
        <f>'DATOS MENSUALES'!F606</f>
        <v>4.537932</v>
      </c>
      <c r="C68" s="1">
        <f>'DATOS MENSUALES'!F607</f>
        <v>10.813455000000001</v>
      </c>
      <c r="D68" s="1">
        <f>'DATOS MENSUALES'!F608</f>
        <v>7.304462</v>
      </c>
      <c r="E68" s="1">
        <f>'DATOS MENSUALES'!F609</f>
        <v>16.105739999999997</v>
      </c>
      <c r="F68" s="1">
        <f>'DATOS MENSUALES'!F610</f>
        <v>3.815513</v>
      </c>
      <c r="G68" s="1">
        <f>'DATOS MENSUALES'!F611</f>
        <v>24.607056</v>
      </c>
      <c r="H68" s="1">
        <f>'DATOS MENSUALES'!F612</f>
        <v>15.703884</v>
      </c>
      <c r="I68" s="1">
        <f>'DATOS MENSUALES'!F613</f>
        <v>18.65856</v>
      </c>
      <c r="J68" s="1">
        <f>'DATOS MENSUALES'!F614</f>
        <v>3.723458</v>
      </c>
      <c r="K68" s="1">
        <f>'DATOS MENSUALES'!F615</f>
        <v>1.38233</v>
      </c>
      <c r="L68" s="1">
        <f>'DATOS MENSUALES'!F616</f>
        <v>0.88091</v>
      </c>
      <c r="M68" s="1">
        <f>'DATOS MENSUALES'!F617</f>
        <v>1.7457120000000002</v>
      </c>
      <c r="N68" s="1">
        <f t="shared" si="12"/>
        <v>109.279012</v>
      </c>
      <c r="O68" s="10"/>
      <c r="P68" s="60">
        <f t="shared" si="13"/>
        <v>-0.00636132884784464</v>
      </c>
      <c r="Q68" s="60">
        <f t="shared" si="14"/>
        <v>9.858152341592008</v>
      </c>
      <c r="R68" s="60">
        <f t="shared" si="15"/>
        <v>-171.64663561287603</v>
      </c>
      <c r="S68" s="60">
        <f t="shared" si="16"/>
        <v>161.5412286607474</v>
      </c>
      <c r="T68" s="60">
        <f t="shared" si="17"/>
        <v>-203.4333718049321</v>
      </c>
      <c r="U68" s="60">
        <f t="shared" si="18"/>
        <v>1531.9956844119188</v>
      </c>
      <c r="V68" s="60">
        <f t="shared" si="19"/>
        <v>0.6858423429270575</v>
      </c>
      <c r="W68" s="60">
        <f t="shared" si="20"/>
        <v>95.13430076676431</v>
      </c>
      <c r="X68" s="60">
        <f t="shared" si="21"/>
        <v>-6.3037317712229886</v>
      </c>
      <c r="Y68" s="60">
        <f t="shared" si="22"/>
        <v>-0.2505169892255498</v>
      </c>
      <c r="Z68" s="60">
        <f t="shared" si="23"/>
        <v>-0.0572566848830408</v>
      </c>
      <c r="AA68" s="60">
        <f t="shared" si="24"/>
        <v>0.0018271683994882746</v>
      </c>
      <c r="AB68" s="60">
        <f t="shared" si="25"/>
        <v>1061.3227224210686</v>
      </c>
    </row>
    <row r="69" spans="1:28" ht="12.75">
      <c r="A69" s="12" t="s">
        <v>77</v>
      </c>
      <c r="B69" s="1">
        <f>'DATOS MENSUALES'!F618</f>
        <v>5.197908</v>
      </c>
      <c r="C69" s="1">
        <f>'DATOS MENSUALES'!F619</f>
        <v>8.523264000000001</v>
      </c>
      <c r="D69" s="1">
        <f>'DATOS MENSUALES'!F620</f>
        <v>6.25554</v>
      </c>
      <c r="E69" s="1">
        <f>'DATOS MENSUALES'!F621</f>
        <v>6.289047999999999</v>
      </c>
      <c r="F69" s="1">
        <f>'DATOS MENSUALES'!F622</f>
        <v>3.518118</v>
      </c>
      <c r="G69" s="1">
        <f>'DATOS MENSUALES'!F623</f>
        <v>2.7653280000000002</v>
      </c>
      <c r="H69" s="1">
        <f>'DATOS MENSUALES'!F624</f>
        <v>27.284931</v>
      </c>
      <c r="I69" s="1">
        <f>'DATOS MENSUALES'!F625</f>
        <v>11.1188</v>
      </c>
      <c r="J69" s="1">
        <f>'DATOS MENSUALES'!F626</f>
        <v>7.788804</v>
      </c>
      <c r="K69" s="1">
        <f>'DATOS MENSUALES'!F627</f>
        <v>2.9286399999999997</v>
      </c>
      <c r="L69" s="1">
        <f>'DATOS MENSUALES'!F628</f>
        <v>1.07824</v>
      </c>
      <c r="M69" s="1">
        <f>'DATOS MENSUALES'!F629</f>
        <v>1.348347</v>
      </c>
      <c r="N69" s="1">
        <f t="shared" si="12"/>
        <v>84.09696799999999</v>
      </c>
      <c r="O69" s="10"/>
      <c r="P69" s="60">
        <f t="shared" si="13"/>
        <v>0.10696025512189723</v>
      </c>
      <c r="Q69" s="60">
        <f t="shared" si="14"/>
        <v>-0.0031115973176288688</v>
      </c>
      <c r="R69" s="60">
        <f t="shared" si="15"/>
        <v>-288.33430199687166</v>
      </c>
      <c r="S69" s="60">
        <f t="shared" si="16"/>
        <v>-83.48101459641796</v>
      </c>
      <c r="T69" s="60">
        <f t="shared" si="17"/>
        <v>-235.88067693941818</v>
      </c>
      <c r="U69" s="60">
        <f t="shared" si="18"/>
        <v>-1097.1143516355492</v>
      </c>
      <c r="V69" s="60">
        <f t="shared" si="19"/>
        <v>1935.7972003130626</v>
      </c>
      <c r="W69" s="60">
        <f t="shared" si="20"/>
        <v>-26.322862217344692</v>
      </c>
      <c r="X69" s="60">
        <f t="shared" si="21"/>
        <v>10.912487942745434</v>
      </c>
      <c r="Y69" s="60">
        <f t="shared" si="22"/>
        <v>0.768362691188551</v>
      </c>
      <c r="Z69" s="60">
        <f t="shared" si="23"/>
        <v>-0.006654955978775985</v>
      </c>
      <c r="AA69" s="60">
        <f t="shared" si="24"/>
        <v>-0.020822295350204984</v>
      </c>
      <c r="AB69" s="60">
        <f t="shared" si="25"/>
        <v>-3362.646709520317</v>
      </c>
    </row>
    <row r="70" spans="1:28" ht="12.75">
      <c r="A70" s="12" t="s">
        <v>78</v>
      </c>
      <c r="B70" s="1">
        <f>'DATOS MENSUALES'!F630</f>
        <v>10.101416</v>
      </c>
      <c r="C70" s="1">
        <f>'DATOS MENSUALES'!F631</f>
        <v>9.650016</v>
      </c>
      <c r="D70" s="1">
        <f>'DATOS MENSUALES'!F632</f>
        <v>14.458967999999999</v>
      </c>
      <c r="E70" s="1">
        <f>'DATOS MENSUALES'!F633</f>
        <v>6.002533</v>
      </c>
      <c r="F70" s="1">
        <f>'DATOS MENSUALES'!F634</f>
        <v>2.981904</v>
      </c>
      <c r="G70" s="1">
        <f>'DATOS MENSUALES'!F635</f>
        <v>9.037455</v>
      </c>
      <c r="H70" s="1">
        <f>'DATOS MENSUALES'!F636</f>
        <v>7.734406</v>
      </c>
      <c r="I70" s="1">
        <f>'DATOS MENSUALES'!F637</f>
        <v>12.978412</v>
      </c>
      <c r="J70" s="1">
        <f>'DATOS MENSUALES'!F638</f>
        <v>5.795172</v>
      </c>
      <c r="K70" s="1">
        <f>'DATOS MENSUALES'!F639</f>
        <v>1.712298</v>
      </c>
      <c r="L70" s="1">
        <f>'DATOS MENSUALES'!F640</f>
        <v>0.836737</v>
      </c>
      <c r="M70" s="1">
        <f>'DATOS MENSUALES'!F641</f>
        <v>1.691775</v>
      </c>
      <c r="N70" s="1">
        <f t="shared" si="12"/>
        <v>82.981092</v>
      </c>
      <c r="O70" s="10"/>
      <c r="P70" s="60">
        <f t="shared" si="13"/>
        <v>155.56420380036204</v>
      </c>
      <c r="Q70" s="60">
        <f t="shared" si="14"/>
        <v>0.9433846348073632</v>
      </c>
      <c r="R70" s="60">
        <f t="shared" si="15"/>
        <v>4.0731508666518</v>
      </c>
      <c r="S70" s="60">
        <f t="shared" si="16"/>
        <v>-100.99912311303652</v>
      </c>
      <c r="T70" s="60">
        <f t="shared" si="17"/>
        <v>-302.77660859173716</v>
      </c>
      <c r="U70" s="60">
        <f t="shared" si="18"/>
        <v>-66.01957882704454</v>
      </c>
      <c r="V70" s="60">
        <f t="shared" si="19"/>
        <v>-356.0391467665759</v>
      </c>
      <c r="W70" s="60">
        <f t="shared" si="20"/>
        <v>-1.386554689387976</v>
      </c>
      <c r="X70" s="60">
        <f t="shared" si="21"/>
        <v>0.01130497826093111</v>
      </c>
      <c r="Y70" s="60">
        <f t="shared" si="22"/>
        <v>-0.02711531058450876</v>
      </c>
      <c r="Z70" s="60">
        <f t="shared" si="23"/>
        <v>-0.07928529278033958</v>
      </c>
      <c r="AA70" s="60">
        <f t="shared" si="24"/>
        <v>0.0003188359541784935</v>
      </c>
      <c r="AB70" s="60">
        <f t="shared" si="25"/>
        <v>-4171.37800455363</v>
      </c>
    </row>
    <row r="71" spans="1:28" ht="12.75">
      <c r="A71" s="12" t="s">
        <v>79</v>
      </c>
      <c r="B71" s="1">
        <f>'DATOS MENSUALES'!F642</f>
        <v>15.138957</v>
      </c>
      <c r="C71" s="1">
        <f>'DATOS MENSUALES'!F643</f>
        <v>6.710322</v>
      </c>
      <c r="D71" s="1">
        <f>'DATOS MENSUALES'!F644</f>
        <v>19.329422</v>
      </c>
      <c r="E71" s="1">
        <f>'DATOS MENSUALES'!F645</f>
        <v>13.555602</v>
      </c>
      <c r="F71" s="1">
        <f>'DATOS MENSUALES'!F646</f>
        <v>6.358464</v>
      </c>
      <c r="G71" s="1">
        <f>'DATOS MENSUALES'!F647</f>
        <v>7.374776000000001</v>
      </c>
      <c r="H71" s="1">
        <f>'DATOS MENSUALES'!F648</f>
        <v>6.259968</v>
      </c>
      <c r="I71" s="1">
        <f>'DATOS MENSUALES'!F649</f>
        <v>9.51155</v>
      </c>
      <c r="J71" s="1">
        <f>'DATOS MENSUALES'!F650</f>
        <v>3.312346</v>
      </c>
      <c r="K71" s="1">
        <f>'DATOS MENSUALES'!F651</f>
        <v>0.592194</v>
      </c>
      <c r="L71" s="1">
        <f>'DATOS MENSUALES'!F652</f>
        <v>0.6035200000000001</v>
      </c>
      <c r="M71" s="1">
        <f>'DATOS MENSUALES'!F653</f>
        <v>1.090055</v>
      </c>
      <c r="N71" s="1">
        <f t="shared" si="12"/>
        <v>89.83717600000003</v>
      </c>
      <c r="O71" s="10"/>
      <c r="P71" s="60">
        <f t="shared" si="13"/>
        <v>1129.9777962860164</v>
      </c>
      <c r="Q71" s="60">
        <f t="shared" si="14"/>
        <v>-7.517252359770848</v>
      </c>
      <c r="R71" s="60">
        <f t="shared" si="15"/>
        <v>270.52283747360786</v>
      </c>
      <c r="S71" s="60">
        <f t="shared" si="16"/>
        <v>24.290055132526547</v>
      </c>
      <c r="T71" s="60">
        <f t="shared" si="17"/>
        <v>-37.20480942657569</v>
      </c>
      <c r="U71" s="60">
        <f t="shared" si="18"/>
        <v>-185.6142520553414</v>
      </c>
      <c r="V71" s="60">
        <f t="shared" si="19"/>
        <v>-627.6703007305626</v>
      </c>
      <c r="W71" s="60">
        <f t="shared" si="20"/>
        <v>-96.19519246276995</v>
      </c>
      <c r="X71" s="60">
        <f t="shared" si="21"/>
        <v>-11.518544495411609</v>
      </c>
      <c r="Y71" s="60">
        <f t="shared" si="22"/>
        <v>-2.866498116196085</v>
      </c>
      <c r="Z71" s="60">
        <f t="shared" si="23"/>
        <v>-0.2911929103449776</v>
      </c>
      <c r="AA71" s="60">
        <f t="shared" si="24"/>
        <v>-0.15176401391632344</v>
      </c>
      <c r="AB71" s="60">
        <f t="shared" si="25"/>
        <v>-789.2652031518203</v>
      </c>
    </row>
    <row r="72" spans="1:28" ht="12.75">
      <c r="A72" s="12" t="s">
        <v>80</v>
      </c>
      <c r="B72" s="1">
        <f>'DATOS MENSUALES'!F654</f>
        <v>2.446688</v>
      </c>
      <c r="C72" s="1">
        <f>'DATOS MENSUALES'!F655</f>
        <v>7.08697</v>
      </c>
      <c r="D72" s="1">
        <f>'DATOS MENSUALES'!F656</f>
        <v>4.920242</v>
      </c>
      <c r="E72" s="1">
        <f>'DATOS MENSUALES'!F657</f>
        <v>24.067584</v>
      </c>
      <c r="F72" s="1">
        <f>'DATOS MENSUALES'!F658</f>
        <v>8.475948</v>
      </c>
      <c r="G72" s="1">
        <f>'DATOS MENSUALES'!F659</f>
        <v>13.790600000000001</v>
      </c>
      <c r="H72" s="1">
        <f>'DATOS MENSUALES'!F660</f>
        <v>2.8095660000000002</v>
      </c>
      <c r="I72" s="1">
        <f>'DATOS MENSUALES'!F661</f>
        <v>4.103</v>
      </c>
      <c r="J72" s="1">
        <f>'DATOS MENSUALES'!F662</f>
        <v>1.182588</v>
      </c>
      <c r="K72" s="1">
        <f>'DATOS MENSUALES'!F663</f>
        <v>1.5764490000000002</v>
      </c>
      <c r="L72" s="1">
        <f>'DATOS MENSUALES'!F664</f>
        <v>0.31641400000000003</v>
      </c>
      <c r="M72" s="1">
        <f>'DATOS MENSUALES'!F665</f>
        <v>0.8236950000000001</v>
      </c>
      <c r="N72" s="1">
        <f t="shared" si="12"/>
        <v>71.59974399999999</v>
      </c>
      <c r="O72" s="10"/>
      <c r="P72" s="60">
        <f t="shared" si="13"/>
        <v>-11.798363261606855</v>
      </c>
      <c r="Q72" s="60">
        <f t="shared" si="14"/>
        <v>-3.9614539069831918</v>
      </c>
      <c r="R72" s="60">
        <f t="shared" si="15"/>
        <v>-500.88904235145003</v>
      </c>
      <c r="S72" s="60">
        <f t="shared" si="16"/>
        <v>2410.4456598769716</v>
      </c>
      <c r="T72" s="60">
        <f t="shared" si="17"/>
        <v>-1.819757514099302</v>
      </c>
      <c r="U72" s="60">
        <f t="shared" si="18"/>
        <v>0.36019246070623107</v>
      </c>
      <c r="V72" s="60">
        <f t="shared" si="19"/>
        <v>-1733.3800138015488</v>
      </c>
      <c r="W72" s="60">
        <f t="shared" si="20"/>
        <v>-997.1551610654931</v>
      </c>
      <c r="X72" s="60">
        <f t="shared" si="21"/>
        <v>-84.4975662765446</v>
      </c>
      <c r="Y72" s="60">
        <f t="shared" si="22"/>
        <v>-0.08303905233913753</v>
      </c>
      <c r="Z72" s="60">
        <f t="shared" si="23"/>
        <v>-0.8571663753328952</v>
      </c>
      <c r="AA72" s="60">
        <f t="shared" si="24"/>
        <v>-0.511547013657256</v>
      </c>
      <c r="AB72" s="60">
        <f t="shared" si="25"/>
        <v>-20749.04212509919</v>
      </c>
    </row>
    <row r="73" spans="1:28" ht="12.75">
      <c r="A73" s="12" t="s">
        <v>81</v>
      </c>
      <c r="B73" s="1">
        <f>'DATOS MENSUALES'!F666</f>
        <v>0.9187839999999999</v>
      </c>
      <c r="C73" s="1">
        <f>'DATOS MENSUALES'!F667</f>
        <v>7.8483600000000004</v>
      </c>
      <c r="D73" s="1">
        <f>'DATOS MENSUALES'!F668</f>
        <v>13.67376</v>
      </c>
      <c r="E73" s="1">
        <f>'DATOS MENSUALES'!F669</f>
        <v>19.416218999999998</v>
      </c>
      <c r="F73" s="1">
        <f>'DATOS MENSUALES'!F670</f>
        <v>11.728901</v>
      </c>
      <c r="G73" s="1">
        <f>'DATOS MENSUALES'!F671</f>
        <v>11.899802000000001</v>
      </c>
      <c r="H73" s="1">
        <f>'DATOS MENSUALES'!F672</f>
        <v>12.680997999999999</v>
      </c>
      <c r="I73" s="1">
        <f>'DATOS MENSUALES'!F673</f>
        <v>8.05707</v>
      </c>
      <c r="J73" s="1">
        <f>'DATOS MENSUALES'!F674</f>
        <v>2.24035</v>
      </c>
      <c r="K73" s="1">
        <f>'DATOS MENSUALES'!F675</f>
        <v>0.816465</v>
      </c>
      <c r="L73" s="1">
        <f>'DATOS MENSUALES'!F676</f>
        <v>0.685824</v>
      </c>
      <c r="M73" s="1">
        <f>'DATOS MENSUALES'!F677</f>
        <v>1.005758</v>
      </c>
      <c r="N73" s="1">
        <f t="shared" si="12"/>
        <v>90.972291</v>
      </c>
      <c r="O73" s="10"/>
      <c r="P73" s="60">
        <f t="shared" si="13"/>
        <v>-55.064428779824794</v>
      </c>
      <c r="Q73" s="60">
        <f t="shared" si="14"/>
        <v>-0.5531765291940942</v>
      </c>
      <c r="R73" s="60">
        <f t="shared" si="15"/>
        <v>0.5350141660864656</v>
      </c>
      <c r="S73" s="60">
        <f t="shared" si="16"/>
        <v>671.4596525511688</v>
      </c>
      <c r="T73" s="60">
        <f t="shared" si="17"/>
        <v>8.391143935191195</v>
      </c>
      <c r="U73" s="60">
        <f t="shared" si="18"/>
        <v>-1.6400787819052434</v>
      </c>
      <c r="V73" s="60">
        <f t="shared" si="19"/>
        <v>-9.814210694347759</v>
      </c>
      <c r="W73" s="60">
        <f t="shared" si="20"/>
        <v>-219.95927301282975</v>
      </c>
      <c r="X73" s="60">
        <f t="shared" si="21"/>
        <v>-36.938924304787186</v>
      </c>
      <c r="Y73" s="60">
        <f t="shared" si="22"/>
        <v>-1.7118912263960415</v>
      </c>
      <c r="Z73" s="60">
        <f t="shared" si="23"/>
        <v>-0.195630116377192</v>
      </c>
      <c r="AA73" s="60">
        <f t="shared" si="24"/>
        <v>-0.2356866118947234</v>
      </c>
      <c r="AB73" s="60">
        <f t="shared" si="25"/>
        <v>-532.6925316177926</v>
      </c>
    </row>
    <row r="74" spans="1:28" s="24" customFormat="1" ht="12.75">
      <c r="A74" s="21" t="s">
        <v>82</v>
      </c>
      <c r="B74" s="22">
        <f>'DATOS MENSUALES'!F678</f>
        <v>3.491592</v>
      </c>
      <c r="C74" s="22">
        <f>'DATOS MENSUALES'!F679</f>
        <v>13.926525999999999</v>
      </c>
      <c r="D74" s="22">
        <f>'DATOS MENSUALES'!F680</f>
        <v>26.893862999999996</v>
      </c>
      <c r="E74" s="22">
        <f>'DATOS MENSUALES'!F681</f>
        <v>10.375876</v>
      </c>
      <c r="F74" s="22">
        <f>'DATOS MENSUALES'!F682</f>
        <v>6.174440000000001</v>
      </c>
      <c r="G74" s="22">
        <f>'DATOS MENSUALES'!F683</f>
        <v>3.0644739999999997</v>
      </c>
      <c r="H74" s="22">
        <f>'DATOS MENSUALES'!F684</f>
        <v>1.535024</v>
      </c>
      <c r="I74" s="22">
        <f>'DATOS MENSUALES'!F685</f>
        <v>4.4597</v>
      </c>
      <c r="J74" s="22">
        <f>'DATOS MENSUALES'!F686</f>
        <v>6.545866</v>
      </c>
      <c r="K74" s="22">
        <f>'DATOS MENSUALES'!F687</f>
        <v>2.0892</v>
      </c>
      <c r="L74" s="22">
        <f>'DATOS MENSUALES'!F688</f>
        <v>0.945242</v>
      </c>
      <c r="M74" s="22">
        <f>'DATOS MENSUALES'!F689</f>
        <v>0.970224</v>
      </c>
      <c r="N74" s="22">
        <f t="shared" si="12"/>
        <v>80.472027</v>
      </c>
      <c r="O74" s="23"/>
      <c r="P74" s="60">
        <f t="shared" si="13"/>
        <v>-1.8682696490536128</v>
      </c>
      <c r="Q74" s="60">
        <f t="shared" si="14"/>
        <v>145.3051311191845</v>
      </c>
      <c r="R74" s="60">
        <f t="shared" si="15"/>
        <v>2762.808420642252</v>
      </c>
      <c r="S74" s="60">
        <f t="shared" si="16"/>
        <v>-0.022822450965143234</v>
      </c>
      <c r="T74" s="60">
        <f t="shared" si="17"/>
        <v>-43.70284413027403</v>
      </c>
      <c r="U74" s="60">
        <f t="shared" si="18"/>
        <v>-1004.392593248407</v>
      </c>
      <c r="V74" s="60">
        <f t="shared" si="19"/>
        <v>-2345.7359388797463</v>
      </c>
      <c r="W74" s="60">
        <f t="shared" si="20"/>
        <v>-894.1162471732043</v>
      </c>
      <c r="X74" s="60">
        <f t="shared" si="21"/>
        <v>0.927226321454194</v>
      </c>
      <c r="Y74" s="60">
        <f t="shared" si="22"/>
        <v>0.0004472676540498873</v>
      </c>
      <c r="Z74" s="60">
        <f t="shared" si="23"/>
        <v>-0.03310551763111805</v>
      </c>
      <c r="AA74" s="60">
        <f t="shared" si="24"/>
        <v>-0.27874580354375317</v>
      </c>
      <c r="AB74" s="60">
        <f t="shared" si="25"/>
        <v>-6441.726567534728</v>
      </c>
    </row>
    <row r="75" spans="1:28" s="24" customFormat="1" ht="12.75">
      <c r="A75" s="21" t="s">
        <v>83</v>
      </c>
      <c r="B75" s="22">
        <f>'DATOS MENSUALES'!F690</f>
        <v>2.519286</v>
      </c>
      <c r="C75" s="22">
        <f>'DATOS MENSUALES'!F691</f>
        <v>8.83245</v>
      </c>
      <c r="D75" s="22">
        <f>'DATOS MENSUALES'!F692</f>
        <v>17.416548</v>
      </c>
      <c r="E75" s="22">
        <f>'DATOS MENSUALES'!F693</f>
        <v>9.38546</v>
      </c>
      <c r="F75" s="22">
        <f>'DATOS MENSUALES'!F694</f>
        <v>4.51027</v>
      </c>
      <c r="G75" s="22">
        <f>'DATOS MENSUALES'!F695</f>
        <v>5.99319</v>
      </c>
      <c r="H75" s="22">
        <f>'DATOS MENSUALES'!F696</f>
        <v>20.151828000000002</v>
      </c>
      <c r="I75" s="22">
        <f>'DATOS MENSUALES'!F697</f>
        <v>12.284658</v>
      </c>
      <c r="J75" s="22">
        <f>'DATOS MENSUALES'!F698</f>
        <v>3.5361700000000003</v>
      </c>
      <c r="K75" s="22">
        <f>'DATOS MENSUALES'!F699</f>
        <v>0.43361000000000005</v>
      </c>
      <c r="L75" s="22">
        <f>'DATOS MENSUALES'!F700</f>
        <v>0.559824</v>
      </c>
      <c r="M75" s="22">
        <f>'DATOS MENSUALES'!F701</f>
        <v>2.06815</v>
      </c>
      <c r="N75" s="22">
        <f t="shared" si="12"/>
        <v>87.69144400000002</v>
      </c>
      <c r="O75" s="23"/>
      <c r="P75" s="60">
        <f t="shared" si="13"/>
        <v>-10.705236248938533</v>
      </c>
      <c r="Q75" s="60">
        <f t="shared" si="14"/>
        <v>0.004346262465024452</v>
      </c>
      <c r="R75" s="60">
        <f t="shared" si="15"/>
        <v>94.48231505672746</v>
      </c>
      <c r="S75" s="60">
        <f t="shared" si="16"/>
        <v>-2.0681349664972117</v>
      </c>
      <c r="T75" s="60">
        <f t="shared" si="17"/>
        <v>-139.51999163499764</v>
      </c>
      <c r="U75" s="60">
        <f t="shared" si="18"/>
        <v>-355.7835803785722</v>
      </c>
      <c r="V75" s="60">
        <f t="shared" si="19"/>
        <v>151.404196136526</v>
      </c>
      <c r="W75" s="60">
        <f t="shared" si="20"/>
        <v>-5.918447568072384</v>
      </c>
      <c r="X75" s="60">
        <f t="shared" si="21"/>
        <v>-8.4220188958852</v>
      </c>
      <c r="Y75" s="60">
        <f t="shared" si="22"/>
        <v>-3.9376838026971135</v>
      </c>
      <c r="Z75" s="60">
        <f t="shared" si="23"/>
        <v>-0.35266337577448004</v>
      </c>
      <c r="AA75" s="60">
        <f t="shared" si="24"/>
        <v>0.08793768326263134</v>
      </c>
      <c r="AB75" s="60">
        <f t="shared" si="25"/>
        <v>-1476.559314051284</v>
      </c>
    </row>
    <row r="76" spans="1:28" s="24" customFormat="1" ht="12.75">
      <c r="A76" s="21" t="s">
        <v>84</v>
      </c>
      <c r="B76" s="22">
        <f>'DATOS MENSUALES'!F702</f>
        <v>8.071869</v>
      </c>
      <c r="C76" s="22">
        <f>'DATOS MENSUALES'!F703</f>
        <v>3.270582</v>
      </c>
      <c r="D76" s="22">
        <f>'DATOS MENSUALES'!F704</f>
        <v>6.344016</v>
      </c>
      <c r="E76" s="22">
        <f>'DATOS MENSUALES'!F705</f>
        <v>10.621836</v>
      </c>
      <c r="F76" s="22">
        <f>'DATOS MENSUALES'!F706</f>
        <v>9.410761</v>
      </c>
      <c r="G76" s="22">
        <f>'DATOS MENSUALES'!F707</f>
        <v>10.845903</v>
      </c>
      <c r="H76" s="22">
        <f>'DATOS MENSUALES'!F708</f>
        <v>10.654398</v>
      </c>
      <c r="I76" s="22">
        <f>'DATOS MENSUALES'!F709</f>
        <v>9.52504</v>
      </c>
      <c r="J76" s="22">
        <f>'DATOS MENSUALES'!F710</f>
        <v>3.430915</v>
      </c>
      <c r="K76" s="22">
        <f>'DATOS MENSUALES'!F711</f>
        <v>1.348875</v>
      </c>
      <c r="L76" s="22">
        <f>'DATOS MENSUALES'!F712</f>
        <v>1.370784</v>
      </c>
      <c r="M76" s="22">
        <f>'DATOS MENSUALES'!F713</f>
        <v>2.557715</v>
      </c>
      <c r="N76" s="22">
        <f t="shared" si="12"/>
        <v>77.45269400000001</v>
      </c>
      <c r="O76" s="23"/>
      <c r="P76" s="60">
        <f t="shared" si="13"/>
        <v>37.54988000498384</v>
      </c>
      <c r="Q76" s="60">
        <f t="shared" si="14"/>
        <v>-157.3479929072398</v>
      </c>
      <c r="R76" s="60">
        <f t="shared" si="15"/>
        <v>-276.9042459493366</v>
      </c>
      <c r="S76" s="60">
        <f t="shared" si="16"/>
        <v>-5.355292061185764E-05</v>
      </c>
      <c r="T76" s="60">
        <f t="shared" si="17"/>
        <v>-0.023408854756333676</v>
      </c>
      <c r="U76" s="60">
        <f t="shared" si="18"/>
        <v>-11.137249565835308</v>
      </c>
      <c r="V76" s="60">
        <f t="shared" si="19"/>
        <v>-72.38704524033044</v>
      </c>
      <c r="W76" s="60">
        <f t="shared" si="20"/>
        <v>-95.34805050650806</v>
      </c>
      <c r="X76" s="60">
        <f t="shared" si="21"/>
        <v>-9.797903483973641</v>
      </c>
      <c r="Y76" s="60">
        <f t="shared" si="22"/>
        <v>-0.29255588450860376</v>
      </c>
      <c r="Z76" s="60">
        <f t="shared" si="23"/>
        <v>0.001139432669210269</v>
      </c>
      <c r="AA76" s="60">
        <f t="shared" si="24"/>
        <v>0.8154506570566485</v>
      </c>
      <c r="AB76" s="60">
        <f t="shared" si="25"/>
        <v>-10114.061987704566</v>
      </c>
    </row>
    <row r="77" spans="1:28" s="24" customFormat="1" ht="12.75">
      <c r="A77" s="21" t="s">
        <v>85</v>
      </c>
      <c r="B77" s="22">
        <f>'DATOS MENSUALES'!F714</f>
        <v>7.043547</v>
      </c>
      <c r="C77" s="22">
        <f>'DATOS MENSUALES'!F715</f>
        <v>11.560208</v>
      </c>
      <c r="D77" s="22">
        <f>'DATOS MENSUALES'!F716</f>
        <v>13.869042</v>
      </c>
      <c r="E77" s="22">
        <f>'DATOS MENSUALES'!F717</f>
        <v>4.27152</v>
      </c>
      <c r="F77" s="22">
        <f>'DATOS MENSUALES'!F718</f>
        <v>7.109088</v>
      </c>
      <c r="G77" s="22">
        <f>'DATOS MENSUALES'!F719</f>
        <v>4.484355</v>
      </c>
      <c r="H77" s="22">
        <f>'DATOS MENSUALES'!F720</f>
        <v>19.97667</v>
      </c>
      <c r="I77" s="22">
        <f>'DATOS MENSUALES'!F721</f>
        <v>10.003551</v>
      </c>
      <c r="J77" s="22">
        <f>'DATOS MENSUALES'!F722</f>
        <v>2.577736</v>
      </c>
      <c r="K77" s="22">
        <f>'DATOS MENSUALES'!F723</f>
        <v>1.356388</v>
      </c>
      <c r="L77" s="22">
        <f>'DATOS MENSUALES'!F724</f>
        <v>1.229438</v>
      </c>
      <c r="M77" s="22">
        <f>'DATOS MENSUALES'!F725</f>
        <v>1.6267179999999999</v>
      </c>
      <c r="N77" s="22">
        <f t="shared" si="12"/>
        <v>85.108261</v>
      </c>
      <c r="O77" s="23"/>
      <c r="P77" s="60">
        <f t="shared" si="13"/>
        <v>12.492435174148842</v>
      </c>
      <c r="Q77" s="60">
        <f t="shared" si="14"/>
        <v>24.161441093069833</v>
      </c>
      <c r="R77" s="60">
        <f t="shared" si="15"/>
        <v>1.021431210833724</v>
      </c>
      <c r="S77" s="60">
        <f t="shared" si="16"/>
        <v>-260.6733085599364</v>
      </c>
      <c r="T77" s="60">
        <f t="shared" si="17"/>
        <v>-17.328435788825473</v>
      </c>
      <c r="U77" s="60">
        <f t="shared" si="18"/>
        <v>-634.889534220463</v>
      </c>
      <c r="V77" s="60">
        <f t="shared" si="19"/>
        <v>136.96224757730656</v>
      </c>
      <c r="W77" s="60">
        <f t="shared" si="20"/>
        <v>-68.4157809823659</v>
      </c>
      <c r="X77" s="60">
        <f t="shared" si="21"/>
        <v>-26.811476896396425</v>
      </c>
      <c r="Y77" s="60">
        <f t="shared" si="22"/>
        <v>-0.2827350239095725</v>
      </c>
      <c r="Z77" s="60">
        <f t="shared" si="23"/>
        <v>-5.0239076729070896E-05</v>
      </c>
      <c r="AA77" s="60">
        <f t="shared" si="24"/>
        <v>3.461410297898977E-08</v>
      </c>
      <c r="AB77" s="60">
        <f t="shared" si="25"/>
        <v>-2726.6222851649854</v>
      </c>
    </row>
    <row r="78" spans="1:28" s="24" customFormat="1" ht="12.75">
      <c r="A78" s="21" t="s">
        <v>86</v>
      </c>
      <c r="B78" s="22">
        <f>'DATOS MENSUALES'!F726</f>
        <v>3.257536</v>
      </c>
      <c r="C78" s="22">
        <f>'DATOS MENSUALES'!F727</f>
        <v>13.034279999999999</v>
      </c>
      <c r="D78" s="22">
        <f>'DATOS MENSUALES'!F728</f>
        <v>22.567031999999998</v>
      </c>
      <c r="E78" s="22">
        <f>'DATOS MENSUALES'!F729</f>
        <v>26.671968</v>
      </c>
      <c r="F78" s="22">
        <f>'DATOS MENSUALES'!F730</f>
        <v>19.079024</v>
      </c>
      <c r="G78" s="22">
        <f>'DATOS MENSUALES'!F731</f>
        <v>23.641224</v>
      </c>
      <c r="H78" s="22">
        <f>'DATOS MENSUALES'!F732</f>
        <v>7.848765</v>
      </c>
      <c r="I78" s="22">
        <f>'DATOS MENSUALES'!F733</f>
        <v>7.044024</v>
      </c>
      <c r="J78" s="22">
        <f>'DATOS MENSUALES'!F734</f>
        <v>1.8393990000000002</v>
      </c>
      <c r="K78" s="22">
        <f>'DATOS MENSUALES'!F735</f>
        <v>0.7703709999999999</v>
      </c>
      <c r="L78" s="22">
        <f>'DATOS MENSUALES'!F736</f>
        <v>0.40514399999999995</v>
      </c>
      <c r="M78" s="22">
        <f>'DATOS MENSUALES'!F737</f>
        <v>0.41778</v>
      </c>
      <c r="N78" s="22">
        <f t="shared" si="12"/>
        <v>126.57654699999998</v>
      </c>
      <c r="O78" s="23"/>
      <c r="P78" s="60">
        <f t="shared" si="13"/>
        <v>-3.148631203471066</v>
      </c>
      <c r="Q78" s="60">
        <f t="shared" si="14"/>
        <v>83.16872321457065</v>
      </c>
      <c r="R78" s="60">
        <f t="shared" si="15"/>
        <v>914.1086160208338</v>
      </c>
      <c r="S78" s="60">
        <f t="shared" si="16"/>
        <v>4105.560557594354</v>
      </c>
      <c r="T78" s="60">
        <f t="shared" si="17"/>
        <v>825.8747893311473</v>
      </c>
      <c r="U78" s="60">
        <f t="shared" si="18"/>
        <v>1178.2961338797102</v>
      </c>
      <c r="V78" s="60">
        <f t="shared" si="19"/>
        <v>-339.08156633031774</v>
      </c>
      <c r="W78" s="60">
        <f t="shared" si="20"/>
        <v>-350.3257205265371</v>
      </c>
      <c r="X78" s="60">
        <f t="shared" si="21"/>
        <v>-51.950997971568725</v>
      </c>
      <c r="Y78" s="60">
        <f t="shared" si="22"/>
        <v>-1.9175007024625925</v>
      </c>
      <c r="Z78" s="60">
        <f t="shared" si="23"/>
        <v>-0.6387065672342971</v>
      </c>
      <c r="AA78" s="60">
        <f t="shared" si="24"/>
        <v>-1.7526495669012625</v>
      </c>
      <c r="AB78" s="60">
        <f t="shared" si="25"/>
        <v>20792.11676293429</v>
      </c>
    </row>
    <row r="79" spans="1:28" s="24" customFormat="1" ht="12.75">
      <c r="A79" s="21" t="s">
        <v>87</v>
      </c>
      <c r="B79" s="22">
        <f>'DATOS MENSUALES'!F738</f>
        <v>1.5732</v>
      </c>
      <c r="C79" s="22">
        <f>'DATOS MENSUALES'!F739</f>
        <v>4.13764</v>
      </c>
      <c r="D79" s="22">
        <f>'DATOS MENSUALES'!F740</f>
        <v>3.2470179999999997</v>
      </c>
      <c r="E79" s="22">
        <f>'DATOS MENSUALES'!F741</f>
        <v>6.297038000000001</v>
      </c>
      <c r="F79" s="22">
        <f>'DATOS MENSUALES'!F742</f>
        <v>7.572018</v>
      </c>
      <c r="G79" s="22">
        <f>'DATOS MENSUALES'!F743</f>
        <v>9.330783</v>
      </c>
      <c r="H79" s="22">
        <f>'DATOS MENSUALES'!F744</f>
        <v>5.469328</v>
      </c>
      <c r="I79" s="22">
        <f>'DATOS MENSUALES'!F745</f>
        <v>6.803208</v>
      </c>
      <c r="J79" s="22">
        <f>'DATOS MENSUALES'!F746</f>
        <v>5.662929999999999</v>
      </c>
      <c r="K79" s="22">
        <f>'DATOS MENSUALES'!F747</f>
        <v>1.380876</v>
      </c>
      <c r="L79" s="22">
        <f>'DATOS MENSUALES'!F748</f>
        <v>0.5538</v>
      </c>
      <c r="M79" s="22">
        <f>'DATOS MENSUALES'!F749</f>
        <v>0.812808</v>
      </c>
      <c r="N79" s="22">
        <f t="shared" si="12"/>
        <v>52.84064699999999</v>
      </c>
      <c r="O79" s="23"/>
      <c r="P79" s="60">
        <f t="shared" si="13"/>
        <v>-31.256495611380256</v>
      </c>
      <c r="Q79" s="60">
        <f t="shared" si="14"/>
        <v>-93.05917168096337</v>
      </c>
      <c r="R79" s="60">
        <f t="shared" si="15"/>
        <v>-888.8704626871238</v>
      </c>
      <c r="S79" s="60">
        <f t="shared" si="16"/>
        <v>-83.02399764883691</v>
      </c>
      <c r="T79" s="60">
        <f t="shared" si="17"/>
        <v>-9.593060700686905</v>
      </c>
      <c r="U79" s="60">
        <f t="shared" si="18"/>
        <v>-52.663177307323416</v>
      </c>
      <c r="V79" s="60">
        <f t="shared" si="19"/>
        <v>-818.1031472314274</v>
      </c>
      <c r="W79" s="60">
        <f t="shared" si="20"/>
        <v>-387.4683520642436</v>
      </c>
      <c r="X79" s="60">
        <f t="shared" si="21"/>
        <v>0.00078359005805419</v>
      </c>
      <c r="Y79" s="60">
        <f t="shared" si="22"/>
        <v>-0.25225443701212447</v>
      </c>
      <c r="Z79" s="60">
        <f t="shared" si="23"/>
        <v>-0.3617613385843238</v>
      </c>
      <c r="AA79" s="60">
        <f t="shared" si="24"/>
        <v>-0.532723393412325</v>
      </c>
      <c r="AB79" s="60">
        <f t="shared" si="25"/>
        <v>-98854.63802708905</v>
      </c>
    </row>
    <row r="80" spans="1:28" s="24" customFormat="1" ht="12.75">
      <c r="A80" s="21" t="s">
        <v>88</v>
      </c>
      <c r="B80" s="22">
        <f>'DATOS MENSUALES'!F750</f>
        <v>5.39865</v>
      </c>
      <c r="C80" s="22">
        <f>'DATOS MENSUALES'!F751</f>
        <v>8.857728</v>
      </c>
      <c r="D80" s="22">
        <f>'DATOS MENSUALES'!F752</f>
        <v>27.937674</v>
      </c>
      <c r="E80" s="22">
        <f>'DATOS MENSUALES'!F753</f>
        <v>15.132959</v>
      </c>
      <c r="F80" s="22">
        <f>'DATOS MENSUALES'!F754</f>
        <v>13.1352</v>
      </c>
      <c r="G80" s="22">
        <f>'DATOS MENSUALES'!F755</f>
        <v>14.395463999999999</v>
      </c>
      <c r="H80" s="22">
        <f>'DATOS MENSUALES'!F756</f>
        <v>8.142348</v>
      </c>
      <c r="I80" s="22">
        <f>'DATOS MENSUALES'!F757</f>
        <v>6.00936</v>
      </c>
      <c r="J80" s="22">
        <f>'DATOS MENSUALES'!F758</f>
        <v>1.221416</v>
      </c>
      <c r="K80" s="22">
        <f>'DATOS MENSUALES'!F759</f>
        <v>0.251138</v>
      </c>
      <c r="L80" s="22">
        <f>'DATOS MENSUALES'!F760</f>
        <v>0.15465</v>
      </c>
      <c r="M80" s="22">
        <f>'DATOS MENSUALES'!F761</f>
        <v>0.579364</v>
      </c>
      <c r="N80" s="22">
        <f t="shared" si="12"/>
        <v>101.215951</v>
      </c>
      <c r="O80" s="23"/>
      <c r="P80" s="60">
        <f t="shared" si="13"/>
        <v>0.3081338445026319</v>
      </c>
      <c r="Q80" s="60">
        <f t="shared" si="14"/>
        <v>0.006694890068861256</v>
      </c>
      <c r="R80" s="60">
        <f t="shared" si="15"/>
        <v>3426.373058247047</v>
      </c>
      <c r="S80" s="60">
        <f t="shared" si="16"/>
        <v>89.52038244942852</v>
      </c>
      <c r="T80" s="60">
        <f t="shared" si="17"/>
        <v>40.64999606845356</v>
      </c>
      <c r="U80" s="60">
        <f t="shared" si="18"/>
        <v>2.2810423248582423</v>
      </c>
      <c r="V80" s="60">
        <f t="shared" si="19"/>
        <v>-298.03196330611064</v>
      </c>
      <c r="W80" s="60">
        <f t="shared" si="20"/>
        <v>-528.3269917220302</v>
      </c>
      <c r="X80" s="60">
        <f t="shared" si="21"/>
        <v>-82.27435566021195</v>
      </c>
      <c r="Y80" s="60">
        <f t="shared" si="22"/>
        <v>-5.466532038751567</v>
      </c>
      <c r="Z80" s="60">
        <f t="shared" si="23"/>
        <v>-1.3738759152783</v>
      </c>
      <c r="AA80" s="60">
        <f t="shared" si="24"/>
        <v>-1.138203844027158</v>
      </c>
      <c r="AB80" s="60">
        <f t="shared" si="25"/>
        <v>9.763385722308199</v>
      </c>
    </row>
    <row r="81" spans="1:28" s="24" customFormat="1" ht="12.75">
      <c r="A81" s="21" t="s">
        <v>89</v>
      </c>
      <c r="B81" s="22">
        <f>'DATOS MENSUALES'!F762</f>
        <v>3.4399050000000004</v>
      </c>
      <c r="C81" s="22">
        <f>'DATOS MENSUALES'!F763</f>
        <v>12.493739999999999</v>
      </c>
      <c r="D81" s="22">
        <f>'DATOS MENSUALES'!F764</f>
        <v>15.16958</v>
      </c>
      <c r="E81" s="22">
        <f>'DATOS MENSUALES'!F765</f>
        <v>21.524734000000002</v>
      </c>
      <c r="F81" s="22">
        <f>'DATOS MENSUALES'!F766</f>
        <v>4.9093919999999995</v>
      </c>
      <c r="G81" s="22">
        <f>'DATOS MENSUALES'!F767</f>
        <v>11.482965</v>
      </c>
      <c r="H81" s="22">
        <f>'DATOS MENSUALES'!F768</f>
        <v>9.305147999999999</v>
      </c>
      <c r="I81" s="22">
        <f>'DATOS MENSUALES'!F769</f>
        <v>10.301192</v>
      </c>
      <c r="J81" s="22">
        <f>'DATOS MENSUALES'!F770</f>
        <v>3.114566</v>
      </c>
      <c r="K81" s="22">
        <f>'DATOS MENSUALES'!F771</f>
        <v>1.164345</v>
      </c>
      <c r="L81" s="22">
        <f>'DATOS MENSUALES'!F772</f>
        <v>0.943792</v>
      </c>
      <c r="M81" s="22">
        <f>'DATOS MENSUALES'!F773</f>
        <v>1.1208019999999999</v>
      </c>
      <c r="N81" s="22">
        <f t="shared" si="12"/>
        <v>94.970161</v>
      </c>
      <c r="O81" s="23"/>
      <c r="P81" s="60">
        <f t="shared" si="13"/>
        <v>-2.113492315158494</v>
      </c>
      <c r="Q81" s="60">
        <f t="shared" si="14"/>
        <v>55.939514088423955</v>
      </c>
      <c r="R81" s="60">
        <f t="shared" si="15"/>
        <v>12.28851105733647</v>
      </c>
      <c r="S81" s="60">
        <f t="shared" si="16"/>
        <v>1282.6665549211282</v>
      </c>
      <c r="T81" s="60">
        <f t="shared" si="17"/>
        <v>-109.72549843393449</v>
      </c>
      <c r="U81" s="60">
        <f t="shared" si="18"/>
        <v>-4.066347104522215</v>
      </c>
      <c r="V81" s="60">
        <f t="shared" si="19"/>
        <v>-167.909633550935</v>
      </c>
      <c r="W81" s="60">
        <f t="shared" si="20"/>
        <v>-54.53981026451964</v>
      </c>
      <c r="X81" s="60">
        <f t="shared" si="21"/>
        <v>-14.817535721614686</v>
      </c>
      <c r="Y81" s="60">
        <f t="shared" si="22"/>
        <v>-0.6106191929145581</v>
      </c>
      <c r="Z81" s="60">
        <f t="shared" si="23"/>
        <v>-0.033556039512527426</v>
      </c>
      <c r="AA81" s="60">
        <f t="shared" si="24"/>
        <v>-0.12700335823098766</v>
      </c>
      <c r="AB81" s="60">
        <f t="shared" si="25"/>
        <v>-69.34970644198467</v>
      </c>
    </row>
    <row r="82" spans="1:28" s="24" customFormat="1" ht="12.75">
      <c r="A82" s="21" t="s">
        <v>90</v>
      </c>
      <c r="B82" s="22">
        <f>'DATOS MENSUALES'!F774</f>
        <v>3.8411999999999997</v>
      </c>
      <c r="C82" s="22">
        <f>'DATOS MENSUALES'!F775</f>
        <v>9.106251</v>
      </c>
      <c r="D82" s="22">
        <f>'DATOS MENSUALES'!F776</f>
        <v>6.6213500000000005</v>
      </c>
      <c r="E82" s="22">
        <f>'DATOS MENSUALES'!F777</f>
        <v>8.694213</v>
      </c>
      <c r="F82" s="22">
        <f>'DATOS MENSUALES'!F778</f>
        <v>4.3561049999999994</v>
      </c>
      <c r="G82" s="22">
        <f>'DATOS MENSUALES'!F779</f>
        <v>20.128221</v>
      </c>
      <c r="H82" s="22">
        <f>'DATOS MENSUALES'!F780</f>
        <v>21.320184</v>
      </c>
      <c r="I82" s="22">
        <f>'DATOS MENSUALES'!F781</f>
        <v>6.287279999999999</v>
      </c>
      <c r="J82" s="22">
        <f>'DATOS MENSUALES'!F782</f>
        <v>0.500656</v>
      </c>
      <c r="K82" s="22">
        <f>'DATOS MENSUALES'!F783</f>
        <v>0.689225</v>
      </c>
      <c r="L82" s="22">
        <f>'DATOS MENSUALES'!F784</f>
        <v>0.560168</v>
      </c>
      <c r="M82" s="22">
        <f>'DATOS MENSUALES'!F785</f>
        <v>0.436239</v>
      </c>
      <c r="N82" s="22">
        <f t="shared" si="12"/>
        <v>82.54109199999999</v>
      </c>
      <c r="O82" s="23"/>
      <c r="P82" s="60">
        <f t="shared" si="13"/>
        <v>-0.6861776247602993</v>
      </c>
      <c r="Q82" s="60">
        <f t="shared" si="14"/>
        <v>0.08345083154390237</v>
      </c>
      <c r="R82" s="60">
        <f t="shared" si="15"/>
        <v>-243.04056617955675</v>
      </c>
      <c r="S82" s="60">
        <f t="shared" si="16"/>
        <v>-7.590968506116027</v>
      </c>
      <c r="T82" s="60">
        <f t="shared" si="17"/>
        <v>-152.33472837890352</v>
      </c>
      <c r="U82" s="60">
        <f t="shared" si="18"/>
        <v>350.2723821837121</v>
      </c>
      <c r="V82" s="60">
        <f t="shared" si="19"/>
        <v>274.3940206620093</v>
      </c>
      <c r="W82" s="60">
        <f t="shared" si="20"/>
        <v>-475.68967844874015</v>
      </c>
      <c r="X82" s="60">
        <f t="shared" si="21"/>
        <v>-130.33011626465853</v>
      </c>
      <c r="Y82" s="60">
        <f t="shared" si="22"/>
        <v>-2.318308966156628</v>
      </c>
      <c r="Z82" s="60">
        <f t="shared" si="23"/>
        <v>-0.35214849288091393</v>
      </c>
      <c r="AA82" s="60">
        <f t="shared" si="24"/>
        <v>-1.6733762949030486</v>
      </c>
      <c r="AB82" s="60">
        <f t="shared" si="25"/>
        <v>-4522.8658244546705</v>
      </c>
    </row>
    <row r="83" spans="1:28" s="24" customFormat="1" ht="12.75">
      <c r="A83" s="21" t="s">
        <v>91</v>
      </c>
      <c r="B83" s="22">
        <f>'DATOS MENSUALES'!F786</f>
        <v>3.3938500000000005</v>
      </c>
      <c r="C83" s="22">
        <f>'DATOS MENSUALES'!F787</f>
        <v>9.473906</v>
      </c>
      <c r="D83" s="22">
        <f>'DATOS MENSUALES'!F788</f>
        <v>10.81858</v>
      </c>
      <c r="E83" s="22">
        <f>'DATOS MENSUALES'!F789</f>
        <v>9.456453</v>
      </c>
      <c r="F83" s="22">
        <f>'DATOS MENSUALES'!F790</f>
        <v>4.965102</v>
      </c>
      <c r="G83" s="22">
        <f>'DATOS MENSUALES'!F791</f>
        <v>25.101434</v>
      </c>
      <c r="H83" s="22">
        <f>'DATOS MENSUALES'!F792</f>
        <v>11.205402</v>
      </c>
      <c r="I83" s="22">
        <f>'DATOS MENSUALES'!F793</f>
        <v>4.2807200000000005</v>
      </c>
      <c r="J83" s="22">
        <f>'DATOS MENSUALES'!F794</f>
        <v>1.46448</v>
      </c>
      <c r="K83" s="22">
        <f>'DATOS MENSUALES'!F795</f>
        <v>1.5347909999999998</v>
      </c>
      <c r="L83" s="22">
        <f>'DATOS MENSUALES'!F796</f>
        <v>1.67307</v>
      </c>
      <c r="M83" s="22">
        <f>'DATOS MENSUALES'!F797</f>
        <v>1.389024</v>
      </c>
      <c r="N83" s="22">
        <f>SUM(B83:M83)</f>
        <v>84.756812</v>
      </c>
      <c r="O83" s="23"/>
      <c r="P83" s="60">
        <f aca="true" t="shared" si="26" ref="P83:AB83">(B83-B$6)^3</f>
        <v>-2.349299860773703</v>
      </c>
      <c r="Q83" s="60">
        <f t="shared" si="26"/>
        <v>0.5209808185871188</v>
      </c>
      <c r="R83" s="60">
        <f t="shared" si="26"/>
        <v>-8.531790996645583</v>
      </c>
      <c r="S83" s="60">
        <f t="shared" si="26"/>
        <v>-1.741322543079098</v>
      </c>
      <c r="T83" s="60">
        <f t="shared" si="26"/>
        <v>-105.93936522787025</v>
      </c>
      <c r="U83" s="60">
        <f t="shared" si="26"/>
        <v>1737.6686016468825</v>
      </c>
      <c r="V83" s="60">
        <f t="shared" si="26"/>
        <v>-47.3045782795853</v>
      </c>
      <c r="W83" s="60">
        <f t="shared" si="26"/>
        <v>-944.8813454189265</v>
      </c>
      <c r="X83" s="60">
        <f t="shared" si="26"/>
        <v>-69.23703992833752</v>
      </c>
      <c r="Y83" s="60">
        <f t="shared" si="26"/>
        <v>-0.10916975501772021</v>
      </c>
      <c r="Z83" s="60">
        <f t="shared" si="26"/>
        <v>0.06728657525433607</v>
      </c>
      <c r="AA83" s="60">
        <f t="shared" si="26"/>
        <v>-0.012884493498262903</v>
      </c>
      <c r="AB83" s="60">
        <f t="shared" si="26"/>
        <v>-2937.621014842032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2624.9780661063305</v>
      </c>
      <c r="Q84" s="61">
        <f t="shared" si="27"/>
        <v>9768.066524798047</v>
      </c>
      <c r="R84" s="61">
        <f t="shared" si="27"/>
        <v>26339.448625126533</v>
      </c>
      <c r="S84" s="61">
        <f t="shared" si="27"/>
        <v>24056.3434669925</v>
      </c>
      <c r="T84" s="61">
        <f t="shared" si="27"/>
        <v>8134.886520076665</v>
      </c>
      <c r="U84" s="61">
        <f t="shared" si="27"/>
        <v>2714.3861455967017</v>
      </c>
      <c r="V84" s="61">
        <f t="shared" si="27"/>
        <v>8428.77364047845</v>
      </c>
      <c r="W84" s="61">
        <f t="shared" si="27"/>
        <v>39852.74744814432</v>
      </c>
      <c r="X84" s="61">
        <f t="shared" si="27"/>
        <v>3187.6378095598975</v>
      </c>
      <c r="Y84" s="61">
        <f t="shared" si="27"/>
        <v>43.522532461363255</v>
      </c>
      <c r="Z84" s="61">
        <f t="shared" si="27"/>
        <v>30.78245322279586</v>
      </c>
      <c r="AA84" s="61">
        <f t="shared" si="27"/>
        <v>158.69839039148283</v>
      </c>
      <c r="AB84" s="61">
        <f t="shared" si="27"/>
        <v>-35448.4408697956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7 - Río Orza desde confluencia con río Tuerto hasta el embalse de Riaño, y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0.833542</v>
      </c>
      <c r="C4" s="1">
        <f t="shared" si="0"/>
        <v>2.138361</v>
      </c>
      <c r="D4" s="1">
        <f t="shared" si="0"/>
        <v>3.2470179999999997</v>
      </c>
      <c r="E4" s="1">
        <f t="shared" si="0"/>
        <v>3.4412399999999996</v>
      </c>
      <c r="F4" s="1">
        <f t="shared" si="0"/>
        <v>2.68476</v>
      </c>
      <c r="G4" s="1">
        <f t="shared" si="0"/>
        <v>2.7653280000000002</v>
      </c>
      <c r="H4" s="1">
        <f t="shared" si="0"/>
        <v>1.535024</v>
      </c>
      <c r="I4" s="1">
        <f t="shared" si="0"/>
        <v>3.881011</v>
      </c>
      <c r="J4" s="1">
        <f t="shared" si="0"/>
        <v>0.500656</v>
      </c>
      <c r="K4" s="1">
        <f t="shared" si="0"/>
        <v>0.251138</v>
      </c>
      <c r="L4" s="1">
        <f t="shared" si="0"/>
        <v>0.15465</v>
      </c>
      <c r="M4" s="1">
        <f t="shared" si="0"/>
        <v>0.41778</v>
      </c>
      <c r="N4" s="1">
        <f>MIN(N18:N43)</f>
        <v>52.84064699999999</v>
      </c>
    </row>
    <row r="5" spans="1:14" ht="12.75">
      <c r="A5" s="13" t="s">
        <v>92</v>
      </c>
      <c r="B5" s="1">
        <f aca="true" t="shared" si="1" ref="B5:M5">MAX(B18:B43)</f>
        <v>15.138957</v>
      </c>
      <c r="C5" s="1">
        <f t="shared" si="1"/>
        <v>15.708938</v>
      </c>
      <c r="D5" s="1">
        <f t="shared" si="1"/>
        <v>33.661584</v>
      </c>
      <c r="E5" s="1">
        <f t="shared" si="1"/>
        <v>26.671968</v>
      </c>
      <c r="F5" s="1">
        <f t="shared" si="1"/>
        <v>19.079024</v>
      </c>
      <c r="G5" s="1">
        <f t="shared" si="1"/>
        <v>25.101434</v>
      </c>
      <c r="H5" s="1">
        <f t="shared" si="1"/>
        <v>27.332492000000002</v>
      </c>
      <c r="I5" s="1">
        <f t="shared" si="1"/>
        <v>21.0409</v>
      </c>
      <c r="J5" s="1">
        <f t="shared" si="1"/>
        <v>10.30436</v>
      </c>
      <c r="K5" s="1">
        <f t="shared" si="1"/>
        <v>3.959085</v>
      </c>
      <c r="L5" s="1">
        <f t="shared" si="1"/>
        <v>3.5316270000000003</v>
      </c>
      <c r="M5" s="1">
        <f t="shared" si="1"/>
        <v>4.975906</v>
      </c>
      <c r="N5" s="1">
        <f>MAX(N18:N43)</f>
        <v>136.854289</v>
      </c>
    </row>
    <row r="6" spans="1:14" ht="12.75">
      <c r="A6" s="13" t="s">
        <v>14</v>
      </c>
      <c r="B6" s="1">
        <f aca="true" t="shared" si="2" ref="B6:M6">AVERAGE(B18:B43)</f>
        <v>4.893347269230769</v>
      </c>
      <c r="C6" s="1">
        <f t="shared" si="2"/>
        <v>8.239501346153846</v>
      </c>
      <c r="D6" s="1">
        <f t="shared" si="2"/>
        <v>13.789557076923074</v>
      </c>
      <c r="E6" s="1">
        <f t="shared" si="2"/>
        <v>12.161174384615386</v>
      </c>
      <c r="F6" s="1">
        <f t="shared" si="2"/>
        <v>8.692591615384616</v>
      </c>
      <c r="G6" s="1">
        <f t="shared" si="2"/>
        <v>12.669213576923076</v>
      </c>
      <c r="H6" s="1">
        <f t="shared" si="2"/>
        <v>12.880261384615382</v>
      </c>
      <c r="I6" s="1">
        <f t="shared" si="2"/>
        <v>9.859968230769228</v>
      </c>
      <c r="J6" s="1">
        <f t="shared" si="2"/>
        <v>3.819927961538462</v>
      </c>
      <c r="K6" s="1">
        <f t="shared" si="2"/>
        <v>1.4348285769230766</v>
      </c>
      <c r="L6" s="1">
        <f t="shared" si="2"/>
        <v>0.9311337307692307</v>
      </c>
      <c r="M6" s="1">
        <f t="shared" si="2"/>
        <v>1.2955715384615383</v>
      </c>
      <c r="N6" s="1">
        <f>SUM(B6:M6)</f>
        <v>90.6670766923077</v>
      </c>
    </row>
    <row r="7" spans="1:14" ht="12.75">
      <c r="A7" s="13" t="s">
        <v>15</v>
      </c>
      <c r="B7" s="1">
        <f aca="true" t="shared" si="3" ref="B7:N7">PERCENTILE(B18:B43,0.1)</f>
        <v>1.245992</v>
      </c>
      <c r="C7" s="1">
        <f t="shared" si="3"/>
        <v>2.5906694999999997</v>
      </c>
      <c r="D7" s="1">
        <f t="shared" si="3"/>
        <v>5.037325</v>
      </c>
      <c r="E7" s="1">
        <f t="shared" si="3"/>
        <v>5.554600499999999</v>
      </c>
      <c r="F7" s="1">
        <f t="shared" si="3"/>
        <v>3.6668155000000002</v>
      </c>
      <c r="G7" s="1">
        <f t="shared" si="3"/>
        <v>3.882514</v>
      </c>
      <c r="H7" s="1">
        <f t="shared" si="3"/>
        <v>5.828972</v>
      </c>
      <c r="I7" s="1">
        <f t="shared" si="3"/>
        <v>4.19186</v>
      </c>
      <c r="J7" s="1">
        <f t="shared" si="3"/>
        <v>1.342948</v>
      </c>
      <c r="K7" s="1">
        <f t="shared" si="3"/>
        <v>0.6407095</v>
      </c>
      <c r="L7" s="1">
        <f t="shared" si="3"/>
        <v>0.34031100000000003</v>
      </c>
      <c r="M7" s="1">
        <f t="shared" si="3"/>
        <v>0.535433</v>
      </c>
      <c r="N7" s="1">
        <f t="shared" si="3"/>
        <v>66.88256799999999</v>
      </c>
    </row>
    <row r="8" spans="1:14" ht="12.75">
      <c r="A8" s="13" t="s">
        <v>16</v>
      </c>
      <c r="B8" s="1">
        <f aca="true" t="shared" si="4" ref="B8:N8">PERCENTILE(B18:B43,0.25)</f>
        <v>2.097422</v>
      </c>
      <c r="C8" s="1">
        <f t="shared" si="4"/>
        <v>4.7808105</v>
      </c>
      <c r="D8" s="1">
        <f t="shared" si="4"/>
        <v>6.792128</v>
      </c>
      <c r="E8" s="1">
        <f t="shared" si="4"/>
        <v>6.80554025</v>
      </c>
      <c r="F8" s="1">
        <f t="shared" si="4"/>
        <v>4.9233195</v>
      </c>
      <c r="G8" s="1">
        <f t="shared" si="4"/>
        <v>8.6355675</v>
      </c>
      <c r="H8" s="1">
        <f t="shared" si="4"/>
        <v>7.92216075</v>
      </c>
      <c r="I8" s="1">
        <f t="shared" si="4"/>
        <v>6.07884</v>
      </c>
      <c r="J8" s="1">
        <f t="shared" si="4"/>
        <v>2.3030275</v>
      </c>
      <c r="K8" s="1">
        <f t="shared" si="4"/>
        <v>0.9860114999999999</v>
      </c>
      <c r="L8" s="1">
        <f t="shared" si="4"/>
        <v>0.555306</v>
      </c>
      <c r="M8" s="1">
        <f t="shared" si="4"/>
        <v>0.7599072499999999</v>
      </c>
      <c r="N8" s="1">
        <f t="shared" si="4"/>
        <v>78.20752725</v>
      </c>
    </row>
    <row r="9" spans="1:14" ht="12.75">
      <c r="A9" s="13" t="s">
        <v>17</v>
      </c>
      <c r="B9" s="1">
        <f aca="true" t="shared" si="5" ref="B9:N9">PERCENTILE(B18:B43,0.5)</f>
        <v>3.6663959999999998</v>
      </c>
      <c r="C9" s="1">
        <f t="shared" si="5"/>
        <v>8.677857</v>
      </c>
      <c r="D9" s="1">
        <f t="shared" si="5"/>
        <v>13.659388</v>
      </c>
      <c r="E9" s="1">
        <f t="shared" si="5"/>
        <v>10.442984</v>
      </c>
      <c r="F9" s="1">
        <f t="shared" si="5"/>
        <v>7.6558255</v>
      </c>
      <c r="G9" s="1">
        <f t="shared" si="5"/>
        <v>11.5472</v>
      </c>
      <c r="H9" s="1">
        <f t="shared" si="5"/>
        <v>11.126856</v>
      </c>
      <c r="I9" s="1">
        <f t="shared" si="5"/>
        <v>9.007066</v>
      </c>
      <c r="J9" s="1">
        <f t="shared" si="5"/>
        <v>3.394068</v>
      </c>
      <c r="K9" s="1">
        <f t="shared" si="5"/>
        <v>1.3686319999999998</v>
      </c>
      <c r="L9" s="1">
        <f t="shared" si="5"/>
        <v>0.7612805</v>
      </c>
      <c r="M9" s="1">
        <f t="shared" si="5"/>
        <v>1.1054285</v>
      </c>
      <c r="N9" s="1">
        <f t="shared" si="5"/>
        <v>86.39985250000001</v>
      </c>
    </row>
    <row r="10" spans="1:14" ht="12.75">
      <c r="A10" s="13" t="s">
        <v>18</v>
      </c>
      <c r="B10" s="1">
        <f aca="true" t="shared" si="6" ref="B10:N10">PERCENTILE(B18:B43,0.75)</f>
        <v>6.552475</v>
      </c>
      <c r="C10" s="1">
        <f t="shared" si="6"/>
        <v>10.621164750000002</v>
      </c>
      <c r="D10" s="1">
        <f t="shared" si="6"/>
        <v>18.8512035</v>
      </c>
      <c r="E10" s="1">
        <f t="shared" si="6"/>
        <v>15.969002999999999</v>
      </c>
      <c r="F10" s="1">
        <f t="shared" si="6"/>
        <v>10.940990249999999</v>
      </c>
      <c r="G10" s="1">
        <f t="shared" si="6"/>
        <v>15.23593875</v>
      </c>
      <c r="H10" s="1">
        <f t="shared" si="6"/>
        <v>17.155551</v>
      </c>
      <c r="I10" s="1">
        <f t="shared" si="6"/>
        <v>12.2055735</v>
      </c>
      <c r="J10" s="1">
        <f t="shared" si="6"/>
        <v>5.429889</v>
      </c>
      <c r="K10" s="1">
        <f t="shared" si="6"/>
        <v>1.67833575</v>
      </c>
      <c r="L10" s="1">
        <f t="shared" si="6"/>
        <v>1.0652155</v>
      </c>
      <c r="M10" s="1">
        <f t="shared" si="6"/>
        <v>1.5672945</v>
      </c>
      <c r="N10" s="1">
        <f t="shared" si="6"/>
        <v>100.16670150000002</v>
      </c>
    </row>
    <row r="11" spans="1:14" ht="12.75">
      <c r="A11" s="13" t="s">
        <v>19</v>
      </c>
      <c r="B11" s="1">
        <f aca="true" t="shared" si="7" ref="B11:N11">PERCENTILE(B18:B43,0.9)</f>
        <v>9.334801</v>
      </c>
      <c r="C11" s="1">
        <f t="shared" si="7"/>
        <v>13.480402999999999</v>
      </c>
      <c r="D11" s="1">
        <f t="shared" si="7"/>
        <v>24.730447499999997</v>
      </c>
      <c r="E11" s="1">
        <f t="shared" si="7"/>
        <v>20.4704765</v>
      </c>
      <c r="F11" s="1">
        <f t="shared" si="7"/>
        <v>16.378346999999998</v>
      </c>
      <c r="G11" s="1">
        <f t="shared" si="7"/>
        <v>23.135752</v>
      </c>
      <c r="H11" s="1">
        <f t="shared" si="7"/>
        <v>20.736006000000003</v>
      </c>
      <c r="I11" s="1">
        <f t="shared" si="7"/>
        <v>18.44746</v>
      </c>
      <c r="J11" s="1">
        <f t="shared" si="7"/>
        <v>6.523573000000001</v>
      </c>
      <c r="K11" s="1">
        <f t="shared" si="7"/>
        <v>2.2403545</v>
      </c>
      <c r="L11" s="1">
        <f t="shared" si="7"/>
        <v>1.521927</v>
      </c>
      <c r="M11" s="1">
        <f t="shared" si="7"/>
        <v>1.995475</v>
      </c>
      <c r="N11" s="1">
        <f t="shared" si="7"/>
        <v>122.69276349999998</v>
      </c>
    </row>
    <row r="12" spans="1:14" ht="12.75">
      <c r="A12" s="13" t="s">
        <v>23</v>
      </c>
      <c r="B12" s="1">
        <f aca="true" t="shared" si="8" ref="B12:N12">STDEV(B18:B43)</f>
        <v>3.750630074458697</v>
      </c>
      <c r="C12" s="1">
        <f t="shared" si="8"/>
        <v>4.055885816642268</v>
      </c>
      <c r="D12" s="1">
        <f t="shared" si="8"/>
        <v>8.0348972344241</v>
      </c>
      <c r="E12" s="1">
        <f t="shared" si="8"/>
        <v>6.222949623280709</v>
      </c>
      <c r="F12" s="1">
        <f t="shared" si="8"/>
        <v>4.770930601351431</v>
      </c>
      <c r="G12" s="1">
        <f t="shared" si="8"/>
        <v>6.671476395459857</v>
      </c>
      <c r="H12" s="1">
        <f t="shared" si="8"/>
        <v>6.782975401246082</v>
      </c>
      <c r="I12" s="1">
        <f t="shared" si="8"/>
        <v>5.059108897157259</v>
      </c>
      <c r="J12" s="1">
        <f t="shared" si="8"/>
        <v>2.2744614235130114</v>
      </c>
      <c r="K12" s="1">
        <f t="shared" si="8"/>
        <v>0.7926002086295562</v>
      </c>
      <c r="L12" s="1">
        <f t="shared" si="8"/>
        <v>0.7238595016883629</v>
      </c>
      <c r="M12" s="1">
        <f t="shared" si="8"/>
        <v>0.9243799437193448</v>
      </c>
      <c r="N12" s="1">
        <f t="shared" si="8"/>
        <v>21.476220954640898</v>
      </c>
    </row>
    <row r="13" spans="1:14" ht="12.75">
      <c r="A13" s="13" t="s">
        <v>125</v>
      </c>
      <c r="B13" s="1">
        <f aca="true" t="shared" si="9" ref="B13:L13">ROUND(B12/B6,2)</f>
        <v>0.77</v>
      </c>
      <c r="C13" s="1">
        <f t="shared" si="9"/>
        <v>0.49</v>
      </c>
      <c r="D13" s="1">
        <f t="shared" si="9"/>
        <v>0.58</v>
      </c>
      <c r="E13" s="1">
        <f t="shared" si="9"/>
        <v>0.51</v>
      </c>
      <c r="F13" s="1">
        <f t="shared" si="9"/>
        <v>0.55</v>
      </c>
      <c r="G13" s="1">
        <f t="shared" si="9"/>
        <v>0.53</v>
      </c>
      <c r="H13" s="1">
        <f t="shared" si="9"/>
        <v>0.53</v>
      </c>
      <c r="I13" s="1">
        <f t="shared" si="9"/>
        <v>0.51</v>
      </c>
      <c r="J13" s="1">
        <f t="shared" si="9"/>
        <v>0.6</v>
      </c>
      <c r="K13" s="1">
        <f t="shared" si="9"/>
        <v>0.55</v>
      </c>
      <c r="L13" s="1">
        <f t="shared" si="9"/>
        <v>0.78</v>
      </c>
      <c r="M13" s="1">
        <f>ROUND(M12/M6,2)</f>
        <v>0.71</v>
      </c>
      <c r="N13" s="1">
        <f>ROUND(N12/N6,2)</f>
        <v>0.24</v>
      </c>
    </row>
    <row r="14" spans="1:14" ht="12.75">
      <c r="A14" s="13" t="s">
        <v>124</v>
      </c>
      <c r="B14" s="53">
        <f>26*P44/(25*24*B12^3)</f>
        <v>1.331415936442767</v>
      </c>
      <c r="C14" s="53">
        <f aca="true" t="shared" si="10" ref="C14:N14">26*Q44/(25*24*C12^3)</f>
        <v>0.046973808950917524</v>
      </c>
      <c r="D14" s="53">
        <f t="shared" si="10"/>
        <v>0.7717867693404041</v>
      </c>
      <c r="E14" s="53">
        <f t="shared" si="10"/>
        <v>0.6863063259613308</v>
      </c>
      <c r="F14" s="53">
        <f t="shared" si="10"/>
        <v>0.895705389802499</v>
      </c>
      <c r="G14" s="53">
        <f t="shared" si="10"/>
        <v>0.4192469153144745</v>
      </c>
      <c r="H14" s="53">
        <f t="shared" si="10"/>
        <v>0.5193132984115122</v>
      </c>
      <c r="I14" s="53">
        <f t="shared" si="10"/>
        <v>0.8247198354512871</v>
      </c>
      <c r="J14" s="53">
        <f t="shared" si="10"/>
        <v>1.0596413436092098</v>
      </c>
      <c r="K14" s="53">
        <f t="shared" si="10"/>
        <v>1.4289752137218226</v>
      </c>
      <c r="L14" s="53">
        <f t="shared" si="10"/>
        <v>2.2723098247800717</v>
      </c>
      <c r="M14" s="53">
        <f t="shared" si="10"/>
        <v>2.7132274449035427</v>
      </c>
      <c r="N14" s="53">
        <f t="shared" si="10"/>
        <v>0.4328387263576628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-0.2814776091956508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4.998728</v>
      </c>
      <c r="C18" s="1">
        <f>'DATOS MENSUALES'!F487</f>
        <v>6.72793</v>
      </c>
      <c r="D18" s="1">
        <f>'DATOS MENSUALES'!F488</f>
        <v>13.645016000000002</v>
      </c>
      <c r="E18" s="1">
        <f>'DATOS MENSUALES'!F489</f>
        <v>15.12875</v>
      </c>
      <c r="F18" s="1">
        <f>'DATOS MENSUALES'!F490</f>
        <v>7.295664</v>
      </c>
      <c r="G18" s="1">
        <f>'DATOS MENSUALES'!F491</f>
        <v>19.693809</v>
      </c>
      <c r="H18" s="1">
        <f>'DATOS MENSUALES'!F492</f>
        <v>10.691646</v>
      </c>
      <c r="I18" s="1">
        <f>'DATOS MENSUALES'!F493</f>
        <v>11.96832</v>
      </c>
      <c r="J18" s="1">
        <f>'DATOS MENSUALES'!F494</f>
        <v>4.915614</v>
      </c>
      <c r="K18" s="1">
        <f>'DATOS MENSUALES'!F495</f>
        <v>1.097766</v>
      </c>
      <c r="L18" s="1">
        <f>'DATOS MENSUALES'!F496</f>
        <v>0.364208</v>
      </c>
      <c r="M18" s="1">
        <f>'DATOS MENSUALES'!F497</f>
        <v>0.491502</v>
      </c>
      <c r="N18" s="1">
        <f aca="true" t="shared" si="11" ref="N18:N41">SUM(B18:M18)</f>
        <v>97.01895300000002</v>
      </c>
      <c r="O18" s="10"/>
      <c r="P18" s="60">
        <f>(B18-B$6)^3</f>
        <v>0.0011702633864958704</v>
      </c>
      <c r="Q18" s="60">
        <f aca="true" t="shared" si="12" ref="Q18:AB18">(C18-C$6)^3</f>
        <v>-3.4537106681291796</v>
      </c>
      <c r="R18" s="60">
        <f t="shared" si="12"/>
        <v>-0.0030197699457887197</v>
      </c>
      <c r="S18" s="60">
        <f t="shared" si="12"/>
        <v>26.13396959276798</v>
      </c>
      <c r="T18" s="60">
        <f t="shared" si="12"/>
        <v>-2.7259739955579665</v>
      </c>
      <c r="U18" s="60">
        <f t="shared" si="12"/>
        <v>346.6282457024994</v>
      </c>
      <c r="V18" s="60">
        <f t="shared" si="12"/>
        <v>-10.483549331546614</v>
      </c>
      <c r="W18" s="60">
        <f t="shared" si="12"/>
        <v>9.371933927386626</v>
      </c>
      <c r="X18" s="60">
        <f t="shared" si="12"/>
        <v>1.3154016532031305</v>
      </c>
      <c r="Y18" s="60">
        <f t="shared" si="12"/>
        <v>-0.038294077354921595</v>
      </c>
      <c r="Z18" s="60">
        <f t="shared" si="12"/>
        <v>-0.18221264215997557</v>
      </c>
      <c r="AA18" s="60">
        <f t="shared" si="12"/>
        <v>-0.5198533279862589</v>
      </c>
      <c r="AB18" s="60">
        <f t="shared" si="12"/>
        <v>256.27491432348364</v>
      </c>
    </row>
    <row r="19" spans="1:28" ht="12.75">
      <c r="A19" s="12" t="s">
        <v>67</v>
      </c>
      <c r="B19" s="1">
        <f>'DATOS MENSUALES'!F498</f>
        <v>8.568186</v>
      </c>
      <c r="C19" s="1">
        <f>'DATOS MENSUALES'!F499</f>
        <v>2.7111359999999998</v>
      </c>
      <c r="D19" s="1">
        <f>'DATOS MENSUALES'!F500</f>
        <v>11.93307</v>
      </c>
      <c r="E19" s="1">
        <f>'DATOS MENSUALES'!F501</f>
        <v>15.824796</v>
      </c>
      <c r="F19" s="1">
        <f>'DATOS MENSUALES'!F502</f>
        <v>8.79658</v>
      </c>
      <c r="G19" s="1">
        <f>'DATOS MENSUALES'!F503</f>
        <v>13.89574</v>
      </c>
      <c r="H19" s="1">
        <f>'DATOS MENSUALES'!F504</f>
        <v>6.188616</v>
      </c>
      <c r="I19" s="1">
        <f>'DATOS MENSUALES'!F505</f>
        <v>3.881011</v>
      </c>
      <c r="J19" s="1">
        <f>'DATOS MENSUALES'!F506</f>
        <v>3.357221</v>
      </c>
      <c r="K19" s="1">
        <f>'DATOS MENSUALES'!F507</f>
        <v>0.9506319999999999</v>
      </c>
      <c r="L19" s="1">
        <f>'DATOS MENSUALES'!F508</f>
        <v>0.19068200000000002</v>
      </c>
      <c r="M19" s="1">
        <f>'DATOS MENSUALES'!F509</f>
        <v>0.747201</v>
      </c>
      <c r="N19" s="1">
        <f t="shared" si="11"/>
        <v>77.04487099999999</v>
      </c>
      <c r="O19" s="10"/>
      <c r="P19" s="60">
        <f aca="true" t="shared" si="13" ref="P19:P43">(B19-B$6)^3</f>
        <v>49.62663803646704</v>
      </c>
      <c r="Q19" s="60">
        <f aca="true" t="shared" si="14" ref="Q19:Q43">(C19-C$6)^3</f>
        <v>-168.96245376824663</v>
      </c>
      <c r="R19" s="60">
        <f aca="true" t="shared" si="15" ref="R19:R43">(D19-D$6)^3</f>
        <v>-6.398464891324797</v>
      </c>
      <c r="S19" s="60">
        <f aca="true" t="shared" si="16" ref="S19:S43">(E19-E$6)^3</f>
        <v>49.17358119539582</v>
      </c>
      <c r="T19" s="60">
        <f aca="true" t="shared" si="17" ref="T19:T43">(F19-F$6)^3</f>
        <v>0.0011244871460925725</v>
      </c>
      <c r="U19" s="60">
        <f aca="true" t="shared" si="18" ref="U19:U43">(G19-G$6)^3</f>
        <v>1.845145957076176</v>
      </c>
      <c r="V19" s="60">
        <f aca="true" t="shared" si="19" ref="V19:V43">(H19-H$6)^3</f>
        <v>-299.63928633492907</v>
      </c>
      <c r="W19" s="60">
        <f aca="true" t="shared" si="20" ref="W19:W43">(I19-I$6)^3</f>
        <v>-213.7353419718418</v>
      </c>
      <c r="X19" s="60">
        <f aca="true" t="shared" si="21" ref="X19:X43">(J19-J$6)^3</f>
        <v>-0.09906451116452102</v>
      </c>
      <c r="Y19" s="60">
        <f aca="true" t="shared" si="22" ref="Y19:Y43">(K19-K$6)^3</f>
        <v>-0.11351810808756366</v>
      </c>
      <c r="Z19" s="60">
        <f aca="true" t="shared" si="23" ref="Z19:Z43">(L19-L$6)^3</f>
        <v>-0.4059665564145997</v>
      </c>
      <c r="AA19" s="60">
        <f aca="true" t="shared" si="24" ref="AA19:AA43">(M19-M$6)^3</f>
        <v>-0.16490064031648327</v>
      </c>
      <c r="AB19" s="60">
        <f aca="true" t="shared" si="25" ref="AB19:AB43">(N19-N$6)^3</f>
        <v>-2527.7976236822233</v>
      </c>
    </row>
    <row r="20" spans="1:28" ht="12.75">
      <c r="A20" s="12" t="s">
        <v>68</v>
      </c>
      <c r="B20" s="1">
        <f>'DATOS MENSUALES'!F510</f>
        <v>6.835050000000001</v>
      </c>
      <c r="C20" s="1">
        <f>'DATOS MENSUALES'!F511</f>
        <v>15.186402000000001</v>
      </c>
      <c r="D20" s="1">
        <f>'DATOS MENSUALES'!F512</f>
        <v>21.074768</v>
      </c>
      <c r="E20" s="1">
        <f>'DATOS MENSUALES'!F513</f>
        <v>6.329746</v>
      </c>
      <c r="F20" s="1">
        <f>'DATOS MENSUALES'!F514</f>
        <v>11.12445</v>
      </c>
      <c r="G20" s="1">
        <f>'DATOS MENSUALES'!F515</f>
        <v>15.354981</v>
      </c>
      <c r="H20" s="1">
        <f>'DATOS MENSUALES'!F516</f>
        <v>16.414673999999998</v>
      </c>
      <c r="I20" s="1">
        <f>'DATOS MENSUALES'!F517</f>
        <v>19.165694</v>
      </c>
      <c r="J20" s="1">
        <f>'DATOS MENSUALES'!F518</f>
        <v>6.50128</v>
      </c>
      <c r="K20" s="1">
        <f>'DATOS MENSUALES'!F519</f>
        <v>1.755576</v>
      </c>
      <c r="L20" s="1">
        <f>'DATOS MENSUALES'!F520</f>
        <v>2.454396</v>
      </c>
      <c r="M20" s="1">
        <f>'DATOS MENSUALES'!F521</f>
        <v>1.266483</v>
      </c>
      <c r="N20" s="1">
        <f t="shared" si="11"/>
        <v>123.46349999999998</v>
      </c>
      <c r="O20" s="10"/>
      <c r="P20" s="60">
        <f t="shared" si="13"/>
        <v>7.320626071385821</v>
      </c>
      <c r="Q20" s="60">
        <f t="shared" si="14"/>
        <v>335.25345675142586</v>
      </c>
      <c r="R20" s="60">
        <f t="shared" si="15"/>
        <v>386.657456935526</v>
      </c>
      <c r="S20" s="60">
        <f t="shared" si="16"/>
        <v>-198.3009703530188</v>
      </c>
      <c r="T20" s="60">
        <f t="shared" si="17"/>
        <v>14.381852909059964</v>
      </c>
      <c r="U20" s="60">
        <f t="shared" si="18"/>
        <v>19.373371446244228</v>
      </c>
      <c r="V20" s="60">
        <f t="shared" si="19"/>
        <v>44.15213876279558</v>
      </c>
      <c r="W20" s="60">
        <f t="shared" si="20"/>
        <v>805.8435802157127</v>
      </c>
      <c r="X20" s="60">
        <f t="shared" si="21"/>
        <v>19.27797934279433</v>
      </c>
      <c r="Y20" s="60">
        <f t="shared" si="22"/>
        <v>0.03299814508237791</v>
      </c>
      <c r="Z20" s="60">
        <f t="shared" si="23"/>
        <v>3.5344680045571195</v>
      </c>
      <c r="AA20" s="60">
        <f t="shared" si="24"/>
        <v>-2.4613065230667167E-05</v>
      </c>
      <c r="AB20" s="60">
        <f t="shared" si="25"/>
        <v>35276.00941280165</v>
      </c>
    </row>
    <row r="21" spans="1:28" ht="12.75">
      <c r="A21" s="12" t="s">
        <v>69</v>
      </c>
      <c r="B21" s="1">
        <f>'DATOS MENSUALES'!F522</f>
        <v>1.690436</v>
      </c>
      <c r="C21" s="1">
        <f>'DATOS MENSUALES'!F523</f>
        <v>2.4702029999999997</v>
      </c>
      <c r="D21" s="1">
        <f>'DATOS MENSUALES'!F524</f>
        <v>7.7597</v>
      </c>
      <c r="E21" s="1">
        <f>'DATOS MENSUALES'!F525</f>
        <v>17.515014</v>
      </c>
      <c r="F21" s="1">
        <f>'DATOS MENSUALES'!F526</f>
        <v>16.118517</v>
      </c>
      <c r="G21" s="1">
        <f>'DATOS MENSUALES'!F527</f>
        <v>10.947482</v>
      </c>
      <c r="H21" s="1">
        <f>'DATOS MENSUALES'!F528</f>
        <v>27.332492000000002</v>
      </c>
      <c r="I21" s="1">
        <f>'DATOS MENSUALES'!F529</f>
        <v>18.236359999999998</v>
      </c>
      <c r="J21" s="1">
        <f>'DATOS MENSUALES'!F530</f>
        <v>10.30436</v>
      </c>
      <c r="K21" s="1">
        <f>'DATOS MENSUALES'!F531</f>
        <v>2.353617</v>
      </c>
      <c r="L21" s="1">
        <f>'DATOS MENSUALES'!F532</f>
        <v>1.1875499999999999</v>
      </c>
      <c r="M21" s="1">
        <f>'DATOS MENSUALES'!F533</f>
        <v>1.208844</v>
      </c>
      <c r="N21" s="1">
        <f t="shared" si="11"/>
        <v>117.124575</v>
      </c>
      <c r="O21" s="10"/>
      <c r="P21" s="60">
        <f t="shared" si="13"/>
        <v>-32.857515580133565</v>
      </c>
      <c r="Q21" s="60">
        <f t="shared" si="14"/>
        <v>-192.02996124767736</v>
      </c>
      <c r="R21" s="60">
        <f t="shared" si="15"/>
        <v>-219.2406369343983</v>
      </c>
      <c r="S21" s="60">
        <f t="shared" si="16"/>
        <v>153.46030985011765</v>
      </c>
      <c r="T21" s="60">
        <f t="shared" si="17"/>
        <v>409.4979607973267</v>
      </c>
      <c r="U21" s="60">
        <f t="shared" si="18"/>
        <v>-5.103831568230147</v>
      </c>
      <c r="V21" s="60">
        <f t="shared" si="19"/>
        <v>3018.5936149118506</v>
      </c>
      <c r="W21" s="60">
        <f t="shared" si="20"/>
        <v>587.7206417364692</v>
      </c>
      <c r="X21" s="60">
        <f t="shared" si="21"/>
        <v>272.6564831497427</v>
      </c>
      <c r="Y21" s="60">
        <f t="shared" si="22"/>
        <v>0.7756156135538749</v>
      </c>
      <c r="Z21" s="60">
        <f t="shared" si="23"/>
        <v>0.0168591910121499</v>
      </c>
      <c r="AA21" s="60">
        <f t="shared" si="24"/>
        <v>-0.0006523355710305622</v>
      </c>
      <c r="AB21" s="60">
        <f t="shared" si="25"/>
        <v>18520.228091266934</v>
      </c>
    </row>
    <row r="22" spans="1:28" ht="12.75">
      <c r="A22" s="12" t="s">
        <v>70</v>
      </c>
      <c r="B22" s="1">
        <f>'DATOS MENSUALES'!F534</f>
        <v>5.70475</v>
      </c>
      <c r="C22" s="1">
        <f>'DATOS MENSUALES'!F535</f>
        <v>15.708938</v>
      </c>
      <c r="D22" s="1">
        <f>'DATOS MENSUALES'!F536</f>
        <v>15.466881</v>
      </c>
      <c r="E22" s="1">
        <f>'DATOS MENSUALES'!F537</f>
        <v>10.21545</v>
      </c>
      <c r="F22" s="1">
        <f>'DATOS MENSUALES'!F538</f>
        <v>18.80386</v>
      </c>
      <c r="G22" s="1">
        <f>'DATOS MENSUALES'!F539</f>
        <v>14.878812</v>
      </c>
      <c r="H22" s="1">
        <f>'DATOS MENSUALES'!F540</f>
        <v>16.888704</v>
      </c>
      <c r="I22" s="1">
        <f>'DATOS MENSUALES'!F541</f>
        <v>14.702058000000001</v>
      </c>
      <c r="J22" s="1">
        <f>'DATOS MENSUALES'!F542</f>
        <v>5.601314</v>
      </c>
      <c r="K22" s="1">
        <f>'DATOS MENSUALES'!F543</f>
        <v>2.127092</v>
      </c>
      <c r="L22" s="1">
        <f>'DATOS MENSUALES'!F544</f>
        <v>1.026142</v>
      </c>
      <c r="M22" s="1">
        <f>'DATOS MENSUALES'!F545</f>
        <v>0.7980259999999999</v>
      </c>
      <c r="N22" s="1">
        <f t="shared" si="11"/>
        <v>121.92202699999999</v>
      </c>
      <c r="O22" s="10"/>
      <c r="P22" s="60">
        <f t="shared" si="13"/>
        <v>0.5342067791314404</v>
      </c>
      <c r="Q22" s="60">
        <f t="shared" si="14"/>
        <v>416.73842444464555</v>
      </c>
      <c r="R22" s="60">
        <f t="shared" si="15"/>
        <v>4.719009195706525</v>
      </c>
      <c r="S22" s="60">
        <f t="shared" si="16"/>
        <v>-7.36620778252643</v>
      </c>
      <c r="T22" s="60">
        <f t="shared" si="17"/>
        <v>1033.7533125623686</v>
      </c>
      <c r="U22" s="60">
        <f t="shared" si="18"/>
        <v>10.787978043565746</v>
      </c>
      <c r="V22" s="60">
        <f t="shared" si="19"/>
        <v>64.40610147328674</v>
      </c>
      <c r="W22" s="60">
        <f t="shared" si="20"/>
        <v>113.52682971421004</v>
      </c>
      <c r="X22" s="60">
        <f t="shared" si="21"/>
        <v>5.652936834135311</v>
      </c>
      <c r="Y22" s="60">
        <f t="shared" si="22"/>
        <v>0.3317524635604086</v>
      </c>
      <c r="Z22" s="60">
        <f t="shared" si="23"/>
        <v>0.0008575989089119985</v>
      </c>
      <c r="AA22" s="60">
        <f t="shared" si="24"/>
        <v>-0.12316817563170691</v>
      </c>
      <c r="AB22" s="60">
        <f t="shared" si="25"/>
        <v>30532.083277083508</v>
      </c>
    </row>
    <row r="23" spans="1:28" ht="12.75">
      <c r="A23" s="12" t="s">
        <v>71</v>
      </c>
      <c r="B23" s="1">
        <f>'DATOS MENSUALES'!F546</f>
        <v>0.8390690000000001</v>
      </c>
      <c r="C23" s="1">
        <f>'DATOS MENSUALES'!F547</f>
        <v>2.204049</v>
      </c>
      <c r="D23" s="1">
        <f>'DATOS MENSUALES'!F548</f>
        <v>5.154408</v>
      </c>
      <c r="E23" s="1">
        <f>'DATOS MENSUALES'!F549</f>
        <v>10.510092</v>
      </c>
      <c r="F23" s="1">
        <f>'DATOS MENSUALES'!F550</f>
        <v>10.390611</v>
      </c>
      <c r="G23" s="1">
        <f>'DATOS MENSUALES'!F551</f>
        <v>22.63028</v>
      </c>
      <c r="H23" s="1">
        <f>'DATOS MENSUALES'!F552</f>
        <v>11.04831</v>
      </c>
      <c r="I23" s="1">
        <f>'DATOS MENSUALES'!F553</f>
        <v>21.0409</v>
      </c>
      <c r="J23" s="1">
        <f>'DATOS MENSUALES'!F554</f>
        <v>3.565874</v>
      </c>
      <c r="K23" s="1">
        <f>'DATOS MENSUALES'!F555</f>
        <v>1.392681</v>
      </c>
      <c r="L23" s="1">
        <f>'DATOS MENSUALES'!F556</f>
        <v>0.508125</v>
      </c>
      <c r="M23" s="1">
        <f>'DATOS MENSUALES'!F557</f>
        <v>1.9228</v>
      </c>
      <c r="N23" s="1">
        <f t="shared" si="11"/>
        <v>91.207199</v>
      </c>
      <c r="O23" s="10"/>
      <c r="P23" s="60">
        <f t="shared" si="13"/>
        <v>-66.64087040007018</v>
      </c>
      <c r="Q23" s="60">
        <f t="shared" si="14"/>
        <v>-219.85152158282548</v>
      </c>
      <c r="R23" s="60">
        <f t="shared" si="15"/>
        <v>-643.8867954191867</v>
      </c>
      <c r="S23" s="60">
        <f t="shared" si="16"/>
        <v>-4.500971176818691</v>
      </c>
      <c r="T23" s="60">
        <f t="shared" si="17"/>
        <v>4.895848063315983</v>
      </c>
      <c r="U23" s="60">
        <f t="shared" si="18"/>
        <v>988.3653426090104</v>
      </c>
      <c r="V23" s="60">
        <f t="shared" si="19"/>
        <v>-6.1481128886275584</v>
      </c>
      <c r="W23" s="60">
        <f t="shared" si="20"/>
        <v>1397.7644533372336</v>
      </c>
      <c r="X23" s="60">
        <f t="shared" si="21"/>
        <v>-0.016397510366831278</v>
      </c>
      <c r="Y23" s="60">
        <f t="shared" si="22"/>
        <v>-7.487172443846775E-05</v>
      </c>
      <c r="Z23" s="60">
        <f t="shared" si="23"/>
        <v>-0.07569165366015487</v>
      </c>
      <c r="AA23" s="60">
        <f t="shared" si="24"/>
        <v>0.24676142575856913</v>
      </c>
      <c r="AB23" s="60">
        <f t="shared" si="25"/>
        <v>0.15757101900491188</v>
      </c>
    </row>
    <row r="24" spans="1:28" ht="12.75">
      <c r="A24" s="12" t="s">
        <v>72</v>
      </c>
      <c r="B24" s="1">
        <f>'DATOS MENSUALES'!F558</f>
        <v>1.766856</v>
      </c>
      <c r="C24" s="1">
        <f>'DATOS MENSUALES'!F559</f>
        <v>3.478632</v>
      </c>
      <c r="D24" s="1">
        <f>'DATOS MENSUALES'!F560</f>
        <v>8.783738</v>
      </c>
      <c r="E24" s="1">
        <f>'DATOS MENSUALES'!F561</f>
        <v>8.232923</v>
      </c>
      <c r="F24" s="1">
        <f>'DATOS MENSUALES'!F562</f>
        <v>7.7396329999999995</v>
      </c>
      <c r="G24" s="1">
        <f>'DATOS MENSUALES'!F563</f>
        <v>11.611435</v>
      </c>
      <c r="H24" s="1">
        <f>'DATOS MENSUALES'!F564</f>
        <v>10.869432</v>
      </c>
      <c r="I24" s="1">
        <f>'DATOS MENSUALES'!F565</f>
        <v>4.0818200000000004</v>
      </c>
      <c r="J24" s="1">
        <f>'DATOS MENSUALES'!F566</f>
        <v>2.22768</v>
      </c>
      <c r="K24" s="1">
        <f>'DATOS MENSUALES'!F567</f>
        <v>1.409624</v>
      </c>
      <c r="L24" s="1">
        <f>'DATOS MENSUALES'!F568</f>
        <v>0.887502</v>
      </c>
      <c r="M24" s="1">
        <f>'DATOS MENSUALES'!F569</f>
        <v>1.260259</v>
      </c>
      <c r="N24" s="1">
        <f t="shared" si="11"/>
        <v>62.34953399999999</v>
      </c>
      <c r="O24" s="10"/>
      <c r="P24" s="60">
        <f t="shared" si="13"/>
        <v>-30.56128850547333</v>
      </c>
      <c r="Q24" s="60">
        <f t="shared" si="14"/>
        <v>-107.90927868519499</v>
      </c>
      <c r="R24" s="60">
        <f t="shared" si="15"/>
        <v>-125.43693889111775</v>
      </c>
      <c r="S24" s="60">
        <f t="shared" si="16"/>
        <v>-60.617471475153316</v>
      </c>
      <c r="T24" s="60">
        <f t="shared" si="17"/>
        <v>-0.8654104242560418</v>
      </c>
      <c r="U24" s="60">
        <f t="shared" si="18"/>
        <v>-1.1835437085413483</v>
      </c>
      <c r="V24" s="60">
        <f t="shared" si="19"/>
        <v>-8.130657538833741</v>
      </c>
      <c r="W24" s="60">
        <f t="shared" si="20"/>
        <v>-192.91501751185677</v>
      </c>
      <c r="X24" s="60">
        <f t="shared" si="21"/>
        <v>-4.036752330445096</v>
      </c>
      <c r="Y24" s="60">
        <f t="shared" si="22"/>
        <v>-1.6011729171473462E-05</v>
      </c>
      <c r="Z24" s="60">
        <f t="shared" si="23"/>
        <v>-8.306294449607445E-05</v>
      </c>
      <c r="AA24" s="60">
        <f t="shared" si="24"/>
        <v>-4.4033865805444405E-05</v>
      </c>
      <c r="AB24" s="60">
        <f t="shared" si="25"/>
        <v>-22707.3624335656</v>
      </c>
    </row>
    <row r="25" spans="1:28" ht="12.75">
      <c r="A25" s="12" t="s">
        <v>73</v>
      </c>
      <c r="B25" s="1">
        <f>'DATOS MENSUALES'!F570</f>
        <v>13.637092</v>
      </c>
      <c r="C25" s="1">
        <f>'DATOS MENSUALES'!F571</f>
        <v>10.044294</v>
      </c>
      <c r="D25" s="1">
        <f>'DATOS MENSUALES'!F572</f>
        <v>33.661584</v>
      </c>
      <c r="E25" s="1">
        <f>'DATOS MENSUALES'!F573</f>
        <v>16.017072</v>
      </c>
      <c r="F25" s="1">
        <f>'DATOS MENSUALES'!F574</f>
        <v>16.638177</v>
      </c>
      <c r="G25" s="1">
        <f>'DATOS MENSUALES'!F575</f>
        <v>8.501605</v>
      </c>
      <c r="H25" s="1">
        <f>'DATOS MENSUALES'!F576</f>
        <v>17.671324</v>
      </c>
      <c r="I25" s="1">
        <f>'DATOS MENSUALES'!F577</f>
        <v>5.59073</v>
      </c>
      <c r="J25" s="1">
        <f>'DATOS MENSUALES'!F578</f>
        <v>2.625793</v>
      </c>
      <c r="K25" s="1">
        <f>'DATOS MENSUALES'!F579</f>
        <v>3.959085</v>
      </c>
      <c r="L25" s="1">
        <f>'DATOS MENSUALES'!F580</f>
        <v>3.5316270000000003</v>
      </c>
      <c r="M25" s="1">
        <f>'DATOS MENSUALES'!F581</f>
        <v>4.975906</v>
      </c>
      <c r="N25" s="1">
        <f t="shared" si="11"/>
        <v>136.854289</v>
      </c>
      <c r="O25" s="10"/>
      <c r="P25" s="60">
        <f t="shared" si="13"/>
        <v>668.4861447241198</v>
      </c>
      <c r="Q25" s="60">
        <f t="shared" si="14"/>
        <v>5.878708740936438</v>
      </c>
      <c r="R25" s="60">
        <f t="shared" si="15"/>
        <v>7847.412838368382</v>
      </c>
      <c r="S25" s="60">
        <f t="shared" si="16"/>
        <v>57.32927914781181</v>
      </c>
      <c r="T25" s="60">
        <f t="shared" si="17"/>
        <v>501.623295535997</v>
      </c>
      <c r="U25" s="60">
        <f t="shared" si="18"/>
        <v>-72.38703187958991</v>
      </c>
      <c r="V25" s="60">
        <f t="shared" si="19"/>
        <v>109.97539748804479</v>
      </c>
      <c r="W25" s="60">
        <f t="shared" si="20"/>
        <v>-77.81282264647989</v>
      </c>
      <c r="X25" s="60">
        <f t="shared" si="21"/>
        <v>-1.7027866673307572</v>
      </c>
      <c r="Y25" s="60">
        <f t="shared" si="22"/>
        <v>16.0842350099961</v>
      </c>
      <c r="Z25" s="60">
        <f t="shared" si="23"/>
        <v>17.586005397973388</v>
      </c>
      <c r="AA25" s="60">
        <f t="shared" si="24"/>
        <v>49.84962147083712</v>
      </c>
      <c r="AB25" s="60">
        <f t="shared" si="25"/>
        <v>98529.26697657641</v>
      </c>
    </row>
    <row r="26" spans="1:28" ht="12.75">
      <c r="A26" s="12" t="s">
        <v>74</v>
      </c>
      <c r="B26" s="1">
        <f>'DATOS MENSUALES'!F582</f>
        <v>1.9809999999999999</v>
      </c>
      <c r="C26" s="1">
        <f>'DATOS MENSUALES'!F583</f>
        <v>2.138361</v>
      </c>
      <c r="D26" s="1">
        <f>'DATOS MENSUALES'!F584</f>
        <v>4.40748</v>
      </c>
      <c r="E26" s="1">
        <f>'DATOS MENSUALES'!F585</f>
        <v>3.4412399999999996</v>
      </c>
      <c r="F26" s="1">
        <f>'DATOS MENSUALES'!F586</f>
        <v>2.68476</v>
      </c>
      <c r="G26" s="1">
        <f>'DATOS MENSUALES'!F587</f>
        <v>10.661705999999999</v>
      </c>
      <c r="H26" s="1">
        <f>'DATOS MENSUALES'!F588</f>
        <v>17.2445</v>
      </c>
      <c r="I26" s="1">
        <f>'DATOS MENSUALES'!F589</f>
        <v>7.763574</v>
      </c>
      <c r="J26" s="1">
        <f>'DATOS MENSUALES'!F590</f>
        <v>3.791079</v>
      </c>
      <c r="K26" s="1">
        <f>'DATOS MENSUALES'!F591</f>
        <v>1.09215</v>
      </c>
      <c r="L26" s="1">
        <f>'DATOS MENSUALES'!F592</f>
        <v>0.601208</v>
      </c>
      <c r="M26" s="1">
        <f>'DATOS MENSUALES'!F593</f>
        <v>0.744467</v>
      </c>
      <c r="N26" s="1">
        <f t="shared" si="11"/>
        <v>56.55152499999999</v>
      </c>
      <c r="O26" s="10"/>
      <c r="P26" s="60">
        <f t="shared" si="13"/>
        <v>-24.701849844095815</v>
      </c>
      <c r="Q26" s="60">
        <f t="shared" si="14"/>
        <v>-227.10832063976184</v>
      </c>
      <c r="R26" s="60">
        <f t="shared" si="15"/>
        <v>-825.8420445124068</v>
      </c>
      <c r="S26" s="60">
        <f t="shared" si="16"/>
        <v>-663.0398802460439</v>
      </c>
      <c r="T26" s="60">
        <f t="shared" si="17"/>
        <v>-216.84691895747602</v>
      </c>
      <c r="U26" s="60">
        <f t="shared" si="18"/>
        <v>-8.090429528499355</v>
      </c>
      <c r="V26" s="60">
        <f t="shared" si="19"/>
        <v>83.12381421865034</v>
      </c>
      <c r="W26" s="60">
        <f t="shared" si="20"/>
        <v>-9.213377536098214</v>
      </c>
      <c r="X26" s="60">
        <f t="shared" si="21"/>
        <v>-2.4009911213624645E-05</v>
      </c>
      <c r="Y26" s="60">
        <f t="shared" si="22"/>
        <v>-0.04024026796492745</v>
      </c>
      <c r="Z26" s="60">
        <f t="shared" si="23"/>
        <v>-0.035912741702657465</v>
      </c>
      <c r="AA26" s="60">
        <f t="shared" si="24"/>
        <v>-0.16737938300999014</v>
      </c>
      <c r="AB26" s="60">
        <f t="shared" si="25"/>
        <v>-39706.09673553841</v>
      </c>
    </row>
    <row r="27" spans="1:28" ht="12.75">
      <c r="A27" s="12" t="s">
        <v>75</v>
      </c>
      <c r="B27" s="1">
        <f>'DATOS MENSUALES'!F594</f>
        <v>0.833542</v>
      </c>
      <c r="C27" s="1">
        <f>'DATOS MENSUALES'!F595</f>
        <v>8.231392</v>
      </c>
      <c r="D27" s="1">
        <f>'DATOS MENSUALES'!F596</f>
        <v>19.814742</v>
      </c>
      <c r="E27" s="1">
        <f>'DATOS MENSUALES'!F597</f>
        <v>5.106668</v>
      </c>
      <c r="F27" s="1">
        <f>'DATOS MENSUALES'!F598</f>
        <v>8.314882</v>
      </c>
      <c r="G27" s="1">
        <f>'DATOS MENSUALES'!F599</f>
        <v>3.280673</v>
      </c>
      <c r="H27" s="1">
        <f>'DATOS MENSUALES'!F600</f>
        <v>12.45425</v>
      </c>
      <c r="I27" s="1">
        <f>'DATOS MENSUALES'!F601</f>
        <v>8.502582</v>
      </c>
      <c r="J27" s="1">
        <f>'DATOS MENSUALES'!F602</f>
        <v>2.49106</v>
      </c>
      <c r="K27" s="1">
        <f>'DATOS MENSUALES'!F603</f>
        <v>1.140125</v>
      </c>
      <c r="L27" s="1">
        <f>'DATOS MENSUALES'!F604</f>
        <v>0.66048</v>
      </c>
      <c r="M27" s="1">
        <f>'DATOS MENSUALES'!F605</f>
        <v>0.585206</v>
      </c>
      <c r="N27" s="1">
        <f t="shared" si="11"/>
        <v>71.415602</v>
      </c>
      <c r="O27" s="10"/>
      <c r="P27" s="60">
        <f t="shared" si="13"/>
        <v>-66.91378686953598</v>
      </c>
      <c r="Q27" s="60">
        <f t="shared" si="14"/>
        <v>-5.332827268973135E-07</v>
      </c>
      <c r="R27" s="60">
        <f t="shared" si="15"/>
        <v>218.7314047129167</v>
      </c>
      <c r="S27" s="60">
        <f t="shared" si="16"/>
        <v>-351.07499033922574</v>
      </c>
      <c r="T27" s="60">
        <f t="shared" si="17"/>
        <v>-0.05388577365189704</v>
      </c>
      <c r="U27" s="60">
        <f t="shared" si="18"/>
        <v>-827.5500378041746</v>
      </c>
      <c r="V27" s="60">
        <f t="shared" si="19"/>
        <v>-0.07731497426902563</v>
      </c>
      <c r="W27" s="60">
        <f t="shared" si="20"/>
        <v>-2.5009805731371033</v>
      </c>
      <c r="X27" s="60">
        <f t="shared" si="21"/>
        <v>-2.346634723274639</v>
      </c>
      <c r="Y27" s="60">
        <f t="shared" si="22"/>
        <v>-0.02559506408112339</v>
      </c>
      <c r="Z27" s="60">
        <f t="shared" si="23"/>
        <v>-0.019826317363385797</v>
      </c>
      <c r="AA27" s="60">
        <f t="shared" si="24"/>
        <v>-0.3584640884713484</v>
      </c>
      <c r="AB27" s="60">
        <f t="shared" si="25"/>
        <v>-7134.967647597948</v>
      </c>
    </row>
    <row r="28" spans="1:28" ht="12.75">
      <c r="A28" s="12" t="s">
        <v>76</v>
      </c>
      <c r="B28" s="1">
        <f>'DATOS MENSUALES'!F606</f>
        <v>4.537932</v>
      </c>
      <c r="C28" s="1">
        <f>'DATOS MENSUALES'!F607</f>
        <v>10.813455000000001</v>
      </c>
      <c r="D28" s="1">
        <f>'DATOS MENSUALES'!F608</f>
        <v>7.304462</v>
      </c>
      <c r="E28" s="1">
        <f>'DATOS MENSUALES'!F609</f>
        <v>16.105739999999997</v>
      </c>
      <c r="F28" s="1">
        <f>'DATOS MENSUALES'!F610</f>
        <v>3.815513</v>
      </c>
      <c r="G28" s="1">
        <f>'DATOS MENSUALES'!F611</f>
        <v>24.607056</v>
      </c>
      <c r="H28" s="1">
        <f>'DATOS MENSUALES'!F612</f>
        <v>15.703884</v>
      </c>
      <c r="I28" s="1">
        <f>'DATOS MENSUALES'!F613</f>
        <v>18.65856</v>
      </c>
      <c r="J28" s="1">
        <f>'DATOS MENSUALES'!F614</f>
        <v>3.723458</v>
      </c>
      <c r="K28" s="1">
        <f>'DATOS MENSUALES'!F615</f>
        <v>1.38233</v>
      </c>
      <c r="L28" s="1">
        <f>'DATOS MENSUALES'!F616</f>
        <v>0.88091</v>
      </c>
      <c r="M28" s="1">
        <f>'DATOS MENSUALES'!F617</f>
        <v>1.7457120000000002</v>
      </c>
      <c r="N28" s="1">
        <f t="shared" si="11"/>
        <v>109.279012</v>
      </c>
      <c r="O28" s="10"/>
      <c r="P28" s="60">
        <f t="shared" si="13"/>
        <v>-0.04489606164372431</v>
      </c>
      <c r="Q28" s="60">
        <f t="shared" si="14"/>
        <v>17.053054044596525</v>
      </c>
      <c r="R28" s="60">
        <f t="shared" si="15"/>
        <v>-272.7401297450433</v>
      </c>
      <c r="S28" s="60">
        <f t="shared" si="16"/>
        <v>61.375854842177404</v>
      </c>
      <c r="T28" s="60">
        <f t="shared" si="17"/>
        <v>-116.00568385461905</v>
      </c>
      <c r="U28" s="60">
        <f t="shared" si="18"/>
        <v>1701.2867749367142</v>
      </c>
      <c r="V28" s="60">
        <f t="shared" si="19"/>
        <v>22.51230453076996</v>
      </c>
      <c r="W28" s="60">
        <f t="shared" si="20"/>
        <v>681.1448921791075</v>
      </c>
      <c r="X28" s="60">
        <f t="shared" si="21"/>
        <v>-0.0008977932092010324</v>
      </c>
      <c r="Y28" s="60">
        <f t="shared" si="22"/>
        <v>-0.00014469135825164736</v>
      </c>
      <c r="Z28" s="60">
        <f t="shared" si="23"/>
        <v>-0.00012668550028674128</v>
      </c>
      <c r="AA28" s="60">
        <f t="shared" si="24"/>
        <v>0.09121035702213594</v>
      </c>
      <c r="AB28" s="60">
        <f t="shared" si="25"/>
        <v>6447.251367645469</v>
      </c>
    </row>
    <row r="29" spans="1:28" ht="12.75">
      <c r="A29" s="12" t="s">
        <v>77</v>
      </c>
      <c r="B29" s="1">
        <f>'DATOS MENSUALES'!F618</f>
        <v>5.197908</v>
      </c>
      <c r="C29" s="1">
        <f>'DATOS MENSUALES'!F619</f>
        <v>8.523264000000001</v>
      </c>
      <c r="D29" s="1">
        <f>'DATOS MENSUALES'!F620</f>
        <v>6.25554</v>
      </c>
      <c r="E29" s="1">
        <f>'DATOS MENSUALES'!F621</f>
        <v>6.289047999999999</v>
      </c>
      <c r="F29" s="1">
        <f>'DATOS MENSUALES'!F622</f>
        <v>3.518118</v>
      </c>
      <c r="G29" s="1">
        <f>'DATOS MENSUALES'!F623</f>
        <v>2.7653280000000002</v>
      </c>
      <c r="H29" s="1">
        <f>'DATOS MENSUALES'!F624</f>
        <v>27.284931</v>
      </c>
      <c r="I29" s="1">
        <f>'DATOS MENSUALES'!F625</f>
        <v>11.1188</v>
      </c>
      <c r="J29" s="1">
        <f>'DATOS MENSUALES'!F626</f>
        <v>7.788804</v>
      </c>
      <c r="K29" s="1">
        <f>'DATOS MENSUALES'!F627</f>
        <v>2.9286399999999997</v>
      </c>
      <c r="L29" s="1">
        <f>'DATOS MENSUALES'!F628</f>
        <v>1.07824</v>
      </c>
      <c r="M29" s="1">
        <f>'DATOS MENSUALES'!F629</f>
        <v>1.348347</v>
      </c>
      <c r="N29" s="1">
        <f t="shared" si="11"/>
        <v>84.09696799999999</v>
      </c>
      <c r="O29" s="10"/>
      <c r="P29" s="60">
        <f t="shared" si="13"/>
        <v>0.028250212410736195</v>
      </c>
      <c r="Q29" s="60">
        <f t="shared" si="14"/>
        <v>0.022848921808359665</v>
      </c>
      <c r="R29" s="60">
        <f t="shared" si="15"/>
        <v>-427.6414572282751</v>
      </c>
      <c r="S29" s="60">
        <f t="shared" si="16"/>
        <v>-202.4818884995943</v>
      </c>
      <c r="T29" s="60">
        <f t="shared" si="17"/>
        <v>-138.54744794956198</v>
      </c>
      <c r="U29" s="60">
        <f t="shared" si="18"/>
        <v>-971.4419246432834</v>
      </c>
      <c r="V29" s="60">
        <f t="shared" si="19"/>
        <v>2988.8898164295842</v>
      </c>
      <c r="W29" s="60">
        <f t="shared" si="20"/>
        <v>1.9948171077025958</v>
      </c>
      <c r="X29" s="60">
        <f t="shared" si="21"/>
        <v>62.51764410812388</v>
      </c>
      <c r="Y29" s="60">
        <f t="shared" si="22"/>
        <v>3.333399211935612</v>
      </c>
      <c r="Z29" s="60">
        <f t="shared" si="23"/>
        <v>0.0031834170969020923</v>
      </c>
      <c r="AA29" s="60">
        <f t="shared" si="24"/>
        <v>0.000146992819449737</v>
      </c>
      <c r="AB29" s="60">
        <f t="shared" si="25"/>
        <v>-283.60746831063517</v>
      </c>
    </row>
    <row r="30" spans="1:28" ht="12.75">
      <c r="A30" s="12" t="s">
        <v>78</v>
      </c>
      <c r="B30" s="1">
        <f>'DATOS MENSUALES'!F630</f>
        <v>10.101416</v>
      </c>
      <c r="C30" s="1">
        <f>'DATOS MENSUALES'!F631</f>
        <v>9.650016</v>
      </c>
      <c r="D30" s="1">
        <f>'DATOS MENSUALES'!F632</f>
        <v>14.458967999999999</v>
      </c>
      <c r="E30" s="1">
        <f>'DATOS MENSUALES'!F633</f>
        <v>6.002533</v>
      </c>
      <c r="F30" s="1">
        <f>'DATOS MENSUALES'!F634</f>
        <v>2.981904</v>
      </c>
      <c r="G30" s="1">
        <f>'DATOS MENSUALES'!F635</f>
        <v>9.037455</v>
      </c>
      <c r="H30" s="1">
        <f>'DATOS MENSUALES'!F636</f>
        <v>7.734406</v>
      </c>
      <c r="I30" s="1">
        <f>'DATOS MENSUALES'!F637</f>
        <v>12.978412</v>
      </c>
      <c r="J30" s="1">
        <f>'DATOS MENSUALES'!F638</f>
        <v>5.795172</v>
      </c>
      <c r="K30" s="1">
        <f>'DATOS MENSUALES'!F639</f>
        <v>1.712298</v>
      </c>
      <c r="L30" s="1">
        <f>'DATOS MENSUALES'!F640</f>
        <v>0.836737</v>
      </c>
      <c r="M30" s="1">
        <f>'DATOS MENSUALES'!F641</f>
        <v>1.691775</v>
      </c>
      <c r="N30" s="1">
        <f t="shared" si="11"/>
        <v>82.981092</v>
      </c>
      <c r="O30" s="10"/>
      <c r="P30" s="60">
        <f t="shared" si="13"/>
        <v>141.2635515942032</v>
      </c>
      <c r="Q30" s="60">
        <f t="shared" si="14"/>
        <v>2.806291670465037</v>
      </c>
      <c r="R30" s="60">
        <f t="shared" si="15"/>
        <v>0.29997038739663623</v>
      </c>
      <c r="S30" s="60">
        <f t="shared" si="16"/>
        <v>-233.59026968072192</v>
      </c>
      <c r="T30" s="60">
        <f t="shared" si="17"/>
        <v>-186.23667634192932</v>
      </c>
      <c r="U30" s="60">
        <f t="shared" si="18"/>
        <v>-47.90169846054713</v>
      </c>
      <c r="V30" s="60">
        <f t="shared" si="19"/>
        <v>-136.2613636417657</v>
      </c>
      <c r="W30" s="60">
        <f t="shared" si="20"/>
        <v>30.32590374638651</v>
      </c>
      <c r="X30" s="60">
        <f t="shared" si="21"/>
        <v>7.70659043544866</v>
      </c>
      <c r="Y30" s="60">
        <f t="shared" si="22"/>
        <v>0.02136217131076782</v>
      </c>
      <c r="Z30" s="60">
        <f t="shared" si="23"/>
        <v>-0.0008411449871498453</v>
      </c>
      <c r="AA30" s="60">
        <f t="shared" si="24"/>
        <v>0.06219490326142686</v>
      </c>
      <c r="AB30" s="60">
        <f t="shared" si="25"/>
        <v>-454.0446319741879</v>
      </c>
    </row>
    <row r="31" spans="1:28" ht="12.75">
      <c r="A31" s="12" t="s">
        <v>79</v>
      </c>
      <c r="B31" s="1">
        <f>'DATOS MENSUALES'!F642</f>
        <v>15.138957</v>
      </c>
      <c r="C31" s="1">
        <f>'DATOS MENSUALES'!F643</f>
        <v>6.710322</v>
      </c>
      <c r="D31" s="1">
        <f>'DATOS MENSUALES'!F644</f>
        <v>19.329422</v>
      </c>
      <c r="E31" s="1">
        <f>'DATOS MENSUALES'!F645</f>
        <v>13.555602</v>
      </c>
      <c r="F31" s="1">
        <f>'DATOS MENSUALES'!F646</f>
        <v>6.358464</v>
      </c>
      <c r="G31" s="1">
        <f>'DATOS MENSUALES'!F647</f>
        <v>7.374776000000001</v>
      </c>
      <c r="H31" s="1">
        <f>'DATOS MENSUALES'!F648</f>
        <v>6.259968</v>
      </c>
      <c r="I31" s="1">
        <f>'DATOS MENSUALES'!F649</f>
        <v>9.51155</v>
      </c>
      <c r="J31" s="1">
        <f>'DATOS MENSUALES'!F650</f>
        <v>3.312346</v>
      </c>
      <c r="K31" s="1">
        <f>'DATOS MENSUALES'!F651</f>
        <v>0.592194</v>
      </c>
      <c r="L31" s="1">
        <f>'DATOS MENSUALES'!F652</f>
        <v>0.6035200000000001</v>
      </c>
      <c r="M31" s="1">
        <f>'DATOS MENSUALES'!F653</f>
        <v>1.090055</v>
      </c>
      <c r="N31" s="1">
        <f t="shared" si="11"/>
        <v>89.83717600000003</v>
      </c>
      <c r="O31" s="10"/>
      <c r="P31" s="60">
        <f t="shared" si="13"/>
        <v>1075.5074596219727</v>
      </c>
      <c r="Q31" s="60">
        <f t="shared" si="14"/>
        <v>-3.5758168849217813</v>
      </c>
      <c r="R31" s="60">
        <f t="shared" si="15"/>
        <v>170.01902712256572</v>
      </c>
      <c r="S31" s="60">
        <f t="shared" si="16"/>
        <v>2.7113646216060663</v>
      </c>
      <c r="T31" s="60">
        <f t="shared" si="17"/>
        <v>-12.716681393896938</v>
      </c>
      <c r="U31" s="60">
        <f t="shared" si="18"/>
        <v>-148.40874638995584</v>
      </c>
      <c r="V31" s="60">
        <f t="shared" si="19"/>
        <v>-290.1561019236806</v>
      </c>
      <c r="W31" s="60">
        <f t="shared" si="20"/>
        <v>-0.04229632294370882</v>
      </c>
      <c r="X31" s="60">
        <f t="shared" si="21"/>
        <v>-0.13077313622271108</v>
      </c>
      <c r="Y31" s="60">
        <f t="shared" si="22"/>
        <v>-0.5982983820261757</v>
      </c>
      <c r="Z31" s="60">
        <f t="shared" si="23"/>
        <v>-0.03516302959225378</v>
      </c>
      <c r="AA31" s="60">
        <f t="shared" si="24"/>
        <v>-0.008680411813726172</v>
      </c>
      <c r="AB31" s="60">
        <f t="shared" si="25"/>
        <v>-0.571581785347716</v>
      </c>
    </row>
    <row r="32" spans="1:28" ht="12.75">
      <c r="A32" s="12" t="s">
        <v>80</v>
      </c>
      <c r="B32" s="1">
        <f>'DATOS MENSUALES'!F654</f>
        <v>2.446688</v>
      </c>
      <c r="C32" s="1">
        <f>'DATOS MENSUALES'!F655</f>
        <v>7.08697</v>
      </c>
      <c r="D32" s="1">
        <f>'DATOS MENSUALES'!F656</f>
        <v>4.920242</v>
      </c>
      <c r="E32" s="1">
        <f>'DATOS MENSUALES'!F657</f>
        <v>24.067584</v>
      </c>
      <c r="F32" s="1">
        <f>'DATOS MENSUALES'!F658</f>
        <v>8.475948</v>
      </c>
      <c r="G32" s="1">
        <f>'DATOS MENSUALES'!F659</f>
        <v>13.790600000000001</v>
      </c>
      <c r="H32" s="1">
        <f>'DATOS MENSUALES'!F660</f>
        <v>2.8095660000000002</v>
      </c>
      <c r="I32" s="1">
        <f>'DATOS MENSUALES'!F661</f>
        <v>4.103</v>
      </c>
      <c r="J32" s="1">
        <f>'DATOS MENSUALES'!F662</f>
        <v>1.182588</v>
      </c>
      <c r="K32" s="1">
        <f>'DATOS MENSUALES'!F663</f>
        <v>1.5764490000000002</v>
      </c>
      <c r="L32" s="1">
        <f>'DATOS MENSUALES'!F664</f>
        <v>0.31641400000000003</v>
      </c>
      <c r="M32" s="1">
        <f>'DATOS MENSUALES'!F665</f>
        <v>0.8236950000000001</v>
      </c>
      <c r="N32" s="1">
        <f t="shared" si="11"/>
        <v>71.59974399999999</v>
      </c>
      <c r="O32" s="10"/>
      <c r="P32" s="60">
        <f t="shared" si="13"/>
        <v>-14.646048782932136</v>
      </c>
      <c r="Q32" s="60">
        <f t="shared" si="14"/>
        <v>-1.5309402386965834</v>
      </c>
      <c r="R32" s="60">
        <f t="shared" si="15"/>
        <v>-697.702452609659</v>
      </c>
      <c r="S32" s="60">
        <f t="shared" si="16"/>
        <v>1687.88346383632</v>
      </c>
      <c r="T32" s="60">
        <f t="shared" si="17"/>
        <v>-0.010168050252780236</v>
      </c>
      <c r="U32" s="60">
        <f t="shared" si="18"/>
        <v>1.4101518484756923</v>
      </c>
      <c r="V32" s="60">
        <f t="shared" si="19"/>
        <v>-1021.3589038308297</v>
      </c>
      <c r="W32" s="60">
        <f t="shared" si="20"/>
        <v>-190.80137432291482</v>
      </c>
      <c r="X32" s="60">
        <f t="shared" si="21"/>
        <v>-18.34418180936605</v>
      </c>
      <c r="Y32" s="60">
        <f t="shared" si="22"/>
        <v>0.0028403879555812007</v>
      </c>
      <c r="Z32" s="60">
        <f t="shared" si="23"/>
        <v>-0.23229050541486443</v>
      </c>
      <c r="AA32" s="60">
        <f t="shared" si="24"/>
        <v>-0.10507155381570019</v>
      </c>
      <c r="AB32" s="60">
        <f t="shared" si="25"/>
        <v>-6932.180031447752</v>
      </c>
    </row>
    <row r="33" spans="1:28" ht="12.75">
      <c r="A33" s="12" t="s">
        <v>81</v>
      </c>
      <c r="B33" s="1">
        <f>'DATOS MENSUALES'!F666</f>
        <v>0.9187839999999999</v>
      </c>
      <c r="C33" s="1">
        <f>'DATOS MENSUALES'!F667</f>
        <v>7.8483600000000004</v>
      </c>
      <c r="D33" s="1">
        <f>'DATOS MENSUALES'!F668</f>
        <v>13.67376</v>
      </c>
      <c r="E33" s="1">
        <f>'DATOS MENSUALES'!F669</f>
        <v>19.416218999999998</v>
      </c>
      <c r="F33" s="1">
        <f>'DATOS MENSUALES'!F670</f>
        <v>11.728901</v>
      </c>
      <c r="G33" s="1">
        <f>'DATOS MENSUALES'!F671</f>
        <v>11.899802000000001</v>
      </c>
      <c r="H33" s="1">
        <f>'DATOS MENSUALES'!F672</f>
        <v>12.680997999999999</v>
      </c>
      <c r="I33" s="1">
        <f>'DATOS MENSUALES'!F673</f>
        <v>8.05707</v>
      </c>
      <c r="J33" s="1">
        <f>'DATOS MENSUALES'!F674</f>
        <v>2.24035</v>
      </c>
      <c r="K33" s="1">
        <f>'DATOS MENSUALES'!F675</f>
        <v>0.816465</v>
      </c>
      <c r="L33" s="1">
        <f>'DATOS MENSUALES'!F676</f>
        <v>0.685824</v>
      </c>
      <c r="M33" s="1">
        <f>'DATOS MENSUALES'!F677</f>
        <v>1.005758</v>
      </c>
      <c r="N33" s="1">
        <f t="shared" si="11"/>
        <v>90.972291</v>
      </c>
      <c r="O33" s="10"/>
      <c r="P33" s="60">
        <f t="shared" si="13"/>
        <v>-62.786784792085086</v>
      </c>
      <c r="Q33" s="60">
        <f t="shared" si="14"/>
        <v>-0.059841321861918394</v>
      </c>
      <c r="R33" s="60">
        <f t="shared" si="15"/>
        <v>-0.0015527187227405116</v>
      </c>
      <c r="S33" s="60">
        <f t="shared" si="16"/>
        <v>381.8741514139774</v>
      </c>
      <c r="T33" s="60">
        <f t="shared" si="17"/>
        <v>27.99226659657034</v>
      </c>
      <c r="U33" s="60">
        <f t="shared" si="18"/>
        <v>-0.45548717148770335</v>
      </c>
      <c r="V33" s="60">
        <f t="shared" si="19"/>
        <v>-0.007911931315491762</v>
      </c>
      <c r="W33" s="60">
        <f t="shared" si="20"/>
        <v>-5.860216186025886</v>
      </c>
      <c r="X33" s="60">
        <f t="shared" si="21"/>
        <v>-3.9411521137507135</v>
      </c>
      <c r="Y33" s="60">
        <f t="shared" si="22"/>
        <v>-0.2364458533832518</v>
      </c>
      <c r="Z33" s="60">
        <f t="shared" si="23"/>
        <v>-0.014761970308847478</v>
      </c>
      <c r="AA33" s="60">
        <f t="shared" si="24"/>
        <v>-0.024341985995440883</v>
      </c>
      <c r="AB33" s="60">
        <f t="shared" si="25"/>
        <v>0.028432474952995255</v>
      </c>
    </row>
    <row r="34" spans="1:28" s="24" customFormat="1" ht="12.75">
      <c r="A34" s="21" t="s">
        <v>82</v>
      </c>
      <c r="B34" s="22">
        <f>'DATOS MENSUALES'!F678</f>
        <v>3.491592</v>
      </c>
      <c r="C34" s="22">
        <f>'DATOS MENSUALES'!F679</f>
        <v>13.926525999999999</v>
      </c>
      <c r="D34" s="22">
        <f>'DATOS MENSUALES'!F680</f>
        <v>26.893862999999996</v>
      </c>
      <c r="E34" s="22">
        <f>'DATOS MENSUALES'!F681</f>
        <v>10.375876</v>
      </c>
      <c r="F34" s="22">
        <f>'DATOS MENSUALES'!F682</f>
        <v>6.174440000000001</v>
      </c>
      <c r="G34" s="22">
        <f>'DATOS MENSUALES'!F683</f>
        <v>3.0644739999999997</v>
      </c>
      <c r="H34" s="22">
        <f>'DATOS MENSUALES'!F684</f>
        <v>1.535024</v>
      </c>
      <c r="I34" s="22">
        <f>'DATOS MENSUALES'!F685</f>
        <v>4.4597</v>
      </c>
      <c r="J34" s="22">
        <f>'DATOS MENSUALES'!F686</f>
        <v>6.545866</v>
      </c>
      <c r="K34" s="22">
        <f>'DATOS MENSUALES'!F687</f>
        <v>2.0892</v>
      </c>
      <c r="L34" s="22">
        <f>'DATOS MENSUALES'!F688</f>
        <v>0.945242</v>
      </c>
      <c r="M34" s="22">
        <f>'DATOS MENSUALES'!F689</f>
        <v>0.970224</v>
      </c>
      <c r="N34" s="22">
        <f t="shared" si="11"/>
        <v>80.472027</v>
      </c>
      <c r="O34" s="23"/>
      <c r="P34" s="60">
        <f t="shared" si="13"/>
        <v>-2.7543339285591575</v>
      </c>
      <c r="Q34" s="60">
        <f t="shared" si="14"/>
        <v>183.93116977515393</v>
      </c>
      <c r="R34" s="60">
        <f t="shared" si="15"/>
        <v>2250.308547117788</v>
      </c>
      <c r="S34" s="60">
        <f t="shared" si="16"/>
        <v>-5.690264263363782</v>
      </c>
      <c r="T34" s="60">
        <f t="shared" si="17"/>
        <v>-15.967819877634525</v>
      </c>
      <c r="U34" s="60">
        <f t="shared" si="18"/>
        <v>-886.0470452855351</v>
      </c>
      <c r="V34" s="60">
        <f t="shared" si="19"/>
        <v>-1460.2955511701225</v>
      </c>
      <c r="W34" s="60">
        <f t="shared" si="20"/>
        <v>-157.48746599326486</v>
      </c>
      <c r="X34" s="60">
        <f t="shared" si="21"/>
        <v>20.255731884692842</v>
      </c>
      <c r="Y34" s="60">
        <f t="shared" si="22"/>
        <v>0.28020312549745796</v>
      </c>
      <c r="Z34" s="60">
        <f t="shared" si="23"/>
        <v>2.808155910354727E-06</v>
      </c>
      <c r="AA34" s="60">
        <f t="shared" si="24"/>
        <v>-0.034438369055384374</v>
      </c>
      <c r="AB34" s="60">
        <f t="shared" si="25"/>
        <v>-1059.6636597114864</v>
      </c>
    </row>
    <row r="35" spans="1:28" s="24" customFormat="1" ht="12.75">
      <c r="A35" s="21" t="s">
        <v>83</v>
      </c>
      <c r="B35" s="22">
        <f>'DATOS MENSUALES'!F690</f>
        <v>2.519286</v>
      </c>
      <c r="C35" s="22">
        <f>'DATOS MENSUALES'!F691</f>
        <v>8.83245</v>
      </c>
      <c r="D35" s="22">
        <f>'DATOS MENSUALES'!F692</f>
        <v>17.416548</v>
      </c>
      <c r="E35" s="22">
        <f>'DATOS MENSUALES'!F693</f>
        <v>9.38546</v>
      </c>
      <c r="F35" s="22">
        <f>'DATOS MENSUALES'!F694</f>
        <v>4.51027</v>
      </c>
      <c r="G35" s="22">
        <f>'DATOS MENSUALES'!F695</f>
        <v>5.99319</v>
      </c>
      <c r="H35" s="22">
        <f>'DATOS MENSUALES'!F696</f>
        <v>20.151828000000002</v>
      </c>
      <c r="I35" s="22">
        <f>'DATOS MENSUALES'!F697</f>
        <v>12.284658</v>
      </c>
      <c r="J35" s="22">
        <f>'DATOS MENSUALES'!F698</f>
        <v>3.5361700000000003</v>
      </c>
      <c r="K35" s="22">
        <f>'DATOS MENSUALES'!F699</f>
        <v>0.43361000000000005</v>
      </c>
      <c r="L35" s="22">
        <f>'DATOS MENSUALES'!F700</f>
        <v>0.559824</v>
      </c>
      <c r="M35" s="22">
        <f>'DATOS MENSUALES'!F701</f>
        <v>2.06815</v>
      </c>
      <c r="N35" s="22">
        <f t="shared" si="11"/>
        <v>87.69144400000002</v>
      </c>
      <c r="O35" s="23"/>
      <c r="P35" s="60">
        <f t="shared" si="13"/>
        <v>-13.38060556809732</v>
      </c>
      <c r="Q35" s="60">
        <f t="shared" si="14"/>
        <v>0.2084736942191077</v>
      </c>
      <c r="R35" s="60">
        <f t="shared" si="15"/>
        <v>47.71329465961455</v>
      </c>
      <c r="S35" s="60">
        <f t="shared" si="16"/>
        <v>-21.385742248076422</v>
      </c>
      <c r="T35" s="60">
        <f t="shared" si="17"/>
        <v>-73.15639217977261</v>
      </c>
      <c r="U35" s="60">
        <f t="shared" si="18"/>
        <v>-297.5456361850891</v>
      </c>
      <c r="V35" s="60">
        <f t="shared" si="19"/>
        <v>384.48903703055913</v>
      </c>
      <c r="W35" s="60">
        <f t="shared" si="20"/>
        <v>14.255043272687045</v>
      </c>
      <c r="X35" s="60">
        <f t="shared" si="21"/>
        <v>-0.022847788335748843</v>
      </c>
      <c r="Y35" s="60">
        <f t="shared" si="22"/>
        <v>-1.0036601873678832</v>
      </c>
      <c r="Z35" s="60">
        <f t="shared" si="23"/>
        <v>-0.051192812761731786</v>
      </c>
      <c r="AA35" s="60">
        <f t="shared" si="24"/>
        <v>0.4611346846328919</v>
      </c>
      <c r="AB35" s="60">
        <f t="shared" si="25"/>
        <v>-26.347412114993897</v>
      </c>
    </row>
    <row r="36" spans="1:28" s="24" customFormat="1" ht="12.75">
      <c r="A36" s="21" t="s">
        <v>84</v>
      </c>
      <c r="B36" s="22">
        <f>'DATOS MENSUALES'!F702</f>
        <v>8.071869</v>
      </c>
      <c r="C36" s="22">
        <f>'DATOS MENSUALES'!F703</f>
        <v>3.270582</v>
      </c>
      <c r="D36" s="22">
        <f>'DATOS MENSUALES'!F704</f>
        <v>6.344016</v>
      </c>
      <c r="E36" s="22">
        <f>'DATOS MENSUALES'!F705</f>
        <v>10.621836</v>
      </c>
      <c r="F36" s="22">
        <f>'DATOS MENSUALES'!F706</f>
        <v>9.410761</v>
      </c>
      <c r="G36" s="22">
        <f>'DATOS MENSUALES'!F707</f>
        <v>10.845903</v>
      </c>
      <c r="H36" s="22">
        <f>'DATOS MENSUALES'!F708</f>
        <v>10.654398</v>
      </c>
      <c r="I36" s="22">
        <f>'DATOS MENSUALES'!F709</f>
        <v>9.52504</v>
      </c>
      <c r="J36" s="22">
        <f>'DATOS MENSUALES'!F710</f>
        <v>3.430915</v>
      </c>
      <c r="K36" s="22">
        <f>'DATOS MENSUALES'!F711</f>
        <v>1.348875</v>
      </c>
      <c r="L36" s="22">
        <f>'DATOS MENSUALES'!F712</f>
        <v>1.370784</v>
      </c>
      <c r="M36" s="22">
        <f>'DATOS MENSUALES'!F713</f>
        <v>2.557715</v>
      </c>
      <c r="N36" s="22">
        <f t="shared" si="11"/>
        <v>77.45269400000001</v>
      </c>
      <c r="O36" s="23"/>
      <c r="P36" s="60">
        <f t="shared" si="13"/>
        <v>32.1126062950323</v>
      </c>
      <c r="Q36" s="60">
        <f t="shared" si="14"/>
        <v>-122.68341104306046</v>
      </c>
      <c r="R36" s="60">
        <f t="shared" si="15"/>
        <v>-412.7516251397049</v>
      </c>
      <c r="S36" s="60">
        <f t="shared" si="16"/>
        <v>-3.647558760907251</v>
      </c>
      <c r="T36" s="60">
        <f t="shared" si="17"/>
        <v>0.3704082593089769</v>
      </c>
      <c r="U36" s="60">
        <f t="shared" si="18"/>
        <v>-6.061525742444462</v>
      </c>
      <c r="V36" s="60">
        <f t="shared" si="19"/>
        <v>-11.027968481793403</v>
      </c>
      <c r="W36" s="60">
        <f t="shared" si="20"/>
        <v>-0.03757121727043656</v>
      </c>
      <c r="X36" s="60">
        <f t="shared" si="21"/>
        <v>-0.058869753254944666</v>
      </c>
      <c r="Y36" s="60">
        <f t="shared" si="22"/>
        <v>-0.0006350265206855113</v>
      </c>
      <c r="Z36" s="60">
        <f t="shared" si="23"/>
        <v>0.08498103777778114</v>
      </c>
      <c r="AA36" s="60">
        <f t="shared" si="24"/>
        <v>2.01060225539881</v>
      </c>
      <c r="AB36" s="60">
        <f t="shared" si="25"/>
        <v>-2307.4943156270933</v>
      </c>
    </row>
    <row r="37" spans="1:28" s="24" customFormat="1" ht="12.75">
      <c r="A37" s="21" t="s">
        <v>85</v>
      </c>
      <c r="B37" s="22">
        <f>'DATOS MENSUALES'!F714</f>
        <v>7.043547</v>
      </c>
      <c r="C37" s="22">
        <f>'DATOS MENSUALES'!F715</f>
        <v>11.560208</v>
      </c>
      <c r="D37" s="22">
        <f>'DATOS MENSUALES'!F716</f>
        <v>13.869042</v>
      </c>
      <c r="E37" s="22">
        <f>'DATOS MENSUALES'!F717</f>
        <v>4.27152</v>
      </c>
      <c r="F37" s="22">
        <f>'DATOS MENSUALES'!F718</f>
        <v>7.109088</v>
      </c>
      <c r="G37" s="22">
        <f>'DATOS MENSUALES'!F719</f>
        <v>4.484355</v>
      </c>
      <c r="H37" s="22">
        <f>'DATOS MENSUALES'!F720</f>
        <v>19.97667</v>
      </c>
      <c r="I37" s="22">
        <f>'DATOS MENSUALES'!F721</f>
        <v>10.003551</v>
      </c>
      <c r="J37" s="22">
        <f>'DATOS MENSUALES'!F722</f>
        <v>2.577736</v>
      </c>
      <c r="K37" s="22">
        <f>'DATOS MENSUALES'!F723</f>
        <v>1.356388</v>
      </c>
      <c r="L37" s="22">
        <f>'DATOS MENSUALES'!F724</f>
        <v>1.229438</v>
      </c>
      <c r="M37" s="22">
        <f>'DATOS MENSUALES'!F725</f>
        <v>1.6267179999999999</v>
      </c>
      <c r="N37" s="22">
        <f t="shared" si="11"/>
        <v>85.108261</v>
      </c>
      <c r="O37" s="23"/>
      <c r="P37" s="60">
        <f t="shared" si="13"/>
        <v>9.941145023756139</v>
      </c>
      <c r="Q37" s="60">
        <f t="shared" si="14"/>
        <v>36.6177400380366</v>
      </c>
      <c r="R37" s="60">
        <f t="shared" si="15"/>
        <v>0.0005021740594416912</v>
      </c>
      <c r="S37" s="60">
        <f t="shared" si="16"/>
        <v>-491.10452597688646</v>
      </c>
      <c r="T37" s="60">
        <f t="shared" si="17"/>
        <v>-3.9706095043668905</v>
      </c>
      <c r="U37" s="60">
        <f t="shared" si="18"/>
        <v>-548.3193085278024</v>
      </c>
      <c r="V37" s="60">
        <f t="shared" si="19"/>
        <v>357.3681495866193</v>
      </c>
      <c r="W37" s="60">
        <f t="shared" si="20"/>
        <v>0.0029601040388900803</v>
      </c>
      <c r="X37" s="60">
        <f t="shared" si="21"/>
        <v>-1.9167529641831624</v>
      </c>
      <c r="Y37" s="60">
        <f t="shared" si="22"/>
        <v>-0.00048263891679739714</v>
      </c>
      <c r="Z37" s="60">
        <f t="shared" si="23"/>
        <v>0.026544735768786628</v>
      </c>
      <c r="AA37" s="60">
        <f t="shared" si="24"/>
        <v>0.0363128517218133</v>
      </c>
      <c r="AB37" s="60">
        <f t="shared" si="25"/>
        <v>-171.76980575062217</v>
      </c>
    </row>
    <row r="38" spans="1:28" s="24" customFormat="1" ht="12.75">
      <c r="A38" s="21" t="s">
        <v>86</v>
      </c>
      <c r="B38" s="22">
        <f>'DATOS MENSUALES'!F726</f>
        <v>3.257536</v>
      </c>
      <c r="C38" s="22">
        <f>'DATOS MENSUALES'!F727</f>
        <v>13.034279999999999</v>
      </c>
      <c r="D38" s="22">
        <f>'DATOS MENSUALES'!F728</f>
        <v>22.567031999999998</v>
      </c>
      <c r="E38" s="22">
        <f>'DATOS MENSUALES'!F729</f>
        <v>26.671968</v>
      </c>
      <c r="F38" s="22">
        <f>'DATOS MENSUALES'!F730</f>
        <v>19.079024</v>
      </c>
      <c r="G38" s="22">
        <f>'DATOS MENSUALES'!F731</f>
        <v>23.641224</v>
      </c>
      <c r="H38" s="22">
        <f>'DATOS MENSUALES'!F732</f>
        <v>7.848765</v>
      </c>
      <c r="I38" s="22">
        <f>'DATOS MENSUALES'!F733</f>
        <v>7.044024</v>
      </c>
      <c r="J38" s="22">
        <f>'DATOS MENSUALES'!F734</f>
        <v>1.8393990000000002</v>
      </c>
      <c r="K38" s="22">
        <f>'DATOS MENSUALES'!F735</f>
        <v>0.7703709999999999</v>
      </c>
      <c r="L38" s="22">
        <f>'DATOS MENSUALES'!F736</f>
        <v>0.40514399999999995</v>
      </c>
      <c r="M38" s="22">
        <f>'DATOS MENSUALES'!F737</f>
        <v>0.41778</v>
      </c>
      <c r="N38" s="22">
        <f t="shared" si="11"/>
        <v>126.57654699999998</v>
      </c>
      <c r="O38" s="23"/>
      <c r="P38" s="60">
        <f t="shared" si="13"/>
        <v>-4.377232219366045</v>
      </c>
      <c r="Q38" s="60">
        <f t="shared" si="14"/>
        <v>110.23149299086087</v>
      </c>
      <c r="R38" s="60">
        <f t="shared" si="15"/>
        <v>676.252357508464</v>
      </c>
      <c r="S38" s="60">
        <f t="shared" si="16"/>
        <v>3055.438142004113</v>
      </c>
      <c r="T38" s="60">
        <f t="shared" si="17"/>
        <v>1120.467320964312</v>
      </c>
      <c r="U38" s="60">
        <f t="shared" si="18"/>
        <v>1320.865614391169</v>
      </c>
      <c r="V38" s="60">
        <f t="shared" si="19"/>
        <v>-127.37714042492539</v>
      </c>
      <c r="W38" s="60">
        <f t="shared" si="20"/>
        <v>-22.329147796367092</v>
      </c>
      <c r="X38" s="60">
        <f t="shared" si="21"/>
        <v>-7.768614884607997</v>
      </c>
      <c r="Y38" s="60">
        <f t="shared" si="22"/>
        <v>-0.29336059267930437</v>
      </c>
      <c r="Z38" s="60">
        <f t="shared" si="23"/>
        <v>-0.14552305241733327</v>
      </c>
      <c r="AA38" s="60">
        <f t="shared" si="24"/>
        <v>-0.6763541674607595</v>
      </c>
      <c r="AB38" s="60">
        <f t="shared" si="25"/>
        <v>46304.90494188059</v>
      </c>
    </row>
    <row r="39" spans="1:28" s="24" customFormat="1" ht="12.75">
      <c r="A39" s="21" t="s">
        <v>87</v>
      </c>
      <c r="B39" s="22">
        <f>'DATOS MENSUALES'!F738</f>
        <v>1.5732</v>
      </c>
      <c r="C39" s="22">
        <f>'DATOS MENSUALES'!F739</f>
        <v>4.13764</v>
      </c>
      <c r="D39" s="22">
        <f>'DATOS MENSUALES'!F740</f>
        <v>3.2470179999999997</v>
      </c>
      <c r="E39" s="22">
        <f>'DATOS MENSUALES'!F741</f>
        <v>6.297038000000001</v>
      </c>
      <c r="F39" s="22">
        <f>'DATOS MENSUALES'!F742</f>
        <v>7.572018</v>
      </c>
      <c r="G39" s="22">
        <f>'DATOS MENSUALES'!F743</f>
        <v>9.330783</v>
      </c>
      <c r="H39" s="22">
        <f>'DATOS MENSUALES'!F744</f>
        <v>5.469328</v>
      </c>
      <c r="I39" s="22">
        <f>'DATOS MENSUALES'!F745</f>
        <v>6.803208</v>
      </c>
      <c r="J39" s="22">
        <f>'DATOS MENSUALES'!F746</f>
        <v>5.662929999999999</v>
      </c>
      <c r="K39" s="22">
        <f>'DATOS MENSUALES'!F747</f>
        <v>1.380876</v>
      </c>
      <c r="L39" s="22">
        <f>'DATOS MENSUALES'!F748</f>
        <v>0.5538</v>
      </c>
      <c r="M39" s="22">
        <f>'DATOS MENSUALES'!F749</f>
        <v>0.812808</v>
      </c>
      <c r="N39" s="22">
        <f t="shared" si="11"/>
        <v>52.84064699999999</v>
      </c>
      <c r="O39" s="23"/>
      <c r="P39" s="60">
        <f t="shared" si="13"/>
        <v>-36.599237997125606</v>
      </c>
      <c r="Q39" s="60">
        <f t="shared" si="14"/>
        <v>-69.01491030768418</v>
      </c>
      <c r="R39" s="60">
        <f t="shared" si="15"/>
        <v>-1171.7518782214368</v>
      </c>
      <c r="S39" s="60">
        <f t="shared" si="16"/>
        <v>-201.65648223832136</v>
      </c>
      <c r="T39" s="60">
        <f t="shared" si="17"/>
        <v>-1.4070877351604156</v>
      </c>
      <c r="U39" s="60">
        <f t="shared" si="18"/>
        <v>-37.20720510805327</v>
      </c>
      <c r="V39" s="60">
        <f t="shared" si="19"/>
        <v>-407.02279149514084</v>
      </c>
      <c r="W39" s="60">
        <f t="shared" si="20"/>
        <v>-28.56170461072814</v>
      </c>
      <c r="X39" s="60">
        <f t="shared" si="21"/>
        <v>6.260044878838001</v>
      </c>
      <c r="Y39" s="60">
        <f t="shared" si="22"/>
        <v>-0.0001570495071460349</v>
      </c>
      <c r="Z39" s="60">
        <f t="shared" si="23"/>
        <v>-0.05372505746518162</v>
      </c>
      <c r="AA39" s="60">
        <f t="shared" si="24"/>
        <v>-0.11251317637871164</v>
      </c>
      <c r="AB39" s="60">
        <f t="shared" si="25"/>
        <v>-54123.52263628002</v>
      </c>
    </row>
    <row r="40" spans="1:28" s="24" customFormat="1" ht="12.75">
      <c r="A40" s="21" t="s">
        <v>88</v>
      </c>
      <c r="B40" s="22">
        <f>'DATOS MENSUALES'!F750</f>
        <v>5.39865</v>
      </c>
      <c r="C40" s="22">
        <f>'DATOS MENSUALES'!F751</f>
        <v>8.857728</v>
      </c>
      <c r="D40" s="22">
        <f>'DATOS MENSUALES'!F752</f>
        <v>27.937674</v>
      </c>
      <c r="E40" s="22">
        <f>'DATOS MENSUALES'!F753</f>
        <v>15.132959</v>
      </c>
      <c r="F40" s="22">
        <f>'DATOS MENSUALES'!F754</f>
        <v>13.1352</v>
      </c>
      <c r="G40" s="22">
        <f>'DATOS MENSUALES'!F755</f>
        <v>14.395463999999999</v>
      </c>
      <c r="H40" s="22">
        <f>'DATOS MENSUALES'!F756</f>
        <v>8.142348</v>
      </c>
      <c r="I40" s="22">
        <f>'DATOS MENSUALES'!F757</f>
        <v>6.00936</v>
      </c>
      <c r="J40" s="22">
        <f>'DATOS MENSUALES'!F758</f>
        <v>1.221416</v>
      </c>
      <c r="K40" s="22">
        <f>'DATOS MENSUALES'!F759</f>
        <v>0.251138</v>
      </c>
      <c r="L40" s="22">
        <f>'DATOS MENSUALES'!F760</f>
        <v>0.15465</v>
      </c>
      <c r="M40" s="22">
        <f>'DATOS MENSUALES'!F761</f>
        <v>0.579364</v>
      </c>
      <c r="N40" s="22">
        <f t="shared" si="11"/>
        <v>101.215951</v>
      </c>
      <c r="O40" s="23"/>
      <c r="P40" s="60">
        <f t="shared" si="13"/>
        <v>0.12901937561458038</v>
      </c>
      <c r="Q40" s="60">
        <f t="shared" si="14"/>
        <v>0.23628882088588418</v>
      </c>
      <c r="R40" s="60">
        <f t="shared" si="15"/>
        <v>2832.0174224124285</v>
      </c>
      <c r="S40" s="60">
        <f t="shared" si="16"/>
        <v>26.245327124254114</v>
      </c>
      <c r="T40" s="60">
        <f t="shared" si="17"/>
        <v>87.68273659549645</v>
      </c>
      <c r="U40" s="60">
        <f t="shared" si="18"/>
        <v>5.1441235888719</v>
      </c>
      <c r="V40" s="60">
        <f t="shared" si="19"/>
        <v>-106.35584218483335</v>
      </c>
      <c r="W40" s="60">
        <f t="shared" si="20"/>
        <v>-57.09367577481658</v>
      </c>
      <c r="X40" s="60">
        <f t="shared" si="21"/>
        <v>-17.54583984792112</v>
      </c>
      <c r="Y40" s="60">
        <f t="shared" si="22"/>
        <v>-1.6584965442574644</v>
      </c>
      <c r="Z40" s="60">
        <f t="shared" si="23"/>
        <v>-0.4681629940336917</v>
      </c>
      <c r="AA40" s="60">
        <f t="shared" si="24"/>
        <v>-0.36738097604066783</v>
      </c>
      <c r="AB40" s="60">
        <f t="shared" si="25"/>
        <v>1173.865538000688</v>
      </c>
    </row>
    <row r="41" spans="1:28" s="24" customFormat="1" ht="12.75">
      <c r="A41" s="21" t="s">
        <v>89</v>
      </c>
      <c r="B41" s="22">
        <f>'DATOS MENSUALES'!F762</f>
        <v>3.4399050000000004</v>
      </c>
      <c r="C41" s="22">
        <f>'DATOS MENSUALES'!F763</f>
        <v>12.493739999999999</v>
      </c>
      <c r="D41" s="22">
        <f>'DATOS MENSUALES'!F764</f>
        <v>15.16958</v>
      </c>
      <c r="E41" s="22">
        <f>'DATOS MENSUALES'!F765</f>
        <v>21.524734000000002</v>
      </c>
      <c r="F41" s="22">
        <f>'DATOS MENSUALES'!F766</f>
        <v>4.9093919999999995</v>
      </c>
      <c r="G41" s="22">
        <f>'DATOS MENSUALES'!F767</f>
        <v>11.482965</v>
      </c>
      <c r="H41" s="22">
        <f>'DATOS MENSUALES'!F768</f>
        <v>9.305147999999999</v>
      </c>
      <c r="I41" s="22">
        <f>'DATOS MENSUALES'!F769</f>
        <v>10.301192</v>
      </c>
      <c r="J41" s="22">
        <f>'DATOS MENSUALES'!F770</f>
        <v>3.114566</v>
      </c>
      <c r="K41" s="22">
        <f>'DATOS MENSUALES'!F771</f>
        <v>1.164345</v>
      </c>
      <c r="L41" s="22">
        <f>'DATOS MENSUALES'!F772</f>
        <v>0.943792</v>
      </c>
      <c r="M41" s="22">
        <f>'DATOS MENSUALES'!F773</f>
        <v>1.1208019999999999</v>
      </c>
      <c r="N41" s="22">
        <f t="shared" si="11"/>
        <v>94.970161</v>
      </c>
      <c r="O41" s="23"/>
      <c r="P41" s="60">
        <f t="shared" si="13"/>
        <v>-3.0703886980572053</v>
      </c>
      <c r="Q41" s="60">
        <f t="shared" si="14"/>
        <v>76.99553620031783</v>
      </c>
      <c r="R41" s="60">
        <f t="shared" si="15"/>
        <v>2.6282029662985376</v>
      </c>
      <c r="S41" s="60">
        <f t="shared" si="16"/>
        <v>820.9617812828999</v>
      </c>
      <c r="T41" s="60">
        <f t="shared" si="17"/>
        <v>-54.147420279828694</v>
      </c>
      <c r="U41" s="60">
        <f t="shared" si="18"/>
        <v>-1.6692720177829823</v>
      </c>
      <c r="V41" s="60">
        <f t="shared" si="19"/>
        <v>-45.69508189163276</v>
      </c>
      <c r="W41" s="60">
        <f t="shared" si="20"/>
        <v>0.08589674384865484</v>
      </c>
      <c r="X41" s="60">
        <f t="shared" si="21"/>
        <v>-0.3509426139475537</v>
      </c>
      <c r="Y41" s="60">
        <f t="shared" si="22"/>
        <v>-0.01978894780193854</v>
      </c>
      <c r="Z41" s="60">
        <f t="shared" si="23"/>
        <v>2.0282570095355255E-06</v>
      </c>
      <c r="AA41" s="60">
        <f t="shared" si="24"/>
        <v>-0.005338229217986822</v>
      </c>
      <c r="AB41" s="60">
        <f t="shared" si="25"/>
        <v>79.6782092941387</v>
      </c>
    </row>
    <row r="42" spans="1:28" s="24" customFormat="1" ht="12.75">
      <c r="A42" s="21" t="s">
        <v>90</v>
      </c>
      <c r="B42" s="22">
        <f>'DATOS MENSUALES'!F774</f>
        <v>3.8411999999999997</v>
      </c>
      <c r="C42" s="22">
        <f>'DATOS MENSUALES'!F775</f>
        <v>9.106251</v>
      </c>
      <c r="D42" s="22">
        <f>'DATOS MENSUALES'!F776</f>
        <v>6.6213500000000005</v>
      </c>
      <c r="E42" s="22">
        <f>'DATOS MENSUALES'!F777</f>
        <v>8.694213</v>
      </c>
      <c r="F42" s="22">
        <f>'DATOS MENSUALES'!F778</f>
        <v>4.3561049999999994</v>
      </c>
      <c r="G42" s="22">
        <f>'DATOS MENSUALES'!F779</f>
        <v>20.128221</v>
      </c>
      <c r="H42" s="22">
        <f>'DATOS MENSUALES'!F780</f>
        <v>21.320184</v>
      </c>
      <c r="I42" s="22">
        <f>'DATOS MENSUALES'!F781</f>
        <v>6.287279999999999</v>
      </c>
      <c r="J42" s="22">
        <f>'DATOS MENSUALES'!F782</f>
        <v>0.500656</v>
      </c>
      <c r="K42" s="22">
        <f>'DATOS MENSUALES'!F783</f>
        <v>0.689225</v>
      </c>
      <c r="L42" s="22">
        <f>'DATOS MENSUALES'!F784</f>
        <v>0.560168</v>
      </c>
      <c r="M42" s="22">
        <f>'DATOS MENSUALES'!F785</f>
        <v>0.436239</v>
      </c>
      <c r="N42" s="22">
        <f>SUM(B42:M42)</f>
        <v>82.54109199999999</v>
      </c>
      <c r="O42" s="23"/>
      <c r="P42" s="60">
        <f t="shared" si="13"/>
        <v>-1.1647416267915431</v>
      </c>
      <c r="Q42" s="60">
        <f t="shared" si="14"/>
        <v>0.6511499786471809</v>
      </c>
      <c r="R42" s="60">
        <f t="shared" si="15"/>
        <v>-368.325365530197</v>
      </c>
      <c r="S42" s="60">
        <f t="shared" si="16"/>
        <v>-41.67225609742989</v>
      </c>
      <c r="T42" s="60">
        <f t="shared" si="17"/>
        <v>-81.54813455205306</v>
      </c>
      <c r="U42" s="60">
        <f t="shared" si="18"/>
        <v>414.9952425663217</v>
      </c>
      <c r="V42" s="60">
        <f t="shared" si="19"/>
        <v>601.1950469974107</v>
      </c>
      <c r="W42" s="60">
        <f t="shared" si="20"/>
        <v>-45.60215411314076</v>
      </c>
      <c r="X42" s="60">
        <f t="shared" si="21"/>
        <v>-36.57029908539715</v>
      </c>
      <c r="Y42" s="60">
        <f t="shared" si="22"/>
        <v>-0.41449944028698116</v>
      </c>
      <c r="Z42" s="60">
        <f t="shared" si="23"/>
        <v>-0.05105066175346793</v>
      </c>
      <c r="AA42" s="60">
        <f t="shared" si="24"/>
        <v>-0.6345761854437594</v>
      </c>
      <c r="AB42" s="60">
        <f t="shared" si="25"/>
        <v>-536.5719919947951</v>
      </c>
    </row>
    <row r="43" spans="1:28" s="24" customFormat="1" ht="12.75">
      <c r="A43" s="21" t="s">
        <v>91</v>
      </c>
      <c r="B43" s="22">
        <f>'DATOS MENSUALES'!F786</f>
        <v>3.3938500000000005</v>
      </c>
      <c r="C43" s="22">
        <f>'DATOS MENSUALES'!F787</f>
        <v>9.473906</v>
      </c>
      <c r="D43" s="22">
        <f>'DATOS MENSUALES'!F788</f>
        <v>10.81858</v>
      </c>
      <c r="E43" s="22">
        <f>'DATOS MENSUALES'!F789</f>
        <v>9.456453</v>
      </c>
      <c r="F43" s="22">
        <f>'DATOS MENSUALES'!F790</f>
        <v>4.965102</v>
      </c>
      <c r="G43" s="22">
        <f>'DATOS MENSUALES'!F791</f>
        <v>25.101434</v>
      </c>
      <c r="H43" s="22">
        <f>'DATOS MENSUALES'!F792</f>
        <v>11.205402</v>
      </c>
      <c r="I43" s="22">
        <f>'DATOS MENSUALES'!F793</f>
        <v>4.2807200000000005</v>
      </c>
      <c r="J43" s="22">
        <f>'DATOS MENSUALES'!F794</f>
        <v>1.46448</v>
      </c>
      <c r="K43" s="22">
        <f>'DATOS MENSUALES'!F795</f>
        <v>1.5347909999999998</v>
      </c>
      <c r="L43" s="22">
        <f>'DATOS MENSUALES'!F796</f>
        <v>1.67307</v>
      </c>
      <c r="M43" s="22">
        <f>'DATOS MENSUALES'!F797</f>
        <v>1.389024</v>
      </c>
      <c r="N43" s="22">
        <f>SUM(B43:M43)</f>
        <v>84.756812</v>
      </c>
      <c r="O43" s="23"/>
      <c r="P43" s="60">
        <f t="shared" si="13"/>
        <v>-3.3716077045026447</v>
      </c>
      <c r="Q43" s="60">
        <f t="shared" si="14"/>
        <v>1.8809300774657305</v>
      </c>
      <c r="R43" s="60">
        <f t="shared" si="15"/>
        <v>-26.2239376006177</v>
      </c>
      <c r="S43" s="60">
        <f t="shared" si="16"/>
        <v>-19.786437347713864</v>
      </c>
      <c r="T43" s="60">
        <f t="shared" si="17"/>
        <v>-51.790407313559335</v>
      </c>
      <c r="U43" s="60">
        <f t="shared" si="18"/>
        <v>1921.525289597412</v>
      </c>
      <c r="V43" s="60">
        <f t="shared" si="19"/>
        <v>-4.6982384322395685</v>
      </c>
      <c r="W43" s="60">
        <f t="shared" si="20"/>
        <v>-173.67089929787184</v>
      </c>
      <c r="X43" s="60">
        <f t="shared" si="21"/>
        <v>-13.06834351049424</v>
      </c>
      <c r="Y43" s="60">
        <f t="shared" si="22"/>
        <v>0.0009988731158621796</v>
      </c>
      <c r="Z43" s="60">
        <f t="shared" si="23"/>
        <v>0.40841323343919506</v>
      </c>
      <c r="AA43" s="60">
        <f t="shared" si="24"/>
        <v>0.0008161542294498634</v>
      </c>
      <c r="AB43" s="60">
        <f t="shared" si="25"/>
        <v>-206.45280784039647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1621.079629419011</v>
      </c>
      <c r="Q44" s="61">
        <f aca="true" t="shared" si="26" ref="Q44:AB44">SUM(Q18:Q43)</f>
        <v>72.32539922812178</v>
      </c>
      <c r="R44" s="61">
        <f t="shared" si="26"/>
        <v>9238.813734349109</v>
      </c>
      <c r="S44" s="61">
        <f t="shared" si="26"/>
        <v>3816.671308425639</v>
      </c>
      <c r="T44" s="61">
        <f t="shared" si="26"/>
        <v>2244.6694085873246</v>
      </c>
      <c r="U44" s="61">
        <f t="shared" si="26"/>
        <v>2872.854556666344</v>
      </c>
      <c r="V44" s="61">
        <f t="shared" si="26"/>
        <v>3739.9696049530858</v>
      </c>
      <c r="W44" s="61">
        <f t="shared" si="26"/>
        <v>2464.3729062100247</v>
      </c>
      <c r="X44" s="61">
        <f t="shared" si="26"/>
        <v>287.7216372337952</v>
      </c>
      <c r="Y44" s="61">
        <f t="shared" si="26"/>
        <v>16.41969724696001</v>
      </c>
      <c r="Z44" s="61">
        <f t="shared" si="26"/>
        <v>19.888786564467082</v>
      </c>
      <c r="AA44" s="61">
        <f t="shared" si="26"/>
        <v>49.45561944254167</v>
      </c>
      <c r="AB44" s="61">
        <f t="shared" si="26"/>
        <v>98941.29794914532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7 - Río Orza desde confluencia con río Tuerto hasta el embalse de Riaño, y río Tuerto.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4.723220848484848</v>
      </c>
      <c r="C5" s="43">
        <f>'ANUAL (Acum. S.LARGA)'!C6</f>
        <v>8.669255575757578</v>
      </c>
      <c r="D5" s="43">
        <f>'ANUAL (Acum. S.LARGA)'!D6</f>
        <v>12.861948696969696</v>
      </c>
      <c r="E5" s="43">
        <f>'ANUAL (Acum. S.LARGA)'!E6</f>
        <v>10.659529030303029</v>
      </c>
      <c r="F5" s="43">
        <f>'ANUAL (Acum. S.LARGA)'!F6</f>
        <v>9.696822924242422</v>
      </c>
      <c r="G5" s="43">
        <f>'ANUAL (Acum. S.LARGA)'!G6</f>
        <v>13.079094590909095</v>
      </c>
      <c r="H5" s="43">
        <f>'ANUAL (Acum. S.LARGA)'!H6</f>
        <v>14.822006833333338</v>
      </c>
      <c r="I5" s="43">
        <f>'ANUAL (Acum. S.LARGA)'!I6</f>
        <v>14.093508196969692</v>
      </c>
      <c r="J5" s="43">
        <f>'ANUAL (Acum. S.LARGA)'!J6</f>
        <v>5.57073734848485</v>
      </c>
      <c r="K5" s="43">
        <f>'ANUAL (Acum. S.LARGA)'!K6</f>
        <v>2.0127244696969697</v>
      </c>
      <c r="L5" s="43">
        <f>'ANUAL (Acum. S.LARGA)'!L6</f>
        <v>1.2663369393939399</v>
      </c>
      <c r="M5" s="43">
        <f>'ANUAL (Acum. S.LARGA)'!M6</f>
        <v>1.6234590000000002</v>
      </c>
      <c r="N5" s="43">
        <f>'ANUAL (Acum. S.LARGA)'!N6</f>
        <v>99.07864445454544</v>
      </c>
    </row>
    <row r="6" spans="1:14" ht="12.75">
      <c r="A6" s="13" t="s">
        <v>109</v>
      </c>
      <c r="B6" s="43">
        <f>'ANUAL (Acum. S.CORTA)'!B6</f>
        <v>4.893347269230769</v>
      </c>
      <c r="C6" s="43">
        <f>'ANUAL (Acum. S.CORTA)'!C6</f>
        <v>8.239501346153846</v>
      </c>
      <c r="D6" s="43">
        <f>'ANUAL (Acum. S.CORTA)'!D6</f>
        <v>13.789557076923074</v>
      </c>
      <c r="E6" s="43">
        <f>'ANUAL (Acum. S.CORTA)'!E6</f>
        <v>12.161174384615386</v>
      </c>
      <c r="F6" s="43">
        <f>'ANUAL (Acum. S.CORTA)'!F6</f>
        <v>8.692591615384616</v>
      </c>
      <c r="G6" s="43">
        <f>'ANUAL (Acum. S.CORTA)'!G6</f>
        <v>12.669213576923076</v>
      </c>
      <c r="H6" s="43">
        <f>'ANUAL (Acum. S.CORTA)'!H6</f>
        <v>12.880261384615382</v>
      </c>
      <c r="I6" s="43">
        <f>'ANUAL (Acum. S.CORTA)'!I6</f>
        <v>9.859968230769228</v>
      </c>
      <c r="J6" s="43">
        <f>'ANUAL (Acum. S.CORTA)'!J6</f>
        <v>3.819927961538462</v>
      </c>
      <c r="K6" s="43">
        <f>'ANUAL (Acum. S.CORTA)'!K6</f>
        <v>1.4348285769230766</v>
      </c>
      <c r="L6" s="43">
        <f>'ANUAL (Acum. S.CORTA)'!L6</f>
        <v>0.9311337307692307</v>
      </c>
      <c r="M6" s="43">
        <f>'ANUAL (Acum. S.CORTA)'!M6</f>
        <v>1.2955715384615383</v>
      </c>
      <c r="N6" s="43">
        <f>'ANUAL (Acum. S.CORTA)'!N6</f>
        <v>90.6670766923077</v>
      </c>
    </row>
    <row r="7" spans="1:14" ht="12.75">
      <c r="A7" s="13" t="s">
        <v>114</v>
      </c>
      <c r="B7" s="44">
        <f>(B5-B6)/B5*100</f>
        <v>-3.6019154344750794</v>
      </c>
      <c r="C7" s="44">
        <f aca="true" t="shared" si="0" ref="C7:N7">(C5-C6)/C5*100</f>
        <v>4.9572218265831625</v>
      </c>
      <c r="D7" s="44">
        <f t="shared" si="0"/>
        <v>-7.21203607484397</v>
      </c>
      <c r="E7" s="44">
        <f t="shared" si="0"/>
        <v>-14.087351796157813</v>
      </c>
      <c r="F7" s="44">
        <f t="shared" si="0"/>
        <v>10.356292124786458</v>
      </c>
      <c r="G7" s="44">
        <f t="shared" si="0"/>
        <v>3.1338638247246595</v>
      </c>
      <c r="H7" s="44">
        <f t="shared" si="0"/>
        <v>13.100422031591217</v>
      </c>
      <c r="I7" s="44">
        <f t="shared" si="0"/>
        <v>30.038936416915245</v>
      </c>
      <c r="J7" s="44">
        <f t="shared" si="0"/>
        <v>31.42868308847086</v>
      </c>
      <c r="K7" s="44">
        <f t="shared" si="0"/>
        <v>28.712121379480198</v>
      </c>
      <c r="L7" s="44">
        <f t="shared" si="0"/>
        <v>26.470301718051054</v>
      </c>
      <c r="M7" s="44">
        <f t="shared" si="0"/>
        <v>20.19684276218013</v>
      </c>
      <c r="N7" s="44">
        <f t="shared" si="0"/>
        <v>8.489788903093778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4.439827597575757</v>
      </c>
      <c r="C10" s="43">
        <f aca="true" t="shared" si="1" ref="C10:M10">0.94*C5</f>
        <v>8.149100241212123</v>
      </c>
      <c r="D10" s="43">
        <f t="shared" si="1"/>
        <v>12.090231775151514</v>
      </c>
      <c r="E10" s="43">
        <f t="shared" si="1"/>
        <v>10.019957288484846</v>
      </c>
      <c r="F10" s="43">
        <f t="shared" si="1"/>
        <v>9.115013548787877</v>
      </c>
      <c r="G10" s="43">
        <f t="shared" si="1"/>
        <v>12.294348915454549</v>
      </c>
      <c r="H10" s="43">
        <f t="shared" si="1"/>
        <v>13.932686423333337</v>
      </c>
      <c r="I10" s="43">
        <f t="shared" si="1"/>
        <v>13.24789770515151</v>
      </c>
      <c r="J10" s="43">
        <f t="shared" si="1"/>
        <v>5.236493107575759</v>
      </c>
      <c r="K10" s="43">
        <f t="shared" si="1"/>
        <v>1.8919610015151513</v>
      </c>
      <c r="L10" s="43">
        <f t="shared" si="1"/>
        <v>1.1903567230303034</v>
      </c>
      <c r="M10" s="43">
        <f t="shared" si="1"/>
        <v>1.5260514600000001</v>
      </c>
      <c r="N10" s="43">
        <f>SUM(B10:M10)</f>
        <v>93.13392578727274</v>
      </c>
    </row>
    <row r="11" spans="1:14" ht="12.75">
      <c r="A11" s="13" t="s">
        <v>109</v>
      </c>
      <c r="B11" s="43">
        <f>0.94*B6</f>
        <v>4.599746433076922</v>
      </c>
      <c r="C11" s="43">
        <f aca="true" t="shared" si="2" ref="C11:M11">0.94*C6</f>
        <v>7.7451312653846145</v>
      </c>
      <c r="D11" s="43">
        <f t="shared" si="2"/>
        <v>12.96218365230769</v>
      </c>
      <c r="E11" s="43">
        <f t="shared" si="2"/>
        <v>11.431503921538463</v>
      </c>
      <c r="F11" s="43">
        <f t="shared" si="2"/>
        <v>8.171036118461538</v>
      </c>
      <c r="G11" s="43">
        <f t="shared" si="2"/>
        <v>11.909060762307691</v>
      </c>
      <c r="H11" s="43">
        <f t="shared" si="2"/>
        <v>12.107445701538458</v>
      </c>
      <c r="I11" s="43">
        <f t="shared" si="2"/>
        <v>9.268370136923075</v>
      </c>
      <c r="J11" s="43">
        <f t="shared" si="2"/>
        <v>3.590732283846154</v>
      </c>
      <c r="K11" s="43">
        <f t="shared" si="2"/>
        <v>1.348738862307692</v>
      </c>
      <c r="L11" s="43">
        <f t="shared" si="2"/>
        <v>0.8752657069230768</v>
      </c>
      <c r="M11" s="43">
        <f t="shared" si="2"/>
        <v>1.2178372461538458</v>
      </c>
      <c r="N11" s="43">
        <f>SUM(B11:M11)</f>
        <v>85.2270520907692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0.3255</v>
      </c>
      <c r="C14" s="43">
        <f>'ANUAL (Acum. S.LARGA)'!C4</f>
        <v>0.8508640000000001</v>
      </c>
      <c r="D14" s="43">
        <f>'ANUAL (Acum. S.LARGA)'!D4</f>
        <v>1.312728</v>
      </c>
      <c r="E14" s="43">
        <f>'ANUAL (Acum. S.LARGA)'!E4</f>
        <v>1.551628</v>
      </c>
      <c r="F14" s="43">
        <f>'ANUAL (Acum. S.LARGA)'!F4</f>
        <v>0.777756</v>
      </c>
      <c r="G14" s="43">
        <f>'ANUAL (Acum. S.LARGA)'!G4</f>
        <v>1.2559360000000002</v>
      </c>
      <c r="H14" s="43">
        <f>'ANUAL (Acum. S.LARGA)'!H4</f>
        <v>1.535024</v>
      </c>
      <c r="I14" s="43">
        <f>'ANUAL (Acum. S.LARGA)'!I4</f>
        <v>2.669428</v>
      </c>
      <c r="J14" s="43">
        <f>'ANUAL (Acum. S.LARGA)'!J4</f>
        <v>0.500656</v>
      </c>
      <c r="K14" s="43">
        <f>'ANUAL (Acum. S.LARGA)'!K4</f>
        <v>0.251138</v>
      </c>
      <c r="L14" s="43">
        <f>'ANUAL (Acum. S.LARGA)'!L4</f>
        <v>0.05628</v>
      </c>
      <c r="M14" s="43">
        <f>'ANUAL (Acum. S.LARGA)'!M4</f>
        <v>0.22133999999999998</v>
      </c>
      <c r="N14" s="43">
        <f>'ANUAL (Acum. S.LARGA)'!N4</f>
        <v>40.988596</v>
      </c>
    </row>
    <row r="15" spans="1:14" ht="12.75">
      <c r="A15" s="13" t="s">
        <v>109</v>
      </c>
      <c r="B15" s="43">
        <f>'ANUAL (Acum. S.CORTA)'!B4</f>
        <v>0.833542</v>
      </c>
      <c r="C15" s="43">
        <f>'ANUAL (Acum. S.CORTA)'!C4</f>
        <v>2.138361</v>
      </c>
      <c r="D15" s="43">
        <f>'ANUAL (Acum. S.CORTA)'!D4</f>
        <v>3.2470179999999997</v>
      </c>
      <c r="E15" s="43">
        <f>'ANUAL (Acum. S.CORTA)'!E4</f>
        <v>3.4412399999999996</v>
      </c>
      <c r="F15" s="43">
        <f>'ANUAL (Acum. S.CORTA)'!F4</f>
        <v>2.68476</v>
      </c>
      <c r="G15" s="43">
        <f>'ANUAL (Acum. S.CORTA)'!G4</f>
        <v>2.7653280000000002</v>
      </c>
      <c r="H15" s="43">
        <f>'ANUAL (Acum. S.CORTA)'!H4</f>
        <v>1.535024</v>
      </c>
      <c r="I15" s="43">
        <f>'ANUAL (Acum. S.CORTA)'!I4</f>
        <v>3.881011</v>
      </c>
      <c r="J15" s="43">
        <f>'ANUAL (Acum. S.CORTA)'!J4</f>
        <v>0.500656</v>
      </c>
      <c r="K15" s="43">
        <f>'ANUAL (Acum. S.CORTA)'!K4</f>
        <v>0.251138</v>
      </c>
      <c r="L15" s="43">
        <f>'ANUAL (Acum. S.CORTA)'!L4</f>
        <v>0.15465</v>
      </c>
      <c r="M15" s="43">
        <f>'ANUAL (Acum. S.CORTA)'!M4</f>
        <v>0.41778</v>
      </c>
      <c r="N15" s="43">
        <f>'ANUAL (Acum. S.CORTA)'!N4</f>
        <v>52.84064699999999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15.138957</v>
      </c>
      <c r="C18" s="43">
        <f>'ANUAL (Acum. S.LARGA)'!C5</f>
        <v>26.71051</v>
      </c>
      <c r="D18" s="43">
        <f>'ANUAL (Acum. S.LARGA)'!D5</f>
        <v>33.661584</v>
      </c>
      <c r="E18" s="43">
        <f>'ANUAL (Acum. S.LARGA)'!E5</f>
        <v>34.375321</v>
      </c>
      <c r="F18" s="43">
        <f>'ANUAL (Acum. S.LARGA)'!F5</f>
        <v>28.77624</v>
      </c>
      <c r="G18" s="43">
        <f>'ANUAL (Acum. S.LARGA)'!G5</f>
        <v>26.26574</v>
      </c>
      <c r="H18" s="43">
        <f>'ANUAL (Acum. S.LARGA)'!H5</f>
        <v>31.598864</v>
      </c>
      <c r="I18" s="43">
        <f>'ANUAL (Acum. S.LARGA)'!I5</f>
        <v>37.902522</v>
      </c>
      <c r="J18" s="43">
        <f>'ANUAL (Acum. S.LARGA)'!J5</f>
        <v>17.250016000000002</v>
      </c>
      <c r="K18" s="43">
        <f>'ANUAL (Acum. S.LARGA)'!K5</f>
        <v>5.245691</v>
      </c>
      <c r="L18" s="43">
        <f>'ANUAL (Acum. S.LARGA)'!L5</f>
        <v>3.581068</v>
      </c>
      <c r="M18" s="43">
        <f>'ANUAL (Acum. S.LARGA)'!M5</f>
        <v>6.22485</v>
      </c>
      <c r="N18" s="43">
        <f>'ANUAL (Acum. S.LARGA)'!N5</f>
        <v>152.16122700000003</v>
      </c>
    </row>
    <row r="19" spans="1:14" ht="12.75">
      <c r="A19" s="13" t="s">
        <v>109</v>
      </c>
      <c r="B19" s="43">
        <f>'ANUAL (Acum. S.CORTA)'!B5</f>
        <v>15.138957</v>
      </c>
      <c r="C19" s="43">
        <f>'ANUAL (Acum. S.CORTA)'!C5</f>
        <v>15.708938</v>
      </c>
      <c r="D19" s="43">
        <f>'ANUAL (Acum. S.CORTA)'!D5</f>
        <v>33.661584</v>
      </c>
      <c r="E19" s="43">
        <f>'ANUAL (Acum. S.CORTA)'!E5</f>
        <v>26.671968</v>
      </c>
      <c r="F19" s="43">
        <f>'ANUAL (Acum. S.CORTA)'!F5</f>
        <v>19.079024</v>
      </c>
      <c r="G19" s="43">
        <f>'ANUAL (Acum. S.CORTA)'!G5</f>
        <v>25.101434</v>
      </c>
      <c r="H19" s="43">
        <f>'ANUAL (Acum. S.CORTA)'!H5</f>
        <v>27.332492000000002</v>
      </c>
      <c r="I19" s="43">
        <f>'ANUAL (Acum. S.CORTA)'!I5</f>
        <v>21.0409</v>
      </c>
      <c r="J19" s="43">
        <f>'ANUAL (Acum. S.CORTA)'!J5</f>
        <v>10.30436</v>
      </c>
      <c r="K19" s="43">
        <f>'ANUAL (Acum. S.CORTA)'!K5</f>
        <v>3.959085</v>
      </c>
      <c r="L19" s="43">
        <f>'ANUAL (Acum. S.CORTA)'!L5</f>
        <v>3.5316270000000003</v>
      </c>
      <c r="M19" s="43">
        <f>'ANUAL (Acum. S.CORTA)'!M5</f>
        <v>4.975906</v>
      </c>
      <c r="N19" s="43">
        <f>'ANUAL (Acum. S.CORTA)'!N5</f>
        <v>136.854289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4.149054</v>
      </c>
      <c r="C22" s="43">
        <f>'ANUAL (Acum. S.LARGA)'!C9</f>
        <v>8.313176</v>
      </c>
      <c r="D22" s="43">
        <f>'ANUAL (Acum. S.LARGA)'!D9</f>
        <v>11.921704</v>
      </c>
      <c r="E22" s="43">
        <f>'ANUAL (Acum. S.LARGA)'!E9</f>
        <v>9.420956499999999</v>
      </c>
      <c r="F22" s="43">
        <f>'ANUAL (Acum. S.LARGA)'!F9</f>
        <v>9.014465999999999</v>
      </c>
      <c r="G22" s="43">
        <f>'ANUAL (Acum. S.LARGA)'!G9</f>
        <v>13.3362245</v>
      </c>
      <c r="H22" s="43">
        <f>'ANUAL (Acum. S.LARGA)'!H9</f>
        <v>13.956375999999999</v>
      </c>
      <c r="I22" s="43">
        <f>'ANUAL (Acum. S.LARGA)'!I9</f>
        <v>11.536508</v>
      </c>
      <c r="J22" s="43">
        <f>'ANUAL (Acum. S.LARGA)'!J9</f>
        <v>5.027407</v>
      </c>
      <c r="K22" s="43">
        <f>'ANUAL (Acum. S.LARGA)'!K9</f>
        <v>1.911837</v>
      </c>
      <c r="L22" s="43">
        <f>'ANUAL (Acum. S.LARGA)'!L9</f>
        <v>1.1110025000000001</v>
      </c>
      <c r="M22" s="43">
        <f>'ANUAL (Acum. S.LARGA)'!M9</f>
        <v>1.467076</v>
      </c>
      <c r="N22" s="43">
        <f>'ANUAL (Acum. S.LARGA)'!N9</f>
        <v>98.2539385</v>
      </c>
    </row>
    <row r="23" spans="1:14" ht="12.75">
      <c r="A23" s="13" t="s">
        <v>109</v>
      </c>
      <c r="B23" s="43">
        <f>'ANUAL (Acum. S.CORTA)'!B9</f>
        <v>3.6663959999999998</v>
      </c>
      <c r="C23" s="43">
        <f>'ANUAL (Acum. S.CORTA)'!C9</f>
        <v>8.677857</v>
      </c>
      <c r="D23" s="43">
        <f>'ANUAL (Acum. S.CORTA)'!D9</f>
        <v>13.659388</v>
      </c>
      <c r="E23" s="43">
        <f>'ANUAL (Acum. S.CORTA)'!E9</f>
        <v>10.442984</v>
      </c>
      <c r="F23" s="43">
        <f>'ANUAL (Acum. S.CORTA)'!F9</f>
        <v>7.6558255</v>
      </c>
      <c r="G23" s="43">
        <f>'ANUAL (Acum. S.CORTA)'!G9</f>
        <v>11.5472</v>
      </c>
      <c r="H23" s="43">
        <f>'ANUAL (Acum. S.CORTA)'!H9</f>
        <v>11.126856</v>
      </c>
      <c r="I23" s="43">
        <f>'ANUAL (Acum. S.CORTA)'!I9</f>
        <v>9.007066</v>
      </c>
      <c r="J23" s="43">
        <f>'ANUAL (Acum. S.CORTA)'!J9</f>
        <v>3.394068</v>
      </c>
      <c r="K23" s="43">
        <f>'ANUAL (Acum. S.CORTA)'!K9</f>
        <v>1.3686319999999998</v>
      </c>
      <c r="L23" s="43">
        <f>'ANUAL (Acum. S.CORTA)'!L9</f>
        <v>0.7612805</v>
      </c>
      <c r="M23" s="43">
        <f>'ANUAL (Acum. S.CORTA)'!M9</f>
        <v>1.1054285</v>
      </c>
      <c r="N23" s="43">
        <f>'ANUAL (Acum. S.CORTA)'!N9</f>
        <v>86.39985250000001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3.1627436210751836</v>
      </c>
      <c r="C26" s="43">
        <f>'ANUAL (Acum. S.LARGA)'!C12</f>
        <v>5.490569034989741</v>
      </c>
      <c r="D26" s="43">
        <f>'ANUAL (Acum. S.LARGA)'!D12</f>
        <v>8.228068455264141</v>
      </c>
      <c r="E26" s="43">
        <f>'ANUAL (Acum. S.LARGA)'!E12</f>
        <v>6.869130176133976</v>
      </c>
      <c r="F26" s="43">
        <f>'ANUAL (Acum. S.LARGA)'!F12</f>
        <v>5.482175451123438</v>
      </c>
      <c r="G26" s="43">
        <f>'ANUAL (Acum. S.LARGA)'!G12</f>
        <v>6.698509563525527</v>
      </c>
      <c r="H26" s="43">
        <f>'ANUAL (Acum. S.LARGA)'!H12</f>
        <v>7.2797467720511335</v>
      </c>
      <c r="I26" s="43">
        <f>'ANUAL (Acum. S.LARGA)'!I12</f>
        <v>8.442489205749279</v>
      </c>
      <c r="J26" s="43">
        <f>'ANUAL (Acum. S.LARGA)'!J12</f>
        <v>3.4218775008418465</v>
      </c>
      <c r="K26" s="43">
        <f>'ANUAL (Acum. S.LARGA)'!K12</f>
        <v>1.0652456822541236</v>
      </c>
      <c r="L26" s="43">
        <f>'ANUAL (Acum. S.LARGA)'!L12</f>
        <v>0.8530130421220433</v>
      </c>
      <c r="M26" s="43">
        <f>'ANUAL (Acum. S.LARGA)'!M12</f>
        <v>1.1127189080926747</v>
      </c>
      <c r="N26" s="43">
        <f>'ANUAL (Acum. S.LARGA)'!N12</f>
        <v>24.879352159282913</v>
      </c>
    </row>
    <row r="27" spans="1:14" ht="12.75">
      <c r="A27" s="13" t="s">
        <v>109</v>
      </c>
      <c r="B27" s="43">
        <f>'ANUAL (Acum. S.CORTA)'!B12</f>
        <v>3.750630074458697</v>
      </c>
      <c r="C27" s="43">
        <f>'ANUAL (Acum. S.CORTA)'!C12</f>
        <v>4.055885816642268</v>
      </c>
      <c r="D27" s="43">
        <f>'ANUAL (Acum. S.CORTA)'!D12</f>
        <v>8.0348972344241</v>
      </c>
      <c r="E27" s="43">
        <f>'ANUAL (Acum. S.CORTA)'!E12</f>
        <v>6.222949623280709</v>
      </c>
      <c r="F27" s="43">
        <f>'ANUAL (Acum. S.CORTA)'!F12</f>
        <v>4.770930601351431</v>
      </c>
      <c r="G27" s="43">
        <f>'ANUAL (Acum. S.CORTA)'!G12</f>
        <v>6.671476395459857</v>
      </c>
      <c r="H27" s="43">
        <f>'ANUAL (Acum. S.CORTA)'!H12</f>
        <v>6.782975401246082</v>
      </c>
      <c r="I27" s="43">
        <f>'ANUAL (Acum. S.CORTA)'!I12</f>
        <v>5.059108897157259</v>
      </c>
      <c r="J27" s="43">
        <f>'ANUAL (Acum. S.CORTA)'!J12</f>
        <v>2.2744614235130114</v>
      </c>
      <c r="K27" s="43">
        <f>'ANUAL (Acum. S.CORTA)'!K12</f>
        <v>0.7926002086295562</v>
      </c>
      <c r="L27" s="43">
        <f>'ANUAL (Acum. S.CORTA)'!L12</f>
        <v>0.7238595016883629</v>
      </c>
      <c r="M27" s="43">
        <f>'ANUAL (Acum. S.CORTA)'!M12</f>
        <v>0.9243799437193448</v>
      </c>
      <c r="N27" s="43">
        <f>'ANUAL (Acum. S.CORTA)'!N12</f>
        <v>21.476220954640898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0.67</v>
      </c>
      <c r="C30" s="43">
        <f>'ANUAL (Acum. S.LARGA)'!C13</f>
        <v>0.63</v>
      </c>
      <c r="D30" s="43">
        <f>'ANUAL (Acum. S.LARGA)'!D13</f>
        <v>0.64</v>
      </c>
      <c r="E30" s="43">
        <f>'ANUAL (Acum. S.LARGA)'!E13</f>
        <v>0.64</v>
      </c>
      <c r="F30" s="43">
        <f>'ANUAL (Acum. S.LARGA)'!F13</f>
        <v>0.57</v>
      </c>
      <c r="G30" s="43">
        <f>'ANUAL (Acum. S.LARGA)'!G13</f>
        <v>0.51</v>
      </c>
      <c r="H30" s="43">
        <f>'ANUAL (Acum. S.LARGA)'!H13</f>
        <v>0.49</v>
      </c>
      <c r="I30" s="43">
        <f>'ANUAL (Acum. S.LARGA)'!I13</f>
        <v>0.6</v>
      </c>
      <c r="J30" s="43">
        <f>'ANUAL (Acum. S.LARGA)'!J13</f>
        <v>0.61</v>
      </c>
      <c r="K30" s="43">
        <f>'ANUAL (Acum. S.LARGA)'!K13</f>
        <v>0.53</v>
      </c>
      <c r="L30" s="43">
        <f>'ANUAL (Acum. S.LARGA)'!L13</f>
        <v>0.67</v>
      </c>
      <c r="M30" s="43">
        <f>'ANUAL (Acum. S.LARGA)'!M13</f>
        <v>0.69</v>
      </c>
      <c r="N30" s="43">
        <f>'ANUAL (Acum. S.LARGA)'!N13</f>
        <v>0.25</v>
      </c>
    </row>
    <row r="31" spans="1:14" ht="12.75">
      <c r="A31" s="13" t="s">
        <v>109</v>
      </c>
      <c r="B31" s="43">
        <f>'ANUAL (Acum. S.CORTA)'!B13</f>
        <v>0.77</v>
      </c>
      <c r="C31" s="43">
        <f>'ANUAL (Acum. S.CORTA)'!C13</f>
        <v>0.49</v>
      </c>
      <c r="D31" s="43">
        <f>'ANUAL (Acum. S.CORTA)'!D13</f>
        <v>0.58</v>
      </c>
      <c r="E31" s="43">
        <f>'ANUAL (Acum. S.CORTA)'!E13</f>
        <v>0.51</v>
      </c>
      <c r="F31" s="43">
        <f>'ANUAL (Acum. S.CORTA)'!F13</f>
        <v>0.55</v>
      </c>
      <c r="G31" s="43">
        <f>'ANUAL (Acum. S.CORTA)'!G13</f>
        <v>0.53</v>
      </c>
      <c r="H31" s="43">
        <f>'ANUAL (Acum. S.CORTA)'!H13</f>
        <v>0.53</v>
      </c>
      <c r="I31" s="43">
        <f>'ANUAL (Acum. S.CORTA)'!I13</f>
        <v>0.51</v>
      </c>
      <c r="J31" s="43">
        <f>'ANUAL (Acum. S.CORTA)'!J13</f>
        <v>0.6</v>
      </c>
      <c r="K31" s="43">
        <f>'ANUAL (Acum. S.CORTA)'!K13</f>
        <v>0.55</v>
      </c>
      <c r="L31" s="43">
        <f>'ANUAL (Acum. S.CORTA)'!L13</f>
        <v>0.78</v>
      </c>
      <c r="M31" s="43">
        <f>'ANUAL (Acum. S.CORTA)'!M13</f>
        <v>0.71</v>
      </c>
      <c r="N31" s="43">
        <f>'ANUAL (Acum. S.CORTA)'!N13</f>
        <v>0.24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1.3163892235325805</v>
      </c>
      <c r="C34" s="43">
        <f>'ANUAL (Acum. S.LARGA)'!C14</f>
        <v>0.9362830133559635</v>
      </c>
      <c r="D34" s="43">
        <f>'ANUAL (Acum. S.LARGA)'!D14</f>
        <v>0.7501767423201466</v>
      </c>
      <c r="E34" s="43">
        <f>'ANUAL (Acum. S.LARGA)'!E14</f>
        <v>1.1775381343475653</v>
      </c>
      <c r="F34" s="43">
        <f>'ANUAL (Acum. S.LARGA)'!F14</f>
        <v>0.7833273896570894</v>
      </c>
      <c r="G34" s="43">
        <f>'ANUAL (Acum. S.LARGA)'!G14</f>
        <v>0.14328069836026822</v>
      </c>
      <c r="H34" s="43">
        <f>'ANUAL (Acum. S.LARGA)'!H14</f>
        <v>0.3466300247024224</v>
      </c>
      <c r="I34" s="43">
        <f>'ANUAL (Acum. S.LARGA)'!I14</f>
        <v>1.0507449945633154</v>
      </c>
      <c r="J34" s="43">
        <f>'ANUAL (Acum. S.LARGA)'!J14</f>
        <v>1.262194256521393</v>
      </c>
      <c r="K34" s="43">
        <f>'ANUAL (Acum. S.LARGA)'!K14</f>
        <v>0.5712357970671464</v>
      </c>
      <c r="L34" s="43">
        <f>'ANUAL (Acum. S.LARGA)'!L14</f>
        <v>0.7868407053738542</v>
      </c>
      <c r="M34" s="43">
        <f>'ANUAL (Acum. S.LARGA)'!M14</f>
        <v>1.8275392918328126</v>
      </c>
      <c r="N34" s="43">
        <f>'ANUAL (Acum. S.LARGA)'!N14</f>
        <v>-0.03651998083284252</v>
      </c>
    </row>
    <row r="35" spans="1:14" ht="12.75">
      <c r="A35" s="13" t="s">
        <v>109</v>
      </c>
      <c r="B35" s="43">
        <f>'ANUAL (Acum. S.CORTA)'!B14</f>
        <v>1.331415936442767</v>
      </c>
      <c r="C35" s="43">
        <f>'ANUAL (Acum. S.CORTA)'!C14</f>
        <v>0.046973808950917524</v>
      </c>
      <c r="D35" s="43">
        <f>'ANUAL (Acum. S.CORTA)'!D14</f>
        <v>0.7717867693404041</v>
      </c>
      <c r="E35" s="43">
        <f>'ANUAL (Acum. S.CORTA)'!E14</f>
        <v>0.6863063259613308</v>
      </c>
      <c r="F35" s="43">
        <f>'ANUAL (Acum. S.CORTA)'!F14</f>
        <v>0.895705389802499</v>
      </c>
      <c r="G35" s="43">
        <f>'ANUAL (Acum. S.CORTA)'!G14</f>
        <v>0.4192469153144745</v>
      </c>
      <c r="H35" s="43">
        <f>'ANUAL (Acum. S.CORTA)'!H14</f>
        <v>0.5193132984115122</v>
      </c>
      <c r="I35" s="43">
        <f>'ANUAL (Acum. S.CORTA)'!I14</f>
        <v>0.8247198354512871</v>
      </c>
      <c r="J35" s="43">
        <f>'ANUAL (Acum. S.CORTA)'!J14</f>
        <v>1.0596413436092098</v>
      </c>
      <c r="K35" s="43">
        <f>'ANUAL (Acum. S.CORTA)'!K14</f>
        <v>1.4289752137218226</v>
      </c>
      <c r="L35" s="43">
        <f>'ANUAL (Acum. S.CORTA)'!L14</f>
        <v>2.2723098247800717</v>
      </c>
      <c r="M35" s="43">
        <f>'ANUAL (Acum. S.CORTA)'!M14</f>
        <v>2.7132274449035427</v>
      </c>
      <c r="N35" s="43">
        <f>'ANUAL (Acum. S.CORTA)'!N14</f>
        <v>0.4328387263576628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0.5216208992938031</v>
      </c>
      <c r="C38" s="52">
        <f>'ANUAL (Acum. S.LARGA)'!N15</f>
        <v>-0.01951030655416957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0.48829391911579284</v>
      </c>
      <c r="C39" s="52">
        <f>'ANUAL (Acum. S.CORTA)'!N15</f>
        <v>-0.2814776091956508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7 - Río Orza desde confluencia con río Tuerto hasta el embalse de Riaño, y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0.093</v>
      </c>
      <c r="C4" s="1">
        <f t="shared" si="0"/>
        <v>0.369768</v>
      </c>
      <c r="D4" s="1">
        <f t="shared" si="0"/>
        <v>0.568058</v>
      </c>
      <c r="E4" s="1">
        <f t="shared" si="0"/>
        <v>0.553992</v>
      </c>
      <c r="F4" s="1">
        <f>MIN(F18:F83)</f>
        <v>0.287076</v>
      </c>
      <c r="G4" s="1">
        <f t="shared" si="0"/>
        <v>0.5352</v>
      </c>
      <c r="H4" s="1">
        <f t="shared" si="0"/>
        <v>0.451936</v>
      </c>
      <c r="I4" s="1">
        <f t="shared" si="0"/>
        <v>0.927912</v>
      </c>
      <c r="J4" s="1">
        <f t="shared" si="0"/>
        <v>0.165126</v>
      </c>
      <c r="K4" s="1">
        <f t="shared" si="0"/>
        <v>0.089351</v>
      </c>
      <c r="L4" s="1">
        <f t="shared" si="0"/>
        <v>0.019362</v>
      </c>
      <c r="M4" s="1">
        <f t="shared" si="0"/>
        <v>0.07803</v>
      </c>
      <c r="N4" s="1">
        <f t="shared" si="0"/>
        <v>15.649218000000001</v>
      </c>
    </row>
    <row r="5" spans="1:14" ht="12.75">
      <c r="A5" s="13" t="s">
        <v>92</v>
      </c>
      <c r="B5" s="1">
        <f aca="true" t="shared" si="1" ref="B5:N5">MAX(B18:B83)</f>
        <v>5.960344</v>
      </c>
      <c r="C5" s="1">
        <f t="shared" si="1"/>
        <v>8.836113</v>
      </c>
      <c r="D5" s="1">
        <f t="shared" si="1"/>
        <v>14.05305</v>
      </c>
      <c r="E5" s="1">
        <f t="shared" si="1"/>
        <v>15.54012</v>
      </c>
      <c r="F5" s="1">
        <f>MAX(F18:F83)</f>
        <v>10.3444</v>
      </c>
      <c r="G5" s="1">
        <f t="shared" si="1"/>
        <v>11.951288</v>
      </c>
      <c r="H5" s="1">
        <f t="shared" si="1"/>
        <v>13.197283</v>
      </c>
      <c r="I5" s="1">
        <f t="shared" si="1"/>
        <v>12.990953</v>
      </c>
      <c r="J5" s="1">
        <f t="shared" si="1"/>
        <v>5.431314</v>
      </c>
      <c r="K5" s="1">
        <f t="shared" si="1"/>
        <v>1.806805</v>
      </c>
      <c r="L5" s="1">
        <f t="shared" si="1"/>
        <v>1.310508</v>
      </c>
      <c r="M5" s="1">
        <f t="shared" si="1"/>
        <v>2.078925</v>
      </c>
      <c r="N5" s="1">
        <f t="shared" si="1"/>
        <v>60.434016</v>
      </c>
    </row>
    <row r="6" spans="1:14" ht="12.75">
      <c r="A6" s="13" t="s">
        <v>14</v>
      </c>
      <c r="B6" s="1">
        <f aca="true" t="shared" si="2" ref="B6:M6">AVERAGE(B18:B83)</f>
        <v>1.8054054545454548</v>
      </c>
      <c r="C6" s="1">
        <f t="shared" si="2"/>
        <v>3.3865857878787895</v>
      </c>
      <c r="D6" s="1">
        <f t="shared" si="2"/>
        <v>5.150220893939395</v>
      </c>
      <c r="E6" s="1">
        <f t="shared" si="2"/>
        <v>4.266439212121212</v>
      </c>
      <c r="F6" s="1">
        <f>AVERAGE(F18:F83)</f>
        <v>3.7497911060606066</v>
      </c>
      <c r="G6" s="1">
        <f t="shared" si="2"/>
        <v>5.157634590909091</v>
      </c>
      <c r="H6" s="1">
        <f t="shared" si="2"/>
        <v>5.737110848484849</v>
      </c>
      <c r="I6" s="1">
        <f t="shared" si="2"/>
        <v>4.77652496969697</v>
      </c>
      <c r="J6" s="1">
        <f t="shared" si="2"/>
        <v>1.7819895606060598</v>
      </c>
      <c r="K6" s="1">
        <f t="shared" si="2"/>
        <v>0.6974005909090907</v>
      </c>
      <c r="L6" s="1">
        <f t="shared" si="2"/>
        <v>0.45374012121212115</v>
      </c>
      <c r="M6" s="1">
        <f t="shared" si="2"/>
        <v>0.5739995000000003</v>
      </c>
      <c r="N6" s="1">
        <f>SUM(B6:M6)</f>
        <v>37.53684263636364</v>
      </c>
    </row>
    <row r="7" spans="1:14" ht="12.75">
      <c r="A7" s="13" t="s">
        <v>15</v>
      </c>
      <c r="B7" s="1">
        <f aca="true" t="shared" si="3" ref="B7:M7">PERCENTILE(B18:B83,0.1)</f>
        <v>0.52551</v>
      </c>
      <c r="C7" s="1">
        <f t="shared" si="3"/>
        <v>0.9317949999999999</v>
      </c>
      <c r="D7" s="1">
        <f t="shared" si="3"/>
        <v>1.3755755</v>
      </c>
      <c r="E7" s="1">
        <f t="shared" si="3"/>
        <v>1.2984879999999999</v>
      </c>
      <c r="F7" s="1">
        <f>PERCENTILE(F18:F83,0.1)</f>
        <v>1.2650830000000002</v>
      </c>
      <c r="G7" s="1">
        <f t="shared" si="3"/>
        <v>1.386436</v>
      </c>
      <c r="H7" s="1">
        <f t="shared" si="3"/>
        <v>2.038537</v>
      </c>
      <c r="I7" s="1">
        <f t="shared" si="3"/>
        <v>1.6445165</v>
      </c>
      <c r="J7" s="1">
        <f t="shared" si="3"/>
        <v>0.6316075</v>
      </c>
      <c r="K7" s="1">
        <f t="shared" si="3"/>
        <v>0.2710725</v>
      </c>
      <c r="L7" s="1">
        <f t="shared" si="3"/>
        <v>0.11806749999999999</v>
      </c>
      <c r="M7" s="1">
        <f t="shared" si="3"/>
        <v>0.189788</v>
      </c>
      <c r="N7" s="1">
        <f>PERCENTILE(N18:N83,0.1)</f>
        <v>25.586025000000003</v>
      </c>
    </row>
    <row r="8" spans="1:14" ht="12.75">
      <c r="A8" s="13" t="s">
        <v>16</v>
      </c>
      <c r="B8" s="1">
        <f aca="true" t="shared" si="4" ref="B8:M8">PERCENTILE(B18:B83,0.25)</f>
        <v>0.91890975</v>
      </c>
      <c r="C8" s="1">
        <f t="shared" si="4"/>
        <v>1.6340715000000001</v>
      </c>
      <c r="D8" s="1">
        <f t="shared" si="4"/>
        <v>2.333373</v>
      </c>
      <c r="E8" s="1">
        <f t="shared" si="4"/>
        <v>2.36207975</v>
      </c>
      <c r="F8" s="1">
        <f>PERCENTILE(F18:F83,0.25)</f>
        <v>2.0321447499999996</v>
      </c>
      <c r="G8" s="1">
        <f t="shared" si="4"/>
        <v>3.362499</v>
      </c>
      <c r="H8" s="1">
        <f t="shared" si="4"/>
        <v>3.4648707499999998</v>
      </c>
      <c r="I8" s="1">
        <f t="shared" si="4"/>
        <v>2.63046925</v>
      </c>
      <c r="J8" s="1">
        <f t="shared" si="4"/>
        <v>1.0872685</v>
      </c>
      <c r="K8" s="1">
        <f t="shared" si="4"/>
        <v>0.40066775</v>
      </c>
      <c r="L8" s="1">
        <f t="shared" si="4"/>
        <v>0.21488275</v>
      </c>
      <c r="M8" s="1">
        <f t="shared" si="4"/>
        <v>0.2892735</v>
      </c>
      <c r="N8" s="1">
        <f>PERCENTILE(N18:N83,0.25)</f>
        <v>31.154241499999998</v>
      </c>
    </row>
    <row r="9" spans="1:14" ht="12.75">
      <c r="A9" s="13" t="s">
        <v>17</v>
      </c>
      <c r="B9" s="1">
        <f aca="true" t="shared" si="5" ref="B9:M9">PERCENTILE(B18:B83,0.5)</f>
        <v>1.590402</v>
      </c>
      <c r="C9" s="1">
        <f t="shared" si="5"/>
        <v>3.0647005</v>
      </c>
      <c r="D9" s="1">
        <f t="shared" si="5"/>
        <v>4.70903</v>
      </c>
      <c r="E9" s="1">
        <f t="shared" si="5"/>
        <v>3.625107</v>
      </c>
      <c r="F9" s="1">
        <f>PERCENTILE(F18:F83,0.5)</f>
        <v>3.7331440000000002</v>
      </c>
      <c r="G9" s="1">
        <f t="shared" si="5"/>
        <v>5.015404500000001</v>
      </c>
      <c r="H9" s="1">
        <f t="shared" si="5"/>
        <v>5.622138</v>
      </c>
      <c r="I9" s="1">
        <f t="shared" si="5"/>
        <v>3.634722</v>
      </c>
      <c r="J9" s="1">
        <f t="shared" si="5"/>
        <v>1.50268</v>
      </c>
      <c r="K9" s="1">
        <f t="shared" si="5"/>
        <v>0.6573614999999999</v>
      </c>
      <c r="L9" s="1">
        <f t="shared" si="5"/>
        <v>0.3897695</v>
      </c>
      <c r="M9" s="1">
        <f t="shared" si="5"/>
        <v>0.5174259999999999</v>
      </c>
      <c r="N9" s="1">
        <f>PERCENTILE(N18:N83,0.5)</f>
        <v>36.896454</v>
      </c>
    </row>
    <row r="10" spans="1:14" ht="12.75">
      <c r="A10" s="13" t="s">
        <v>18</v>
      </c>
      <c r="B10" s="1">
        <f aca="true" t="shared" si="6" ref="B10:M10">PERCENTILE(B18:B83,0.75)</f>
        <v>2.36049225</v>
      </c>
      <c r="C10" s="1">
        <f t="shared" si="6"/>
        <v>4.75875075</v>
      </c>
      <c r="D10" s="1">
        <f t="shared" si="6"/>
        <v>7.221313500000001</v>
      </c>
      <c r="E10" s="1">
        <f t="shared" si="6"/>
        <v>5.86222725</v>
      </c>
      <c r="F10" s="1">
        <f>PERCENTILE(F18:F83,0.75)</f>
        <v>4.691046249999999</v>
      </c>
      <c r="G10" s="1">
        <f t="shared" si="6"/>
        <v>6.7384372500000005</v>
      </c>
      <c r="H10" s="1">
        <f t="shared" si="6"/>
        <v>7.93271625</v>
      </c>
      <c r="I10" s="1">
        <f t="shared" si="6"/>
        <v>6.6722295</v>
      </c>
      <c r="J10" s="1">
        <f t="shared" si="6"/>
        <v>2.12921125</v>
      </c>
      <c r="K10" s="1">
        <f t="shared" si="6"/>
        <v>0.94849575</v>
      </c>
      <c r="L10" s="1">
        <f t="shared" si="6"/>
        <v>0.6749605</v>
      </c>
      <c r="M10" s="1">
        <f t="shared" si="6"/>
        <v>0.69926375</v>
      </c>
      <c r="N10" s="1">
        <f>PERCENTILE(N18:N83,0.75)</f>
        <v>43.346145500000006</v>
      </c>
    </row>
    <row r="11" spans="1:14" ht="12.75">
      <c r="A11" s="13" t="s">
        <v>19</v>
      </c>
      <c r="B11" s="1">
        <f aca="true" t="shared" si="7" ref="B11:M11">PERCENTILE(B18:B83,0.9)</f>
        <v>3.196725</v>
      </c>
      <c r="C11" s="1">
        <f t="shared" si="7"/>
        <v>6.028776000000001</v>
      </c>
      <c r="D11" s="1">
        <f t="shared" si="7"/>
        <v>9.2350195</v>
      </c>
      <c r="E11" s="1">
        <f t="shared" si="7"/>
        <v>7.4057379999999995</v>
      </c>
      <c r="F11" s="1">
        <f>PERCENTILE(F18:F83,0.9)</f>
        <v>6.683255</v>
      </c>
      <c r="G11" s="1">
        <f t="shared" si="7"/>
        <v>9.3893</v>
      </c>
      <c r="H11" s="1">
        <f t="shared" si="7"/>
        <v>9.719946</v>
      </c>
      <c r="I11" s="1">
        <f t="shared" si="7"/>
        <v>9.394621</v>
      </c>
      <c r="J11" s="1">
        <f t="shared" si="7"/>
        <v>3.3286715</v>
      </c>
      <c r="K11" s="1">
        <f t="shared" si="7"/>
        <v>1.1848480000000001</v>
      </c>
      <c r="L11" s="1">
        <f t="shared" si="7"/>
        <v>0.8808265</v>
      </c>
      <c r="M11" s="1">
        <f t="shared" si="7"/>
        <v>0.953305</v>
      </c>
      <c r="N11" s="1">
        <f>PERCENTILE(N18:N83,0.9)</f>
        <v>49.0447585</v>
      </c>
    </row>
    <row r="12" spans="1:14" ht="12.75">
      <c r="A12" s="13" t="s">
        <v>23</v>
      </c>
      <c r="B12" s="1">
        <f aca="true" t="shared" si="8" ref="B12:M12">STDEV(B18:B83)</f>
        <v>1.2237639398808662</v>
      </c>
      <c r="C12" s="1">
        <f t="shared" si="8"/>
        <v>2.099145545521586</v>
      </c>
      <c r="D12" s="1">
        <f t="shared" si="8"/>
        <v>3.3413915996690524</v>
      </c>
      <c r="E12" s="1">
        <f t="shared" si="8"/>
        <v>2.887610916779355</v>
      </c>
      <c r="F12" s="1">
        <f>STDEV(F18:F83)</f>
        <v>2.078873706945372</v>
      </c>
      <c r="G12" s="1">
        <f t="shared" si="8"/>
        <v>2.750569755816727</v>
      </c>
      <c r="H12" s="1">
        <f t="shared" si="8"/>
        <v>2.8908104148130125</v>
      </c>
      <c r="I12" s="1">
        <f t="shared" si="8"/>
        <v>2.934088434011569</v>
      </c>
      <c r="J12" s="1">
        <f t="shared" si="8"/>
        <v>1.084597769658046</v>
      </c>
      <c r="K12" s="1">
        <f t="shared" si="8"/>
        <v>0.369081518689091</v>
      </c>
      <c r="L12" s="1">
        <f t="shared" si="8"/>
        <v>0.3079686963049988</v>
      </c>
      <c r="M12" s="1">
        <f t="shared" si="8"/>
        <v>0.38619733584522004</v>
      </c>
      <c r="N12" s="1">
        <f>STDEV(N18:N83)</f>
        <v>9.454474158662544</v>
      </c>
    </row>
    <row r="13" spans="1:14" ht="12.75">
      <c r="A13" s="13" t="s">
        <v>125</v>
      </c>
      <c r="B13" s="1">
        <f>ROUND(B12/B6,2)</f>
        <v>0.68</v>
      </c>
      <c r="C13" s="1">
        <f aca="true" t="shared" si="9" ref="C13:N13">ROUND(C12/C6,2)</f>
        <v>0.62</v>
      </c>
      <c r="D13" s="1">
        <f t="shared" si="9"/>
        <v>0.65</v>
      </c>
      <c r="E13" s="1">
        <f t="shared" si="9"/>
        <v>0.68</v>
      </c>
      <c r="F13" s="1">
        <f t="shared" si="9"/>
        <v>0.55</v>
      </c>
      <c r="G13" s="1">
        <f t="shared" si="9"/>
        <v>0.53</v>
      </c>
      <c r="H13" s="1">
        <f t="shared" si="9"/>
        <v>0.5</v>
      </c>
      <c r="I13" s="1">
        <f t="shared" si="9"/>
        <v>0.61</v>
      </c>
      <c r="J13" s="1">
        <f t="shared" si="9"/>
        <v>0.61</v>
      </c>
      <c r="K13" s="1">
        <f t="shared" si="9"/>
        <v>0.53</v>
      </c>
      <c r="L13" s="1">
        <f t="shared" si="9"/>
        <v>0.68</v>
      </c>
      <c r="M13" s="1">
        <f t="shared" si="9"/>
        <v>0.67</v>
      </c>
      <c r="N13" s="1">
        <f t="shared" si="9"/>
        <v>0.25</v>
      </c>
    </row>
    <row r="14" spans="1:14" ht="12.75">
      <c r="A14" s="13" t="s">
        <v>124</v>
      </c>
      <c r="B14" s="53">
        <f aca="true" t="shared" si="10" ref="B14:N14">66*P84/(65*64*B12^3)</f>
        <v>1.3330808579562206</v>
      </c>
      <c r="C14" s="53">
        <f t="shared" si="10"/>
        <v>0.7268061175147764</v>
      </c>
      <c r="D14" s="53">
        <f t="shared" si="10"/>
        <v>0.7826124170129733</v>
      </c>
      <c r="E14" s="53">
        <f t="shared" si="10"/>
        <v>1.5101802010863221</v>
      </c>
      <c r="F14" s="53">
        <f t="shared" si="10"/>
        <v>0.675345555976988</v>
      </c>
      <c r="G14" s="53">
        <f t="shared" si="10"/>
        <v>0.4145021454247105</v>
      </c>
      <c r="H14" s="53">
        <f t="shared" si="10"/>
        <v>0.3170729032130973</v>
      </c>
      <c r="I14" s="53">
        <f t="shared" si="10"/>
        <v>0.9576014103536284</v>
      </c>
      <c r="J14" s="53">
        <f t="shared" si="10"/>
        <v>1.1723402184356455</v>
      </c>
      <c r="K14" s="53">
        <f t="shared" si="10"/>
        <v>0.5645714881293711</v>
      </c>
      <c r="L14" s="53">
        <f t="shared" si="10"/>
        <v>0.8209874004885998</v>
      </c>
      <c r="M14" s="53">
        <f t="shared" si="10"/>
        <v>1.707987218610748</v>
      </c>
      <c r="N14" s="53">
        <f t="shared" si="10"/>
        <v>0.19569294722719416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-0.027999867857476785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2.687706</v>
      </c>
      <c r="C18" s="1">
        <f>'DATOS MENSUALES'!E7</f>
        <v>2.49111</v>
      </c>
      <c r="D18" s="1">
        <f>'DATOS MENSUALES'!E8</f>
        <v>3.743012</v>
      </c>
      <c r="E18" s="1">
        <f>'DATOS MENSUALES'!E9</f>
        <v>2.901892</v>
      </c>
      <c r="F18" s="1">
        <f>'DATOS MENSUALES'!E10</f>
        <v>4.632432</v>
      </c>
      <c r="G18" s="1">
        <f>'DATOS MENSUALES'!E11</f>
        <v>5.65551</v>
      </c>
      <c r="H18" s="1">
        <f>'DATOS MENSUALES'!E12</f>
        <v>1.847012</v>
      </c>
      <c r="I18" s="1">
        <f>'DATOS MENSUALES'!E13</f>
        <v>10.42222</v>
      </c>
      <c r="J18" s="1">
        <f>'DATOS MENSUALES'!E14</f>
        <v>4.781739</v>
      </c>
      <c r="K18" s="1">
        <f>'DATOS MENSUALES'!E15</f>
        <v>0.87261</v>
      </c>
      <c r="L18" s="1">
        <f>'DATOS MENSUALES'!E16</f>
        <v>0.69264</v>
      </c>
      <c r="M18" s="1">
        <f>'DATOS MENSUALES'!E17</f>
        <v>0.847224</v>
      </c>
      <c r="N18" s="1">
        <f aca="true" t="shared" si="11" ref="N18:N49">SUM(B18:M18)</f>
        <v>41.575106999999996</v>
      </c>
      <c r="O18" s="1"/>
      <c r="P18" s="60">
        <f aca="true" t="shared" si="12" ref="P18:P49">(B18-B$6)^3</f>
        <v>0.6868306116004432</v>
      </c>
      <c r="Q18" s="60">
        <f aca="true" t="shared" si="13" ref="Q18:Q49">(C18-C$6)^3</f>
        <v>-0.7180613368790019</v>
      </c>
      <c r="R18" s="60">
        <f aca="true" t="shared" si="14" ref="R18:AB33">(D18-D$6)^3</f>
        <v>-2.786606937234225</v>
      </c>
      <c r="S18" s="60">
        <f t="shared" si="14"/>
        <v>-2.5407720273648615</v>
      </c>
      <c r="T18" s="60">
        <f t="shared" si="14"/>
        <v>0.6876257554253491</v>
      </c>
      <c r="U18" s="60">
        <f t="shared" si="14"/>
        <v>0.12341331805781545</v>
      </c>
      <c r="V18" s="60">
        <f t="shared" si="14"/>
        <v>-58.86835646950154</v>
      </c>
      <c r="W18" s="60">
        <f t="shared" si="14"/>
        <v>179.95016286511373</v>
      </c>
      <c r="X18" s="60">
        <f t="shared" si="14"/>
        <v>26.993235428646216</v>
      </c>
      <c r="Y18" s="60">
        <f t="shared" si="14"/>
        <v>0.005378637491798197</v>
      </c>
      <c r="Z18" s="60">
        <f t="shared" si="14"/>
        <v>0.013634769115116002</v>
      </c>
      <c r="AA18" s="60">
        <f t="shared" si="14"/>
        <v>0.020396653570619525</v>
      </c>
      <c r="AB18" s="60">
        <f t="shared" si="14"/>
        <v>65.85431541804813</v>
      </c>
    </row>
    <row r="19" spans="1:28" ht="12.75">
      <c r="A19" s="12" t="s">
        <v>27</v>
      </c>
      <c r="B19" s="1">
        <f>'DATOS MENSUALES'!E18</f>
        <v>2.370888</v>
      </c>
      <c r="C19" s="1">
        <f>'DATOS MENSUALES'!E19</f>
        <v>3.763116</v>
      </c>
      <c r="D19" s="1">
        <f>'DATOS MENSUALES'!E20</f>
        <v>1.396399</v>
      </c>
      <c r="E19" s="1">
        <f>'DATOS MENSUALES'!E21</f>
        <v>2.490345</v>
      </c>
      <c r="F19" s="1">
        <f>'DATOS MENSUALES'!E22</f>
        <v>2.017768</v>
      </c>
      <c r="G19" s="1">
        <f>'DATOS MENSUALES'!E23</f>
        <v>1.056372</v>
      </c>
      <c r="H19" s="1">
        <f>'DATOS MENSUALES'!E24</f>
        <v>1.349166</v>
      </c>
      <c r="I19" s="1">
        <f>'DATOS MENSUALES'!E25</f>
        <v>7.560525</v>
      </c>
      <c r="J19" s="1">
        <f>'DATOS MENSUALES'!E26</f>
        <v>1.250119</v>
      </c>
      <c r="K19" s="1">
        <f>'DATOS MENSUALES'!E27</f>
        <v>0.930496</v>
      </c>
      <c r="L19" s="1">
        <f>'DATOS MENSUALES'!E28</f>
        <v>0.729636</v>
      </c>
      <c r="M19" s="1">
        <f>'DATOS MENSUALES'!E29</f>
        <v>0.761768</v>
      </c>
      <c r="N19" s="1">
        <f t="shared" si="11"/>
        <v>25.676598000000002</v>
      </c>
      <c r="O19" s="10"/>
      <c r="P19" s="60">
        <f t="shared" si="12"/>
        <v>0.1808246415114884</v>
      </c>
      <c r="Q19" s="60">
        <f t="shared" si="13"/>
        <v>0.05338257106448049</v>
      </c>
      <c r="R19" s="60">
        <f t="shared" si="14"/>
        <v>-52.89577553371862</v>
      </c>
      <c r="S19" s="60">
        <f t="shared" si="14"/>
        <v>-5.602708108126668</v>
      </c>
      <c r="T19" s="60">
        <f t="shared" si="14"/>
        <v>-5.1959031131195665</v>
      </c>
      <c r="U19" s="60">
        <f t="shared" si="14"/>
        <v>-68.98469206942858</v>
      </c>
      <c r="V19" s="60">
        <f t="shared" si="14"/>
        <v>-84.4857533602152</v>
      </c>
      <c r="W19" s="60">
        <f t="shared" si="14"/>
        <v>21.577827008605095</v>
      </c>
      <c r="X19" s="60">
        <f t="shared" si="14"/>
        <v>-0.15045889137301227</v>
      </c>
      <c r="Y19" s="60">
        <f t="shared" si="14"/>
        <v>0.01266488235620097</v>
      </c>
      <c r="Z19" s="60">
        <f t="shared" si="14"/>
        <v>0.021000790363043368</v>
      </c>
      <c r="AA19" s="60">
        <f t="shared" si="14"/>
        <v>0.00662015580562236</v>
      </c>
      <c r="AB19" s="60">
        <f t="shared" si="14"/>
        <v>-1668.3260894885323</v>
      </c>
    </row>
    <row r="20" spans="1:28" ht="12.75">
      <c r="A20" s="12" t="s">
        <v>28</v>
      </c>
      <c r="B20" s="1">
        <f>'DATOS MENSUALES'!E30</f>
        <v>2.128392</v>
      </c>
      <c r="C20" s="1">
        <f>'DATOS MENSUALES'!E31</f>
        <v>4.84652</v>
      </c>
      <c r="D20" s="1">
        <f>'DATOS MENSUALES'!E32</f>
        <v>8.699448</v>
      </c>
      <c r="E20" s="1">
        <f>'DATOS MENSUALES'!E33</f>
        <v>10.7586</v>
      </c>
      <c r="F20" s="1">
        <f>'DATOS MENSUALES'!E34</f>
        <v>4.704675</v>
      </c>
      <c r="G20" s="1">
        <f>'DATOS MENSUALES'!E35</f>
        <v>0.843264</v>
      </c>
      <c r="H20" s="1">
        <f>'DATOS MENSUALES'!E36</f>
        <v>0.647472</v>
      </c>
      <c r="I20" s="1">
        <f>'DATOS MENSUALES'!E37</f>
        <v>0.927912</v>
      </c>
      <c r="J20" s="1">
        <f>'DATOS MENSUALES'!E38</f>
        <v>1.338624</v>
      </c>
      <c r="K20" s="1">
        <f>'DATOS MENSUALES'!E39</f>
        <v>0.94575</v>
      </c>
      <c r="L20" s="1">
        <f>'DATOS MENSUALES'!E40</f>
        <v>0.537372</v>
      </c>
      <c r="M20" s="1">
        <f>'DATOS MENSUALES'!E41</f>
        <v>0.750925</v>
      </c>
      <c r="N20" s="1">
        <f t="shared" si="11"/>
        <v>37.128954</v>
      </c>
      <c r="O20" s="10"/>
      <c r="P20" s="60">
        <f t="shared" si="12"/>
        <v>0.03369405607759229</v>
      </c>
      <c r="Q20" s="60">
        <f t="shared" si="13"/>
        <v>3.1117153186292685</v>
      </c>
      <c r="R20" s="60">
        <f t="shared" si="14"/>
        <v>44.70966017386231</v>
      </c>
      <c r="S20" s="60">
        <f t="shared" si="14"/>
        <v>273.63257772020154</v>
      </c>
      <c r="T20" s="60">
        <f t="shared" si="14"/>
        <v>0.870666238730629</v>
      </c>
      <c r="U20" s="60">
        <f t="shared" si="14"/>
        <v>-80.30680367454548</v>
      </c>
      <c r="V20" s="60">
        <f t="shared" si="14"/>
        <v>-131.84416074291633</v>
      </c>
      <c r="W20" s="60">
        <f t="shared" si="14"/>
        <v>-57.004969447834426</v>
      </c>
      <c r="X20" s="60">
        <f t="shared" si="14"/>
        <v>-0.08715370735931327</v>
      </c>
      <c r="Y20" s="60">
        <f t="shared" si="14"/>
        <v>0.015317553045354395</v>
      </c>
      <c r="Z20" s="60">
        <f t="shared" si="14"/>
        <v>0.0005849457096296823</v>
      </c>
      <c r="AA20" s="60">
        <f t="shared" si="14"/>
        <v>0.005538233915269222</v>
      </c>
      <c r="AB20" s="60">
        <f t="shared" si="14"/>
        <v>-0.0678617130694044</v>
      </c>
    </row>
    <row r="21" spans="1:28" ht="12.75">
      <c r="A21" s="12" t="s">
        <v>29</v>
      </c>
      <c r="B21" s="1">
        <f>'DATOS MENSUALES'!E42</f>
        <v>2.527</v>
      </c>
      <c r="C21" s="1">
        <f>'DATOS MENSUALES'!E43</f>
        <v>5.542047</v>
      </c>
      <c r="D21" s="1">
        <f>'DATOS MENSUALES'!E44</f>
        <v>8.82556</v>
      </c>
      <c r="E21" s="1">
        <f>'DATOS MENSUALES'!E45</f>
        <v>4.880048</v>
      </c>
      <c r="F21" s="1">
        <f>'DATOS MENSUALES'!E46</f>
        <v>1.038785</v>
      </c>
      <c r="G21" s="1">
        <f>'DATOS MENSUALES'!E47</f>
        <v>1.538355</v>
      </c>
      <c r="H21" s="1">
        <f>'DATOS MENSUALES'!E48</f>
        <v>5.015088</v>
      </c>
      <c r="I21" s="1">
        <f>'DATOS MENSUALES'!E49</f>
        <v>3.442619</v>
      </c>
      <c r="J21" s="1">
        <f>'DATOS MENSUALES'!E50</f>
        <v>1.085183</v>
      </c>
      <c r="K21" s="1">
        <f>'DATOS MENSUALES'!E51</f>
        <v>0.683928</v>
      </c>
      <c r="L21" s="1">
        <f>'DATOS MENSUALES'!E52</f>
        <v>0.485811</v>
      </c>
      <c r="M21" s="1">
        <f>'DATOS MENSUALES'!E53</f>
        <v>0.58</v>
      </c>
      <c r="N21" s="1">
        <f t="shared" si="11"/>
        <v>35.644424</v>
      </c>
      <c r="O21" s="10"/>
      <c r="P21" s="60">
        <f t="shared" si="12"/>
        <v>0.375733333107607</v>
      </c>
      <c r="Q21" s="60">
        <f t="shared" si="13"/>
        <v>10.014300892174676</v>
      </c>
      <c r="R21" s="60">
        <f t="shared" si="14"/>
        <v>49.646912660705176</v>
      </c>
      <c r="S21" s="60">
        <f t="shared" si="14"/>
        <v>0.23103336963801466</v>
      </c>
      <c r="T21" s="60">
        <f t="shared" si="14"/>
        <v>-19.9246860611652</v>
      </c>
      <c r="U21" s="60">
        <f t="shared" si="14"/>
        <v>-47.409612049176744</v>
      </c>
      <c r="V21" s="60">
        <f t="shared" si="14"/>
        <v>-0.3764027807795066</v>
      </c>
      <c r="W21" s="60">
        <f t="shared" si="14"/>
        <v>-2.3734257428138266</v>
      </c>
      <c r="X21" s="60">
        <f t="shared" si="14"/>
        <v>-0.33832702743987864</v>
      </c>
      <c r="Y21" s="60">
        <f t="shared" si="14"/>
        <v>-2.4454194849137443E-06</v>
      </c>
      <c r="Z21" s="60">
        <f t="shared" si="14"/>
        <v>3.298622227749167E-05</v>
      </c>
      <c r="AA21" s="60">
        <f t="shared" si="14"/>
        <v>2.1605400450008515E-07</v>
      </c>
      <c r="AB21" s="60">
        <f t="shared" si="14"/>
        <v>-6.777221015388726</v>
      </c>
    </row>
    <row r="22" spans="1:28" ht="12.75">
      <c r="A22" s="12" t="s">
        <v>30</v>
      </c>
      <c r="B22" s="1">
        <f>'DATOS MENSUALES'!E54</f>
        <v>2.329305</v>
      </c>
      <c r="C22" s="1">
        <f>'DATOS MENSUALES'!E55</f>
        <v>3.604941</v>
      </c>
      <c r="D22" s="1">
        <f>'DATOS MENSUALES'!E56</f>
        <v>6.154839</v>
      </c>
      <c r="E22" s="1">
        <f>'DATOS MENSUALES'!E57</f>
        <v>2.92866</v>
      </c>
      <c r="F22" s="1">
        <f>'DATOS MENSUALES'!E58</f>
        <v>3.77948</v>
      </c>
      <c r="G22" s="1">
        <f>'DATOS MENSUALES'!E59</f>
        <v>4.416098</v>
      </c>
      <c r="H22" s="1">
        <f>'DATOS MENSUALES'!E60</f>
        <v>3.766994</v>
      </c>
      <c r="I22" s="1">
        <f>'DATOS MENSUALES'!E61</f>
        <v>2.40064</v>
      </c>
      <c r="J22" s="1">
        <f>'DATOS MENSUALES'!E62</f>
        <v>1.469</v>
      </c>
      <c r="K22" s="1">
        <f>'DATOS MENSUALES'!E63</f>
        <v>0.809472</v>
      </c>
      <c r="L22" s="1">
        <f>'DATOS MENSUALES'!E64</f>
        <v>0.57084</v>
      </c>
      <c r="M22" s="1">
        <f>'DATOS MENSUALES'!E65</f>
        <v>0.602571</v>
      </c>
      <c r="N22" s="1">
        <f t="shared" si="11"/>
        <v>32.83284</v>
      </c>
      <c r="O22" s="10"/>
      <c r="P22" s="60">
        <f t="shared" si="12"/>
        <v>0.143795092640402</v>
      </c>
      <c r="Q22" s="60">
        <f t="shared" si="13"/>
        <v>0.010410957866240158</v>
      </c>
      <c r="R22" s="60">
        <f t="shared" si="14"/>
        <v>1.0139183973824772</v>
      </c>
      <c r="S22" s="60">
        <f t="shared" si="14"/>
        <v>-2.3941608751350323</v>
      </c>
      <c r="T22" s="60">
        <f t="shared" si="14"/>
        <v>2.61686943536308E-05</v>
      </c>
      <c r="U22" s="60">
        <f t="shared" si="14"/>
        <v>-0.40775355684131864</v>
      </c>
      <c r="V22" s="60">
        <f t="shared" si="14"/>
        <v>-7.646733512548737</v>
      </c>
      <c r="W22" s="60">
        <f t="shared" si="14"/>
        <v>-13.411465302379968</v>
      </c>
      <c r="X22" s="60">
        <f t="shared" si="14"/>
        <v>-0.030661228891377176</v>
      </c>
      <c r="Y22" s="60">
        <f t="shared" si="14"/>
        <v>0.0014076169806240086</v>
      </c>
      <c r="Z22" s="60">
        <f t="shared" si="14"/>
        <v>0.0016057182246742554</v>
      </c>
      <c r="AA22" s="60">
        <f t="shared" si="14"/>
        <v>2.3323790087899988E-05</v>
      </c>
      <c r="AB22" s="60">
        <f t="shared" si="14"/>
        <v>-104.08848067342487</v>
      </c>
    </row>
    <row r="23" spans="1:28" ht="12.75">
      <c r="A23" s="12" t="s">
        <v>32</v>
      </c>
      <c r="B23" s="11">
        <f>'DATOS MENSUALES'!E66</f>
        <v>1.462076</v>
      </c>
      <c r="C23" s="1">
        <f>'DATOS MENSUALES'!E67</f>
        <v>0.369768</v>
      </c>
      <c r="D23" s="1">
        <f>'DATOS MENSUALES'!E68</f>
        <v>0.568058</v>
      </c>
      <c r="E23" s="1">
        <f>'DATOS MENSUALES'!E69</f>
        <v>1.403276</v>
      </c>
      <c r="F23" s="1">
        <f>'DATOS MENSUALES'!E70</f>
        <v>2.543296</v>
      </c>
      <c r="G23" s="1">
        <f>'DATOS MENSUALES'!E71</f>
        <v>2.04624</v>
      </c>
      <c r="H23" s="1">
        <f>'DATOS MENSUALES'!E72</f>
        <v>3.42771</v>
      </c>
      <c r="I23" s="1">
        <f>'DATOS MENSUALES'!E73</f>
        <v>10.852958</v>
      </c>
      <c r="J23" s="1">
        <f>'DATOS MENSUALES'!E74</f>
        <v>4.04505</v>
      </c>
      <c r="K23" s="1">
        <f>'DATOS MENSUALES'!E75</f>
        <v>0.960256</v>
      </c>
      <c r="L23" s="1">
        <f>'DATOS MENSUALES'!E76</f>
        <v>0.708513</v>
      </c>
      <c r="M23" s="1">
        <f>'DATOS MENSUALES'!E77</f>
        <v>0.699245</v>
      </c>
      <c r="N23" s="1">
        <f t="shared" si="11"/>
        <v>29.086446</v>
      </c>
      <c r="O23" s="10"/>
      <c r="P23" s="60">
        <f t="shared" si="12"/>
        <v>-0.040469998717179885</v>
      </c>
      <c r="Q23" s="60">
        <f t="shared" si="13"/>
        <v>-27.456630571338845</v>
      </c>
      <c r="R23" s="60">
        <f t="shared" si="14"/>
        <v>-96.20808547264332</v>
      </c>
      <c r="S23" s="60">
        <f t="shared" si="14"/>
        <v>-23.47136331196655</v>
      </c>
      <c r="T23" s="60">
        <f t="shared" si="14"/>
        <v>-1.7562110032368405</v>
      </c>
      <c r="U23" s="60">
        <f t="shared" si="14"/>
        <v>-30.12071501667367</v>
      </c>
      <c r="V23" s="60">
        <f t="shared" si="14"/>
        <v>-12.316802090333915</v>
      </c>
      <c r="W23" s="60">
        <f t="shared" si="14"/>
        <v>224.3603699412944</v>
      </c>
      <c r="X23" s="60">
        <f t="shared" si="14"/>
        <v>11.590134032851774</v>
      </c>
      <c r="Y23" s="60">
        <f t="shared" si="14"/>
        <v>0.01816145986645738</v>
      </c>
      <c r="Z23" s="60">
        <f t="shared" si="14"/>
        <v>0.016537108779624048</v>
      </c>
      <c r="AA23" s="60">
        <f t="shared" si="14"/>
        <v>0.001964655428640081</v>
      </c>
      <c r="AB23" s="60">
        <f t="shared" si="14"/>
        <v>-603.4360914719988</v>
      </c>
    </row>
    <row r="24" spans="1:28" ht="12.75">
      <c r="A24" s="12" t="s">
        <v>31</v>
      </c>
      <c r="B24" s="1">
        <f>'DATOS MENSUALES'!E78</f>
        <v>2.24715</v>
      </c>
      <c r="C24" s="1">
        <f>'DATOS MENSUALES'!E79</f>
        <v>4.385378</v>
      </c>
      <c r="D24" s="1">
        <f>'DATOS MENSUALES'!E80</f>
        <v>4.73176</v>
      </c>
      <c r="E24" s="1">
        <f>'DATOS MENSUALES'!E81</f>
        <v>0.848694</v>
      </c>
      <c r="F24" s="1">
        <f>'DATOS MENSUALES'!E82</f>
        <v>0.287076</v>
      </c>
      <c r="G24" s="1">
        <f>'DATOS MENSUALES'!E83</f>
        <v>9.3765</v>
      </c>
      <c r="H24" s="1">
        <f>'DATOS MENSUALES'!E84</f>
        <v>10.767584</v>
      </c>
      <c r="I24" s="1">
        <f>'DATOS MENSUALES'!E85</f>
        <v>10.131723</v>
      </c>
      <c r="J24" s="1">
        <f>'DATOS MENSUALES'!E86</f>
        <v>3.019275</v>
      </c>
      <c r="K24" s="1">
        <f>'DATOS MENSUALES'!E87</f>
        <v>1.137048</v>
      </c>
      <c r="L24" s="1">
        <f>'DATOS MENSUALES'!E88</f>
        <v>0.613852</v>
      </c>
      <c r="M24" s="1">
        <f>'DATOS MENSUALES'!E89</f>
        <v>0.97569</v>
      </c>
      <c r="N24" s="1">
        <f t="shared" si="11"/>
        <v>48.521730000000005</v>
      </c>
      <c r="O24" s="10"/>
      <c r="P24" s="60">
        <f t="shared" si="12"/>
        <v>0.08620125464869</v>
      </c>
      <c r="Q24" s="60">
        <f t="shared" si="13"/>
        <v>0.9963810108564501</v>
      </c>
      <c r="R24" s="60">
        <f t="shared" si="14"/>
        <v>-0.07327648617462725</v>
      </c>
      <c r="S24" s="60">
        <f t="shared" si="14"/>
        <v>-39.922621448241706</v>
      </c>
      <c r="T24" s="60">
        <f t="shared" si="14"/>
        <v>-41.519325030454254</v>
      </c>
      <c r="U24" s="60">
        <f t="shared" si="14"/>
        <v>75.09084854947714</v>
      </c>
      <c r="V24" s="60">
        <f t="shared" si="14"/>
        <v>127.29944385584879</v>
      </c>
      <c r="W24" s="60">
        <f t="shared" si="14"/>
        <v>153.57715067077407</v>
      </c>
      <c r="X24" s="60">
        <f t="shared" si="14"/>
        <v>1.8941296669153425</v>
      </c>
      <c r="Y24" s="60">
        <f t="shared" si="14"/>
        <v>0.08497937925902685</v>
      </c>
      <c r="Z24" s="60">
        <f t="shared" si="14"/>
        <v>0.004104598300403789</v>
      </c>
      <c r="AA24" s="60">
        <f t="shared" si="14"/>
        <v>0.06481487417939423</v>
      </c>
      <c r="AB24" s="60">
        <f t="shared" si="14"/>
        <v>1325.521646477069</v>
      </c>
    </row>
    <row r="25" spans="1:28" ht="12.75">
      <c r="A25" s="12" t="s">
        <v>33</v>
      </c>
      <c r="B25" s="1">
        <f>'DATOS MENSUALES'!E90</f>
        <v>2.32348</v>
      </c>
      <c r="C25" s="1">
        <f>'DATOS MENSUALES'!E91</f>
        <v>3.701808</v>
      </c>
      <c r="D25" s="1">
        <f>'DATOS MENSUALES'!E92</f>
        <v>7.249196</v>
      </c>
      <c r="E25" s="1">
        <f>'DATOS MENSUALES'!E93</f>
        <v>3.475677</v>
      </c>
      <c r="F25" s="1">
        <f>'DATOS MENSUALES'!E94</f>
        <v>4.943796</v>
      </c>
      <c r="G25" s="1">
        <f>'DATOS MENSUALES'!E95</f>
        <v>6.57696</v>
      </c>
      <c r="H25" s="1">
        <f>'DATOS MENSUALES'!E96</f>
        <v>5.753776</v>
      </c>
      <c r="I25" s="1">
        <f>'DATOS MENSUALES'!E97</f>
        <v>3.16575</v>
      </c>
      <c r="J25" s="1">
        <f>'DATOS MENSUALES'!E98</f>
        <v>1.639225</v>
      </c>
      <c r="K25" s="1">
        <f>'DATOS MENSUALES'!E99</f>
        <v>0.658683</v>
      </c>
      <c r="L25" s="1">
        <f>'DATOS MENSUALES'!E100</f>
        <v>0.40368</v>
      </c>
      <c r="M25" s="1">
        <f>'DATOS MENSUALES'!E101</f>
        <v>0.607486</v>
      </c>
      <c r="N25" s="1">
        <f t="shared" si="11"/>
        <v>40.49951700000001</v>
      </c>
      <c r="O25" s="10"/>
      <c r="P25" s="60">
        <f t="shared" si="12"/>
        <v>0.13905184763966696</v>
      </c>
      <c r="Q25" s="60">
        <f t="shared" si="13"/>
        <v>0.031322068666578176</v>
      </c>
      <c r="R25" s="60">
        <f t="shared" si="14"/>
        <v>9.247447269673046</v>
      </c>
      <c r="S25" s="60">
        <f t="shared" si="14"/>
        <v>-0.4944674670899088</v>
      </c>
      <c r="T25" s="60">
        <f t="shared" si="14"/>
        <v>1.7022303150143339</v>
      </c>
      <c r="U25" s="60">
        <f t="shared" si="14"/>
        <v>2.8592092029762664</v>
      </c>
      <c r="V25" s="60">
        <f t="shared" si="14"/>
        <v>4.628367118147505E-06</v>
      </c>
      <c r="W25" s="60">
        <f t="shared" si="14"/>
        <v>-4.179310298111869</v>
      </c>
      <c r="X25" s="60">
        <f t="shared" si="14"/>
        <v>-0.0029097872666519753</v>
      </c>
      <c r="Y25" s="60">
        <f t="shared" si="14"/>
        <v>-5.80396761173449E-05</v>
      </c>
      <c r="Z25" s="60">
        <f t="shared" si="14"/>
        <v>-0.00012545145149224255</v>
      </c>
      <c r="AA25" s="60">
        <f t="shared" si="14"/>
        <v>3.754994218866342E-05</v>
      </c>
      <c r="AB25" s="60">
        <f t="shared" si="14"/>
        <v>26.004694644158242</v>
      </c>
    </row>
    <row r="26" spans="1:28" ht="12.75">
      <c r="A26" s="12" t="s">
        <v>34</v>
      </c>
      <c r="B26" s="1">
        <f>'DATOS MENSUALES'!E102</f>
        <v>1.786638</v>
      </c>
      <c r="C26" s="1">
        <f>'DATOS MENSUALES'!E103</f>
        <v>1.903388</v>
      </c>
      <c r="D26" s="1">
        <f>'DATOS MENSUALES'!E104</f>
        <v>0.635276</v>
      </c>
      <c r="E26" s="1">
        <f>'DATOS MENSUALES'!E105</f>
        <v>0.658812</v>
      </c>
      <c r="F26" s="1">
        <f>'DATOS MENSUALES'!E106</f>
        <v>0.35547</v>
      </c>
      <c r="G26" s="1">
        <f>'DATOS MENSUALES'!E107</f>
        <v>0.5352</v>
      </c>
      <c r="H26" s="1">
        <f>'DATOS MENSUALES'!E108</f>
        <v>4.240476</v>
      </c>
      <c r="I26" s="1">
        <f>'DATOS MENSUALES'!E109</f>
        <v>2.462835</v>
      </c>
      <c r="J26" s="1">
        <f>'DATOS MENSUALES'!E110</f>
        <v>1.1468</v>
      </c>
      <c r="K26" s="1">
        <f>'DATOS MENSUALES'!E111</f>
        <v>0.93192</v>
      </c>
      <c r="L26" s="1">
        <f>'DATOS MENSUALES'!E112</f>
        <v>0.594067</v>
      </c>
      <c r="M26" s="1">
        <f>'DATOS MENSUALES'!E113</f>
        <v>0.398336</v>
      </c>
      <c r="N26" s="1">
        <f t="shared" si="11"/>
        <v>15.649218000000001</v>
      </c>
      <c r="O26" s="10"/>
      <c r="P26" s="60">
        <f t="shared" si="12"/>
        <v>-6.610223108417175E-06</v>
      </c>
      <c r="Q26" s="60">
        <f t="shared" si="13"/>
        <v>-3.262850739171282</v>
      </c>
      <c r="R26" s="60">
        <f t="shared" si="14"/>
        <v>-92.03592086779875</v>
      </c>
      <c r="S26" s="60">
        <f t="shared" si="14"/>
        <v>-46.95317473412016</v>
      </c>
      <c r="T26" s="60">
        <f t="shared" si="14"/>
        <v>-39.107384723369464</v>
      </c>
      <c r="U26" s="60">
        <f t="shared" si="14"/>
        <v>-98.76710481247834</v>
      </c>
      <c r="V26" s="60">
        <f t="shared" si="14"/>
        <v>-3.3523361482661698</v>
      </c>
      <c r="W26" s="60">
        <f t="shared" si="14"/>
        <v>-12.38555555016538</v>
      </c>
      <c r="X26" s="60">
        <f t="shared" si="14"/>
        <v>-0.25627725018573744</v>
      </c>
      <c r="Y26" s="60">
        <f t="shared" si="14"/>
        <v>0.012898415822308898</v>
      </c>
      <c r="Z26" s="60">
        <f t="shared" si="14"/>
        <v>0.0027632653845458166</v>
      </c>
      <c r="AA26" s="60">
        <f t="shared" si="14"/>
        <v>-0.005420565476525376</v>
      </c>
      <c r="AB26" s="60">
        <f t="shared" si="14"/>
        <v>-10485.663015574179</v>
      </c>
    </row>
    <row r="27" spans="1:28" ht="12.75">
      <c r="A27" s="12" t="s">
        <v>35</v>
      </c>
      <c r="B27" s="1">
        <f>'DATOS MENSUALES'!E114</f>
        <v>1.329825</v>
      </c>
      <c r="C27" s="1">
        <f>'DATOS MENSUALES'!E115</f>
        <v>2.678717</v>
      </c>
      <c r="D27" s="1">
        <f>'DATOS MENSUALES'!E116</f>
        <v>0.925003</v>
      </c>
      <c r="E27" s="1">
        <f>'DATOS MENSUALES'!E117</f>
        <v>0.972552</v>
      </c>
      <c r="F27" s="1">
        <f>'DATOS MENSUALES'!E118</f>
        <v>0.746624</v>
      </c>
      <c r="G27" s="1">
        <f>'DATOS MENSUALES'!E119</f>
        <v>1.22944</v>
      </c>
      <c r="H27" s="1">
        <f>'DATOS MENSUALES'!E120</f>
        <v>5.27275</v>
      </c>
      <c r="I27" s="1">
        <f>'DATOS MENSUALES'!E121</f>
        <v>6.066879</v>
      </c>
      <c r="J27" s="1">
        <f>'DATOS MENSUALES'!E122</f>
        <v>2.146825</v>
      </c>
      <c r="K27" s="1">
        <f>'DATOS MENSUALES'!E123</f>
        <v>0.964405</v>
      </c>
      <c r="L27" s="1">
        <f>'DATOS MENSUALES'!E124</f>
        <v>0.65311</v>
      </c>
      <c r="M27" s="1">
        <f>'DATOS MENSUALES'!E125</f>
        <v>0.573924</v>
      </c>
      <c r="N27" s="1">
        <f t="shared" si="11"/>
        <v>23.560054000000004</v>
      </c>
      <c r="O27" s="10"/>
      <c r="P27" s="60">
        <f t="shared" si="12"/>
        <v>-0.10756525048768381</v>
      </c>
      <c r="Q27" s="60">
        <f t="shared" si="13"/>
        <v>-0.3546976328276644</v>
      </c>
      <c r="R27" s="60">
        <f t="shared" si="14"/>
        <v>-75.4305598557968</v>
      </c>
      <c r="S27" s="60">
        <f t="shared" si="14"/>
        <v>-35.73766491672745</v>
      </c>
      <c r="T27" s="60">
        <f t="shared" si="14"/>
        <v>-27.08560217045143</v>
      </c>
      <c r="U27" s="60">
        <f t="shared" si="14"/>
        <v>-60.61484233503913</v>
      </c>
      <c r="V27" s="60">
        <f t="shared" si="14"/>
        <v>-0.10013059300775622</v>
      </c>
      <c r="W27" s="60">
        <f t="shared" si="14"/>
        <v>2.148456910582143</v>
      </c>
      <c r="X27" s="60">
        <f t="shared" si="14"/>
        <v>0.04856138388812819</v>
      </c>
      <c r="Y27" s="60">
        <f t="shared" si="14"/>
        <v>0.01903510597461709</v>
      </c>
      <c r="Z27" s="60">
        <f t="shared" si="14"/>
        <v>0.007924623435999282</v>
      </c>
      <c r="AA27" s="60">
        <f t="shared" si="14"/>
        <v>-4.303688750058003E-13</v>
      </c>
      <c r="AB27" s="60">
        <f t="shared" si="14"/>
        <v>-2730.3743339071684</v>
      </c>
    </row>
    <row r="28" spans="1:28" ht="12.75">
      <c r="A28" s="12" t="s">
        <v>36</v>
      </c>
      <c r="B28" s="1">
        <f>'DATOS MENSUALES'!E126</f>
        <v>1.994345</v>
      </c>
      <c r="C28" s="1">
        <f>'DATOS MENSUALES'!E127</f>
        <v>0.97569</v>
      </c>
      <c r="D28" s="1">
        <f>'DATOS MENSUALES'!E128</f>
        <v>1.534093</v>
      </c>
      <c r="E28" s="1">
        <f>'DATOS MENSUALES'!E129</f>
        <v>0.90573</v>
      </c>
      <c r="F28" s="1">
        <f>'DATOS MENSUALES'!E130</f>
        <v>1.813686</v>
      </c>
      <c r="G28" s="1">
        <f>'DATOS MENSUALES'!E131</f>
        <v>11.951288</v>
      </c>
      <c r="H28" s="1">
        <f>'DATOS MENSUALES'!E132</f>
        <v>10.200141</v>
      </c>
      <c r="I28" s="1">
        <f>'DATOS MENSUALES'!E133</f>
        <v>7.968559</v>
      </c>
      <c r="J28" s="1">
        <f>'DATOS MENSUALES'!E134</f>
        <v>3.139788</v>
      </c>
      <c r="K28" s="1">
        <f>'DATOS MENSUALES'!E135</f>
        <v>0.877344</v>
      </c>
      <c r="L28" s="1">
        <f>'DATOS MENSUALES'!E136</f>
        <v>0.682244</v>
      </c>
      <c r="M28" s="1">
        <f>'DATOS MENSUALES'!E137</f>
        <v>0.629706</v>
      </c>
      <c r="N28" s="1">
        <f t="shared" si="11"/>
        <v>42.672613999999996</v>
      </c>
      <c r="O28" s="10"/>
      <c r="P28" s="60">
        <f t="shared" si="12"/>
        <v>0.0067447925815689105</v>
      </c>
      <c r="Q28" s="60">
        <f t="shared" si="13"/>
        <v>-14.013135279066939</v>
      </c>
      <c r="R28" s="60">
        <f t="shared" si="14"/>
        <v>-47.285865888173</v>
      </c>
      <c r="S28" s="60">
        <f t="shared" si="14"/>
        <v>-37.9570812339045</v>
      </c>
      <c r="T28" s="60">
        <f t="shared" si="14"/>
        <v>-7.257495762979794</v>
      </c>
      <c r="U28" s="60">
        <f t="shared" si="14"/>
        <v>313.55242234946496</v>
      </c>
      <c r="V28" s="60">
        <f t="shared" si="14"/>
        <v>88.89748256618624</v>
      </c>
      <c r="W28" s="60">
        <f t="shared" si="14"/>
        <v>32.523894089477984</v>
      </c>
      <c r="X28" s="60">
        <f t="shared" si="14"/>
        <v>2.5032597450643546</v>
      </c>
      <c r="Y28" s="60">
        <f t="shared" si="14"/>
        <v>0.005826501092821889</v>
      </c>
      <c r="Z28" s="60">
        <f t="shared" si="14"/>
        <v>0.011931106696040679</v>
      </c>
      <c r="AA28" s="60">
        <f t="shared" si="14"/>
        <v>0.00017286919861524646</v>
      </c>
      <c r="AB28" s="60">
        <f t="shared" si="14"/>
        <v>135.46186301122356</v>
      </c>
    </row>
    <row r="29" spans="1:28" ht="12.75">
      <c r="A29" s="12" t="s">
        <v>37</v>
      </c>
      <c r="B29" s="1">
        <f>'DATOS MENSUALES'!E138</f>
        <v>2.605624</v>
      </c>
      <c r="C29" s="1">
        <f>'DATOS MENSUALES'!E139</f>
        <v>3.493074</v>
      </c>
      <c r="D29" s="1">
        <f>'DATOS MENSUALES'!E140</f>
        <v>6.320294</v>
      </c>
      <c r="E29" s="1">
        <f>'DATOS MENSUALES'!E141</f>
        <v>3.336772</v>
      </c>
      <c r="F29" s="1">
        <f>'DATOS MENSUALES'!E142</f>
        <v>6.677268</v>
      </c>
      <c r="G29" s="1">
        <f>'DATOS MENSUALES'!E143</f>
        <v>5.892834</v>
      </c>
      <c r="H29" s="1">
        <f>'DATOS MENSUALES'!E144</f>
        <v>10.098135</v>
      </c>
      <c r="I29" s="1">
        <f>'DATOS MENSUALES'!E145</f>
        <v>5.773502</v>
      </c>
      <c r="J29" s="1">
        <f>'DATOS MENSUALES'!E146</f>
        <v>1.97538</v>
      </c>
      <c r="K29" s="1">
        <f>'DATOS MENSUALES'!E147</f>
        <v>0.869736</v>
      </c>
      <c r="L29" s="1">
        <f>'DATOS MENSUALES'!E148</f>
        <v>0.716289</v>
      </c>
      <c r="M29" s="1">
        <f>'DATOS MENSUALES'!E149</f>
        <v>0.866385</v>
      </c>
      <c r="N29" s="1">
        <f t="shared" si="11"/>
        <v>48.625293000000006</v>
      </c>
      <c r="O29" s="10"/>
      <c r="P29" s="60">
        <f t="shared" si="12"/>
        <v>0.512419721912243</v>
      </c>
      <c r="Q29" s="60">
        <f t="shared" si="13"/>
        <v>0.0012075485661895925</v>
      </c>
      <c r="R29" s="60">
        <f t="shared" si="14"/>
        <v>1.6019132434186552</v>
      </c>
      <c r="S29" s="60">
        <f t="shared" si="14"/>
        <v>-0.8034938242403389</v>
      </c>
      <c r="T29" s="60">
        <f t="shared" si="14"/>
        <v>25.08883110198289</v>
      </c>
      <c r="U29" s="60">
        <f t="shared" si="14"/>
        <v>0.3973886400159254</v>
      </c>
      <c r="V29" s="60">
        <f t="shared" si="14"/>
        <v>82.94027585243455</v>
      </c>
      <c r="W29" s="60">
        <f t="shared" si="14"/>
        <v>0.9909584783215128</v>
      </c>
      <c r="X29" s="60">
        <f t="shared" si="14"/>
        <v>0.00723277575492522</v>
      </c>
      <c r="Y29" s="60">
        <f t="shared" si="14"/>
        <v>0.005118274314986918</v>
      </c>
      <c r="Z29" s="60">
        <f t="shared" si="14"/>
        <v>0.018097996668493124</v>
      </c>
      <c r="AA29" s="60">
        <f t="shared" si="14"/>
        <v>0.024995826055868156</v>
      </c>
      <c r="AB29" s="60">
        <f t="shared" si="14"/>
        <v>1363.3663483937921</v>
      </c>
    </row>
    <row r="30" spans="1:28" ht="12.75">
      <c r="A30" s="12" t="s">
        <v>38</v>
      </c>
      <c r="B30" s="1">
        <f>'DATOS MENSUALES'!E150</f>
        <v>1.458776</v>
      </c>
      <c r="C30" s="1">
        <f>'DATOS MENSUALES'!E151</f>
        <v>0.771304</v>
      </c>
      <c r="D30" s="1">
        <f>'DATOS MENSUALES'!E152</f>
        <v>7.35784</v>
      </c>
      <c r="E30" s="1">
        <f>'DATOS MENSUALES'!E153</f>
        <v>4.089043</v>
      </c>
      <c r="F30" s="1">
        <f>'DATOS MENSUALES'!E154</f>
        <v>3.812448</v>
      </c>
      <c r="G30" s="1">
        <f>'DATOS MENSUALES'!E155</f>
        <v>11.169444</v>
      </c>
      <c r="H30" s="1">
        <f>'DATOS MENSUALES'!E156</f>
        <v>8.33966</v>
      </c>
      <c r="I30" s="1">
        <f>'DATOS MENSUALES'!E157</f>
        <v>7.916458</v>
      </c>
      <c r="J30" s="1">
        <f>'DATOS MENSUALES'!E158</f>
        <v>3.334188</v>
      </c>
      <c r="K30" s="1">
        <f>'DATOS MENSUALES'!E159</f>
        <v>1.28484</v>
      </c>
      <c r="L30" s="1">
        <f>'DATOS MENSUALES'!E160</f>
        <v>0.722672</v>
      </c>
      <c r="M30" s="1">
        <f>'DATOS MENSUALES'!E161</f>
        <v>0.56331</v>
      </c>
      <c r="N30" s="1">
        <f t="shared" si="11"/>
        <v>50.81998300000001</v>
      </c>
      <c r="O30" s="10"/>
      <c r="P30" s="60">
        <f t="shared" si="12"/>
        <v>-0.04164821485960878</v>
      </c>
      <c r="Q30" s="60">
        <f t="shared" si="13"/>
        <v>-17.887739784702262</v>
      </c>
      <c r="R30" s="60">
        <f t="shared" si="14"/>
        <v>10.759012997424286</v>
      </c>
      <c r="S30" s="60">
        <f t="shared" si="14"/>
        <v>-0.00558255520936323</v>
      </c>
      <c r="T30" s="60">
        <f t="shared" si="14"/>
        <v>0.00024598384515961066</v>
      </c>
      <c r="U30" s="60">
        <f t="shared" si="14"/>
        <v>217.27792814735906</v>
      </c>
      <c r="V30" s="60">
        <f t="shared" si="14"/>
        <v>17.627747495044986</v>
      </c>
      <c r="W30" s="60">
        <f t="shared" si="14"/>
        <v>30.957163158975117</v>
      </c>
      <c r="X30" s="60">
        <f t="shared" si="14"/>
        <v>3.7397427366385063</v>
      </c>
      <c r="Y30" s="60">
        <f t="shared" si="14"/>
        <v>0.20271656335247273</v>
      </c>
      <c r="Z30" s="60">
        <f t="shared" si="14"/>
        <v>0.019450324787476114</v>
      </c>
      <c r="AA30" s="60">
        <f t="shared" si="14"/>
        <v>-1.2214401028674954E-06</v>
      </c>
      <c r="AB30" s="60">
        <f t="shared" si="14"/>
        <v>2343.7014334474047</v>
      </c>
    </row>
    <row r="31" spans="1:28" ht="12.75">
      <c r="A31" s="12" t="s">
        <v>39</v>
      </c>
      <c r="B31" s="1">
        <f>'DATOS MENSUALES'!E162</f>
        <v>0.81312</v>
      </c>
      <c r="C31" s="1">
        <f>'DATOS MENSUALES'!E163</f>
        <v>0.90657</v>
      </c>
      <c r="D31" s="1">
        <f>'DATOS MENSUALES'!E164</f>
        <v>1.354752</v>
      </c>
      <c r="E31" s="1">
        <f>'DATOS MENSUALES'!E165</f>
        <v>1.1937</v>
      </c>
      <c r="F31" s="1">
        <f>'DATOS MENSUALES'!E166</f>
        <v>4.16267</v>
      </c>
      <c r="G31" s="1">
        <f>'DATOS MENSUALES'!E167</f>
        <v>6.928911</v>
      </c>
      <c r="H31" s="1">
        <f>'DATOS MENSUALES'!E168</f>
        <v>8.393</v>
      </c>
      <c r="I31" s="1">
        <f>'DATOS MENSUALES'!E169</f>
        <v>12.990953</v>
      </c>
      <c r="J31" s="1">
        <f>'DATOS MENSUALES'!E170</f>
        <v>2.642178</v>
      </c>
      <c r="K31" s="1">
        <f>'DATOS MENSUALES'!E171</f>
        <v>1.142778</v>
      </c>
      <c r="L31" s="1">
        <f>'DATOS MENSUALES'!E172</f>
        <v>0.863268</v>
      </c>
      <c r="M31" s="1">
        <f>'DATOS MENSUALES'!E173</f>
        <v>0.730422</v>
      </c>
      <c r="N31" s="1">
        <f t="shared" si="11"/>
        <v>42.122322</v>
      </c>
      <c r="O31" s="10"/>
      <c r="P31" s="60">
        <f t="shared" si="12"/>
        <v>-0.9770344471459848</v>
      </c>
      <c r="Q31" s="60">
        <f t="shared" si="13"/>
        <v>-15.2532833071636</v>
      </c>
      <c r="R31" s="60">
        <f t="shared" si="14"/>
        <v>-54.675946444939136</v>
      </c>
      <c r="S31" s="60">
        <f t="shared" si="14"/>
        <v>-29.011962526753575</v>
      </c>
      <c r="T31" s="60">
        <f t="shared" si="14"/>
        <v>0.07038304435128305</v>
      </c>
      <c r="U31" s="60">
        <f t="shared" si="14"/>
        <v>5.557238239361366</v>
      </c>
      <c r="V31" s="60">
        <f t="shared" si="14"/>
        <v>18.7339706265329</v>
      </c>
      <c r="W31" s="60">
        <f t="shared" si="14"/>
        <v>554.2835462104193</v>
      </c>
      <c r="X31" s="60">
        <f t="shared" si="14"/>
        <v>0.6364742009482309</v>
      </c>
      <c r="Y31" s="60">
        <f t="shared" si="14"/>
        <v>0.0883455245136645</v>
      </c>
      <c r="Z31" s="60">
        <f t="shared" si="14"/>
        <v>0.06868318333257213</v>
      </c>
      <c r="AA31" s="60">
        <f t="shared" si="14"/>
        <v>0.0038273454963438673</v>
      </c>
      <c r="AB31" s="60">
        <f t="shared" si="14"/>
        <v>96.41713665652577</v>
      </c>
    </row>
    <row r="32" spans="1:28" ht="12.75">
      <c r="A32" s="12" t="s">
        <v>40</v>
      </c>
      <c r="B32" s="1">
        <f>'DATOS MENSUALES'!E174</f>
        <v>0.6993</v>
      </c>
      <c r="C32" s="1">
        <f>'DATOS MENSUALES'!E175</f>
        <v>0.782775</v>
      </c>
      <c r="D32" s="1">
        <f>'DATOS MENSUALES'!E176</f>
        <v>1.051983</v>
      </c>
      <c r="E32" s="1">
        <f>'DATOS MENSUALES'!E177</f>
        <v>2.198916</v>
      </c>
      <c r="F32" s="1">
        <f>'DATOS MENSUALES'!E178</f>
        <v>3.774488</v>
      </c>
      <c r="G32" s="1">
        <f>'DATOS MENSUALES'!E179</f>
        <v>5.327365</v>
      </c>
      <c r="H32" s="1">
        <f>'DATOS MENSUALES'!E180</f>
        <v>3.707244</v>
      </c>
      <c r="I32" s="1">
        <f>'DATOS MENSUALES'!E181</f>
        <v>2.099466</v>
      </c>
      <c r="J32" s="1">
        <f>'DATOS MENSUALES'!E182</f>
        <v>1.199856</v>
      </c>
      <c r="K32" s="1">
        <f>'DATOS MENSUALES'!E183</f>
        <v>0.949411</v>
      </c>
      <c r="L32" s="1">
        <f>'DATOS MENSUALES'!E184</f>
        <v>0.837445</v>
      </c>
      <c r="M32" s="1">
        <f>'DATOS MENSUALES'!E185</f>
        <v>0.695535</v>
      </c>
      <c r="N32" s="1">
        <f t="shared" si="11"/>
        <v>23.323784</v>
      </c>
      <c r="O32" s="10"/>
      <c r="P32" s="60">
        <f t="shared" si="12"/>
        <v>-1.3532860402886182</v>
      </c>
      <c r="Q32" s="60">
        <f t="shared" si="13"/>
        <v>-17.653396105935716</v>
      </c>
      <c r="R32" s="60">
        <f t="shared" si="14"/>
        <v>-68.8321751776109</v>
      </c>
      <c r="S32" s="60">
        <f t="shared" si="14"/>
        <v>-8.837942714770344</v>
      </c>
      <c r="T32" s="60">
        <f t="shared" si="14"/>
        <v>1.5063538785311364E-05</v>
      </c>
      <c r="U32" s="60">
        <f t="shared" si="14"/>
        <v>0.004889663515009865</v>
      </c>
      <c r="V32" s="60">
        <f t="shared" si="14"/>
        <v>-8.363780995732876</v>
      </c>
      <c r="W32" s="60">
        <f t="shared" si="14"/>
        <v>-19.18553054967596</v>
      </c>
      <c r="X32" s="60">
        <f t="shared" si="14"/>
        <v>-0.19727311969647188</v>
      </c>
      <c r="Y32" s="60">
        <f t="shared" si="14"/>
        <v>0.01600499113864042</v>
      </c>
      <c r="Z32" s="60">
        <f t="shared" si="14"/>
        <v>0.056492652129134735</v>
      </c>
      <c r="AA32" s="60">
        <f t="shared" si="14"/>
        <v>0.0017951860140308499</v>
      </c>
      <c r="AB32" s="60">
        <f t="shared" si="14"/>
        <v>-2871.194697028059</v>
      </c>
    </row>
    <row r="33" spans="1:28" ht="12.75">
      <c r="A33" s="12" t="s">
        <v>41</v>
      </c>
      <c r="B33" s="1">
        <f>'DATOS MENSUALES'!E186</f>
        <v>0.873158</v>
      </c>
      <c r="C33" s="1">
        <f>'DATOS MENSUALES'!E187</f>
        <v>2.182395</v>
      </c>
      <c r="D33" s="1">
        <f>'DATOS MENSUALES'!E188</f>
        <v>7.905914</v>
      </c>
      <c r="E33" s="1">
        <f>'DATOS MENSUALES'!E189</f>
        <v>4.349104</v>
      </c>
      <c r="F33" s="1">
        <f>'DATOS MENSUALES'!E190</f>
        <v>3.611349</v>
      </c>
      <c r="G33" s="1">
        <f>'DATOS MENSUALES'!E191</f>
        <v>3.153192</v>
      </c>
      <c r="H33" s="1">
        <f>'DATOS MENSUALES'!E192</f>
        <v>11.39435</v>
      </c>
      <c r="I33" s="1">
        <f>'DATOS MENSUALES'!E193</f>
        <v>10.204824</v>
      </c>
      <c r="J33" s="1">
        <f>'DATOS MENSUALES'!E194</f>
        <v>2.974248</v>
      </c>
      <c r="K33" s="1">
        <f>'DATOS MENSUALES'!E195</f>
        <v>0.99308</v>
      </c>
      <c r="L33" s="1">
        <f>'DATOS MENSUALES'!E196</f>
        <v>0.69804</v>
      </c>
      <c r="M33" s="1">
        <f>'DATOS MENSUALES'!E197</f>
        <v>1.12457</v>
      </c>
      <c r="N33" s="1">
        <f t="shared" si="11"/>
        <v>49.464224</v>
      </c>
      <c r="O33" s="10"/>
      <c r="P33" s="60">
        <f t="shared" si="12"/>
        <v>-0.8102025740959967</v>
      </c>
      <c r="Q33" s="60">
        <f t="shared" si="13"/>
        <v>-1.7461675029688954</v>
      </c>
      <c r="R33" s="60">
        <f t="shared" si="14"/>
        <v>20.926304922788923</v>
      </c>
      <c r="S33" s="60">
        <f t="shared" si="14"/>
        <v>0.0005648871128484487</v>
      </c>
      <c r="T33" s="60">
        <f t="shared" si="14"/>
        <v>-0.002653411409383927</v>
      </c>
      <c r="U33" s="60">
        <f t="shared" si="14"/>
        <v>-8.053429598274708</v>
      </c>
      <c r="V33" s="60">
        <f t="shared" si="14"/>
        <v>181.05628909218066</v>
      </c>
      <c r="W33" s="60">
        <f t="shared" si="14"/>
        <v>159.952595362647</v>
      </c>
      <c r="X33" s="60">
        <f t="shared" si="14"/>
        <v>1.6947717485546856</v>
      </c>
      <c r="Y33" s="60">
        <f t="shared" si="14"/>
        <v>0.025850160555112984</v>
      </c>
      <c r="Z33" s="60">
        <f t="shared" si="14"/>
        <v>0.014580410604287141</v>
      </c>
      <c r="AA33" s="60">
        <f t="shared" si="14"/>
        <v>0.16689326596159304</v>
      </c>
      <c r="AB33" s="60">
        <f t="shared" si="14"/>
        <v>1696.8182109274776</v>
      </c>
    </row>
    <row r="34" spans="1:28" ht="12.75">
      <c r="A34" s="12" t="s">
        <v>42</v>
      </c>
      <c r="B34" s="1">
        <f>'DATOS MENSUALES'!E198</f>
        <v>1.582404</v>
      </c>
      <c r="C34" s="1">
        <f>'DATOS MENSUALES'!E199</f>
        <v>2.94636</v>
      </c>
      <c r="D34" s="1">
        <f>'DATOS MENSUALES'!E200</f>
        <v>1.292424</v>
      </c>
      <c r="E34" s="1">
        <f>'DATOS MENSUALES'!E201</f>
        <v>0.553992</v>
      </c>
      <c r="F34" s="1">
        <f>'DATOS MENSUALES'!E202</f>
        <v>1.263878</v>
      </c>
      <c r="G34" s="1">
        <f>'DATOS MENSUALES'!E203</f>
        <v>1.471638</v>
      </c>
      <c r="H34" s="1">
        <f>'DATOS MENSUALES'!E204</f>
        <v>3.37552</v>
      </c>
      <c r="I34" s="1">
        <f>'DATOS MENSUALES'!E205</f>
        <v>3.270208</v>
      </c>
      <c r="J34" s="1">
        <f>'DATOS MENSUALES'!E206</f>
        <v>1.73922</v>
      </c>
      <c r="K34" s="1">
        <f>'DATOS MENSUALES'!E207</f>
        <v>1.226918</v>
      </c>
      <c r="L34" s="1">
        <f>'DATOS MENSUALES'!E208</f>
        <v>0.898385</v>
      </c>
      <c r="M34" s="1">
        <f>'DATOS MENSUALES'!E209</f>
        <v>0.637304</v>
      </c>
      <c r="N34" s="1">
        <f t="shared" si="11"/>
        <v>20.258251</v>
      </c>
      <c r="O34" s="10"/>
      <c r="P34" s="60">
        <f t="shared" si="12"/>
        <v>-0.011089784000688179</v>
      </c>
      <c r="Q34" s="60">
        <f t="shared" si="13"/>
        <v>-0.08531520490533112</v>
      </c>
      <c r="R34" s="60">
        <f aca="true" t="shared" si="15" ref="R34:R50">(D34-D$6)^3</f>
        <v>-57.41403599769681</v>
      </c>
      <c r="S34" s="60">
        <f aca="true" t="shared" si="16" ref="S34:S50">(E34-E$6)^3</f>
        <v>-51.16592868759766</v>
      </c>
      <c r="T34" s="60">
        <f aca="true" t="shared" si="17" ref="T34:T50">(F34-F$6)^3</f>
        <v>-15.362356247581406</v>
      </c>
      <c r="U34" s="60">
        <f aca="true" t="shared" si="18" ref="U34:U50">(G34-G$6)^3</f>
        <v>-50.0800539023058</v>
      </c>
      <c r="V34" s="60">
        <f aca="true" t="shared" si="19" ref="V34:V50">(H34-H$6)^3</f>
        <v>-13.170855091245988</v>
      </c>
      <c r="W34" s="60">
        <f aca="true" t="shared" si="20" ref="W34:W50">(I34-I$6)^3</f>
        <v>-3.4178193660052645</v>
      </c>
      <c r="X34" s="60">
        <f aca="true" t="shared" si="21" ref="X34:X50">(J34-J$6)^3</f>
        <v>-7.823559064349094E-05</v>
      </c>
      <c r="Y34" s="60">
        <f aca="true" t="shared" si="22" ref="Y34:Y50">(K34-K$6)^3</f>
        <v>0.14847069082995373</v>
      </c>
      <c r="Z34" s="60">
        <f aca="true" t="shared" si="23" ref="Z34:Z50">(L34-L$6)^3</f>
        <v>0.08791032467940992</v>
      </c>
      <c r="AA34" s="60">
        <f aca="true" t="shared" si="24" ref="AA34:AA50">(M34-M$6)^3</f>
        <v>0.00025369023386056193</v>
      </c>
      <c r="AB34" s="60">
        <f aca="true" t="shared" si="25" ref="AB34:AB50">(N34-N$6)^3</f>
        <v>-5158.518849435922</v>
      </c>
    </row>
    <row r="35" spans="1:28" ht="12.75">
      <c r="A35" s="12" t="s">
        <v>43</v>
      </c>
      <c r="B35" s="1">
        <f>'DATOS MENSUALES'!E210</f>
        <v>1.103291</v>
      </c>
      <c r="C35" s="1">
        <f>'DATOS MENSUALES'!E211</f>
        <v>3.054441</v>
      </c>
      <c r="D35" s="1">
        <f>'DATOS MENSUALES'!E212</f>
        <v>1.8432</v>
      </c>
      <c r="E35" s="1">
        <f>'DATOS MENSUALES'!E213</f>
        <v>1.45092</v>
      </c>
      <c r="F35" s="1">
        <f>'DATOS MENSUALES'!E214</f>
        <v>8.15672</v>
      </c>
      <c r="G35" s="1">
        <f>'DATOS MENSUALES'!E215</f>
        <v>10.48464</v>
      </c>
      <c r="H35" s="1">
        <f>'DATOS MENSUALES'!E216</f>
        <v>8.5371</v>
      </c>
      <c r="I35" s="1">
        <f>'DATOS MENSUALES'!E217</f>
        <v>10.910328</v>
      </c>
      <c r="J35" s="1">
        <f>'DATOS MENSUALES'!E218</f>
        <v>1.677586</v>
      </c>
      <c r="K35" s="1">
        <f>'DATOS MENSUALES'!E219</f>
        <v>1.000717</v>
      </c>
      <c r="L35" s="1">
        <f>'DATOS MENSUALES'!E220</f>
        <v>0.710288</v>
      </c>
      <c r="M35" s="1">
        <f>'DATOS MENSUALES'!E221</f>
        <v>0.860475</v>
      </c>
      <c r="N35" s="1">
        <f t="shared" si="11"/>
        <v>49.789706</v>
      </c>
      <c r="O35" s="10"/>
      <c r="P35" s="60">
        <f t="shared" si="12"/>
        <v>-0.34611764656322347</v>
      </c>
      <c r="Q35" s="60">
        <f t="shared" si="13"/>
        <v>-0.03664226618016601</v>
      </c>
      <c r="R35" s="60">
        <f t="shared" si="15"/>
        <v>-36.166860951302546</v>
      </c>
      <c r="S35" s="60">
        <f t="shared" si="16"/>
        <v>-22.319038712767068</v>
      </c>
      <c r="T35" s="60">
        <f t="shared" si="17"/>
        <v>85.58706421899335</v>
      </c>
      <c r="U35" s="60">
        <f t="shared" si="18"/>
        <v>151.16436126363365</v>
      </c>
      <c r="V35" s="60">
        <f t="shared" si="19"/>
        <v>21.951744844624958</v>
      </c>
      <c r="W35" s="60">
        <f t="shared" si="20"/>
        <v>230.77538129848128</v>
      </c>
      <c r="X35" s="60">
        <f t="shared" si="21"/>
        <v>-0.0011380096129525608</v>
      </c>
      <c r="Y35" s="60">
        <f t="shared" si="22"/>
        <v>0.027905365642633052</v>
      </c>
      <c r="Z35" s="60">
        <f t="shared" si="23"/>
        <v>0.016885164048640353</v>
      </c>
      <c r="AA35" s="60">
        <f t="shared" si="24"/>
        <v>0.023510532095525085</v>
      </c>
      <c r="AB35" s="60">
        <f t="shared" si="25"/>
        <v>1839.5549768483081</v>
      </c>
    </row>
    <row r="36" spans="1:28" ht="12.75">
      <c r="A36" s="12" t="s">
        <v>44</v>
      </c>
      <c r="B36" s="1">
        <f>'DATOS MENSUALES'!E222</f>
        <v>1.32202</v>
      </c>
      <c r="C36" s="1">
        <f>'DATOS MENSUALES'!E223</f>
        <v>1.44801</v>
      </c>
      <c r="D36" s="1">
        <f>'DATOS MENSUALES'!E224</f>
        <v>6.768168</v>
      </c>
      <c r="E36" s="1">
        <f>'DATOS MENSUALES'!E225</f>
        <v>2.936801</v>
      </c>
      <c r="F36" s="1">
        <f>'DATOS MENSUALES'!E226</f>
        <v>1.733392</v>
      </c>
      <c r="G36" s="1">
        <f>'DATOS MENSUALES'!E227</f>
        <v>3.072468</v>
      </c>
      <c r="H36" s="1">
        <f>'DATOS MENSUALES'!E228</f>
        <v>4.857114</v>
      </c>
      <c r="I36" s="1">
        <f>'DATOS MENSUALES'!E229</f>
        <v>4.236219</v>
      </c>
      <c r="J36" s="1">
        <f>'DATOS MENSUALES'!E230</f>
        <v>1.940022</v>
      </c>
      <c r="K36" s="1">
        <f>'DATOS MENSUALES'!E231</f>
        <v>0.890794</v>
      </c>
      <c r="L36" s="1">
        <f>'DATOS MENSUALES'!E232</f>
        <v>0.913792</v>
      </c>
      <c r="M36" s="1">
        <f>'DATOS MENSUALES'!E233</f>
        <v>0.93092</v>
      </c>
      <c r="N36" s="1">
        <f t="shared" si="11"/>
        <v>31.04972</v>
      </c>
      <c r="O36" s="10"/>
      <c r="P36" s="60">
        <f t="shared" si="12"/>
        <v>-0.11294856925910718</v>
      </c>
      <c r="Q36" s="60">
        <f t="shared" si="13"/>
        <v>-7.2853153080655595</v>
      </c>
      <c r="R36" s="60">
        <f t="shared" si="15"/>
        <v>4.23538562864003</v>
      </c>
      <c r="S36" s="60">
        <f t="shared" si="16"/>
        <v>-2.3507176224692548</v>
      </c>
      <c r="T36" s="60">
        <f t="shared" si="17"/>
        <v>-8.198407267027536</v>
      </c>
      <c r="U36" s="60">
        <f t="shared" si="18"/>
        <v>-9.066136923091026</v>
      </c>
      <c r="V36" s="60">
        <f t="shared" si="19"/>
        <v>-0.6814646784262214</v>
      </c>
      <c r="W36" s="60">
        <f t="shared" si="20"/>
        <v>-0.15773181397983121</v>
      </c>
      <c r="X36" s="60">
        <f t="shared" si="21"/>
        <v>0.003946741949922065</v>
      </c>
      <c r="Y36" s="60">
        <f t="shared" si="22"/>
        <v>0.007233108958812763</v>
      </c>
      <c r="Z36" s="60">
        <f t="shared" si="23"/>
        <v>0.09736893636882905</v>
      </c>
      <c r="AA36" s="60">
        <f t="shared" si="24"/>
        <v>0.04546890318198515</v>
      </c>
      <c r="AB36" s="60">
        <f t="shared" si="25"/>
        <v>-272.9960256403202</v>
      </c>
    </row>
    <row r="37" spans="1:28" ht="12.75">
      <c r="A37" s="12" t="s">
        <v>45</v>
      </c>
      <c r="B37" s="1">
        <f>'DATOS MENSUALES'!E234</f>
        <v>1.821972</v>
      </c>
      <c r="C37" s="1">
        <f>'DATOS MENSUALES'!E235</f>
        <v>6.342196</v>
      </c>
      <c r="D37" s="1">
        <f>'DATOS MENSUALES'!E236</f>
        <v>12.876318</v>
      </c>
      <c r="E37" s="1">
        <f>'DATOS MENSUALES'!E237</f>
        <v>5.903347</v>
      </c>
      <c r="F37" s="1">
        <f>'DATOS MENSUALES'!E238</f>
        <v>5.690538</v>
      </c>
      <c r="G37" s="1">
        <f>'DATOS MENSUALES'!E239</f>
        <v>8.56223</v>
      </c>
      <c r="H37" s="1">
        <f>'DATOS MENSUALES'!E240</f>
        <v>6.144912</v>
      </c>
      <c r="I37" s="1">
        <f>'DATOS MENSUALES'!E241</f>
        <v>6.76672</v>
      </c>
      <c r="J37" s="1">
        <f>'DATOS MENSUALES'!E242</f>
        <v>3.323155</v>
      </c>
      <c r="K37" s="1">
        <f>'DATOS MENSUALES'!E243</f>
        <v>0.823125</v>
      </c>
      <c r="L37" s="1">
        <f>'DATOS MENSUALES'!E244</f>
        <v>0.42435</v>
      </c>
      <c r="M37" s="1">
        <f>'DATOS MENSUALES'!E245</f>
        <v>0.873158</v>
      </c>
      <c r="N37" s="1">
        <f t="shared" si="11"/>
        <v>59.55202099999999</v>
      </c>
      <c r="O37" s="10"/>
      <c r="P37" s="60">
        <f t="shared" si="12"/>
        <v>4.546695495410107E-06</v>
      </c>
      <c r="Q37" s="60">
        <f t="shared" si="13"/>
        <v>25.81912233868142</v>
      </c>
      <c r="R37" s="60">
        <f t="shared" si="15"/>
        <v>461.19064249029066</v>
      </c>
      <c r="S37" s="60">
        <f t="shared" si="16"/>
        <v>4.386040573206273</v>
      </c>
      <c r="T37" s="60">
        <f t="shared" si="17"/>
        <v>7.309820277197799</v>
      </c>
      <c r="U37" s="60">
        <f t="shared" si="18"/>
        <v>39.46358428572163</v>
      </c>
      <c r="V37" s="60">
        <f t="shared" si="19"/>
        <v>0.06781805704743273</v>
      </c>
      <c r="W37" s="60">
        <f t="shared" si="20"/>
        <v>7.882916245596318</v>
      </c>
      <c r="X37" s="60">
        <f t="shared" si="21"/>
        <v>3.6605621448932535</v>
      </c>
      <c r="Y37" s="60">
        <f t="shared" si="22"/>
        <v>0.0019872788444825905</v>
      </c>
      <c r="Z37" s="60">
        <f t="shared" si="23"/>
        <v>-2.538657611924071E-05</v>
      </c>
      <c r="AA37" s="60">
        <f t="shared" si="24"/>
        <v>0.02677343171414004</v>
      </c>
      <c r="AB37" s="60">
        <f t="shared" si="25"/>
        <v>10670.054192756512</v>
      </c>
    </row>
    <row r="38" spans="1:28" ht="12.75">
      <c r="A38" s="12" t="s">
        <v>46</v>
      </c>
      <c r="B38" s="1">
        <f>'DATOS MENSUALES'!E246</f>
        <v>5.960344</v>
      </c>
      <c r="C38" s="1">
        <f>'DATOS MENSUALES'!E247</f>
        <v>8.836113</v>
      </c>
      <c r="D38" s="1">
        <f>'DATOS MENSUALES'!E248</f>
        <v>6.109488</v>
      </c>
      <c r="E38" s="1">
        <f>'DATOS MENSUALES'!E249</f>
        <v>3.663946</v>
      </c>
      <c r="F38" s="1">
        <f>'DATOS MENSUALES'!E250</f>
        <v>5.97198</v>
      </c>
      <c r="G38" s="1">
        <f>'DATOS MENSUALES'!E251</f>
        <v>7.23231</v>
      </c>
      <c r="H38" s="1">
        <f>'DATOS MENSUALES'!E252</f>
        <v>3.686678</v>
      </c>
      <c r="I38" s="1">
        <f>'DATOS MENSUALES'!E253</f>
        <v>2.576965</v>
      </c>
      <c r="J38" s="1">
        <f>'DATOS MENSUALES'!E254</f>
        <v>0.655995</v>
      </c>
      <c r="K38" s="1">
        <f>'DATOS MENSUALES'!E255</f>
        <v>0.68129</v>
      </c>
      <c r="L38" s="1">
        <f>'DATOS MENSUALES'!E256</f>
        <v>1.002365</v>
      </c>
      <c r="M38" s="1">
        <f>'DATOS MENSUALES'!E257</f>
        <v>1.433304</v>
      </c>
      <c r="N38" s="1">
        <f t="shared" si="11"/>
        <v>47.81077799999999</v>
      </c>
      <c r="O38" s="10"/>
      <c r="P38" s="60">
        <f t="shared" si="12"/>
        <v>71.72884106364856</v>
      </c>
      <c r="Q38" s="60">
        <f t="shared" si="13"/>
        <v>161.83649970867395</v>
      </c>
      <c r="R38" s="60">
        <f t="shared" si="15"/>
        <v>0.8827112413872532</v>
      </c>
      <c r="S38" s="60">
        <f t="shared" si="16"/>
        <v>-0.218703873581008</v>
      </c>
      <c r="T38" s="60">
        <f t="shared" si="17"/>
        <v>10.97344315492975</v>
      </c>
      <c r="U38" s="60">
        <f t="shared" si="18"/>
        <v>8.929979830628316</v>
      </c>
      <c r="V38" s="60">
        <f t="shared" si="19"/>
        <v>-8.620583289604365</v>
      </c>
      <c r="W38" s="60">
        <f t="shared" si="20"/>
        <v>-10.641612037850809</v>
      </c>
      <c r="X38" s="60">
        <f t="shared" si="21"/>
        <v>-1.4276076866688505</v>
      </c>
      <c r="Y38" s="60">
        <f t="shared" si="22"/>
        <v>-4.1815222275074405E-06</v>
      </c>
      <c r="Z38" s="60">
        <f t="shared" si="23"/>
        <v>0.16513019498097734</v>
      </c>
      <c r="AA38" s="60">
        <f t="shared" si="24"/>
        <v>0.6345140722618167</v>
      </c>
      <c r="AB38" s="60">
        <f t="shared" si="25"/>
        <v>1084.452382863939</v>
      </c>
    </row>
    <row r="39" spans="1:28" ht="12.75">
      <c r="A39" s="12" t="s">
        <v>47</v>
      </c>
      <c r="B39" s="1">
        <f>'DATOS MENSUALES'!E258</f>
        <v>3.431142</v>
      </c>
      <c r="C39" s="1">
        <f>'DATOS MENSUALES'!E259</f>
        <v>8.61459</v>
      </c>
      <c r="D39" s="1">
        <f>'DATOS MENSUALES'!E260</f>
        <v>5.388999</v>
      </c>
      <c r="E39" s="1">
        <f>'DATOS MENSUALES'!E261</f>
        <v>7.456592</v>
      </c>
      <c r="F39" s="1">
        <f>'DATOS MENSUALES'!E262</f>
        <v>2.79936</v>
      </c>
      <c r="G39" s="1">
        <f>'DATOS MENSUALES'!E263</f>
        <v>4.837469</v>
      </c>
      <c r="H39" s="1">
        <f>'DATOS MENSUALES'!E264</f>
        <v>7.31668</v>
      </c>
      <c r="I39" s="1">
        <f>'DATOS MENSUALES'!E265</f>
        <v>4.982069</v>
      </c>
      <c r="J39" s="1">
        <f>'DATOS MENSUALES'!E266</f>
        <v>1.991388</v>
      </c>
      <c r="K39" s="1">
        <f>'DATOS MENSUALES'!E267</f>
        <v>0.954275</v>
      </c>
      <c r="L39" s="1">
        <f>'DATOS MENSUALES'!E268</f>
        <v>0.291788</v>
      </c>
      <c r="M39" s="1">
        <f>'DATOS MENSUALES'!E269</f>
        <v>0.479216</v>
      </c>
      <c r="N39" s="1">
        <f t="shared" si="11"/>
        <v>48.543568</v>
      </c>
      <c r="O39" s="10"/>
      <c r="P39" s="60">
        <f t="shared" si="12"/>
        <v>4.296853091105933</v>
      </c>
      <c r="Q39" s="60">
        <f t="shared" si="13"/>
        <v>142.89195772916682</v>
      </c>
      <c r="R39" s="60">
        <f t="shared" si="15"/>
        <v>0.013613929880809908</v>
      </c>
      <c r="S39" s="60">
        <f t="shared" si="16"/>
        <v>32.46642357760693</v>
      </c>
      <c r="T39" s="60">
        <f t="shared" si="17"/>
        <v>-0.8585427494186555</v>
      </c>
      <c r="U39" s="60">
        <f t="shared" si="18"/>
        <v>-0.03281889585534874</v>
      </c>
      <c r="V39" s="60">
        <f t="shared" si="19"/>
        <v>3.941086169335465</v>
      </c>
      <c r="W39" s="60">
        <f t="shared" si="20"/>
        <v>0.008683895802387528</v>
      </c>
      <c r="X39" s="60">
        <f t="shared" si="21"/>
        <v>0.009181641295480974</v>
      </c>
      <c r="Y39" s="60">
        <f t="shared" si="22"/>
        <v>0.016949719697197392</v>
      </c>
      <c r="Z39" s="60">
        <f t="shared" si="23"/>
        <v>-0.004247759521258835</v>
      </c>
      <c r="AA39" s="60">
        <f t="shared" si="24"/>
        <v>-0.0008515266109434173</v>
      </c>
      <c r="AB39" s="60">
        <f t="shared" si="25"/>
        <v>1333.4427999112208</v>
      </c>
    </row>
    <row r="40" spans="1:28" ht="12.75">
      <c r="A40" s="12" t="s">
        <v>48</v>
      </c>
      <c r="B40" s="1">
        <f>'DATOS MENSUALES'!E270</f>
        <v>0.966112</v>
      </c>
      <c r="C40" s="1">
        <f>'DATOS MENSUALES'!E271</f>
        <v>0.95702</v>
      </c>
      <c r="D40" s="1">
        <f>'DATOS MENSUALES'!E272</f>
        <v>1.85129</v>
      </c>
      <c r="E40" s="1">
        <f>'DATOS MENSUALES'!E273</f>
        <v>5.458781</v>
      </c>
      <c r="F40" s="1">
        <f>'DATOS MENSUALES'!E274</f>
        <v>1.024675</v>
      </c>
      <c r="G40" s="1">
        <f>'DATOS MENSUALES'!E275</f>
        <v>8.088192</v>
      </c>
      <c r="H40" s="1">
        <f>'DATOS MENSUALES'!E276</f>
        <v>7.61463</v>
      </c>
      <c r="I40" s="1">
        <f>'DATOS MENSUALES'!E277</f>
        <v>6.20806</v>
      </c>
      <c r="J40" s="1">
        <f>'DATOS MENSUALES'!E278</f>
        <v>2.70053</v>
      </c>
      <c r="K40" s="1">
        <f>'DATOS MENSUALES'!E279</f>
        <v>1.806805</v>
      </c>
      <c r="L40" s="1">
        <f>'DATOS MENSUALES'!E280</f>
        <v>1.150524</v>
      </c>
      <c r="M40" s="1">
        <f>'DATOS MENSUALES'!E281</f>
        <v>2.078925</v>
      </c>
      <c r="N40" s="1">
        <f t="shared" si="11"/>
        <v>39.905543999999985</v>
      </c>
      <c r="O40" s="10"/>
      <c r="P40" s="60">
        <f t="shared" si="12"/>
        <v>-0.5912096422294346</v>
      </c>
      <c r="Q40" s="60">
        <f t="shared" si="13"/>
        <v>-14.341216436912338</v>
      </c>
      <c r="R40" s="60">
        <f t="shared" si="15"/>
        <v>-35.90208361935698</v>
      </c>
      <c r="S40" s="60">
        <f t="shared" si="16"/>
        <v>1.6951272080623252</v>
      </c>
      <c r="T40" s="60">
        <f t="shared" si="17"/>
        <v>-20.237414715404483</v>
      </c>
      <c r="U40" s="60">
        <f t="shared" si="18"/>
        <v>25.168115635182826</v>
      </c>
      <c r="V40" s="60">
        <f t="shared" si="19"/>
        <v>6.618401764072712</v>
      </c>
      <c r="W40" s="60">
        <f t="shared" si="20"/>
        <v>2.93363406262137</v>
      </c>
      <c r="X40" s="60">
        <f t="shared" si="21"/>
        <v>0.7749877602751353</v>
      </c>
      <c r="Y40" s="60">
        <f t="shared" si="22"/>
        <v>1.365430698357463</v>
      </c>
      <c r="Z40" s="60">
        <f t="shared" si="23"/>
        <v>0.33829398976730646</v>
      </c>
      <c r="AA40" s="60">
        <f t="shared" si="24"/>
        <v>3.408356416971463</v>
      </c>
      <c r="AB40" s="60">
        <f t="shared" si="25"/>
        <v>13.290182056741946</v>
      </c>
    </row>
    <row r="41" spans="1:28" ht="12.75">
      <c r="A41" s="12" t="s">
        <v>49</v>
      </c>
      <c r="B41" s="1">
        <f>'DATOS MENSUALES'!E282</f>
        <v>0.850164</v>
      </c>
      <c r="C41" s="1">
        <f>'DATOS MENSUALES'!E283</f>
        <v>8.16598</v>
      </c>
      <c r="D41" s="1">
        <f>'DATOS MENSUALES'!E284</f>
        <v>2.294204</v>
      </c>
      <c r="E41" s="1">
        <f>'DATOS MENSUALES'!E285</f>
        <v>1.703655</v>
      </c>
      <c r="F41" s="1">
        <f>'DATOS MENSUALES'!E286</f>
        <v>5.4405</v>
      </c>
      <c r="G41" s="1">
        <f>'DATOS MENSUALES'!E287</f>
        <v>6.792263</v>
      </c>
      <c r="H41" s="1">
        <f>'DATOS MENSUALES'!E288</f>
        <v>6.379852</v>
      </c>
      <c r="I41" s="1">
        <f>'DATOS MENSUALES'!E289</f>
        <v>3.655148</v>
      </c>
      <c r="J41" s="1">
        <f>'DATOS MENSUALES'!E290</f>
        <v>1.65358</v>
      </c>
      <c r="K41" s="1">
        <f>'DATOS MENSUALES'!E291</f>
        <v>1.044638</v>
      </c>
      <c r="L41" s="1">
        <f>'DATOS MENSUALES'!E292</f>
        <v>0.641273</v>
      </c>
      <c r="M41" s="1">
        <f>'DATOS MENSUALES'!E293</f>
        <v>0.309175</v>
      </c>
      <c r="N41" s="1">
        <f t="shared" si="11"/>
        <v>38.930431999999996</v>
      </c>
      <c r="O41" s="10"/>
      <c r="P41" s="60">
        <f t="shared" si="12"/>
        <v>-0.8716446797898842</v>
      </c>
      <c r="Q41" s="60">
        <f t="shared" si="13"/>
        <v>109.17383341094661</v>
      </c>
      <c r="R41" s="60">
        <f t="shared" si="15"/>
        <v>-23.2960514166563</v>
      </c>
      <c r="S41" s="60">
        <f t="shared" si="16"/>
        <v>-16.832015393364692</v>
      </c>
      <c r="T41" s="60">
        <f t="shared" si="17"/>
        <v>4.832885564127376</v>
      </c>
      <c r="U41" s="60">
        <f t="shared" si="18"/>
        <v>4.367743513906262</v>
      </c>
      <c r="V41" s="60">
        <f t="shared" si="19"/>
        <v>0.2655267742889151</v>
      </c>
      <c r="W41" s="60">
        <f t="shared" si="20"/>
        <v>-1.4101161856874704</v>
      </c>
      <c r="X41" s="60">
        <f t="shared" si="21"/>
        <v>-0.0021173472037264757</v>
      </c>
      <c r="Y41" s="60">
        <f t="shared" si="22"/>
        <v>0.04186774026102557</v>
      </c>
      <c r="Z41" s="60">
        <f t="shared" si="23"/>
        <v>0.006595265167765403</v>
      </c>
      <c r="AA41" s="60">
        <f t="shared" si="24"/>
        <v>-0.01857267601829338</v>
      </c>
      <c r="AB41" s="60">
        <f t="shared" si="25"/>
        <v>2.7064777990146847</v>
      </c>
    </row>
    <row r="42" spans="1:28" ht="12.75">
      <c r="A42" s="12" t="s">
        <v>50</v>
      </c>
      <c r="B42" s="1">
        <f>'DATOS MENSUALES'!E294</f>
        <v>1.981032</v>
      </c>
      <c r="C42" s="1">
        <f>'DATOS MENSUALES'!E295</f>
        <v>0.651514</v>
      </c>
      <c r="D42" s="1">
        <f>'DATOS MENSUALES'!E296</f>
        <v>2.469584</v>
      </c>
      <c r="E42" s="1">
        <f>'DATOS MENSUALES'!E297</f>
        <v>2.819028</v>
      </c>
      <c r="F42" s="1">
        <f>'DATOS MENSUALES'!E298</f>
        <v>4.398728</v>
      </c>
      <c r="G42" s="1">
        <f>'DATOS MENSUALES'!E299</f>
        <v>9.4021</v>
      </c>
      <c r="H42" s="1">
        <f>'DATOS MENSUALES'!E300</f>
        <v>8.139096</v>
      </c>
      <c r="I42" s="1">
        <f>'DATOS MENSUALES'!E301</f>
        <v>2.79055</v>
      </c>
      <c r="J42" s="1">
        <f>'DATOS MENSUALES'!E302</f>
        <v>0.432276</v>
      </c>
      <c r="K42" s="1">
        <f>'DATOS MENSUALES'!E303</f>
        <v>0.208539</v>
      </c>
      <c r="L42" s="1">
        <f>'DATOS MENSUALES'!E304</f>
        <v>0.203544</v>
      </c>
      <c r="M42" s="1">
        <f>'DATOS MENSUALES'!E305</f>
        <v>0.4503</v>
      </c>
      <c r="N42" s="1">
        <f t="shared" si="11"/>
        <v>33.94629100000001</v>
      </c>
      <c r="O42" s="10"/>
      <c r="P42" s="60">
        <f t="shared" si="12"/>
        <v>0.0054171452031759925</v>
      </c>
      <c r="Q42" s="60">
        <f t="shared" si="13"/>
        <v>-20.460026385741685</v>
      </c>
      <c r="R42" s="60">
        <f t="shared" si="15"/>
        <v>-19.262558542645767</v>
      </c>
      <c r="S42" s="60">
        <f t="shared" si="16"/>
        <v>-3.032325356033614</v>
      </c>
      <c r="T42" s="60">
        <f t="shared" si="17"/>
        <v>0.27327971574593213</v>
      </c>
      <c r="U42" s="60">
        <f t="shared" si="18"/>
        <v>76.46610973971052</v>
      </c>
      <c r="V42" s="60">
        <f t="shared" si="19"/>
        <v>13.858331799956028</v>
      </c>
      <c r="W42" s="60">
        <f t="shared" si="20"/>
        <v>-7.832877086469498</v>
      </c>
      <c r="X42" s="60">
        <f t="shared" si="21"/>
        <v>-2.458809224882612</v>
      </c>
      <c r="Y42" s="60">
        <f t="shared" si="22"/>
        <v>-0.11683090754009762</v>
      </c>
      <c r="Z42" s="60">
        <f t="shared" si="23"/>
        <v>-0.01566180158246361</v>
      </c>
      <c r="AA42" s="60">
        <f t="shared" si="24"/>
        <v>-0.0018927961005577908</v>
      </c>
      <c r="AB42" s="60">
        <f t="shared" si="25"/>
        <v>-46.28961091136193</v>
      </c>
    </row>
    <row r="43" spans="1:28" ht="12.75">
      <c r="A43" s="12" t="s">
        <v>51</v>
      </c>
      <c r="B43" s="1">
        <f>'DATOS MENSUALES'!E306</f>
        <v>1.004672</v>
      </c>
      <c r="C43" s="1">
        <f>'DATOS MENSUALES'!E307</f>
        <v>5.245014</v>
      </c>
      <c r="D43" s="1">
        <f>'DATOS MENSUALES'!E308</f>
        <v>9.230375</v>
      </c>
      <c r="E43" s="1">
        <f>'DATOS MENSUALES'!E309</f>
        <v>3.97575</v>
      </c>
      <c r="F43" s="1">
        <f>'DATOS MENSUALES'!E310</f>
        <v>6.847524</v>
      </c>
      <c r="G43" s="1">
        <f>'DATOS MENSUALES'!E311</f>
        <v>3.607821</v>
      </c>
      <c r="H43" s="1">
        <f>'DATOS MENSUALES'!E312</f>
        <v>3.00901</v>
      </c>
      <c r="I43" s="1">
        <f>'DATOS MENSUALES'!E313</f>
        <v>1.429585</v>
      </c>
      <c r="J43" s="1">
        <f>'DATOS MENSUALES'!E314</f>
        <v>1.336965</v>
      </c>
      <c r="K43" s="1">
        <f>'DATOS MENSUALES'!E315</f>
        <v>0.339388</v>
      </c>
      <c r="L43" s="1">
        <f>'DATOS MENSUALES'!E316</f>
        <v>0.13891</v>
      </c>
      <c r="M43" s="1">
        <f>'DATOS MENSUALES'!E317</f>
        <v>0.178024</v>
      </c>
      <c r="N43" s="1">
        <f t="shared" si="11"/>
        <v>36.34303800000001</v>
      </c>
      <c r="O43" s="10"/>
      <c r="P43" s="60">
        <f t="shared" si="12"/>
        <v>-0.5134095242152077</v>
      </c>
      <c r="Q43" s="60">
        <f t="shared" si="13"/>
        <v>6.418556509566112</v>
      </c>
      <c r="R43" s="60">
        <f t="shared" si="15"/>
        <v>67.92500822406924</v>
      </c>
      <c r="S43" s="60">
        <f t="shared" si="16"/>
        <v>-0.02456330180717956</v>
      </c>
      <c r="T43" s="60">
        <f t="shared" si="17"/>
        <v>29.72568712048028</v>
      </c>
      <c r="U43" s="60">
        <f t="shared" si="18"/>
        <v>-3.7225316180506223</v>
      </c>
      <c r="V43" s="60">
        <f t="shared" si="19"/>
        <v>-20.30398397366773</v>
      </c>
      <c r="W43" s="60">
        <f t="shared" si="20"/>
        <v>-37.49244550716309</v>
      </c>
      <c r="X43" s="60">
        <f t="shared" si="21"/>
        <v>-0.08813571664736304</v>
      </c>
      <c r="Y43" s="60">
        <f t="shared" si="22"/>
        <v>-0.04588755327408237</v>
      </c>
      <c r="Z43" s="60">
        <f t="shared" si="23"/>
        <v>-0.0312053335984841</v>
      </c>
      <c r="AA43" s="60">
        <f t="shared" si="24"/>
        <v>-0.06208761073708247</v>
      </c>
      <c r="AB43" s="60">
        <f t="shared" si="25"/>
        <v>-1.7013739684072615</v>
      </c>
    </row>
    <row r="44" spans="1:28" ht="12.75">
      <c r="A44" s="12" t="s">
        <v>52</v>
      </c>
      <c r="B44" s="1">
        <f>'DATOS MENSUALES'!E318</f>
        <v>3.051798</v>
      </c>
      <c r="C44" s="1">
        <f>'DATOS MENSUALES'!E319</f>
        <v>7.435368</v>
      </c>
      <c r="D44" s="1">
        <f>'DATOS MENSUALES'!E320</f>
        <v>12.3201</v>
      </c>
      <c r="E44" s="1">
        <f>'DATOS MENSUALES'!E321</f>
        <v>3.776315</v>
      </c>
      <c r="F44" s="1">
        <f>'DATOS MENSUALES'!E322</f>
        <v>2.075275</v>
      </c>
      <c r="G44" s="1">
        <f>'DATOS MENSUALES'!E323</f>
        <v>5.245196</v>
      </c>
      <c r="H44" s="1">
        <f>'DATOS MENSUALES'!E324</f>
        <v>1.91597</v>
      </c>
      <c r="I44" s="1">
        <f>'DATOS MENSUALES'!E325</f>
        <v>3.845418</v>
      </c>
      <c r="J44" s="1">
        <f>'DATOS MENSUALES'!E326</f>
        <v>0.96615</v>
      </c>
      <c r="K44" s="1">
        <f>'DATOS MENSUALES'!E327</f>
        <v>0.28704</v>
      </c>
      <c r="L44" s="1">
        <f>'DATOS MENSUALES'!E328</f>
        <v>0.215071</v>
      </c>
      <c r="M44" s="1">
        <f>'DATOS MENSUALES'!E329</f>
        <v>0.334412</v>
      </c>
      <c r="N44" s="1">
        <f t="shared" si="11"/>
        <v>41.468113</v>
      </c>
      <c r="O44" s="10"/>
      <c r="P44" s="60">
        <f t="shared" si="12"/>
        <v>1.9362638113528623</v>
      </c>
      <c r="Q44" s="60">
        <f t="shared" si="13"/>
        <v>66.37021871968739</v>
      </c>
      <c r="R44" s="60">
        <f t="shared" si="15"/>
        <v>368.58316824105134</v>
      </c>
      <c r="S44" s="60">
        <f t="shared" si="16"/>
        <v>-0.11773849267294274</v>
      </c>
      <c r="T44" s="60">
        <f t="shared" si="17"/>
        <v>-4.695350176706119</v>
      </c>
      <c r="U44" s="60">
        <f t="shared" si="18"/>
        <v>0.0006713333551959548</v>
      </c>
      <c r="V44" s="60">
        <f t="shared" si="19"/>
        <v>-55.79292606936994</v>
      </c>
      <c r="W44" s="60">
        <f t="shared" si="20"/>
        <v>-0.8072326744447178</v>
      </c>
      <c r="X44" s="60">
        <f t="shared" si="21"/>
        <v>-0.5430180704100722</v>
      </c>
      <c r="Y44" s="60">
        <f t="shared" si="22"/>
        <v>-0.06910300597407912</v>
      </c>
      <c r="Z44" s="60">
        <f t="shared" si="23"/>
        <v>-0.013595297079761565</v>
      </c>
      <c r="AA44" s="60">
        <f t="shared" si="24"/>
        <v>-0.013752842442310604</v>
      </c>
      <c r="AB44" s="60">
        <f t="shared" si="25"/>
        <v>60.75733794701426</v>
      </c>
    </row>
    <row r="45" spans="1:28" ht="12.75">
      <c r="A45" s="12" t="s">
        <v>53</v>
      </c>
      <c r="B45" s="1">
        <f>'DATOS MENSUALES'!E330</f>
        <v>0.418806</v>
      </c>
      <c r="C45" s="1">
        <f>'DATOS MENSUALES'!E331</f>
        <v>3.07496</v>
      </c>
      <c r="D45" s="1">
        <f>'DATOS MENSUALES'!E332</f>
        <v>8.438664</v>
      </c>
      <c r="E45" s="1">
        <f>'DATOS MENSUALES'!E333</f>
        <v>15.54012</v>
      </c>
      <c r="F45" s="1">
        <f>'DATOS MENSUALES'!E334</f>
        <v>5.789995</v>
      </c>
      <c r="G45" s="1">
        <f>'DATOS MENSUALES'!E335</f>
        <v>5.8092</v>
      </c>
      <c r="H45" s="1">
        <f>'DATOS MENSUALES'!E336</f>
        <v>13.197283</v>
      </c>
      <c r="I45" s="1">
        <f>'DATOS MENSUALES'!E337</f>
        <v>6.388758</v>
      </c>
      <c r="J45" s="1">
        <f>'DATOS MENSUALES'!E338</f>
        <v>1.399251</v>
      </c>
      <c r="K45" s="1">
        <f>'DATOS MENSUALES'!E339</f>
        <v>0.172592</v>
      </c>
      <c r="L45" s="1">
        <f>'DATOS MENSUALES'!E340</f>
        <v>0.058596</v>
      </c>
      <c r="M45" s="1">
        <f>'DATOS MENSUALES'!E341</f>
        <v>0.145791</v>
      </c>
      <c r="N45" s="1">
        <f t="shared" si="11"/>
        <v>60.434016</v>
      </c>
      <c r="O45" s="10"/>
      <c r="P45" s="60">
        <f t="shared" si="12"/>
        <v>-2.66595659972705</v>
      </c>
      <c r="Q45" s="60">
        <f t="shared" si="13"/>
        <v>-0.030262177105906108</v>
      </c>
      <c r="R45" s="60">
        <f t="shared" si="15"/>
        <v>35.56075699323591</v>
      </c>
      <c r="S45" s="60">
        <f t="shared" si="16"/>
        <v>1432.8383637427994</v>
      </c>
      <c r="T45" s="60">
        <f t="shared" si="17"/>
        <v>8.492209829488177</v>
      </c>
      <c r="U45" s="60">
        <f t="shared" si="18"/>
        <v>0.2766139383447329</v>
      </c>
      <c r="V45" s="60">
        <f t="shared" si="19"/>
        <v>415.1896781850438</v>
      </c>
      <c r="W45" s="60">
        <f t="shared" si="20"/>
        <v>4.190669809109824</v>
      </c>
      <c r="X45" s="60">
        <f t="shared" si="21"/>
        <v>-0.056066914667147055</v>
      </c>
      <c r="Y45" s="60">
        <f t="shared" si="22"/>
        <v>-0.14454491130490976</v>
      </c>
      <c r="Z45" s="60">
        <f t="shared" si="23"/>
        <v>-0.06169735915290183</v>
      </c>
      <c r="AA45" s="60">
        <f t="shared" si="24"/>
        <v>-0.07851738941943313</v>
      </c>
      <c r="AB45" s="60">
        <f t="shared" si="25"/>
        <v>12004.542599755334</v>
      </c>
    </row>
    <row r="46" spans="1:28" ht="12.75">
      <c r="A46" s="12" t="s">
        <v>54</v>
      </c>
      <c r="B46" s="1">
        <f>'DATOS MENSUALES'!E342</f>
        <v>0.093</v>
      </c>
      <c r="C46" s="1">
        <f>'DATOS MENSUALES'!E343</f>
        <v>2.738964</v>
      </c>
      <c r="D46" s="1">
        <f>'DATOS MENSUALES'!E344</f>
        <v>4.642</v>
      </c>
      <c r="E46" s="1">
        <f>'DATOS MENSUALES'!E345</f>
        <v>5.174676</v>
      </c>
      <c r="F46" s="1">
        <f>'DATOS MENSUALES'!E346</f>
        <v>3.10478</v>
      </c>
      <c r="G46" s="1">
        <f>'DATOS MENSUALES'!E347</f>
        <v>7.47574</v>
      </c>
      <c r="H46" s="1">
        <f>'DATOS MENSUALES'!E348</f>
        <v>4.789594</v>
      </c>
      <c r="I46" s="1">
        <f>'DATOS MENSUALES'!E349</f>
        <v>5.813856</v>
      </c>
      <c r="J46" s="1">
        <f>'DATOS MENSUALES'!E350</f>
        <v>2.062134</v>
      </c>
      <c r="K46" s="1">
        <f>'DATOS MENSUALES'!E351</f>
        <v>0.41769</v>
      </c>
      <c r="L46" s="1">
        <f>'DATOS MENSUALES'!E352</f>
        <v>0.122664</v>
      </c>
      <c r="M46" s="1">
        <f>'DATOS MENSUALES'!E353</f>
        <v>1.530272</v>
      </c>
      <c r="N46" s="1">
        <f t="shared" si="11"/>
        <v>37.96537000000001</v>
      </c>
      <c r="O46" s="10"/>
      <c r="P46" s="60">
        <f t="shared" si="12"/>
        <v>-5.0213420660929176</v>
      </c>
      <c r="Q46" s="60">
        <f t="shared" si="13"/>
        <v>-0.2716216316765947</v>
      </c>
      <c r="R46" s="60">
        <f t="shared" si="15"/>
        <v>-0.13126760069376434</v>
      </c>
      <c r="S46" s="60">
        <f t="shared" si="16"/>
        <v>0.7491991339889593</v>
      </c>
      <c r="T46" s="60">
        <f t="shared" si="17"/>
        <v>-0.2683499864352649</v>
      </c>
      <c r="U46" s="60">
        <f t="shared" si="18"/>
        <v>12.456600637616138</v>
      </c>
      <c r="V46" s="60">
        <f t="shared" si="19"/>
        <v>-0.8506694251796376</v>
      </c>
      <c r="W46" s="60">
        <f t="shared" si="20"/>
        <v>1.1162259331207753</v>
      </c>
      <c r="X46" s="60">
        <f t="shared" si="21"/>
        <v>0.021985989673168463</v>
      </c>
      <c r="Y46" s="60">
        <f t="shared" si="22"/>
        <v>-0.021884001313980307</v>
      </c>
      <c r="Z46" s="60">
        <f t="shared" si="23"/>
        <v>-0.03628971650268256</v>
      </c>
      <c r="AA46" s="60">
        <f t="shared" si="24"/>
        <v>0.8744701716671591</v>
      </c>
      <c r="AB46" s="60">
        <f t="shared" si="25"/>
        <v>0.07869292298408863</v>
      </c>
    </row>
    <row r="47" spans="1:28" ht="12.75">
      <c r="A47" s="12" t="s">
        <v>55</v>
      </c>
      <c r="B47" s="1">
        <f>'DATOS MENSUALES'!E354</f>
        <v>0.769104</v>
      </c>
      <c r="C47" s="1">
        <f>'DATOS MENSUALES'!E355</f>
        <v>1.761474</v>
      </c>
      <c r="D47" s="1">
        <f>'DATOS MENSUALES'!E356</f>
        <v>14.05305</v>
      </c>
      <c r="E47" s="1">
        <f>'DATOS MENSUALES'!E357</f>
        <v>11.448682</v>
      </c>
      <c r="F47" s="1">
        <f>'DATOS MENSUALES'!E358</f>
        <v>3.6918</v>
      </c>
      <c r="G47" s="1">
        <f>'DATOS MENSUALES'!E359</f>
        <v>3.581152</v>
      </c>
      <c r="H47" s="1">
        <f>'DATOS MENSUALES'!E360</f>
        <v>9.47424</v>
      </c>
      <c r="I47" s="1">
        <f>'DATOS MENSUALES'!E361</f>
        <v>8.657519</v>
      </c>
      <c r="J47" s="1">
        <f>'DATOS MENSUALES'!E362</f>
        <v>2.338767</v>
      </c>
      <c r="K47" s="1">
        <f>'DATOS MENSUALES'!E363</f>
        <v>0.278545</v>
      </c>
      <c r="L47" s="1">
        <f>'DATOS MENSUALES'!E364</f>
        <v>0.24064</v>
      </c>
      <c r="M47" s="1">
        <f>'DATOS MENSUALES'!E365</f>
        <v>0.21663</v>
      </c>
      <c r="N47" s="1">
        <f t="shared" si="11"/>
        <v>56.51160300000001</v>
      </c>
      <c r="O47" s="10"/>
      <c r="P47" s="60">
        <f t="shared" si="12"/>
        <v>-1.1129055883398618</v>
      </c>
      <c r="Q47" s="60">
        <f t="shared" si="13"/>
        <v>-4.291901255524266</v>
      </c>
      <c r="R47" s="60">
        <f t="shared" si="15"/>
        <v>705.6414941983826</v>
      </c>
      <c r="S47" s="60">
        <f t="shared" si="16"/>
        <v>370.4932036531082</v>
      </c>
      <c r="T47" s="60">
        <f t="shared" si="17"/>
        <v>-0.00019502225612671198</v>
      </c>
      <c r="U47" s="60">
        <f t="shared" si="18"/>
        <v>-3.918028020388614</v>
      </c>
      <c r="V47" s="60">
        <f t="shared" si="19"/>
        <v>52.19324760820998</v>
      </c>
      <c r="W47" s="60">
        <f t="shared" si="20"/>
        <v>58.4559770918043</v>
      </c>
      <c r="X47" s="60">
        <f t="shared" si="21"/>
        <v>0.17260162814258354</v>
      </c>
      <c r="Y47" s="60">
        <f t="shared" si="22"/>
        <v>-0.07348402739722093</v>
      </c>
      <c r="Z47" s="60">
        <f t="shared" si="23"/>
        <v>-0.009677230604322113</v>
      </c>
      <c r="AA47" s="60">
        <f t="shared" si="24"/>
        <v>-0.045640716490845806</v>
      </c>
      <c r="AB47" s="60">
        <f t="shared" si="25"/>
        <v>6831.701768976445</v>
      </c>
    </row>
    <row r="48" spans="1:28" ht="12.75">
      <c r="A48" s="12" t="s">
        <v>56</v>
      </c>
      <c r="B48" s="1">
        <f>'DATOS MENSUALES'!E366</f>
        <v>0.20933</v>
      </c>
      <c r="C48" s="1">
        <f>'DATOS MENSUALES'!E367</f>
        <v>2.997462</v>
      </c>
      <c r="D48" s="1">
        <f>'DATOS MENSUALES'!E368</f>
        <v>2.909673</v>
      </c>
      <c r="E48" s="1">
        <f>'DATOS MENSUALES'!E369</f>
        <v>3.430952</v>
      </c>
      <c r="F48" s="1">
        <f>'DATOS MENSUALES'!E370</f>
        <v>4.65016</v>
      </c>
      <c r="G48" s="1">
        <f>'DATOS MENSUALES'!E371</f>
        <v>3.422214</v>
      </c>
      <c r="H48" s="1">
        <f>'DATOS MENSUALES'!E372</f>
        <v>9.836584</v>
      </c>
      <c r="I48" s="1">
        <f>'DATOS MENSUALES'!E373</f>
        <v>6.811596</v>
      </c>
      <c r="J48" s="1">
        <f>'DATOS MENSUALES'!E374</f>
        <v>3.66147</v>
      </c>
      <c r="K48" s="1">
        <f>'DATOS MENSUALES'!E375</f>
        <v>1.337</v>
      </c>
      <c r="L48" s="1">
        <f>'DATOS MENSUALES'!E376</f>
        <v>0.499122</v>
      </c>
      <c r="M48" s="1">
        <f>'DATOS MENSUALES'!E377</f>
        <v>0.2832</v>
      </c>
      <c r="N48" s="1">
        <f t="shared" si="11"/>
        <v>40.04876300000001</v>
      </c>
      <c r="O48" s="10"/>
      <c r="P48" s="60">
        <f t="shared" si="12"/>
        <v>-4.0659333603367385</v>
      </c>
      <c r="Q48" s="60">
        <f t="shared" si="13"/>
        <v>-0.05892008200116898</v>
      </c>
      <c r="R48" s="60">
        <f t="shared" si="15"/>
        <v>-11.247673355317206</v>
      </c>
      <c r="S48" s="60">
        <f t="shared" si="16"/>
        <v>-0.5832025591552948</v>
      </c>
      <c r="T48" s="60">
        <f t="shared" si="17"/>
        <v>0.7298967797463192</v>
      </c>
      <c r="U48" s="60">
        <f t="shared" si="18"/>
        <v>-5.22653951562975</v>
      </c>
      <c r="V48" s="60">
        <f t="shared" si="19"/>
        <v>68.89443444486555</v>
      </c>
      <c r="W48" s="60">
        <f t="shared" si="20"/>
        <v>8.428275363201932</v>
      </c>
      <c r="X48" s="60">
        <f t="shared" si="21"/>
        <v>6.639164517321354</v>
      </c>
      <c r="Y48" s="60">
        <f t="shared" si="22"/>
        <v>0.26165206193493207</v>
      </c>
      <c r="Z48" s="60">
        <f t="shared" si="23"/>
        <v>9.346465656645093E-05</v>
      </c>
      <c r="AA48" s="60">
        <f t="shared" si="24"/>
        <v>-0.02459127046525818</v>
      </c>
      <c r="AB48" s="60">
        <f t="shared" si="25"/>
        <v>15.849574225026021</v>
      </c>
    </row>
    <row r="49" spans="1:28" ht="12.75">
      <c r="A49" s="12" t="s">
        <v>57</v>
      </c>
      <c r="B49" s="1">
        <f>'DATOS MENSUALES'!E378</f>
        <v>0.288586</v>
      </c>
      <c r="C49" s="1">
        <f>'DATOS MENSUALES'!E379</f>
        <v>1.564466</v>
      </c>
      <c r="D49" s="1">
        <f>'DATOS MENSUALES'!E380</f>
        <v>4.6863</v>
      </c>
      <c r="E49" s="1">
        <f>'DATOS MENSUALES'!E381</f>
        <v>2.692253</v>
      </c>
      <c r="F49" s="1">
        <f>'DATOS MENSUALES'!E382</f>
        <v>4.505391</v>
      </c>
      <c r="G49" s="1">
        <f>'DATOS MENSUALES'!E383</f>
        <v>5.03265</v>
      </c>
      <c r="H49" s="1">
        <f>'DATOS MENSUALES'!E384</f>
        <v>8.271354</v>
      </c>
      <c r="I49" s="1">
        <f>'DATOS MENSUALES'!E385</f>
        <v>11.426805</v>
      </c>
      <c r="J49" s="1">
        <f>'DATOS MENSUALES'!E386</f>
        <v>5.431314</v>
      </c>
      <c r="K49" s="1">
        <f>'DATOS MENSUALES'!E387</f>
        <v>1.3674</v>
      </c>
      <c r="L49" s="1">
        <f>'DATOS MENSUALES'!E388</f>
        <v>0.393225</v>
      </c>
      <c r="M49" s="1">
        <f>'DATOS MENSUALES'!E389</f>
        <v>0.41013</v>
      </c>
      <c r="N49" s="1">
        <f t="shared" si="11"/>
        <v>46.069874000000006</v>
      </c>
      <c r="O49" s="10"/>
      <c r="P49" s="60">
        <f t="shared" si="12"/>
        <v>-3.4898090995358846</v>
      </c>
      <c r="Q49" s="60">
        <f t="shared" si="13"/>
        <v>-6.049657300147931</v>
      </c>
      <c r="R49" s="60">
        <f t="shared" si="15"/>
        <v>-0.09984625905504732</v>
      </c>
      <c r="S49" s="60">
        <f t="shared" si="16"/>
        <v>-3.9009313959252276</v>
      </c>
      <c r="T49" s="60">
        <f t="shared" si="17"/>
        <v>0.431395553956047</v>
      </c>
      <c r="U49" s="60">
        <f t="shared" si="18"/>
        <v>-0.0019524027879000117</v>
      </c>
      <c r="V49" s="60">
        <f t="shared" si="19"/>
        <v>16.275893694896105</v>
      </c>
      <c r="W49" s="60">
        <f t="shared" si="20"/>
        <v>294.11677748466775</v>
      </c>
      <c r="X49" s="60">
        <f t="shared" si="21"/>
        <v>48.60012952855337</v>
      </c>
      <c r="Y49" s="60">
        <f t="shared" si="22"/>
        <v>0.30076220422342936</v>
      </c>
      <c r="Z49" s="60">
        <f t="shared" si="23"/>
        <v>-0.00022161120875362355</v>
      </c>
      <c r="AA49" s="60">
        <f t="shared" si="24"/>
        <v>-0.004400422592660579</v>
      </c>
      <c r="AB49" s="60">
        <f t="shared" si="25"/>
        <v>621.312406417829</v>
      </c>
    </row>
    <row r="50" spans="1:28" ht="12.75">
      <c r="A50" s="12" t="s">
        <v>58</v>
      </c>
      <c r="B50" s="1">
        <f>'DATOS MENSUALES'!E390</f>
        <v>1.5984</v>
      </c>
      <c r="C50" s="1">
        <f>'DATOS MENSUALES'!E391</f>
        <v>1.66464</v>
      </c>
      <c r="D50" s="1">
        <f>'DATOS MENSUALES'!E392</f>
        <v>3.109814</v>
      </c>
      <c r="E50" s="1">
        <f>'DATOS MENSUALES'!E393</f>
        <v>2.123781</v>
      </c>
      <c r="F50" s="1">
        <f>'DATOS MENSUALES'!E394</f>
        <v>4.57132</v>
      </c>
      <c r="G50" s="1">
        <f>'DATOS MENSUALES'!E395</f>
        <v>5.894938</v>
      </c>
      <c r="H50" s="1">
        <f>'DATOS MENSUALES'!E396</f>
        <v>5.721044</v>
      </c>
      <c r="I50" s="1">
        <f>'DATOS MENSUALES'!E397</f>
        <v>7.193348</v>
      </c>
      <c r="J50" s="1">
        <f>'DATOS MENSUALES'!E398</f>
        <v>1.729676</v>
      </c>
      <c r="K50" s="1">
        <f>'DATOS MENSUALES'!E399</f>
        <v>0.624846</v>
      </c>
      <c r="L50" s="1">
        <f>'DATOS MENSUALES'!E400</f>
        <v>0.386314</v>
      </c>
      <c r="M50" s="1">
        <f>'DATOS MENSUALES'!E401</f>
        <v>0.408296</v>
      </c>
      <c r="N50" s="1">
        <f aca="true" t="shared" si="26" ref="N50:N81">SUM(B50:M50)</f>
        <v>35.026416999999995</v>
      </c>
      <c r="O50" s="10"/>
      <c r="P50" s="60">
        <f aca="true" t="shared" si="27" ref="P50:P83">(B50-B$6)^3</f>
        <v>-0.008870444183930763</v>
      </c>
      <c r="Q50" s="60">
        <f aca="true" t="shared" si="28" ref="Q50:Q83">(C50-C$6)^3</f>
        <v>-5.105736800175584</v>
      </c>
      <c r="R50" s="60">
        <f t="shared" si="15"/>
        <v>-8.49474500276552</v>
      </c>
      <c r="S50" s="60">
        <f t="shared" si="16"/>
        <v>-9.836910027782675</v>
      </c>
      <c r="T50" s="60">
        <f t="shared" si="17"/>
        <v>0.5544578387193873</v>
      </c>
      <c r="U50" s="60">
        <f t="shared" si="18"/>
        <v>0.40081016380362605</v>
      </c>
      <c r="V50" s="60">
        <f t="shared" si="19"/>
        <v>-4.1475544336476356E-06</v>
      </c>
      <c r="W50" s="60">
        <f t="shared" si="20"/>
        <v>14.116744428105076</v>
      </c>
      <c r="X50" s="60">
        <f t="shared" si="21"/>
        <v>-0.00014316697242528877</v>
      </c>
      <c r="Y50" s="60">
        <f t="shared" si="22"/>
        <v>-0.00038193960374681326</v>
      </c>
      <c r="Z50" s="60">
        <f t="shared" si="23"/>
        <v>-0.000306538149175193</v>
      </c>
      <c r="AA50" s="60">
        <f t="shared" si="24"/>
        <v>-0.004549828692234545</v>
      </c>
      <c r="AB50" s="60">
        <f t="shared" si="25"/>
        <v>-15.821297019223206</v>
      </c>
    </row>
    <row r="51" spans="1:28" ht="12.75">
      <c r="A51" s="12" t="s">
        <v>59</v>
      </c>
      <c r="B51" s="1">
        <f>'DATOS MENSUALES'!E402</f>
        <v>2.144004</v>
      </c>
      <c r="C51" s="1">
        <f>'DATOS MENSUALES'!E403</f>
        <v>2.09712</v>
      </c>
      <c r="D51" s="1">
        <f>'DATOS MENSUALES'!E404</f>
        <v>2.983976</v>
      </c>
      <c r="E51" s="1">
        <f>'DATOS MENSUALES'!E405</f>
        <v>5.213273</v>
      </c>
      <c r="F51" s="1">
        <f>'DATOS MENSUALES'!E406</f>
        <v>3.155976</v>
      </c>
      <c r="G51" s="1">
        <f>'DATOS MENSUALES'!E407</f>
        <v>4.998159</v>
      </c>
      <c r="H51" s="1">
        <f>'DATOS MENSUALES'!E408</f>
        <v>6.825036</v>
      </c>
      <c r="I51" s="1">
        <f>'DATOS MENSUALES'!E409</f>
        <v>2.85115</v>
      </c>
      <c r="J51" s="1">
        <f>'DATOS MENSUALES'!E410</f>
        <v>1.166776</v>
      </c>
      <c r="K51" s="1">
        <f>'DATOS MENSUALES'!E411</f>
        <v>0.821284</v>
      </c>
      <c r="L51" s="1">
        <f>'DATOS MENSUALES'!E412</f>
        <v>0.219492</v>
      </c>
      <c r="M51" s="1">
        <f>'DATOS MENSUALES'!E413</f>
        <v>0.295002</v>
      </c>
      <c r="N51" s="1">
        <f t="shared" si="26"/>
        <v>32.771248</v>
      </c>
      <c r="O51" s="10"/>
      <c r="P51" s="60">
        <f t="shared" si="27"/>
        <v>0.03881997616741444</v>
      </c>
      <c r="Q51" s="60">
        <f t="shared" si="28"/>
        <v>-2.1440231571054515</v>
      </c>
      <c r="R51" s="60">
        <f aca="true" t="shared" si="29" ref="R51:R83">(D51-D$6)^3</f>
        <v>-10.165357486611711</v>
      </c>
      <c r="S51" s="60">
        <f aca="true" t="shared" si="30" ref="S51:S83">(E51-E$6)^3</f>
        <v>0.8488310199035707</v>
      </c>
      <c r="T51" s="60">
        <f aca="true" t="shared" si="31" ref="T51:AB79">(F51-F$6)^3</f>
        <v>-0.20938893319872</v>
      </c>
      <c r="U51" s="60">
        <f t="shared" si="31"/>
        <v>-0.004055857239952545</v>
      </c>
      <c r="V51" s="60">
        <f t="shared" si="31"/>
        <v>1.287647685950926</v>
      </c>
      <c r="W51" s="60">
        <f t="shared" si="31"/>
        <v>-7.137497428280855</v>
      </c>
      <c r="X51" s="60">
        <f t="shared" si="31"/>
        <v>-0.2328507810374254</v>
      </c>
      <c r="Y51" s="60">
        <f t="shared" si="31"/>
        <v>0.001901250949720305</v>
      </c>
      <c r="Z51" s="60">
        <f t="shared" si="31"/>
        <v>-0.01285370560857149</v>
      </c>
      <c r="AA51" s="60">
        <f t="shared" si="31"/>
        <v>-0.021717055197731313</v>
      </c>
      <c r="AB51" s="60">
        <f t="shared" si="31"/>
        <v>-108.2309062371024</v>
      </c>
    </row>
    <row r="52" spans="1:28" ht="12.75">
      <c r="A52" s="12" t="s">
        <v>60</v>
      </c>
      <c r="B52" s="1">
        <f>'DATOS MENSUALES'!E414</f>
        <v>2.16176</v>
      </c>
      <c r="C52" s="1">
        <f>'DATOS MENSUALES'!E415</f>
        <v>6.042159</v>
      </c>
      <c r="D52" s="1">
        <f>'DATOS MENSUALES'!E416</f>
        <v>2.15476</v>
      </c>
      <c r="E52" s="1">
        <f>'DATOS MENSUALES'!E417</f>
        <v>3.173526</v>
      </c>
      <c r="F52" s="1">
        <f>'DATOS MENSUALES'!E418</f>
        <v>2.291316</v>
      </c>
      <c r="G52" s="1">
        <f>'DATOS MENSUALES'!E419</f>
        <v>3.15882</v>
      </c>
      <c r="H52" s="1">
        <f>'DATOS MENSUALES'!E420</f>
        <v>5.523232</v>
      </c>
      <c r="I52" s="1">
        <f>'DATOS MENSUALES'!E421</f>
        <v>2.881788</v>
      </c>
      <c r="J52" s="1">
        <f>'DATOS MENSUALES'!E422</f>
        <v>1.403644</v>
      </c>
      <c r="K52" s="1">
        <f>'DATOS MENSUALES'!E423</f>
        <v>0.34839</v>
      </c>
      <c r="L52" s="1">
        <f>'DATOS MENSUALES'!E424</f>
        <v>0.430304</v>
      </c>
      <c r="M52" s="1">
        <f>'DATOS MENSUALES'!E425</f>
        <v>1.000264</v>
      </c>
      <c r="N52" s="1">
        <f t="shared" si="26"/>
        <v>30.569962999999998</v>
      </c>
      <c r="O52" s="10"/>
      <c r="P52" s="60">
        <f t="shared" si="27"/>
        <v>0.04525295131299696</v>
      </c>
      <c r="Q52" s="60">
        <f t="shared" si="28"/>
        <v>18.727285751983548</v>
      </c>
      <c r="R52" s="60">
        <f t="shared" si="29"/>
        <v>-26.877629474196745</v>
      </c>
      <c r="S52" s="60">
        <f t="shared" si="30"/>
        <v>-1.3054403385394027</v>
      </c>
      <c r="T52" s="60">
        <f t="shared" si="31"/>
        <v>-3.102394789511214</v>
      </c>
      <c r="U52" s="60">
        <f t="shared" si="31"/>
        <v>-7.985783520411641</v>
      </c>
      <c r="V52" s="60">
        <f t="shared" si="31"/>
        <v>-0.009783708656934925</v>
      </c>
      <c r="W52" s="60">
        <f t="shared" si="31"/>
        <v>-6.802159123116375</v>
      </c>
      <c r="X52" s="60">
        <f t="shared" si="31"/>
        <v>-0.05415841269953115</v>
      </c>
      <c r="Y52" s="60">
        <f t="shared" si="31"/>
        <v>-0.04251241906739488</v>
      </c>
      <c r="Z52" s="60">
        <f t="shared" si="31"/>
        <v>-1.287233123274195E-05</v>
      </c>
      <c r="AA52" s="60">
        <f t="shared" si="31"/>
        <v>0.07745286663370382</v>
      </c>
      <c r="AB52" s="60">
        <f t="shared" si="31"/>
        <v>-338.15430634202653</v>
      </c>
    </row>
    <row r="53" spans="1:28" ht="12.75">
      <c r="A53" s="12" t="s">
        <v>61</v>
      </c>
      <c r="B53" s="1">
        <f>'DATOS MENSUALES'!E426</f>
        <v>2.96743</v>
      </c>
      <c r="C53" s="1">
        <f>'DATOS MENSUALES'!E427</f>
        <v>5.97528</v>
      </c>
      <c r="D53" s="1">
        <f>'DATOS MENSUALES'!E428</f>
        <v>3.041367</v>
      </c>
      <c r="E53" s="1">
        <f>'DATOS MENSUALES'!E429</f>
        <v>1.905241</v>
      </c>
      <c r="F53" s="1">
        <f>'DATOS MENSUALES'!E430</f>
        <v>4.844448</v>
      </c>
      <c r="G53" s="1">
        <f>'DATOS MENSUALES'!E431</f>
        <v>5.282137</v>
      </c>
      <c r="H53" s="1">
        <f>'DATOS MENSUALES'!E432</f>
        <v>8.038745</v>
      </c>
      <c r="I53" s="1">
        <f>'DATOS MENSUALES'!E433</f>
        <v>3.403944</v>
      </c>
      <c r="J53" s="1">
        <f>'DATOS MENSUALES'!E434</f>
        <v>0.60722</v>
      </c>
      <c r="K53" s="1">
        <f>'DATOS MENSUALES'!E435</f>
        <v>0.451</v>
      </c>
      <c r="L53" s="1">
        <f>'DATOS MENSUALES'!E436</f>
        <v>0.285228</v>
      </c>
      <c r="M53" s="1">
        <f>'DATOS MENSUALES'!E437</f>
        <v>0.69927</v>
      </c>
      <c r="N53" s="1">
        <f t="shared" si="26"/>
        <v>37.50131</v>
      </c>
      <c r="O53" s="10"/>
      <c r="P53" s="60">
        <f t="shared" si="27"/>
        <v>1.5690829571584377</v>
      </c>
      <c r="Q53" s="60">
        <f t="shared" si="28"/>
        <v>17.347714179251415</v>
      </c>
      <c r="R53" s="60">
        <f t="shared" si="29"/>
        <v>-9.378631576946384</v>
      </c>
      <c r="S53" s="60">
        <f t="shared" si="30"/>
        <v>-13.164286853254191</v>
      </c>
      <c r="T53" s="60">
        <f t="shared" si="31"/>
        <v>1.3116985834426624</v>
      </c>
      <c r="U53" s="60">
        <f t="shared" si="31"/>
        <v>0.0019298931517017605</v>
      </c>
      <c r="V53" s="60">
        <f t="shared" si="31"/>
        <v>12.192952415022479</v>
      </c>
      <c r="W53" s="60">
        <f t="shared" si="31"/>
        <v>-2.585913061638422</v>
      </c>
      <c r="X53" s="60">
        <f t="shared" si="31"/>
        <v>-1.6212801110086448</v>
      </c>
      <c r="Y53" s="60">
        <f t="shared" si="31"/>
        <v>-0.014959780971778065</v>
      </c>
      <c r="Z53" s="60">
        <f t="shared" si="31"/>
        <v>-0.004785126644726295</v>
      </c>
      <c r="AA53" s="60">
        <f t="shared" si="31"/>
        <v>0.0019658321461362848</v>
      </c>
      <c r="AB53" s="60">
        <f t="shared" si="31"/>
        <v>-4.486237840317964E-05</v>
      </c>
    </row>
    <row r="54" spans="1:28" ht="12.75">
      <c r="A54" s="12" t="s">
        <v>62</v>
      </c>
      <c r="B54" s="1">
        <f>'DATOS MENSUALES'!E438</f>
        <v>2.668953</v>
      </c>
      <c r="C54" s="1">
        <f>'DATOS MENSUALES'!E439</f>
        <v>3.645414</v>
      </c>
      <c r="D54" s="1">
        <f>'DATOS MENSUALES'!E440</f>
        <v>5.219578</v>
      </c>
      <c r="E54" s="1">
        <f>'DATOS MENSUALES'!E441</f>
        <v>3.745841</v>
      </c>
      <c r="F54" s="1">
        <f>'DATOS MENSUALES'!E442</f>
        <v>3.99165</v>
      </c>
      <c r="G54" s="1">
        <f>'DATOS MENSUALES'!E443</f>
        <v>3.342594</v>
      </c>
      <c r="H54" s="1">
        <f>'DATOS MENSUALES'!E444</f>
        <v>3.245995</v>
      </c>
      <c r="I54" s="1">
        <f>'DATOS MENSUALES'!E445</f>
        <v>3.311113</v>
      </c>
      <c r="J54" s="1">
        <f>'DATOS MENSUALES'!E446</f>
        <v>3.46701</v>
      </c>
      <c r="K54" s="1">
        <f>'DATOS MENSUALES'!E447</f>
        <v>1.331154</v>
      </c>
      <c r="L54" s="1">
        <f>'DATOS MENSUALES'!E448</f>
        <v>1.310508</v>
      </c>
      <c r="M54" s="1">
        <f>'DATOS MENSUALES'!E449</f>
        <v>0.551369</v>
      </c>
      <c r="N54" s="1">
        <f t="shared" si="26"/>
        <v>35.831179</v>
      </c>
      <c r="O54" s="10"/>
      <c r="P54" s="60">
        <f t="shared" si="27"/>
        <v>0.6439598080038644</v>
      </c>
      <c r="Q54" s="60">
        <f t="shared" si="28"/>
        <v>0.017339430816944657</v>
      </c>
      <c r="R54" s="60">
        <f t="shared" si="29"/>
        <v>0.0003336359890243499</v>
      </c>
      <c r="S54" s="60">
        <f t="shared" si="30"/>
        <v>-0.1410938281448797</v>
      </c>
      <c r="T54" s="60">
        <f t="shared" si="31"/>
        <v>0.014147711246518504</v>
      </c>
      <c r="U54" s="60">
        <f t="shared" si="31"/>
        <v>-5.979419530733871</v>
      </c>
      <c r="V54" s="60">
        <f t="shared" si="31"/>
        <v>-15.459013418992368</v>
      </c>
      <c r="W54" s="60">
        <f t="shared" si="31"/>
        <v>-3.1468729099736987</v>
      </c>
      <c r="X54" s="60">
        <f t="shared" si="31"/>
        <v>4.7842682232266105</v>
      </c>
      <c r="Y54" s="60">
        <f t="shared" si="31"/>
        <v>0.25454286355370154</v>
      </c>
      <c r="Z54" s="60">
        <f t="shared" si="31"/>
        <v>0.6289114879372708</v>
      </c>
      <c r="AA54" s="60">
        <f t="shared" si="31"/>
        <v>-1.1589973639323134E-05</v>
      </c>
      <c r="AB54" s="60">
        <f t="shared" si="31"/>
        <v>-4.962267500505931</v>
      </c>
    </row>
    <row r="55" spans="1:28" ht="12.75">
      <c r="A55" s="12" t="s">
        <v>63</v>
      </c>
      <c r="B55" s="1">
        <f>'DATOS MENSUALES'!E450</f>
        <v>1.270256</v>
      </c>
      <c r="C55" s="1">
        <f>'DATOS MENSUALES'!E451</f>
        <v>1.13398</v>
      </c>
      <c r="D55" s="1">
        <f>'DATOS MENSUALES'!E452</f>
        <v>4.869324</v>
      </c>
      <c r="E55" s="1">
        <f>'DATOS MENSUALES'!E453</f>
        <v>1.655324</v>
      </c>
      <c r="F55" s="1">
        <f>'DATOS MENSUALES'!E454</f>
        <v>10.3444</v>
      </c>
      <c r="G55" s="1">
        <f>'DATOS MENSUALES'!E455</f>
        <v>6.098841</v>
      </c>
      <c r="H55" s="1">
        <f>'DATOS MENSUALES'!E456</f>
        <v>6.13261</v>
      </c>
      <c r="I55" s="1">
        <f>'DATOS MENSUALES'!E457</f>
        <v>5.38762</v>
      </c>
      <c r="J55" s="1">
        <f>'DATOS MENSUALES'!E458</f>
        <v>2.055865</v>
      </c>
      <c r="K55" s="1">
        <f>'DATOS MENSUALES'!E459</f>
        <v>0.65604</v>
      </c>
      <c r="L55" s="1">
        <f>'DATOS MENSUALES'!E460</f>
        <v>0.107325</v>
      </c>
      <c r="M55" s="1">
        <f>'DATOS MENSUALES'!E461</f>
        <v>0.080822</v>
      </c>
      <c r="N55" s="1">
        <f t="shared" si="26"/>
        <v>39.792407</v>
      </c>
      <c r="O55" s="10"/>
      <c r="P55" s="60">
        <f t="shared" si="27"/>
        <v>-0.15325874373549778</v>
      </c>
      <c r="Q55" s="60">
        <f t="shared" si="28"/>
        <v>-11.430246254483425</v>
      </c>
      <c r="R55" s="60">
        <f t="shared" si="29"/>
        <v>-0.022163625887764507</v>
      </c>
      <c r="S55" s="60">
        <f t="shared" si="30"/>
        <v>-17.802381549015642</v>
      </c>
      <c r="T55" s="60">
        <f t="shared" si="31"/>
        <v>286.79206557099894</v>
      </c>
      <c r="U55" s="60">
        <f t="shared" si="31"/>
        <v>0.8337860552665797</v>
      </c>
      <c r="V55" s="60">
        <f t="shared" si="31"/>
        <v>0.061863810715217446</v>
      </c>
      <c r="W55" s="60">
        <f t="shared" si="31"/>
        <v>0.22820557797751095</v>
      </c>
      <c r="X55" s="60">
        <f t="shared" si="31"/>
        <v>0.02054278221549896</v>
      </c>
      <c r="Y55" s="60">
        <f t="shared" si="31"/>
        <v>-7.075550001452471E-05</v>
      </c>
      <c r="Z55" s="60">
        <f t="shared" si="31"/>
        <v>-0.04157100489862125</v>
      </c>
      <c r="AA55" s="60">
        <f t="shared" si="31"/>
        <v>-0.11995262719583634</v>
      </c>
      <c r="AB55" s="60">
        <f t="shared" si="31"/>
        <v>11.475342939474908</v>
      </c>
    </row>
    <row r="56" spans="1:28" ht="12.75">
      <c r="A56" s="12" t="s">
        <v>64</v>
      </c>
      <c r="B56" s="1">
        <f>'DATOS MENSUALES'!E462</f>
        <v>1.041412</v>
      </c>
      <c r="C56" s="1">
        <f>'DATOS MENSUALES'!E463</f>
        <v>1.791008</v>
      </c>
      <c r="D56" s="1">
        <f>'DATOS MENSUALES'!E464</f>
        <v>9.239664</v>
      </c>
      <c r="E56" s="1">
        <f>'DATOS MENSUALES'!E465</f>
        <v>6.07138</v>
      </c>
      <c r="F56" s="1">
        <f>'DATOS MENSUALES'!E466</f>
        <v>6.53704</v>
      </c>
      <c r="G56" s="1">
        <f>'DATOS MENSUALES'!E467</f>
        <v>4.459784</v>
      </c>
      <c r="H56" s="1">
        <f>'DATOS MENSUALES'!E468</f>
        <v>7.041896</v>
      </c>
      <c r="I56" s="1">
        <f>'DATOS MENSUALES'!E469</f>
        <v>2.895206</v>
      </c>
      <c r="J56" s="1">
        <f>'DATOS MENSUALES'!E470</f>
        <v>1.42266</v>
      </c>
      <c r="K56" s="1">
        <f>'DATOS MENSUALES'!E471</f>
        <v>0.323505</v>
      </c>
      <c r="L56" s="1">
        <f>'DATOS MENSUALES'!E472</f>
        <v>0.019362</v>
      </c>
      <c r="M56" s="1">
        <f>'DATOS MENSUALES'!E473</f>
        <v>0.226275</v>
      </c>
      <c r="N56" s="1">
        <f t="shared" si="26"/>
        <v>41.069192</v>
      </c>
      <c r="O56" s="10"/>
      <c r="P56" s="60">
        <f t="shared" si="27"/>
        <v>-0.4459322824312871</v>
      </c>
      <c r="Q56" s="60">
        <f t="shared" si="28"/>
        <v>-4.062131193036716</v>
      </c>
      <c r="R56" s="60">
        <f t="shared" si="29"/>
        <v>68.3899854726101</v>
      </c>
      <c r="S56" s="60">
        <f t="shared" si="30"/>
        <v>5.880156400271557</v>
      </c>
      <c r="T56" s="60">
        <f t="shared" si="31"/>
        <v>21.65345767417166</v>
      </c>
      <c r="U56" s="60">
        <f t="shared" si="31"/>
        <v>-0.3398500606210056</v>
      </c>
      <c r="V56" s="60">
        <f t="shared" si="31"/>
        <v>2.2213501286832513</v>
      </c>
      <c r="W56" s="60">
        <f t="shared" si="31"/>
        <v>-6.658667113586687</v>
      </c>
      <c r="X56" s="60">
        <f t="shared" si="31"/>
        <v>-0.04639581831038035</v>
      </c>
      <c r="Y56" s="60">
        <f t="shared" si="31"/>
        <v>-0.05226982325207349</v>
      </c>
      <c r="Z56" s="60">
        <f t="shared" si="31"/>
        <v>-0.08196035440545067</v>
      </c>
      <c r="AA56" s="60">
        <f t="shared" si="31"/>
        <v>-0.0420441787629506</v>
      </c>
      <c r="AB56" s="60">
        <f t="shared" si="31"/>
        <v>44.074861020581984</v>
      </c>
    </row>
    <row r="57" spans="1:28" ht="12.75">
      <c r="A57" s="12" t="s">
        <v>65</v>
      </c>
      <c r="B57" s="1">
        <f>'DATOS MENSUALES'!E474</f>
        <v>2.46679</v>
      </c>
      <c r="C57" s="1">
        <f>'DATOS MENSUALES'!E475</f>
        <v>7.144875</v>
      </c>
      <c r="D57" s="1">
        <f>'DATOS MENSUALES'!E476</f>
        <v>4.380402</v>
      </c>
      <c r="E57" s="1">
        <f>'DATOS MENSUALES'!E477</f>
        <v>5.933698</v>
      </c>
      <c r="F57" s="1">
        <f>'DATOS MENSUALES'!E478</f>
        <v>4.416</v>
      </c>
      <c r="G57" s="1">
        <f>'DATOS MENSUALES'!E479</f>
        <v>3.510078</v>
      </c>
      <c r="H57" s="1">
        <f>'DATOS MENSUALES'!E480</f>
        <v>5.356125</v>
      </c>
      <c r="I57" s="1">
        <f>'DATOS MENSUALES'!E481</f>
        <v>2.999832</v>
      </c>
      <c r="J57" s="1">
        <f>'DATOS MENSUALES'!E482</f>
        <v>1.53636</v>
      </c>
      <c r="K57" s="1">
        <f>'DATOS MENSUALES'!E483</f>
        <v>0.434757</v>
      </c>
      <c r="L57" s="1">
        <f>'DATOS MENSUALES'!E484</f>
        <v>0.035025</v>
      </c>
      <c r="M57" s="1">
        <f>'DATOS MENSUALES'!E485</f>
        <v>0.07803</v>
      </c>
      <c r="N57" s="1">
        <f t="shared" si="26"/>
        <v>38.291971999999994</v>
      </c>
      <c r="O57" s="10"/>
      <c r="P57" s="60">
        <f t="shared" si="27"/>
        <v>0.2893091222470356</v>
      </c>
      <c r="Q57" s="60">
        <f t="shared" si="28"/>
        <v>53.08484970509682</v>
      </c>
      <c r="R57" s="60">
        <f t="shared" si="29"/>
        <v>-0.4562109424106882</v>
      </c>
      <c r="S57" s="60">
        <f t="shared" si="30"/>
        <v>4.634565726309221</v>
      </c>
      <c r="T57" s="60">
        <f t="shared" si="31"/>
        <v>0.29568635167574314</v>
      </c>
      <c r="U57" s="60">
        <f t="shared" si="31"/>
        <v>-4.472197994389773</v>
      </c>
      <c r="V57" s="60">
        <f t="shared" si="31"/>
        <v>-0.05530017848462817</v>
      </c>
      <c r="W57" s="60">
        <f t="shared" si="31"/>
        <v>-5.6083763800363995</v>
      </c>
      <c r="X57" s="60">
        <f t="shared" si="31"/>
        <v>-0.01481978469037959</v>
      </c>
      <c r="Y57" s="60">
        <f t="shared" si="31"/>
        <v>-0.01811758979814917</v>
      </c>
      <c r="Z57" s="60">
        <f t="shared" si="31"/>
        <v>-0.07341012017524022</v>
      </c>
      <c r="AA57" s="60">
        <f t="shared" si="31"/>
        <v>-0.12200142692018387</v>
      </c>
      <c r="AB57" s="60">
        <f t="shared" si="31"/>
        <v>0.4305901344272703</v>
      </c>
    </row>
    <row r="58" spans="1:28" ht="12.75">
      <c r="A58" s="12" t="s">
        <v>66</v>
      </c>
      <c r="B58" s="1">
        <f>'DATOS MENSUALES'!E486</f>
        <v>1.831832</v>
      </c>
      <c r="C58" s="1">
        <f>'DATOS MENSUALES'!E487</f>
        <v>2.651712</v>
      </c>
      <c r="D58" s="1">
        <f>'DATOS MENSUALES'!E488</f>
        <v>5.162486</v>
      </c>
      <c r="E58" s="1">
        <f>'DATOS MENSUALES'!E489</f>
        <v>6.492395</v>
      </c>
      <c r="F58" s="1">
        <f>'DATOS MENSUALES'!E490</f>
        <v>3.074181</v>
      </c>
      <c r="G58" s="1">
        <f>'DATOS MENSUALES'!E491</f>
        <v>8.058345</v>
      </c>
      <c r="H58" s="1">
        <f>'DATOS MENSUALES'!E492</f>
        <v>4.528832</v>
      </c>
      <c r="I58" s="1">
        <f>'DATOS MENSUALES'!E493</f>
        <v>3.866688</v>
      </c>
      <c r="J58" s="1">
        <f>'DATOS MENSUALES'!E494</f>
        <v>1.639587</v>
      </c>
      <c r="K58" s="1">
        <f>'DATOS MENSUALES'!E495</f>
        <v>0.378189</v>
      </c>
      <c r="L58" s="1">
        <f>'DATOS MENSUALES'!E496</f>
        <v>0.124848</v>
      </c>
      <c r="M58" s="1">
        <f>'DATOS MENSUALES'!E497</f>
        <v>0.17424</v>
      </c>
      <c r="N58" s="1">
        <f t="shared" si="26"/>
        <v>37.983335</v>
      </c>
      <c r="O58" s="10"/>
      <c r="P58" s="60">
        <f t="shared" si="27"/>
        <v>1.8455303187868544E-05</v>
      </c>
      <c r="Q58" s="60">
        <f t="shared" si="28"/>
        <v>-0.3968608612929934</v>
      </c>
      <c r="R58" s="60">
        <f t="shared" si="29"/>
        <v>1.8450745742008948E-06</v>
      </c>
      <c r="S58" s="60">
        <f t="shared" si="30"/>
        <v>11.029341965791296</v>
      </c>
      <c r="T58" s="60">
        <f t="shared" si="31"/>
        <v>-0.3083815677132368</v>
      </c>
      <c r="U58" s="60">
        <f t="shared" si="31"/>
        <v>24.4069280124475</v>
      </c>
      <c r="V58" s="60">
        <f t="shared" si="31"/>
        <v>-1.7640119344773388</v>
      </c>
      <c r="W58" s="60">
        <f t="shared" si="31"/>
        <v>-0.7531660563741914</v>
      </c>
      <c r="X58" s="60">
        <f t="shared" si="31"/>
        <v>-0.0028877087968664544</v>
      </c>
      <c r="Y58" s="60">
        <f t="shared" si="31"/>
        <v>-0.03252639696254517</v>
      </c>
      <c r="Z58" s="60">
        <f t="shared" si="31"/>
        <v>-0.03557626976164918</v>
      </c>
      <c r="AA58" s="60">
        <f t="shared" si="31"/>
        <v>-0.06388462939438957</v>
      </c>
      <c r="AB58" s="60">
        <f t="shared" si="31"/>
        <v>0.08901067749519957</v>
      </c>
    </row>
    <row r="59" spans="1:28" ht="12.75">
      <c r="A59" s="12" t="s">
        <v>67</v>
      </c>
      <c r="B59" s="1">
        <f>'DATOS MENSUALES'!E498</f>
        <v>3.341652</v>
      </c>
      <c r="C59" s="1">
        <f>'DATOS MENSUALES'!E499</f>
        <v>1.062226</v>
      </c>
      <c r="D59" s="1">
        <f>'DATOS MENSUALES'!E500</f>
        <v>4.289766</v>
      </c>
      <c r="E59" s="1">
        <f>'DATOS MENSUALES'!E501</f>
        <v>6.374766</v>
      </c>
      <c r="F59" s="1">
        <f>'DATOS MENSUALES'!E502</f>
        <v>3.92288</v>
      </c>
      <c r="G59" s="1">
        <f>'DATOS MENSUALES'!E503</f>
        <v>5.287842</v>
      </c>
      <c r="H59" s="1">
        <f>'DATOS MENSUALES'!E504</f>
        <v>2.161104</v>
      </c>
      <c r="I59" s="1">
        <f>'DATOS MENSUALES'!E505</f>
        <v>1.240458</v>
      </c>
      <c r="J59" s="1">
        <f>'DATOS MENSUALES'!E506</f>
        <v>1.156957</v>
      </c>
      <c r="K59" s="1">
        <f>'DATOS MENSUALES'!E507</f>
        <v>0.342254</v>
      </c>
      <c r="L59" s="1">
        <f>'DATOS MENSUALES'!E508</f>
        <v>0.068206</v>
      </c>
      <c r="M59" s="1">
        <f>'DATOS MENSUALES'!E509</f>
        <v>0.201552</v>
      </c>
      <c r="N59" s="1">
        <f t="shared" si="26"/>
        <v>29.449662999999997</v>
      </c>
      <c r="O59" s="10"/>
      <c r="P59" s="60">
        <f t="shared" si="27"/>
        <v>3.625623957224884</v>
      </c>
      <c r="Q59" s="60">
        <f t="shared" si="28"/>
        <v>-12.557698743648574</v>
      </c>
      <c r="R59" s="60">
        <f t="shared" si="29"/>
        <v>-0.6370658526423806</v>
      </c>
      <c r="S59" s="60">
        <f t="shared" si="30"/>
        <v>9.371600793974686</v>
      </c>
      <c r="T59" s="60">
        <f t="shared" si="31"/>
        <v>0.005185702622045526</v>
      </c>
      <c r="U59" s="60">
        <f t="shared" si="31"/>
        <v>0.0022075324270586128</v>
      </c>
      <c r="V59" s="60">
        <f t="shared" si="31"/>
        <v>-45.72934970717373</v>
      </c>
      <c r="W59" s="60">
        <f t="shared" si="31"/>
        <v>-44.21416672940928</v>
      </c>
      <c r="X59" s="60">
        <f t="shared" si="31"/>
        <v>-0.24417878394812287</v>
      </c>
      <c r="Y59" s="60">
        <f t="shared" si="31"/>
        <v>-0.04479432024677732</v>
      </c>
      <c r="Z59" s="60">
        <f t="shared" si="31"/>
        <v>-0.05730446500709397</v>
      </c>
      <c r="AA59" s="60">
        <f t="shared" si="31"/>
        <v>-0.051664852095589804</v>
      </c>
      <c r="AB59" s="60">
        <f t="shared" si="31"/>
        <v>-528.9215597081658</v>
      </c>
    </row>
    <row r="60" spans="1:28" ht="12.75">
      <c r="A60" s="12" t="s">
        <v>68</v>
      </c>
      <c r="B60" s="1">
        <f>'DATOS MENSUALES'!E510</f>
        <v>2.6145</v>
      </c>
      <c r="C60" s="1">
        <f>'DATOS MENSUALES'!E511</f>
        <v>6.015393</v>
      </c>
      <c r="D60" s="1">
        <f>'DATOS MENSUALES'!E512</f>
        <v>8.384728</v>
      </c>
      <c r="E60" s="1">
        <f>'DATOS MENSUALES'!E513</f>
        <v>2.404496</v>
      </c>
      <c r="F60" s="1">
        <f>'DATOS MENSUALES'!E514</f>
        <v>4.598525</v>
      </c>
      <c r="G60" s="1">
        <f>'DATOS MENSUALES'!E515</f>
        <v>6.89902</v>
      </c>
      <c r="H60" s="1">
        <f>'DATOS MENSUALES'!E516</f>
        <v>6.322578</v>
      </c>
      <c r="I60" s="1">
        <f>'DATOS MENSUALES'!E517</f>
        <v>5.652883</v>
      </c>
      <c r="J60" s="1">
        <f>'DATOS MENSUALES'!E518</f>
        <v>1.90226</v>
      </c>
      <c r="K60" s="1">
        <f>'DATOS MENSUALES'!E519</f>
        <v>0.587828</v>
      </c>
      <c r="L60" s="1">
        <f>'DATOS MENSUALES'!E520</f>
        <v>0.952252</v>
      </c>
      <c r="M60" s="1">
        <f>'DATOS MENSUALES'!E521</f>
        <v>0.453492</v>
      </c>
      <c r="N60" s="1">
        <f t="shared" si="26"/>
        <v>46.787955000000004</v>
      </c>
      <c r="O60" s="10"/>
      <c r="P60" s="60">
        <f t="shared" si="27"/>
        <v>0.5296607853063258</v>
      </c>
      <c r="Q60" s="60">
        <f t="shared" si="28"/>
        <v>18.16670704030825</v>
      </c>
      <c r="R60" s="60">
        <f t="shared" si="29"/>
        <v>33.839530494725295</v>
      </c>
      <c r="S60" s="60">
        <f t="shared" si="30"/>
        <v>-6.4550452877906315</v>
      </c>
      <c r="T60" s="60">
        <f t="shared" si="31"/>
        <v>0.6113848007966565</v>
      </c>
      <c r="U60" s="60">
        <f t="shared" si="31"/>
        <v>5.280617415400586</v>
      </c>
      <c r="V60" s="60">
        <f t="shared" si="31"/>
        <v>0.2006816208783588</v>
      </c>
      <c r="W60" s="60">
        <f t="shared" si="31"/>
        <v>0.6730459445033623</v>
      </c>
      <c r="X60" s="60">
        <f t="shared" si="31"/>
        <v>0.0017397093310851557</v>
      </c>
      <c r="Y60" s="60">
        <f t="shared" si="31"/>
        <v>-0.0013155452558367535</v>
      </c>
      <c r="Z60" s="60">
        <f t="shared" si="31"/>
        <v>0.1238872275525706</v>
      </c>
      <c r="AA60" s="60">
        <f t="shared" si="31"/>
        <v>-0.001750016850959811</v>
      </c>
      <c r="AB60" s="60">
        <f t="shared" si="31"/>
        <v>791.738689178828</v>
      </c>
    </row>
    <row r="61" spans="1:28" ht="12.75">
      <c r="A61" s="12" t="s">
        <v>69</v>
      </c>
      <c r="B61" s="1">
        <f>'DATOS MENSUALES'!E522</f>
        <v>0.632214</v>
      </c>
      <c r="C61" s="1">
        <f>'DATOS MENSUALES'!E523</f>
        <v>0.99702</v>
      </c>
      <c r="D61" s="1">
        <f>'DATOS MENSUALES'!E524</f>
        <v>3.2759</v>
      </c>
      <c r="E61" s="1">
        <f>'DATOS MENSUALES'!E525</f>
        <v>7.165233</v>
      </c>
      <c r="F61" s="1">
        <f>'DATOS MENSUALES'!E526</f>
        <v>7.400004</v>
      </c>
      <c r="G61" s="1">
        <f>'DATOS MENSUALES'!E527</f>
        <v>4.167605</v>
      </c>
      <c r="H61" s="1">
        <f>'DATOS MENSUALES'!E528</f>
        <v>9.603308</v>
      </c>
      <c r="I61" s="1">
        <f>'DATOS MENSUALES'!E529</f>
        <v>7.121414</v>
      </c>
      <c r="J61" s="1">
        <f>'DATOS MENSUALES'!E530</f>
        <v>3.568204</v>
      </c>
      <c r="K61" s="1">
        <f>'DATOS MENSUALES'!E531</f>
        <v>0.846804</v>
      </c>
      <c r="L61" s="1">
        <f>'DATOS MENSUALES'!E532</f>
        <v>0.42952</v>
      </c>
      <c r="M61" s="1">
        <f>'DATOS MENSUALES'!E533</f>
        <v>0.469287</v>
      </c>
      <c r="N61" s="1">
        <f t="shared" si="26"/>
        <v>45.676513</v>
      </c>
      <c r="O61" s="10"/>
      <c r="P61" s="60">
        <f t="shared" si="27"/>
        <v>-1.6147551295792288</v>
      </c>
      <c r="Q61" s="60">
        <f t="shared" si="28"/>
        <v>-13.644479562578425</v>
      </c>
      <c r="R61" s="60">
        <f t="shared" si="29"/>
        <v>-6.5846370221197255</v>
      </c>
      <c r="S61" s="60">
        <f t="shared" si="30"/>
        <v>24.35857992447166</v>
      </c>
      <c r="T61" s="60">
        <f t="shared" si="31"/>
        <v>48.63563433482829</v>
      </c>
      <c r="U61" s="60">
        <f t="shared" si="31"/>
        <v>-0.970386008750624</v>
      </c>
      <c r="V61" s="60">
        <f t="shared" si="31"/>
        <v>57.78990620041942</v>
      </c>
      <c r="W61" s="60">
        <f t="shared" si="31"/>
        <v>12.893383036215901</v>
      </c>
      <c r="X61" s="60">
        <f t="shared" si="31"/>
        <v>5.699027956156592</v>
      </c>
      <c r="Y61" s="60">
        <f t="shared" si="31"/>
        <v>0.003334890065618082</v>
      </c>
      <c r="Z61" s="60">
        <f t="shared" si="31"/>
        <v>-1.4207868761212873E-05</v>
      </c>
      <c r="AA61" s="60">
        <f t="shared" si="31"/>
        <v>-0.0011481419504550886</v>
      </c>
      <c r="AB61" s="60">
        <f t="shared" si="31"/>
        <v>539.2876219326445</v>
      </c>
    </row>
    <row r="62" spans="1:28" ht="12.75">
      <c r="A62" s="12" t="s">
        <v>70</v>
      </c>
      <c r="B62" s="1">
        <f>'DATOS MENSUALES'!E534</f>
        <v>1.86675</v>
      </c>
      <c r="C62" s="1">
        <f>'DATOS MENSUALES'!E535</f>
        <v>6.01174</v>
      </c>
      <c r="D62" s="1">
        <f>'DATOS MENSUALES'!E536</f>
        <v>6.183072</v>
      </c>
      <c r="E62" s="1">
        <f>'DATOS MENSUALES'!E537</f>
        <v>4.70925</v>
      </c>
      <c r="F62" s="1">
        <f>'DATOS MENSUALES'!E538</f>
        <v>6.689242</v>
      </c>
      <c r="G62" s="1">
        <f>'DATOS MENSUALES'!E539</f>
        <v>6.260592</v>
      </c>
      <c r="H62" s="1">
        <f>'DATOS MENSUALES'!E540</f>
        <v>5.957504</v>
      </c>
      <c r="I62" s="1">
        <f>'DATOS MENSUALES'!E541</f>
        <v>5.414976</v>
      </c>
      <c r="J62" s="1">
        <f>'DATOS MENSUALES'!E542</f>
        <v>1.843095</v>
      </c>
      <c r="K62" s="1">
        <f>'DATOS MENSUALES'!E543</f>
        <v>0.725145</v>
      </c>
      <c r="L62" s="1">
        <f>'DATOS MENSUALES'!E544</f>
        <v>0.368745</v>
      </c>
      <c r="M62" s="1">
        <f>'DATOS MENSUALES'!E545</f>
        <v>0.287364</v>
      </c>
      <c r="N62" s="1">
        <f t="shared" si="26"/>
        <v>46.317474999999995</v>
      </c>
      <c r="O62" s="10"/>
      <c r="P62" s="60">
        <f t="shared" si="27"/>
        <v>0.00023084892602797478</v>
      </c>
      <c r="Q62" s="60">
        <f t="shared" si="28"/>
        <v>18.09107866597516</v>
      </c>
      <c r="R62" s="60">
        <f t="shared" si="29"/>
        <v>1.1018263564449997</v>
      </c>
      <c r="S62" s="60">
        <f t="shared" si="30"/>
        <v>0.08682695650432903</v>
      </c>
      <c r="T62" s="60">
        <f t="shared" si="31"/>
        <v>25.397947899782107</v>
      </c>
      <c r="U62" s="60">
        <f t="shared" si="31"/>
        <v>1.3417642835524448</v>
      </c>
      <c r="V62" s="60">
        <f t="shared" si="31"/>
        <v>0.010705187675723787</v>
      </c>
      <c r="W62" s="60">
        <f t="shared" si="31"/>
        <v>0.26024522898958397</v>
      </c>
      <c r="X62" s="60">
        <f t="shared" si="31"/>
        <v>0.00022816005562301245</v>
      </c>
      <c r="Y62" s="60">
        <f t="shared" si="31"/>
        <v>2.1356320928780926E-05</v>
      </c>
      <c r="Z62" s="60">
        <f t="shared" si="31"/>
        <v>-0.0006140192583422657</v>
      </c>
      <c r="AA62" s="60">
        <f t="shared" si="31"/>
        <v>-0.023549946842747766</v>
      </c>
      <c r="AB62" s="60">
        <f t="shared" si="31"/>
        <v>676.9824062360262</v>
      </c>
    </row>
    <row r="63" spans="1:28" ht="12.75">
      <c r="A63" s="12" t="s">
        <v>71</v>
      </c>
      <c r="B63" s="1">
        <f>'DATOS MENSUALES'!E546</f>
        <v>0.308321</v>
      </c>
      <c r="C63" s="1">
        <f>'DATOS MENSUALES'!E547</f>
        <v>0.891644</v>
      </c>
      <c r="D63" s="1">
        <f>'DATOS MENSUALES'!E548</f>
        <v>2.06488</v>
      </c>
      <c r="E63" s="1">
        <f>'DATOS MENSUALES'!E549</f>
        <v>4.097913</v>
      </c>
      <c r="F63" s="1">
        <f>'DATOS MENSUALES'!E550</f>
        <v>3.838296</v>
      </c>
      <c r="G63" s="1">
        <f>'DATOS MENSUALES'!E551</f>
        <v>9.52405</v>
      </c>
      <c r="H63" s="1">
        <f>'DATOS MENSUALES'!E552</f>
        <v>5.15886</v>
      </c>
      <c r="I63" s="1">
        <f>'DATOS MENSUALES'!E553</f>
        <v>8.106935</v>
      </c>
      <c r="J63" s="1">
        <f>'DATOS MENSUALES'!E554</f>
        <v>1.34212</v>
      </c>
      <c r="K63" s="1">
        <f>'DATOS MENSUALES'!E555</f>
        <v>0.507528</v>
      </c>
      <c r="L63" s="1">
        <f>'DATOS MENSUALES'!E556</f>
        <v>0.186375</v>
      </c>
      <c r="M63" s="1">
        <f>'DATOS MENSUALES'!E557</f>
        <v>0.637032</v>
      </c>
      <c r="N63" s="1">
        <f t="shared" si="26"/>
        <v>36.663954</v>
      </c>
      <c r="O63" s="10"/>
      <c r="P63" s="60">
        <f t="shared" si="27"/>
        <v>-3.3553582952223397</v>
      </c>
      <c r="Q63" s="60">
        <f t="shared" si="28"/>
        <v>-15.530350284634341</v>
      </c>
      <c r="R63" s="60">
        <f t="shared" si="29"/>
        <v>-29.370373293518014</v>
      </c>
      <c r="S63" s="60">
        <f t="shared" si="30"/>
        <v>-0.004786327135630026</v>
      </c>
      <c r="T63" s="60">
        <f t="shared" si="31"/>
        <v>0.0006932691230294579</v>
      </c>
      <c r="U63" s="60">
        <f t="shared" si="31"/>
        <v>83.24825768576305</v>
      </c>
      <c r="V63" s="60">
        <f t="shared" si="31"/>
        <v>-0.19335207452330644</v>
      </c>
      <c r="W63" s="60">
        <f t="shared" si="31"/>
        <v>36.93967903471799</v>
      </c>
      <c r="X63" s="60">
        <f t="shared" si="31"/>
        <v>-0.08510826325683507</v>
      </c>
      <c r="Y63" s="60">
        <f t="shared" si="31"/>
        <v>-0.006845210846239855</v>
      </c>
      <c r="Z63" s="60">
        <f t="shared" si="31"/>
        <v>-0.01911235721106143</v>
      </c>
      <c r="AA63" s="60">
        <f t="shared" si="31"/>
        <v>0.0002504341771655747</v>
      </c>
      <c r="AB63" s="60">
        <f t="shared" si="31"/>
        <v>-0.665084029108644</v>
      </c>
    </row>
    <row r="64" spans="1:28" ht="12.75">
      <c r="A64" s="12" t="s">
        <v>72</v>
      </c>
      <c r="B64" s="1">
        <f>'DATOS MENSUALES'!E558</f>
        <v>0.72072</v>
      </c>
      <c r="C64" s="1">
        <f>'DATOS MENSUALES'!E559</f>
        <v>1.459944</v>
      </c>
      <c r="D64" s="1">
        <f>'DATOS MENSUALES'!E560</f>
        <v>3.564968</v>
      </c>
      <c r="E64" s="1">
        <f>'DATOS MENSUALES'!E561</f>
        <v>3.443795</v>
      </c>
      <c r="F64" s="1">
        <f>'DATOS MENSUALES'!E562</f>
        <v>3.175788</v>
      </c>
      <c r="G64" s="1">
        <f>'DATOS MENSUALES'!E563</f>
        <v>5.324155</v>
      </c>
      <c r="H64" s="1">
        <f>'DATOS MENSUALES'!E564</f>
        <v>4.13511</v>
      </c>
      <c r="I64" s="1">
        <f>'DATOS MENSUALES'!E565</f>
        <v>1.564365</v>
      </c>
      <c r="J64" s="1">
        <f>'DATOS MENSUALES'!E566</f>
        <v>0.81991</v>
      </c>
      <c r="K64" s="1">
        <f>'DATOS MENSUALES'!E567</f>
        <v>0.496179</v>
      </c>
      <c r="L64" s="1">
        <f>'DATOS MENSUALES'!E568</f>
        <v>0.32205</v>
      </c>
      <c r="M64" s="1">
        <f>'DATOS MENSUALES'!E569</f>
        <v>0.468468</v>
      </c>
      <c r="N64" s="1">
        <f t="shared" si="26"/>
        <v>25.495452000000004</v>
      </c>
      <c r="O64" s="10"/>
      <c r="P64" s="60">
        <f t="shared" si="27"/>
        <v>-1.2761785746966319</v>
      </c>
      <c r="Q64" s="60">
        <f t="shared" si="28"/>
        <v>-7.151595246374865</v>
      </c>
      <c r="R64" s="60">
        <f t="shared" si="29"/>
        <v>-3.983782908554531</v>
      </c>
      <c r="S64" s="60">
        <f t="shared" si="30"/>
        <v>-0.5567191231489093</v>
      </c>
      <c r="T64" s="60">
        <f t="shared" si="31"/>
        <v>-0.18912229413388665</v>
      </c>
      <c r="U64" s="60">
        <f t="shared" si="31"/>
        <v>0.004617452190827081</v>
      </c>
      <c r="V64" s="60">
        <f t="shared" si="31"/>
        <v>-4.11138574066819</v>
      </c>
      <c r="W64" s="60">
        <f t="shared" si="31"/>
        <v>-33.14297556980828</v>
      </c>
      <c r="X64" s="60">
        <f t="shared" si="31"/>
        <v>-0.8904980329251095</v>
      </c>
      <c r="Y64" s="60">
        <f t="shared" si="31"/>
        <v>-0.008147488102661382</v>
      </c>
      <c r="Z64" s="60">
        <f t="shared" si="31"/>
        <v>-0.0022838080120897468</v>
      </c>
      <c r="AA64" s="60">
        <f t="shared" si="31"/>
        <v>-0.001175293497703392</v>
      </c>
      <c r="AB64" s="60">
        <f t="shared" si="31"/>
        <v>-1745.9425004709271</v>
      </c>
    </row>
    <row r="65" spans="1:28" ht="12.75">
      <c r="A65" s="12" t="s">
        <v>73</v>
      </c>
      <c r="B65" s="1">
        <f>'DATOS MENSUALES'!E570</f>
        <v>4.810995</v>
      </c>
      <c r="C65" s="1">
        <f>'DATOS MENSUALES'!E571</f>
        <v>4.299642</v>
      </c>
      <c r="D65" s="1">
        <f>'DATOS MENSUALES'!E572</f>
        <v>13.445696</v>
      </c>
      <c r="E65" s="1">
        <f>'DATOS MENSUALES'!E573</f>
        <v>5.929624</v>
      </c>
      <c r="F65" s="1">
        <f>'DATOS MENSUALES'!E574</f>
        <v>7.23399</v>
      </c>
      <c r="G65" s="1">
        <f>'DATOS MENSUALES'!E575</f>
        <v>3.7996</v>
      </c>
      <c r="H65" s="1">
        <f>'DATOS MENSUALES'!E576</f>
        <v>6.52674</v>
      </c>
      <c r="I65" s="1">
        <f>'DATOS MENSUALES'!E577</f>
        <v>1.724668</v>
      </c>
      <c r="J65" s="1">
        <f>'DATOS MENSUALES'!E578</f>
        <v>0.807767</v>
      </c>
      <c r="K65" s="1">
        <f>'DATOS MENSUALES'!E579</f>
        <v>1.41726</v>
      </c>
      <c r="L65" s="1">
        <f>'DATOS MENSUALES'!E580</f>
        <v>1.260699</v>
      </c>
      <c r="M65" s="1">
        <f>'DATOS MENSUALES'!E581</f>
        <v>1.803322</v>
      </c>
      <c r="N65" s="1">
        <f t="shared" si="26"/>
        <v>53.06000300000001</v>
      </c>
      <c r="O65" s="10"/>
      <c r="P65" s="60">
        <f t="shared" si="27"/>
        <v>27.151199089072488</v>
      </c>
      <c r="Q65" s="60">
        <f t="shared" si="28"/>
        <v>0.7611890756998739</v>
      </c>
      <c r="R65" s="60">
        <f t="shared" si="29"/>
        <v>570.8523498960618</v>
      </c>
      <c r="S65" s="60">
        <f t="shared" si="30"/>
        <v>4.600674548250948</v>
      </c>
      <c r="T65" s="60">
        <f t="shared" si="31"/>
        <v>42.296926994136065</v>
      </c>
      <c r="U65" s="60">
        <f t="shared" si="31"/>
        <v>-2.5045660908025296</v>
      </c>
      <c r="V65" s="60">
        <f t="shared" si="31"/>
        <v>0.4923449862735943</v>
      </c>
      <c r="W65" s="60">
        <f t="shared" si="31"/>
        <v>-28.42447994050021</v>
      </c>
      <c r="X65" s="60">
        <f t="shared" si="31"/>
        <v>-0.9246439824636461</v>
      </c>
      <c r="Y65" s="60">
        <f t="shared" si="31"/>
        <v>0.37302939570953925</v>
      </c>
      <c r="Z65" s="60">
        <f t="shared" si="31"/>
        <v>0.5254776066489123</v>
      </c>
      <c r="AA65" s="60">
        <f t="shared" si="31"/>
        <v>1.857793724172085</v>
      </c>
      <c r="AB65" s="60">
        <f t="shared" si="31"/>
        <v>3740.5927872278257</v>
      </c>
    </row>
    <row r="66" spans="1:28" ht="12.75">
      <c r="A66" s="12" t="s">
        <v>74</v>
      </c>
      <c r="B66" s="1">
        <f>'DATOS MENSUALES'!E582</f>
        <v>0.69125</v>
      </c>
      <c r="C66" s="1">
        <f>'DATOS MENSUALES'!E583</f>
        <v>0.847943</v>
      </c>
      <c r="D66" s="1">
        <f>'DATOS MENSUALES'!E584</f>
        <v>1.8018</v>
      </c>
      <c r="E66" s="1">
        <f>'DATOS MENSUALES'!E585</f>
        <v>1.141272</v>
      </c>
      <c r="F66" s="1">
        <f>'DATOS MENSUALES'!E586</f>
        <v>1.12164</v>
      </c>
      <c r="G66" s="1">
        <f>'DATOS MENSUALES'!E587</f>
        <v>4.941958</v>
      </c>
      <c r="H66" s="1">
        <f>'DATOS MENSUALES'!E588</f>
        <v>7.380646</v>
      </c>
      <c r="I66" s="1">
        <f>'DATOS MENSUALES'!E589</f>
        <v>2.57712</v>
      </c>
      <c r="J66" s="1">
        <f>'DATOS MENSUALES'!E590</f>
        <v>1.328085</v>
      </c>
      <c r="K66" s="1">
        <f>'DATOS MENSUALES'!E591</f>
        <v>0.389938</v>
      </c>
      <c r="L66" s="1">
        <f>'DATOS MENSUALES'!E592</f>
        <v>0.215864</v>
      </c>
      <c r="M66" s="1">
        <f>'DATOS MENSUALES'!E593</f>
        <v>0.269124</v>
      </c>
      <c r="N66" s="1">
        <f t="shared" si="26"/>
        <v>22.706640000000004</v>
      </c>
      <c r="O66" s="10"/>
      <c r="P66" s="60">
        <f t="shared" si="27"/>
        <v>-1.3830483801741893</v>
      </c>
      <c r="Q66" s="60">
        <f t="shared" si="28"/>
        <v>-16.360809464564912</v>
      </c>
      <c r="R66" s="60">
        <f t="shared" si="29"/>
        <v>-37.542235503205276</v>
      </c>
      <c r="S66" s="60">
        <f t="shared" si="30"/>
        <v>-30.522477179742324</v>
      </c>
      <c r="T66" s="60">
        <f t="shared" si="31"/>
        <v>-18.153108121456974</v>
      </c>
      <c r="U66" s="60">
        <f t="shared" si="31"/>
        <v>-0.010032496819086443</v>
      </c>
      <c r="V66" s="60">
        <f t="shared" si="31"/>
        <v>4.4395299614227595</v>
      </c>
      <c r="W66" s="60">
        <f t="shared" si="31"/>
        <v>-10.639362496592335</v>
      </c>
      <c r="X66" s="60">
        <f t="shared" si="31"/>
        <v>-0.09351766164678592</v>
      </c>
      <c r="Y66" s="60">
        <f t="shared" si="31"/>
        <v>-0.029065436375874238</v>
      </c>
      <c r="Z66" s="60">
        <f t="shared" si="31"/>
        <v>-0.01346023198492835</v>
      </c>
      <c r="AA66" s="60">
        <f t="shared" si="31"/>
        <v>-0.028337894343299065</v>
      </c>
      <c r="AB66" s="60">
        <f t="shared" si="31"/>
        <v>-3261.6792856044963</v>
      </c>
    </row>
    <row r="67" spans="1:28" ht="12.75">
      <c r="A67" s="12" t="s">
        <v>75</v>
      </c>
      <c r="B67" s="1">
        <f>'DATOS MENSUALES'!E594</f>
        <v>0.33129</v>
      </c>
      <c r="C67" s="1">
        <f>'DATOS MENSUALES'!E595</f>
        <v>3.26696</v>
      </c>
      <c r="D67" s="1">
        <f>'DATOS MENSUALES'!E596</f>
        <v>7.137666</v>
      </c>
      <c r="E67" s="1">
        <f>'DATOS MENSUALES'!E597</f>
        <v>1.960182</v>
      </c>
      <c r="F67" s="1">
        <f>'DATOS MENSUALES'!E598</f>
        <v>3.329878</v>
      </c>
      <c r="G67" s="1">
        <f>'DATOS MENSUALES'!E599</f>
        <v>1.301234</v>
      </c>
      <c r="H67" s="1">
        <f>'DATOS MENSUALES'!E600</f>
        <v>5.952</v>
      </c>
      <c r="I67" s="1">
        <f>'DATOS MENSUALES'!E601</f>
        <v>3.004136</v>
      </c>
      <c r="J67" s="1">
        <f>'DATOS MENSUALES'!E602</f>
        <v>0.756613</v>
      </c>
      <c r="K67" s="1">
        <f>'DATOS MENSUALES'!E603</f>
        <v>0.4025</v>
      </c>
      <c r="L67" s="1">
        <f>'DATOS MENSUALES'!E604</f>
        <v>0.236544</v>
      </c>
      <c r="M67" s="1">
        <f>'DATOS MENSUALES'!E605</f>
        <v>0.210202</v>
      </c>
      <c r="N67" s="1">
        <f t="shared" si="26"/>
        <v>27.889204999999997</v>
      </c>
      <c r="O67" s="10"/>
      <c r="P67" s="60">
        <f t="shared" si="27"/>
        <v>-3.2032770189057045</v>
      </c>
      <c r="Q67" s="60">
        <f t="shared" si="28"/>
        <v>-0.001711884396457214</v>
      </c>
      <c r="R67" s="60">
        <f t="shared" si="29"/>
        <v>7.850285045928536</v>
      </c>
      <c r="S67" s="60">
        <f t="shared" si="30"/>
        <v>-12.266572355004763</v>
      </c>
      <c r="T67" s="60">
        <f t="shared" si="31"/>
        <v>-0.07404202524031843</v>
      </c>
      <c r="U67" s="60">
        <f t="shared" si="31"/>
        <v>-57.35171671383066</v>
      </c>
      <c r="V67" s="60">
        <f t="shared" si="31"/>
        <v>0.009923011010365876</v>
      </c>
      <c r="W67" s="60">
        <f t="shared" si="31"/>
        <v>-5.567716528230876</v>
      </c>
      <c r="X67" s="60">
        <f t="shared" si="31"/>
        <v>-1.0780779330421324</v>
      </c>
      <c r="Y67" s="60">
        <f t="shared" si="31"/>
        <v>-0.025646430516326573</v>
      </c>
      <c r="Z67" s="60">
        <f t="shared" si="31"/>
        <v>-0.01024604350257416</v>
      </c>
      <c r="AA67" s="60">
        <f t="shared" si="31"/>
        <v>-0.04814809745052137</v>
      </c>
      <c r="AB67" s="60">
        <f t="shared" si="31"/>
        <v>-897.972318926694</v>
      </c>
    </row>
    <row r="68" spans="1:28" ht="12.75">
      <c r="A68" s="12" t="s">
        <v>76</v>
      </c>
      <c r="B68" s="1">
        <f>'DATOS MENSUALES'!E606</f>
        <v>1.685838</v>
      </c>
      <c r="C68" s="1">
        <f>'DATOS MENSUALES'!E607</f>
        <v>4.738323</v>
      </c>
      <c r="D68" s="1">
        <f>'DATOS MENSUALES'!E608</f>
        <v>2.829936</v>
      </c>
      <c r="E68" s="1">
        <f>'DATOS MENSUALES'!E609</f>
        <v>5.952444</v>
      </c>
      <c r="F68" s="1">
        <f>'DATOS MENSUALES'!E610</f>
        <v>1.695174</v>
      </c>
      <c r="G68" s="1">
        <f>'DATOS MENSUALES'!E611</f>
        <v>10.163784</v>
      </c>
      <c r="H68" s="1">
        <f>'DATOS MENSUALES'!E612</f>
        <v>6.60807</v>
      </c>
      <c r="I68" s="1">
        <f>'DATOS MENSUALES'!E613</f>
        <v>7.235616</v>
      </c>
      <c r="J68" s="1">
        <f>'DATOS MENSUALES'!E614</f>
        <v>1.209752</v>
      </c>
      <c r="K68" s="1">
        <f>'DATOS MENSUALES'!E615</f>
        <v>0.473221</v>
      </c>
      <c r="L68" s="1">
        <f>'DATOS MENSUALES'!E616</f>
        <v>0.314427</v>
      </c>
      <c r="M68" s="1">
        <f>'DATOS MENSUALES'!E617</f>
        <v>0.664071</v>
      </c>
      <c r="N68" s="1">
        <f t="shared" si="26"/>
        <v>43.57065600000001</v>
      </c>
      <c r="O68" s="10"/>
      <c r="P68" s="60">
        <f t="shared" si="27"/>
        <v>-0.0017093813098415986</v>
      </c>
      <c r="Q68" s="60">
        <f t="shared" si="28"/>
        <v>2.469885435034577</v>
      </c>
      <c r="R68" s="60">
        <f t="shared" si="29"/>
        <v>-12.491768804346645</v>
      </c>
      <c r="S68" s="60">
        <f t="shared" si="30"/>
        <v>4.79265768613122</v>
      </c>
      <c r="T68" s="60">
        <f t="shared" si="31"/>
        <v>-8.673466366745544</v>
      </c>
      <c r="U68" s="60">
        <f t="shared" si="31"/>
        <v>125.46177314284198</v>
      </c>
      <c r="V68" s="60">
        <f t="shared" si="31"/>
        <v>0.6606833473537965</v>
      </c>
      <c r="W68" s="60">
        <f t="shared" si="31"/>
        <v>14.870439933741656</v>
      </c>
      <c r="X68" s="60">
        <f t="shared" si="31"/>
        <v>-0.18738252294393734</v>
      </c>
      <c r="Y68" s="60">
        <f t="shared" si="31"/>
        <v>-0.011266479140101118</v>
      </c>
      <c r="Z68" s="60">
        <f t="shared" si="31"/>
        <v>-0.0027038093602386945</v>
      </c>
      <c r="AA68" s="60">
        <f t="shared" si="31"/>
        <v>0.0007307388306730171</v>
      </c>
      <c r="AB68" s="60">
        <f t="shared" si="31"/>
        <v>219.67246211710676</v>
      </c>
    </row>
    <row r="69" spans="1:28" ht="12.75">
      <c r="A69" s="12" t="s">
        <v>77</v>
      </c>
      <c r="B69" s="1">
        <f>'DATOS MENSUALES'!E618</f>
        <v>2.083248</v>
      </c>
      <c r="C69" s="1">
        <f>'DATOS MENSUALES'!E619</f>
        <v>3.58</v>
      </c>
      <c r="D69" s="1">
        <f>'DATOS MENSUALES'!E620</f>
        <v>2.45088</v>
      </c>
      <c r="E69" s="1">
        <f>'DATOS MENSUALES'!E621</f>
        <v>2.699124</v>
      </c>
      <c r="F69" s="1">
        <f>'DATOS MENSUALES'!E622</f>
        <v>1.38816</v>
      </c>
      <c r="G69" s="1">
        <f>'DATOS MENSUALES'!E623</f>
        <v>1.093522</v>
      </c>
      <c r="H69" s="1">
        <f>'DATOS MENSUALES'!E624</f>
        <v>11.116083</v>
      </c>
      <c r="I69" s="1">
        <f>'DATOS MENSUALES'!E625</f>
        <v>4.0656</v>
      </c>
      <c r="J69" s="1">
        <f>'DATOS MENSUALES'!E626</f>
        <v>3.099932</v>
      </c>
      <c r="K69" s="1">
        <f>'DATOS MENSUALES'!E627</f>
        <v>1.04416</v>
      </c>
      <c r="L69" s="1">
        <f>'DATOS MENSUALES'!E628</f>
        <v>0.3772</v>
      </c>
      <c r="M69" s="1">
        <f>'DATOS MENSUALES'!E629</f>
        <v>0.483483</v>
      </c>
      <c r="N69" s="1">
        <f t="shared" si="26"/>
        <v>33.481392</v>
      </c>
      <c r="O69" s="10"/>
      <c r="P69" s="60">
        <f t="shared" si="27"/>
        <v>0.021448466521296526</v>
      </c>
      <c r="Q69" s="60">
        <f t="shared" si="28"/>
        <v>0.007235443372979494</v>
      </c>
      <c r="R69" s="60">
        <f t="shared" si="29"/>
        <v>-19.668588868976716</v>
      </c>
      <c r="S69" s="60">
        <f t="shared" si="30"/>
        <v>-3.8500737298053913</v>
      </c>
      <c r="T69" s="60">
        <f t="shared" si="31"/>
        <v>-13.171528665674456</v>
      </c>
      <c r="U69" s="60">
        <f t="shared" si="31"/>
        <v>-67.12699298534574</v>
      </c>
      <c r="V69" s="60">
        <f t="shared" si="31"/>
        <v>155.63163767732576</v>
      </c>
      <c r="W69" s="60">
        <f t="shared" si="31"/>
        <v>-0.35931165482594624</v>
      </c>
      <c r="X69" s="60">
        <f t="shared" si="31"/>
        <v>2.289229475369571</v>
      </c>
      <c r="Y69" s="60">
        <f t="shared" si="31"/>
        <v>0.04169507531098447</v>
      </c>
      <c r="Z69" s="60">
        <f t="shared" si="31"/>
        <v>-0.0004484018925843184</v>
      </c>
      <c r="AA69" s="60">
        <f t="shared" si="31"/>
        <v>-0.0007416231162953753</v>
      </c>
      <c r="AB69" s="60">
        <f t="shared" si="31"/>
        <v>-66.69869832045578</v>
      </c>
    </row>
    <row r="70" spans="1:28" ht="12.75">
      <c r="A70" s="12" t="s">
        <v>78</v>
      </c>
      <c r="B70" s="1">
        <f>'DATOS MENSUALES'!E630</f>
        <v>4.413344</v>
      </c>
      <c r="C70" s="1">
        <f>'DATOS MENSUALES'!E631</f>
        <v>3.866616</v>
      </c>
      <c r="D70" s="1">
        <f>'DATOS MENSUALES'!E632</f>
        <v>5.894946</v>
      </c>
      <c r="E70" s="1">
        <f>'DATOS MENSUALES'!E633</f>
        <v>2.347941</v>
      </c>
      <c r="F70" s="1">
        <f>'DATOS MENSUALES'!E634</f>
        <v>1.266288</v>
      </c>
      <c r="G70" s="1">
        <f>'DATOS MENSUALES'!E635</f>
        <v>3.478115</v>
      </c>
      <c r="H70" s="1">
        <f>'DATOS MENSUALES'!E636</f>
        <v>3.234588</v>
      </c>
      <c r="I70" s="1">
        <f>'DATOS MENSUALES'!E637</f>
        <v>5.130739</v>
      </c>
      <c r="J70" s="1">
        <f>'DATOS MENSUALES'!E638</f>
        <v>2.07637</v>
      </c>
      <c r="K70" s="1">
        <f>'DATOS MENSUALES'!E639</f>
        <v>0.60711</v>
      </c>
      <c r="L70" s="1">
        <f>'DATOS MENSUALES'!E640</f>
        <v>0.300608</v>
      </c>
      <c r="M70" s="1">
        <f>'DATOS MENSUALES'!E641</f>
        <v>0.597915</v>
      </c>
      <c r="N70" s="1">
        <f t="shared" si="26"/>
        <v>33.21458</v>
      </c>
      <c r="O70" s="10"/>
      <c r="P70" s="60">
        <f t="shared" si="27"/>
        <v>17.73748576204</v>
      </c>
      <c r="Q70" s="60">
        <f t="shared" si="28"/>
        <v>0.11061288393260038</v>
      </c>
      <c r="R70" s="60">
        <f t="shared" si="29"/>
        <v>0.4130360748446135</v>
      </c>
      <c r="S70" s="60">
        <f t="shared" si="30"/>
        <v>-7.061292415016785</v>
      </c>
      <c r="T70" s="60">
        <f t="shared" si="31"/>
        <v>-15.317719855370123</v>
      </c>
      <c r="U70" s="60">
        <f t="shared" si="31"/>
        <v>-4.737565443230773</v>
      </c>
      <c r="V70" s="60">
        <f t="shared" si="31"/>
        <v>-15.672351160881837</v>
      </c>
      <c r="W70" s="60">
        <f t="shared" si="31"/>
        <v>0.04444237692329486</v>
      </c>
      <c r="X70" s="60">
        <f t="shared" si="31"/>
        <v>0.025510962688931185</v>
      </c>
      <c r="Y70" s="60">
        <f t="shared" si="31"/>
        <v>-0.0007360841832599334</v>
      </c>
      <c r="Z70" s="60">
        <f t="shared" si="31"/>
        <v>-0.003590863490980687</v>
      </c>
      <c r="AA70" s="60">
        <f t="shared" si="31"/>
        <v>1.3678497494648267E-05</v>
      </c>
      <c r="AB70" s="60">
        <f t="shared" si="31"/>
        <v>-80.74831303522411</v>
      </c>
    </row>
    <row r="71" spans="1:28" ht="12.75">
      <c r="A71" s="12" t="s">
        <v>79</v>
      </c>
      <c r="B71" s="1">
        <f>'DATOS MENSUALES'!E642</f>
        <v>5.671818</v>
      </c>
      <c r="C71" s="1">
        <f>'DATOS MENSUALES'!E643</f>
        <v>2.59251</v>
      </c>
      <c r="D71" s="1">
        <f>'DATOS MENSUALES'!E644</f>
        <v>8.221752</v>
      </c>
      <c r="E71" s="1">
        <f>'DATOS MENSUALES'!E645</f>
        <v>5.738868</v>
      </c>
      <c r="F71" s="1">
        <f>'DATOS MENSUALES'!E646</f>
        <v>2.391264</v>
      </c>
      <c r="G71" s="1">
        <f>'DATOS MENSUALES'!E647</f>
        <v>2.624801</v>
      </c>
      <c r="H71" s="1">
        <f>'DATOS MENSUALES'!E648</f>
        <v>2.451456</v>
      </c>
      <c r="I71" s="1">
        <f>'DATOS MENSUALES'!E649</f>
        <v>3.1132</v>
      </c>
      <c r="J71" s="1">
        <f>'DATOS MENSUALES'!E650</f>
        <v>1.0184</v>
      </c>
      <c r="K71" s="1">
        <f>'DATOS MENSUALES'!E651</f>
        <v>0.20381</v>
      </c>
      <c r="L71" s="1">
        <f>'DATOS MENSUALES'!E652</f>
        <v>0.21482</v>
      </c>
      <c r="M71" s="1">
        <f>'DATOS MENSUALES'!E653</f>
        <v>0.411487</v>
      </c>
      <c r="N71" s="1">
        <f t="shared" si="26"/>
        <v>34.654186</v>
      </c>
      <c r="O71" s="10"/>
      <c r="P71" s="60">
        <f t="shared" si="27"/>
        <v>57.79956552861224</v>
      </c>
      <c r="Q71" s="60">
        <f t="shared" si="28"/>
        <v>-0.5007095359036309</v>
      </c>
      <c r="R71" s="60">
        <f t="shared" si="29"/>
        <v>28.97775615899307</v>
      </c>
      <c r="S71" s="60">
        <f t="shared" si="30"/>
        <v>3.192294132145834</v>
      </c>
      <c r="T71" s="60">
        <f t="shared" si="31"/>
        <v>-2.5072920541333246</v>
      </c>
      <c r="U71" s="60">
        <f t="shared" si="31"/>
        <v>-16.248750560813747</v>
      </c>
      <c r="V71" s="60">
        <f t="shared" si="31"/>
        <v>-35.470378203389096</v>
      </c>
      <c r="W71" s="60">
        <f t="shared" si="31"/>
        <v>-4.60183795225882</v>
      </c>
      <c r="X71" s="60">
        <f t="shared" si="31"/>
        <v>-0.44522541454485837</v>
      </c>
      <c r="Y71" s="60">
        <f t="shared" si="31"/>
        <v>-0.12025430066727025</v>
      </c>
      <c r="Z71" s="60">
        <f t="shared" si="31"/>
        <v>-0.013638235305668118</v>
      </c>
      <c r="AA71" s="60">
        <f t="shared" si="31"/>
        <v>-0.004292005935548854</v>
      </c>
      <c r="AB71" s="60">
        <f t="shared" si="31"/>
        <v>-23.954038611386256</v>
      </c>
    </row>
    <row r="72" spans="1:28" ht="12.75">
      <c r="A72" s="12" t="s">
        <v>80</v>
      </c>
      <c r="B72" s="1">
        <f>'DATOS MENSUALES'!E654</f>
        <v>0.917508</v>
      </c>
      <c r="C72" s="1">
        <f>'DATOS MENSUALES'!E655</f>
        <v>2.383799</v>
      </c>
      <c r="D72" s="1">
        <f>'DATOS MENSUALES'!E656</f>
        <v>2.266144</v>
      </c>
      <c r="E72" s="1">
        <f>'DATOS MENSUALES'!E657</f>
        <v>10.153512</v>
      </c>
      <c r="F72" s="1">
        <f>'DATOS MENSUALES'!E658</f>
        <v>3.235832</v>
      </c>
      <c r="G72" s="1">
        <f>'DATOS MENSUALES'!E659</f>
        <v>5.565</v>
      </c>
      <c r="H72" s="1">
        <f>'DATOS MENSUALES'!E660</f>
        <v>1.111428</v>
      </c>
      <c r="I72" s="1">
        <f>'DATOS MENSUALES'!E661</f>
        <v>1.518856</v>
      </c>
      <c r="J72" s="1">
        <f>'DATOS MENSUALES'!E662</f>
        <v>0.417384</v>
      </c>
      <c r="K72" s="1">
        <f>'DATOS MENSUALES'!E663</f>
        <v>0.567378</v>
      </c>
      <c r="L72" s="1">
        <f>'DATOS MENSUALES'!E664</f>
        <v>0.113471</v>
      </c>
      <c r="M72" s="1">
        <f>'DATOS MENSUALES'!E665</f>
        <v>0.281352</v>
      </c>
      <c r="N72" s="1">
        <f t="shared" si="26"/>
        <v>28.531664</v>
      </c>
      <c r="O72" s="10"/>
      <c r="P72" s="60">
        <f t="shared" si="27"/>
        <v>-0.6999845152036741</v>
      </c>
      <c r="Q72" s="60">
        <f t="shared" si="28"/>
        <v>-1.008383683839128</v>
      </c>
      <c r="R72" s="60">
        <f t="shared" si="29"/>
        <v>-23.989461841029705</v>
      </c>
      <c r="S72" s="60">
        <f t="shared" si="30"/>
        <v>204.03196697467308</v>
      </c>
      <c r="T72" s="60">
        <f t="shared" si="31"/>
        <v>-0.13576433453300443</v>
      </c>
      <c r="U72" s="60">
        <f t="shared" si="31"/>
        <v>0.06760089503285517</v>
      </c>
      <c r="V72" s="60">
        <f t="shared" si="31"/>
        <v>-98.97546676259554</v>
      </c>
      <c r="W72" s="60">
        <f t="shared" si="31"/>
        <v>-34.571709355996674</v>
      </c>
      <c r="X72" s="60">
        <f t="shared" si="31"/>
        <v>-2.541097974029383</v>
      </c>
      <c r="Y72" s="60">
        <f t="shared" si="31"/>
        <v>-0.0021981455581386016</v>
      </c>
      <c r="Z72" s="60">
        <f t="shared" si="31"/>
        <v>-0.039397405130606404</v>
      </c>
      <c r="AA72" s="60">
        <f t="shared" si="31"/>
        <v>-0.025063080859943507</v>
      </c>
      <c r="AB72" s="60">
        <f t="shared" si="31"/>
        <v>-730.25913286866</v>
      </c>
    </row>
    <row r="73" spans="1:28" ht="12.75">
      <c r="A73" s="12" t="s">
        <v>81</v>
      </c>
      <c r="B73" s="1">
        <f>'DATOS MENSUALES'!E666</f>
        <v>0.336008</v>
      </c>
      <c r="C73" s="1">
        <f>'DATOS MENSUALES'!E667</f>
        <v>2.93384</v>
      </c>
      <c r="D73" s="1">
        <f>'DATOS MENSUALES'!E668</f>
        <v>5.52416</v>
      </c>
      <c r="E73" s="1">
        <f>'DATOS MENSUALES'!E669</f>
        <v>7.354884</v>
      </c>
      <c r="F73" s="1">
        <f>'DATOS MENSUALES'!E670</f>
        <v>4.542035</v>
      </c>
      <c r="G73" s="1">
        <f>'DATOS MENSUALES'!E671</f>
        <v>4.90535</v>
      </c>
      <c r="H73" s="1">
        <f>'DATOS MENSUALES'!E672</f>
        <v>4.52508</v>
      </c>
      <c r="I73" s="1">
        <f>'DATOS MENSUALES'!E673</f>
        <v>2.75674</v>
      </c>
      <c r="J73" s="1">
        <f>'DATOS MENSUALES'!E674</f>
        <v>0.7807</v>
      </c>
      <c r="K73" s="1">
        <f>'DATOS MENSUALES'!E675</f>
        <v>0.292825</v>
      </c>
      <c r="L73" s="1">
        <f>'DATOS MENSUALES'!E676</f>
        <v>0.245632</v>
      </c>
      <c r="M73" s="1">
        <f>'DATOS MENSUALES'!E677</f>
        <v>0.372276</v>
      </c>
      <c r="N73" s="1">
        <f t="shared" si="26"/>
        <v>34.56953</v>
      </c>
      <c r="O73" s="10"/>
      <c r="P73" s="60">
        <f t="shared" si="27"/>
        <v>-3.1726184794621792</v>
      </c>
      <c r="Q73" s="60">
        <f t="shared" si="28"/>
        <v>-0.09280326496177509</v>
      </c>
      <c r="R73" s="60">
        <f t="shared" si="29"/>
        <v>0.052288075358230275</v>
      </c>
      <c r="S73" s="60">
        <f t="shared" si="30"/>
        <v>29.459103454882356</v>
      </c>
      <c r="T73" s="60">
        <f t="shared" si="31"/>
        <v>0.497252187013094</v>
      </c>
      <c r="U73" s="60">
        <f t="shared" si="31"/>
        <v>-0.016057287236263384</v>
      </c>
      <c r="V73" s="60">
        <f t="shared" si="31"/>
        <v>-1.7804960755503365</v>
      </c>
      <c r="W73" s="60">
        <f t="shared" si="31"/>
        <v>-8.239776051247073</v>
      </c>
      <c r="X73" s="60">
        <f t="shared" si="31"/>
        <v>-1.0038736728623459</v>
      </c>
      <c r="Y73" s="60">
        <f t="shared" si="31"/>
        <v>-0.06622150266968281</v>
      </c>
      <c r="Z73" s="60">
        <f t="shared" si="31"/>
        <v>-0.00901295256431021</v>
      </c>
      <c r="AA73" s="60">
        <f t="shared" si="31"/>
        <v>-0.008208607390924492</v>
      </c>
      <c r="AB73" s="60">
        <f t="shared" si="31"/>
        <v>-26.12702243022881</v>
      </c>
    </row>
    <row r="74" spans="1:28" s="24" customFormat="1" ht="12.75">
      <c r="A74" s="21" t="s">
        <v>82</v>
      </c>
      <c r="B74" s="22">
        <f>'DATOS MENSUALES'!E678</f>
        <v>1.455552</v>
      </c>
      <c r="C74" s="22">
        <f>'DATOS MENSUALES'!E679</f>
        <v>5.652442</v>
      </c>
      <c r="D74" s="22">
        <f>'DATOS MENSUALES'!E680</f>
        <v>10.368915</v>
      </c>
      <c r="E74" s="22">
        <f>'DATOS MENSUALES'!E681</f>
        <v>3.586268</v>
      </c>
      <c r="F74" s="22">
        <f>'DATOS MENSUALES'!E682</f>
        <v>2.381705</v>
      </c>
      <c r="G74" s="22">
        <f>'DATOS MENSUALES'!E683</f>
        <v>1.108884</v>
      </c>
      <c r="H74" s="22">
        <f>'DATOS MENSUALES'!E684</f>
        <v>0.451936</v>
      </c>
      <c r="I74" s="22">
        <f>'DATOS MENSUALES'!E685</f>
        <v>1.51984</v>
      </c>
      <c r="J74" s="22">
        <f>'DATOS MENSUALES'!E686</f>
        <v>2.265288</v>
      </c>
      <c r="K74" s="22">
        <f>'DATOS MENSUALES'!E687</f>
        <v>0.785191</v>
      </c>
      <c r="L74" s="22">
        <f>'DATOS MENSUALES'!E688</f>
        <v>0.346695</v>
      </c>
      <c r="M74" s="22">
        <f>'DATOS MENSUALES'!E689</f>
        <v>0.354773</v>
      </c>
      <c r="N74" s="22">
        <f t="shared" si="26"/>
        <v>30.277489000000003</v>
      </c>
      <c r="O74" s="23"/>
      <c r="P74" s="60">
        <f t="shared" si="27"/>
        <v>-0.04282116709165625</v>
      </c>
      <c r="Q74" s="60">
        <f t="shared" si="28"/>
        <v>11.633142289525336</v>
      </c>
      <c r="R74" s="60">
        <f t="shared" si="29"/>
        <v>142.1299241424399</v>
      </c>
      <c r="S74" s="60">
        <f t="shared" si="30"/>
        <v>-0.31466956525928896</v>
      </c>
      <c r="T74" s="60">
        <f t="shared" si="31"/>
        <v>-2.5605914852738287</v>
      </c>
      <c r="U74" s="60">
        <f t="shared" si="31"/>
        <v>-66.36866366663914</v>
      </c>
      <c r="V74" s="60">
        <f t="shared" si="31"/>
        <v>-147.63117580683797</v>
      </c>
      <c r="W74" s="60">
        <f t="shared" si="31"/>
        <v>-34.54039099200967</v>
      </c>
      <c r="X74" s="60">
        <f t="shared" si="31"/>
        <v>0.11288758396663764</v>
      </c>
      <c r="Y74" s="60">
        <f t="shared" si="31"/>
        <v>0.0006766143718772039</v>
      </c>
      <c r="Z74" s="60">
        <f t="shared" si="31"/>
        <v>-0.0012265934318961237</v>
      </c>
      <c r="AA74" s="60">
        <f t="shared" si="31"/>
        <v>-0.010536082216698257</v>
      </c>
      <c r="AB74" s="60">
        <f t="shared" si="31"/>
        <v>-382.55498027110764</v>
      </c>
    </row>
    <row r="75" spans="1:28" s="24" customFormat="1" ht="12.75">
      <c r="A75" s="21" t="s">
        <v>83</v>
      </c>
      <c r="B75" s="22">
        <f>'DATOS MENSUALES'!E690</f>
        <v>0.923115</v>
      </c>
      <c r="C75" s="22">
        <f>'DATOS MENSUALES'!E691</f>
        <v>3.5754</v>
      </c>
      <c r="D75" s="22">
        <f>'DATOS MENSUALES'!E692</f>
        <v>6.660592</v>
      </c>
      <c r="E75" s="22">
        <f>'DATOS MENSUALES'!E693</f>
        <v>3.664514</v>
      </c>
      <c r="F75" s="22">
        <f>'DATOS MENSUALES'!E694</f>
        <v>1.750745</v>
      </c>
      <c r="G75" s="22">
        <f>'DATOS MENSUALES'!E695</f>
        <v>2.42991</v>
      </c>
      <c r="H75" s="22">
        <f>'DATOS MENSUALES'!E696</f>
        <v>8.457111</v>
      </c>
      <c r="I75" s="22">
        <f>'DATOS MENSUALES'!E697</f>
        <v>4.14513</v>
      </c>
      <c r="J75" s="22">
        <f>'DATOS MENSUALES'!E698</f>
        <v>1.093525</v>
      </c>
      <c r="K75" s="22">
        <f>'DATOS MENSUALES'!E699</f>
        <v>0.151267</v>
      </c>
      <c r="L75" s="22">
        <f>'DATOS MENSUALES'!E700</f>
        <v>0.20056</v>
      </c>
      <c r="M75" s="22">
        <f>'DATOS MENSUALES'!E701</f>
        <v>0.69042</v>
      </c>
      <c r="N75" s="22">
        <f t="shared" si="26"/>
        <v>33.74228900000001</v>
      </c>
      <c r="O75" s="23"/>
      <c r="P75" s="60">
        <f t="shared" si="27"/>
        <v>-0.6868070459366874</v>
      </c>
      <c r="Q75" s="60">
        <f t="shared" si="28"/>
        <v>0.006731378978348489</v>
      </c>
      <c r="R75" s="60">
        <f t="shared" si="29"/>
        <v>3.445490100707742</v>
      </c>
      <c r="S75" s="60">
        <f t="shared" si="30"/>
        <v>-0.21808590782167667</v>
      </c>
      <c r="T75" s="60">
        <f t="shared" si="31"/>
        <v>-7.988558731341204</v>
      </c>
      <c r="U75" s="60">
        <f t="shared" si="31"/>
        <v>-20.295584202592888</v>
      </c>
      <c r="V75" s="60">
        <f t="shared" si="31"/>
        <v>20.123651362909253</v>
      </c>
      <c r="W75" s="60">
        <f t="shared" si="31"/>
        <v>-0.25171167096017105</v>
      </c>
      <c r="X75" s="60">
        <f t="shared" si="31"/>
        <v>-0.32632080847217715</v>
      </c>
      <c r="Y75" s="60">
        <f t="shared" si="31"/>
        <v>-0.1628908419973653</v>
      </c>
      <c r="Z75" s="60">
        <f t="shared" si="31"/>
        <v>-0.016228889766574935</v>
      </c>
      <c r="AA75" s="60">
        <f t="shared" si="31"/>
        <v>0.001577932351799903</v>
      </c>
      <c r="AB75" s="60">
        <f t="shared" si="31"/>
        <v>-54.63640152251387</v>
      </c>
    </row>
    <row r="76" spans="1:28" s="24" customFormat="1" ht="12.75">
      <c r="A76" s="21" t="s">
        <v>84</v>
      </c>
      <c r="B76" s="22">
        <f>'DATOS MENSUALES'!E702</f>
        <v>3.452991</v>
      </c>
      <c r="C76" s="22">
        <f>'DATOS MENSUALES'!E703</f>
        <v>1.446396</v>
      </c>
      <c r="D76" s="22">
        <f>'DATOS MENSUALES'!E704</f>
        <v>2.225272</v>
      </c>
      <c r="E76" s="22">
        <f>'DATOS MENSUALES'!E705</f>
        <v>4.464734</v>
      </c>
      <c r="F76" s="22">
        <f>'DATOS MENSUALES'!E706</f>
        <v>4.198562</v>
      </c>
      <c r="G76" s="22">
        <f>'DATOS MENSUALES'!E707</f>
        <v>4.434328</v>
      </c>
      <c r="H76" s="22">
        <f>'DATOS MENSUALES'!E708</f>
        <v>4.32567</v>
      </c>
      <c r="I76" s="22">
        <f>'DATOS MENSUALES'!E709</f>
        <v>3.614296</v>
      </c>
      <c r="J76" s="22">
        <f>'DATOS MENSUALES'!E710</f>
        <v>1.20776</v>
      </c>
      <c r="K76" s="22">
        <f>'DATOS MENSUALES'!E711</f>
        <v>0.487557</v>
      </c>
      <c r="L76" s="22">
        <f>'DATOS MENSUALES'!E712</f>
        <v>0.494656</v>
      </c>
      <c r="M76" s="22">
        <f>'DATOS MENSUALES'!E713</f>
        <v>0.806725</v>
      </c>
      <c r="N76" s="22">
        <f t="shared" si="26"/>
        <v>31.158946999999998</v>
      </c>
      <c r="O76" s="23"/>
      <c r="P76" s="60">
        <f t="shared" si="27"/>
        <v>4.472433784898938</v>
      </c>
      <c r="Q76" s="60">
        <f t="shared" si="28"/>
        <v>-7.303527066621807</v>
      </c>
      <c r="R76" s="60">
        <f t="shared" si="29"/>
        <v>-25.02389141504939</v>
      </c>
      <c r="S76" s="60">
        <f t="shared" si="30"/>
        <v>0.007797114236153746</v>
      </c>
      <c r="T76" s="60">
        <f t="shared" si="31"/>
        <v>0.09038035565867489</v>
      </c>
      <c r="U76" s="60">
        <f t="shared" si="31"/>
        <v>-0.37841406278840495</v>
      </c>
      <c r="V76" s="60">
        <f t="shared" si="31"/>
        <v>-2.8118234372770794</v>
      </c>
      <c r="W76" s="60">
        <f t="shared" si="31"/>
        <v>-1.569911205651499</v>
      </c>
      <c r="X76" s="60">
        <f t="shared" si="31"/>
        <v>-0.18934621888890368</v>
      </c>
      <c r="Y76" s="60">
        <f t="shared" si="31"/>
        <v>-0.009240322485642676</v>
      </c>
      <c r="Z76" s="60">
        <f t="shared" si="31"/>
        <v>6.849764652653388E-05</v>
      </c>
      <c r="AA76" s="60">
        <f t="shared" si="31"/>
        <v>0.012604682657641057</v>
      </c>
      <c r="AB76" s="60">
        <f t="shared" si="31"/>
        <v>-259.43718617163</v>
      </c>
    </row>
    <row r="77" spans="1:28" s="24" customFormat="1" ht="12.75">
      <c r="A77" s="21" t="s">
        <v>85</v>
      </c>
      <c r="B77" s="22">
        <f>'DATOS MENSUALES'!E714</f>
        <v>2.454021</v>
      </c>
      <c r="C77" s="22">
        <f>'DATOS MENSUALES'!E715</f>
        <v>4.950424</v>
      </c>
      <c r="D77" s="22">
        <f>'DATOS MENSUALES'!E716</f>
        <v>5.248954</v>
      </c>
      <c r="E77" s="22">
        <f>'DATOS MENSUALES'!E717</f>
        <v>1.711844</v>
      </c>
      <c r="F77" s="22">
        <f>'DATOS MENSUALES'!E718</f>
        <v>3.013376</v>
      </c>
      <c r="G77" s="22">
        <f>'DATOS MENSUALES'!E719</f>
        <v>1.977285</v>
      </c>
      <c r="H77" s="22">
        <f>'DATOS MENSUALES'!E720</f>
        <v>8.404599</v>
      </c>
      <c r="I77" s="22">
        <f>'DATOS MENSUALES'!E721</f>
        <v>3.298131</v>
      </c>
      <c r="J77" s="22">
        <f>'DATOS MENSUALES'!E722</f>
        <v>0.827112</v>
      </c>
      <c r="K77" s="22">
        <f>'DATOS MENSUALES'!E723</f>
        <v>0.473035</v>
      </c>
      <c r="L77" s="22">
        <f>'DATOS MENSUALES'!E724</f>
        <v>0.440181</v>
      </c>
      <c r="M77" s="22">
        <f>'DATOS MENSUALES'!E725</f>
        <v>0.600674</v>
      </c>
      <c r="N77" s="22">
        <f t="shared" si="26"/>
        <v>33.399636</v>
      </c>
      <c r="O77" s="23"/>
      <c r="P77" s="60">
        <f t="shared" si="27"/>
        <v>0.2728739388030896</v>
      </c>
      <c r="Q77" s="60">
        <f t="shared" si="28"/>
        <v>3.824507020760889</v>
      </c>
      <c r="R77" s="60">
        <f t="shared" si="29"/>
        <v>0.0009624726545038186</v>
      </c>
      <c r="S77" s="60">
        <f t="shared" si="30"/>
        <v>-16.671177734691387</v>
      </c>
      <c r="T77" s="60">
        <f t="shared" si="31"/>
        <v>-0.39936322041654293</v>
      </c>
      <c r="U77" s="60">
        <f t="shared" si="31"/>
        <v>-32.168038775289695</v>
      </c>
      <c r="V77" s="60">
        <f t="shared" si="31"/>
        <v>18.980493372317163</v>
      </c>
      <c r="W77" s="60">
        <f t="shared" si="31"/>
        <v>-3.231249901770245</v>
      </c>
      <c r="X77" s="60">
        <f t="shared" si="31"/>
        <v>-0.8706489145837657</v>
      </c>
      <c r="Y77" s="60">
        <f t="shared" si="31"/>
        <v>-0.01129454553453829</v>
      </c>
      <c r="Z77" s="60">
        <f t="shared" si="31"/>
        <v>-2.492841289742434E-06</v>
      </c>
      <c r="AA77" s="60">
        <f t="shared" si="31"/>
        <v>1.897967898344301E-05</v>
      </c>
      <c r="AB77" s="60">
        <f t="shared" si="31"/>
        <v>-70.81440948383289</v>
      </c>
    </row>
    <row r="78" spans="1:28" s="24" customFormat="1" ht="12.75">
      <c r="A78" s="21" t="s">
        <v>86</v>
      </c>
      <c r="B78" s="22">
        <f>'DATOS MENSUALES'!E726</f>
        <v>1.241493</v>
      </c>
      <c r="C78" s="22">
        <f>'DATOS MENSUALES'!E727</f>
        <v>4.76556</v>
      </c>
      <c r="D78" s="22">
        <f>'DATOS MENSUALES'!E728</f>
        <v>8.250948</v>
      </c>
      <c r="E78" s="22">
        <f>'DATOS MENSUALES'!E729</f>
        <v>10.592696</v>
      </c>
      <c r="F78" s="22">
        <f>'DATOS MENSUALES'!E730</f>
        <v>7.722048</v>
      </c>
      <c r="G78" s="22">
        <f>'DATOS MENSUALES'!E731</f>
        <v>8.465008</v>
      </c>
      <c r="H78" s="22">
        <f>'DATOS MENSUALES'!E732</f>
        <v>2.518965</v>
      </c>
      <c r="I78" s="22">
        <f>'DATOS MENSUALES'!E733</f>
        <v>2.095652</v>
      </c>
      <c r="J78" s="22">
        <f>'DATOS MENSUALES'!E734</f>
        <v>0.577095</v>
      </c>
      <c r="K78" s="22">
        <f>'DATOS MENSUALES'!E735</f>
        <v>0.2636</v>
      </c>
      <c r="L78" s="22">
        <f>'DATOS MENSUALES'!E736</f>
        <v>0.145309</v>
      </c>
      <c r="M78" s="22">
        <f>'DATOS MENSUALES'!E737</f>
        <v>0.15048</v>
      </c>
      <c r="N78" s="22">
        <f t="shared" si="26"/>
        <v>46.78885399999999</v>
      </c>
      <c r="O78" s="23"/>
      <c r="P78" s="60">
        <f t="shared" si="27"/>
        <v>-0.1793226133904396</v>
      </c>
      <c r="Q78" s="60">
        <f t="shared" si="28"/>
        <v>2.62221582388832</v>
      </c>
      <c r="R78" s="60">
        <f t="shared" si="29"/>
        <v>29.811967384865596</v>
      </c>
      <c r="S78" s="60">
        <f t="shared" si="30"/>
        <v>253.1864438520469</v>
      </c>
      <c r="T78" s="60">
        <f t="shared" si="31"/>
        <v>62.67754571498553</v>
      </c>
      <c r="U78" s="60">
        <f t="shared" si="31"/>
        <v>36.17842791077135</v>
      </c>
      <c r="V78" s="60">
        <f t="shared" si="31"/>
        <v>-33.32860744981652</v>
      </c>
      <c r="W78" s="60">
        <f t="shared" si="31"/>
        <v>-19.267648180411605</v>
      </c>
      <c r="X78" s="60">
        <f t="shared" si="31"/>
        <v>-1.749230863280508</v>
      </c>
      <c r="Y78" s="60">
        <f t="shared" si="31"/>
        <v>-0.08163387606859793</v>
      </c>
      <c r="Z78" s="60">
        <f t="shared" si="31"/>
        <v>-0.029340977467852112</v>
      </c>
      <c r="AA78" s="60">
        <f t="shared" si="31"/>
        <v>-0.07596617046474022</v>
      </c>
      <c r="AB78" s="60">
        <f t="shared" si="31"/>
        <v>791.9695291764913</v>
      </c>
    </row>
    <row r="79" spans="1:28" s="24" customFormat="1" ht="12.75">
      <c r="A79" s="21" t="s">
        <v>87</v>
      </c>
      <c r="B79" s="22">
        <f>'DATOS MENSUALES'!E738</f>
        <v>0.65322</v>
      </c>
      <c r="C79" s="22">
        <f>'DATOS MENSUALES'!E739</f>
        <v>1.623882</v>
      </c>
      <c r="D79" s="22">
        <f>'DATOS MENSUALES'!E740</f>
        <v>1.24129</v>
      </c>
      <c r="E79" s="22">
        <f>'DATOS MENSUALES'!E741</f>
        <v>2.76097</v>
      </c>
      <c r="F79" s="22">
        <f>'DATOS MENSUALES'!E742</f>
        <v>3.088794</v>
      </c>
      <c r="G79" s="22">
        <f>'DATOS MENSUALES'!E743</f>
        <v>4.131813</v>
      </c>
      <c r="H79" s="22">
        <f>'DATOS MENSUALES'!E744</f>
        <v>1.908207</v>
      </c>
      <c r="I79" s="22">
        <f>'DATOS MENSUALES'!E745</f>
        <v>2.588379</v>
      </c>
      <c r="J79" s="22">
        <f>'DATOS MENSUALES'!E746</f>
        <v>1.92766</v>
      </c>
      <c r="K79" s="22">
        <f>'DATOS MENSUALES'!E747</f>
        <v>0.49317</v>
      </c>
      <c r="L79" s="22">
        <f>'DATOS MENSUALES'!E748</f>
        <v>0.1989</v>
      </c>
      <c r="M79" s="22">
        <f>'DATOS MENSUALES'!E749</f>
        <v>0.280308</v>
      </c>
      <c r="N79" s="22">
        <f t="shared" si="26"/>
        <v>20.896593</v>
      </c>
      <c r="O79" s="23"/>
      <c r="P79" s="60">
        <f t="shared" si="27"/>
        <v>-1.5295622792772028</v>
      </c>
      <c r="Q79" s="60">
        <f t="shared" si="28"/>
        <v>-5.4769403790417295</v>
      </c>
      <c r="R79" s="60">
        <f t="shared" si="29"/>
        <v>-59.72745060492915</v>
      </c>
      <c r="S79" s="60">
        <f t="shared" si="30"/>
        <v>-3.4120519506803144</v>
      </c>
      <c r="T79" s="60">
        <f t="shared" si="31"/>
        <v>-0.28880098774792623</v>
      </c>
      <c r="U79" s="60">
        <f t="shared" si="31"/>
        <v>-1.0794822530619121</v>
      </c>
      <c r="V79" s="60">
        <f t="shared" si="31"/>
        <v>-56.1336627935893</v>
      </c>
      <c r="W79" s="60">
        <f aca="true" t="shared" si="32" ref="W79:AB82">(I79-I$6)^3</f>
        <v>-10.47680523332217</v>
      </c>
      <c r="X79" s="60">
        <f t="shared" si="32"/>
        <v>0.0030911087938346026</v>
      </c>
      <c r="Y79" s="60">
        <f t="shared" si="32"/>
        <v>-0.008518485367445594</v>
      </c>
      <c r="Z79" s="60">
        <f t="shared" si="32"/>
        <v>-0.016550206195706355</v>
      </c>
      <c r="AA79" s="60">
        <f t="shared" si="32"/>
        <v>-0.025332271394563944</v>
      </c>
      <c r="AB79" s="60">
        <f t="shared" si="32"/>
        <v>-4607.650312249565</v>
      </c>
    </row>
    <row r="80" spans="1:28" s="24" customFormat="1" ht="12.75">
      <c r="A80" s="21" t="s">
        <v>88</v>
      </c>
      <c r="B80" s="22">
        <f>'DATOS MENSUALES'!E750</f>
        <v>2.08785</v>
      </c>
      <c r="C80" s="22">
        <f>'DATOS MENSUALES'!E751</f>
        <v>3.549056</v>
      </c>
      <c r="D80" s="22">
        <f>'DATOS MENSUALES'!E752</f>
        <v>10.328994</v>
      </c>
      <c r="E80" s="22">
        <f>'DATOS MENSUALES'!E753</f>
        <v>6.182164</v>
      </c>
      <c r="F80" s="22">
        <f>'DATOS MENSUALES'!E754</f>
        <v>4.767825</v>
      </c>
      <c r="G80" s="22">
        <f>'DATOS MENSUALES'!E755</f>
        <v>5.279112</v>
      </c>
      <c r="H80" s="22">
        <f>'DATOS MENSUALES'!E756</f>
        <v>2.978556</v>
      </c>
      <c r="I80" s="22">
        <f>'DATOS MENSUALES'!E757</f>
        <v>2.1243</v>
      </c>
      <c r="J80" s="22">
        <f>'DATOS MENSUALES'!E758</f>
        <v>0.426496</v>
      </c>
      <c r="K80" s="22">
        <f>'DATOS MENSUALES'!E759</f>
        <v>0.089351</v>
      </c>
      <c r="L80" s="22">
        <f>'DATOS MENSUALES'!E760</f>
        <v>0.05595</v>
      </c>
      <c r="M80" s="22">
        <f>'DATOS MENSUALES'!E761</f>
        <v>0.208706</v>
      </c>
      <c r="N80" s="22">
        <f t="shared" si="26"/>
        <v>38.078359999999996</v>
      </c>
      <c r="O80" s="23"/>
      <c r="P80" s="60">
        <f t="shared" si="27"/>
        <v>0.02253199137311247</v>
      </c>
      <c r="Q80" s="60">
        <f t="shared" si="28"/>
        <v>0.004288656299018119</v>
      </c>
      <c r="R80" s="60">
        <f t="shared" si="29"/>
        <v>138.89309386321108</v>
      </c>
      <c r="S80" s="60">
        <f t="shared" si="30"/>
        <v>7.03071277401597</v>
      </c>
      <c r="T80" s="60">
        <f aca="true" t="shared" si="33" ref="T80:V83">(F80-F$6)^3</f>
        <v>1.0550832108170158</v>
      </c>
      <c r="U80" s="60">
        <f t="shared" si="33"/>
        <v>0.0017926130830675285</v>
      </c>
      <c r="V80" s="60">
        <f t="shared" si="33"/>
        <v>-20.991567530909233</v>
      </c>
      <c r="W80" s="60">
        <f t="shared" si="32"/>
        <v>-18.65653891650232</v>
      </c>
      <c r="X80" s="60">
        <f t="shared" si="32"/>
        <v>-2.4905334341978773</v>
      </c>
      <c r="Y80" s="60">
        <f t="shared" si="32"/>
        <v>-0.22481071240726339</v>
      </c>
      <c r="Z80" s="60">
        <f t="shared" si="32"/>
        <v>-0.06294510766684164</v>
      </c>
      <c r="AA80" s="60">
        <f t="shared" si="32"/>
        <v>-0.04874452396354663</v>
      </c>
      <c r="AB80" s="60">
        <f t="shared" si="32"/>
        <v>0.15879512307834942</v>
      </c>
    </row>
    <row r="81" spans="1:28" s="24" customFormat="1" ht="12.75">
      <c r="A81" s="21" t="s">
        <v>89</v>
      </c>
      <c r="B81" s="22">
        <f>'DATOS MENSUALES'!E762</f>
        <v>1.18374</v>
      </c>
      <c r="C81" s="22">
        <f>'DATOS MENSUALES'!E763</f>
        <v>4.95582</v>
      </c>
      <c r="D81" s="22">
        <f>'DATOS MENSUALES'!E764</f>
        <v>6.04863</v>
      </c>
      <c r="E81" s="22">
        <f>'DATOS MENSUALES'!E765</f>
        <v>8.422722</v>
      </c>
      <c r="F81" s="22">
        <f>'DATOS MENSUALES'!E766</f>
        <v>1.799316</v>
      </c>
      <c r="G81" s="22">
        <f>'DATOS MENSUALES'!E767</f>
        <v>4.498676</v>
      </c>
      <c r="H81" s="22">
        <f>'DATOS MENSUALES'!E768</f>
        <v>3.348114</v>
      </c>
      <c r="I81" s="22">
        <f>'DATOS MENSUALES'!E769</f>
        <v>3.253008</v>
      </c>
      <c r="J81" s="22">
        <f>'DATOS MENSUALES'!E770</f>
        <v>0.981721</v>
      </c>
      <c r="K81" s="22">
        <f>'DATOS MENSUALES'!E771</f>
        <v>0.400057</v>
      </c>
      <c r="L81" s="22">
        <f>'DATOS MENSUALES'!E772</f>
        <v>0.31911</v>
      </c>
      <c r="M81" s="22">
        <f>'DATOS MENSUALES'!E773</f>
        <v>0.396579</v>
      </c>
      <c r="N81" s="22">
        <f t="shared" si="26"/>
        <v>35.607493</v>
      </c>
      <c r="O81" s="23"/>
      <c r="P81" s="60">
        <f t="shared" si="27"/>
        <v>-0.2402537659556023</v>
      </c>
      <c r="Q81" s="60">
        <f t="shared" si="28"/>
        <v>3.864232990013999</v>
      </c>
      <c r="R81" s="60">
        <f t="shared" si="29"/>
        <v>0.725140957248328</v>
      </c>
      <c r="S81" s="60">
        <f t="shared" si="30"/>
        <v>71.79848263485337</v>
      </c>
      <c r="T81" s="60">
        <f t="shared" si="33"/>
        <v>-7.420296092989362</v>
      </c>
      <c r="U81" s="60">
        <f t="shared" si="33"/>
        <v>-0.2861372328456898</v>
      </c>
      <c r="V81" s="60">
        <f t="shared" si="33"/>
        <v>-13.634735908945377</v>
      </c>
      <c r="W81" s="60">
        <f t="shared" si="32"/>
        <v>-3.5362412668511776</v>
      </c>
      <c r="X81" s="60">
        <f t="shared" si="32"/>
        <v>-0.5125158094825227</v>
      </c>
      <c r="Y81" s="60">
        <f t="shared" si="32"/>
        <v>-0.026289101658811577</v>
      </c>
      <c r="Z81" s="60">
        <f t="shared" si="32"/>
        <v>-0.002440207234848167</v>
      </c>
      <c r="AA81" s="60">
        <f t="shared" si="32"/>
        <v>-0.0055848484994056955</v>
      </c>
      <c r="AB81" s="60">
        <f t="shared" si="32"/>
        <v>-7.181791830210531</v>
      </c>
    </row>
    <row r="82" spans="1:28" s="24" customFormat="1" ht="12.75">
      <c r="A82" s="21" t="s">
        <v>90</v>
      </c>
      <c r="B82" s="22">
        <f>'DATOS MENSUALES'!E774</f>
        <v>1.353</v>
      </c>
      <c r="C82" s="22">
        <f>'DATOS MENSUALES'!E775</f>
        <v>4.039904</v>
      </c>
      <c r="D82" s="22">
        <f>'DATOS MENSUALES'!E776</f>
        <v>2.530145</v>
      </c>
      <c r="E82" s="22">
        <f>'DATOS MENSUALES'!E777</f>
        <v>3.302453</v>
      </c>
      <c r="F82" s="22">
        <f>'DATOS MENSUALES'!E778</f>
        <v>1.722864</v>
      </c>
      <c r="G82" s="22">
        <f>'DATOS MENSUALES'!E779</f>
        <v>6.559977</v>
      </c>
      <c r="H82" s="22">
        <f>'DATOS MENSUALES'!E780</f>
        <v>7.25556</v>
      </c>
      <c r="I82" s="22">
        <f>'DATOS MENSUALES'!E781</f>
        <v>2.06057</v>
      </c>
      <c r="J82" s="22">
        <f>'DATOS MENSUALES'!E782</f>
        <v>0.165126</v>
      </c>
      <c r="K82" s="22">
        <f>'DATOS MENSUALES'!E783</f>
        <v>0.2451</v>
      </c>
      <c r="L82" s="22">
        <f>'DATOS MENSUALES'!E784</f>
        <v>0.19992</v>
      </c>
      <c r="M82" s="22">
        <f>'DATOS MENSUALES'!E785</f>
        <v>0.158574</v>
      </c>
      <c r="N82" s="22">
        <f>SUM(B82:M82)</f>
        <v>29.593192999999996</v>
      </c>
      <c r="O82" s="23"/>
      <c r="P82" s="60">
        <f t="shared" si="27"/>
        <v>-0.09259413894045254</v>
      </c>
      <c r="Q82" s="60">
        <f t="shared" si="28"/>
        <v>0.27885234093569256</v>
      </c>
      <c r="R82" s="60">
        <f t="shared" si="29"/>
        <v>-17.986290944345928</v>
      </c>
      <c r="S82" s="60">
        <f t="shared" si="30"/>
        <v>-0.8958029054879653</v>
      </c>
      <c r="T82" s="60">
        <f t="shared" si="33"/>
        <v>-8.327495210983038</v>
      </c>
      <c r="U82" s="60">
        <f t="shared" si="33"/>
        <v>2.7577964232045282</v>
      </c>
      <c r="V82" s="60">
        <f t="shared" si="33"/>
        <v>3.5010697226492855</v>
      </c>
      <c r="W82" s="60">
        <f t="shared" si="32"/>
        <v>-20.034001193356758</v>
      </c>
      <c r="X82" s="60">
        <f t="shared" si="32"/>
        <v>-4.226881963554754</v>
      </c>
      <c r="Y82" s="60">
        <f t="shared" si="32"/>
        <v>-0.09252976632366956</v>
      </c>
      <c r="Z82" s="60">
        <f t="shared" si="32"/>
        <v>-0.01635227347010369</v>
      </c>
      <c r="AA82" s="60">
        <f t="shared" si="32"/>
        <v>-0.0716934456970983</v>
      </c>
      <c r="AB82" s="60">
        <f t="shared" si="32"/>
        <v>-501.2567599724991</v>
      </c>
    </row>
    <row r="83" spans="1:28" s="24" customFormat="1" ht="12.75">
      <c r="A83" s="21" t="s">
        <v>91</v>
      </c>
      <c r="B83" s="22">
        <f>'DATOS MENSUALES'!E786</f>
        <v>1.284925</v>
      </c>
      <c r="C83" s="22">
        <f>'DATOS MENSUALES'!E787</f>
        <v>3.629457</v>
      </c>
      <c r="D83" s="22">
        <f>'DATOS MENSUALES'!E788</f>
        <v>3.88591</v>
      </c>
      <c r="E83" s="22">
        <f>'DATOS MENSUALES'!E789</f>
        <v>3.731229</v>
      </c>
      <c r="F83" s="22">
        <f>'DATOS MENSUALES'!E790</f>
        <v>1.939644</v>
      </c>
      <c r="G83" s="22">
        <f>'DATOS MENSUALES'!E791</f>
        <v>9.56431</v>
      </c>
      <c r="H83" s="22">
        <f>'DATOS MENSUALES'!E792</f>
        <v>3.576353</v>
      </c>
      <c r="I83" s="22">
        <f>'DATOS MENSUALES'!E793</f>
        <v>1.37532</v>
      </c>
      <c r="J83" s="22">
        <f>'DATOS MENSUALES'!E794</f>
        <v>0.4859</v>
      </c>
      <c r="K83" s="22">
        <f>'DATOS MENSUALES'!E795</f>
        <v>0.518493</v>
      </c>
      <c r="L83" s="22">
        <f>'DATOS MENSUALES'!E796</f>
        <v>0.606732</v>
      </c>
      <c r="M83" s="22">
        <f>'DATOS MENSUALES'!E797</f>
        <v>0.5544</v>
      </c>
      <c r="N83" s="22">
        <f>SUM(B83:M83)</f>
        <v>31.152673</v>
      </c>
      <c r="O83" s="23"/>
      <c r="P83" s="60">
        <f t="shared" si="27"/>
        <v>-0.14099810494322887</v>
      </c>
      <c r="Q83" s="60">
        <f t="shared" si="28"/>
        <v>0.014326104702925568</v>
      </c>
      <c r="R83" s="60">
        <f t="shared" si="29"/>
        <v>-2.020978252556156</v>
      </c>
      <c r="S83" s="60">
        <f t="shared" si="30"/>
        <v>-0.15331094982603422</v>
      </c>
      <c r="T83" s="60">
        <f t="shared" si="33"/>
        <v>-5.931186920004892</v>
      </c>
      <c r="U83" s="60">
        <f t="shared" si="33"/>
        <v>85.57229626380573</v>
      </c>
      <c r="V83" s="60">
        <f t="shared" si="33"/>
        <v>-10.088307175794423</v>
      </c>
      <c r="W83" s="60">
        <f aca="true" t="shared" si="34" ref="W83:AB83">(I83-I$6)^3</f>
        <v>-39.34580316075057</v>
      </c>
      <c r="X83" s="60">
        <f t="shared" si="34"/>
        <v>-2.177233649467487</v>
      </c>
      <c r="Y83" s="60">
        <f t="shared" si="34"/>
        <v>-0.005726460945844727</v>
      </c>
      <c r="Z83" s="60">
        <f t="shared" si="34"/>
        <v>0.0035810067019087614</v>
      </c>
      <c r="AA83" s="60">
        <f t="shared" si="34"/>
        <v>-7.52895977470025E-06</v>
      </c>
      <c r="AB83" s="60">
        <f t="shared" si="34"/>
        <v>-260.203572477195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153.99224237634908</v>
      </c>
      <c r="Q84" s="61">
        <f t="shared" si="35"/>
        <v>423.73625531014795</v>
      </c>
      <c r="R84" s="61">
        <f t="shared" si="35"/>
        <v>1840.2560687624439</v>
      </c>
      <c r="S84" s="61">
        <f t="shared" si="35"/>
        <v>2291.8922306570144</v>
      </c>
      <c r="T84" s="61">
        <f t="shared" si="35"/>
        <v>382.43687498878205</v>
      </c>
      <c r="U84" s="61">
        <f t="shared" si="35"/>
        <v>543.6810148970592</v>
      </c>
      <c r="V84" s="61">
        <f t="shared" si="35"/>
        <v>482.8001055126299</v>
      </c>
      <c r="W84" s="61">
        <f t="shared" si="35"/>
        <v>1524.592469805746</v>
      </c>
      <c r="X84" s="61">
        <f t="shared" si="35"/>
        <v>94.2777437281682</v>
      </c>
      <c r="Y84" s="61">
        <f t="shared" si="35"/>
        <v>1.7891025458671372</v>
      </c>
      <c r="Z84" s="61">
        <f t="shared" si="35"/>
        <v>1.511491157992743</v>
      </c>
      <c r="AA84" s="61">
        <f t="shared" si="35"/>
        <v>6.201001437222681</v>
      </c>
      <c r="AB84" s="61">
        <f t="shared" si="35"/>
        <v>10424.05529644708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7 - Río Orza desde confluencia con río Tuerto hasta el embalse de Riaño, y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0.308321</v>
      </c>
      <c r="C4" s="1">
        <f t="shared" si="0"/>
        <v>0.847943</v>
      </c>
      <c r="D4" s="1">
        <f t="shared" si="0"/>
        <v>1.24129</v>
      </c>
      <c r="E4" s="1">
        <f t="shared" si="0"/>
        <v>1.141272</v>
      </c>
      <c r="F4" s="1">
        <f t="shared" si="0"/>
        <v>1.12164</v>
      </c>
      <c r="G4" s="1">
        <f t="shared" si="0"/>
        <v>1.093522</v>
      </c>
      <c r="H4" s="1">
        <f t="shared" si="0"/>
        <v>0.451936</v>
      </c>
      <c r="I4" s="1">
        <f t="shared" si="0"/>
        <v>1.240458</v>
      </c>
      <c r="J4" s="1">
        <f t="shared" si="0"/>
        <v>0.165126</v>
      </c>
      <c r="K4" s="1">
        <f t="shared" si="0"/>
        <v>0.089351</v>
      </c>
      <c r="L4" s="1">
        <f t="shared" si="0"/>
        <v>0.05595</v>
      </c>
      <c r="M4" s="1">
        <f t="shared" si="0"/>
        <v>0.15048</v>
      </c>
      <c r="N4" s="1">
        <f>MIN(N18:N43)</f>
        <v>20.896593</v>
      </c>
    </row>
    <row r="5" spans="1:14" ht="12.75">
      <c r="A5" s="13" t="s">
        <v>92</v>
      </c>
      <c r="B5" s="1">
        <f aca="true" t="shared" si="1" ref="B5:M5">MAX(B18:B43)</f>
        <v>5.671818</v>
      </c>
      <c r="C5" s="1">
        <f t="shared" si="1"/>
        <v>6.015393</v>
      </c>
      <c r="D5" s="1">
        <f t="shared" si="1"/>
        <v>13.445696</v>
      </c>
      <c r="E5" s="1">
        <f t="shared" si="1"/>
        <v>10.592696</v>
      </c>
      <c r="F5" s="1">
        <f t="shared" si="1"/>
        <v>7.722048</v>
      </c>
      <c r="G5" s="1">
        <f t="shared" si="1"/>
        <v>10.163784</v>
      </c>
      <c r="H5" s="1">
        <f t="shared" si="1"/>
        <v>11.116083</v>
      </c>
      <c r="I5" s="1">
        <f t="shared" si="1"/>
        <v>8.106935</v>
      </c>
      <c r="J5" s="1">
        <f t="shared" si="1"/>
        <v>3.568204</v>
      </c>
      <c r="K5" s="1">
        <f t="shared" si="1"/>
        <v>1.41726</v>
      </c>
      <c r="L5" s="1">
        <f t="shared" si="1"/>
        <v>1.260699</v>
      </c>
      <c r="M5" s="1">
        <f t="shared" si="1"/>
        <v>1.803322</v>
      </c>
      <c r="N5" s="1">
        <f>MAX(N18:N43)</f>
        <v>53.06000300000001</v>
      </c>
    </row>
    <row r="6" spans="1:14" ht="12.75">
      <c r="A6" s="13" t="s">
        <v>14</v>
      </c>
      <c r="B6" s="1">
        <f aca="true" t="shared" si="2" ref="B6:M6">AVERAGE(B18:B43)</f>
        <v>1.8595075000000003</v>
      </c>
      <c r="C6" s="1">
        <f t="shared" si="2"/>
        <v>3.2995251153846143</v>
      </c>
      <c r="D6" s="1">
        <f t="shared" si="2"/>
        <v>5.357247307692306</v>
      </c>
      <c r="E6" s="1">
        <f t="shared" si="2"/>
        <v>4.860972807692308</v>
      </c>
      <c r="F6" s="1">
        <f t="shared" si="2"/>
        <v>3.511079076923077</v>
      </c>
      <c r="G6" s="1">
        <f t="shared" si="2"/>
        <v>5.070933692307692</v>
      </c>
      <c r="H6" s="1">
        <f t="shared" si="2"/>
        <v>4.999940692307693</v>
      </c>
      <c r="I6" s="1">
        <f t="shared" si="2"/>
        <v>3.4680392307692305</v>
      </c>
      <c r="J6" s="1">
        <f t="shared" si="2"/>
        <v>1.297108423076923</v>
      </c>
      <c r="K6" s="1">
        <f t="shared" si="2"/>
        <v>0.5072673076923078</v>
      </c>
      <c r="L6" s="1">
        <f t="shared" si="2"/>
        <v>0.3361259230769231</v>
      </c>
      <c r="M6" s="1">
        <f t="shared" si="2"/>
        <v>0.46101176923076903</v>
      </c>
      <c r="N6" s="1">
        <f>SUM(B6:M6)</f>
        <v>35.02875884615385</v>
      </c>
    </row>
    <row r="7" spans="1:14" ht="12.75">
      <c r="A7" s="13" t="s">
        <v>15</v>
      </c>
      <c r="B7" s="1">
        <f aca="true" t="shared" si="3" ref="B7:M7">PERCENTILE(B18:B43,0.1)</f>
        <v>0.484111</v>
      </c>
      <c r="C7" s="1">
        <f t="shared" si="3"/>
        <v>1.029623</v>
      </c>
      <c r="D7" s="1">
        <f t="shared" si="3"/>
        <v>2.145076</v>
      </c>
      <c r="E7" s="1">
        <f t="shared" si="3"/>
        <v>2.1540615</v>
      </c>
      <c r="F7" s="1">
        <f t="shared" si="3"/>
        <v>1.541667</v>
      </c>
      <c r="G7" s="1">
        <f t="shared" si="3"/>
        <v>1.6392595</v>
      </c>
      <c r="H7" s="1">
        <f t="shared" si="3"/>
        <v>2.0346555</v>
      </c>
      <c r="I7" s="1">
        <f t="shared" si="3"/>
        <v>1.519348</v>
      </c>
      <c r="J7" s="1">
        <f t="shared" si="3"/>
        <v>0.456198</v>
      </c>
      <c r="K7" s="1">
        <f t="shared" si="3"/>
        <v>0.22445500000000002</v>
      </c>
      <c r="L7" s="1">
        <f t="shared" si="3"/>
        <v>0.1191595</v>
      </c>
      <c r="M7" s="1">
        <f t="shared" si="3"/>
        <v>0.187896</v>
      </c>
      <c r="N7" s="1">
        <f>PERCENTILE(N18:N43,0.1)</f>
        <v>26.692328500000002</v>
      </c>
    </row>
    <row r="8" spans="1:14" ht="12.75">
      <c r="A8" s="13" t="s">
        <v>16</v>
      </c>
      <c r="B8" s="1">
        <f aca="true" t="shared" si="4" ref="B8:M8">PERCENTILE(B18:B43,0.25)</f>
        <v>0.769917</v>
      </c>
      <c r="C8" s="1">
        <f t="shared" si="4"/>
        <v>1.81386125</v>
      </c>
      <c r="D8" s="1">
        <f t="shared" si="4"/>
        <v>2.60509275</v>
      </c>
      <c r="E8" s="1">
        <f t="shared" si="4"/>
        <v>2.89634075</v>
      </c>
      <c r="F8" s="1">
        <f t="shared" si="4"/>
        <v>1.834398</v>
      </c>
      <c r="G8" s="1">
        <f t="shared" si="4"/>
        <v>3.5584862499999996</v>
      </c>
      <c r="H8" s="1">
        <f t="shared" si="4"/>
        <v>3.042564</v>
      </c>
      <c r="I8" s="1">
        <f t="shared" si="4"/>
        <v>2.0693405</v>
      </c>
      <c r="J8" s="1">
        <f t="shared" si="4"/>
        <v>0.78746675</v>
      </c>
      <c r="K8" s="1">
        <f t="shared" si="4"/>
        <v>0.35123775</v>
      </c>
      <c r="L8" s="1">
        <f t="shared" si="4"/>
        <v>0.199155</v>
      </c>
      <c r="M8" s="1">
        <f t="shared" si="4"/>
        <v>0.27192</v>
      </c>
      <c r="N8" s="1">
        <f>PERCENTILE(N18:N43,0.25)</f>
        <v>29.764266999999997</v>
      </c>
    </row>
    <row r="9" spans="1:14" ht="12.75">
      <c r="A9" s="13" t="s">
        <v>17</v>
      </c>
      <c r="B9" s="1">
        <f aca="true" t="shared" si="5" ref="B9:M9">PERCENTILE(B18:B43,0.5)</f>
        <v>1.4042759999999999</v>
      </c>
      <c r="C9" s="1">
        <f t="shared" si="5"/>
        <v>3.562228</v>
      </c>
      <c r="D9" s="1">
        <f t="shared" si="5"/>
        <v>5.20572</v>
      </c>
      <c r="E9" s="1">
        <f t="shared" si="5"/>
        <v>4.2813235</v>
      </c>
      <c r="F9" s="1">
        <f t="shared" si="5"/>
        <v>3.132291</v>
      </c>
      <c r="G9" s="1">
        <f t="shared" si="5"/>
        <v>4.923654</v>
      </c>
      <c r="H9" s="1">
        <f t="shared" si="5"/>
        <v>4.526956</v>
      </c>
      <c r="I9" s="1">
        <f t="shared" si="5"/>
        <v>3.058668</v>
      </c>
      <c r="J9" s="1">
        <f t="shared" si="5"/>
        <v>1.125241</v>
      </c>
      <c r="K9" s="1">
        <f t="shared" si="5"/>
        <v>0.480389</v>
      </c>
      <c r="L9" s="1">
        <f t="shared" si="5"/>
        <v>0.27312</v>
      </c>
      <c r="M9" s="1">
        <f t="shared" si="5"/>
        <v>0.404033</v>
      </c>
      <c r="N9" s="1">
        <f>PERCENTILE(N18:N43,0.5)</f>
        <v>33.6118405</v>
      </c>
    </row>
    <row r="10" spans="1:14" ht="12.75">
      <c r="A10" s="13" t="s">
        <v>18</v>
      </c>
      <c r="B10" s="1">
        <f aca="true" t="shared" si="6" ref="B10:M10">PERCENTILE(B18:B43,0.75)</f>
        <v>2.36247825</v>
      </c>
      <c r="C10" s="1">
        <f t="shared" si="6"/>
        <v>4.6286527500000005</v>
      </c>
      <c r="D10" s="1">
        <f t="shared" si="6"/>
        <v>7.018397500000001</v>
      </c>
      <c r="E10" s="1">
        <f t="shared" si="6"/>
        <v>6.3266155</v>
      </c>
      <c r="F10" s="1">
        <f t="shared" si="6"/>
        <v>4.45616675</v>
      </c>
      <c r="G10" s="1">
        <f t="shared" si="6"/>
        <v>6.48513075</v>
      </c>
      <c r="H10" s="1">
        <f t="shared" si="6"/>
        <v>6.587737499999999</v>
      </c>
      <c r="I10" s="1">
        <f t="shared" si="6"/>
        <v>4.1252475</v>
      </c>
      <c r="J10" s="1">
        <f t="shared" si="6"/>
        <v>1.7922179999999999</v>
      </c>
      <c r="K10" s="1">
        <f t="shared" si="6"/>
        <v>0.5827155</v>
      </c>
      <c r="L10" s="1">
        <f t="shared" si="6"/>
        <v>0.37508624999999995</v>
      </c>
      <c r="M10" s="1">
        <f t="shared" si="6"/>
        <v>0.5870362499999999</v>
      </c>
      <c r="N10" s="1">
        <f>PERCENTILE(N18:N43,0.75)</f>
        <v>38.05460375</v>
      </c>
    </row>
    <row r="11" spans="1:14" ht="12.75">
      <c r="A11" s="13" t="s">
        <v>19</v>
      </c>
      <c r="B11" s="1">
        <f aca="true" t="shared" si="7" ref="B11:M11">PERCENTILE(B18:B43,0.9)</f>
        <v>3.9331675</v>
      </c>
      <c r="C11" s="1">
        <f t="shared" si="7"/>
        <v>5.304131</v>
      </c>
      <c r="D11" s="1">
        <f t="shared" si="7"/>
        <v>9.356861</v>
      </c>
      <c r="E11" s="1">
        <f t="shared" si="7"/>
        <v>7.888803</v>
      </c>
      <c r="F11" s="1">
        <f t="shared" si="7"/>
        <v>6.961616</v>
      </c>
      <c r="G11" s="1">
        <f t="shared" si="7"/>
        <v>8.994529</v>
      </c>
      <c r="H11" s="1">
        <f t="shared" si="7"/>
        <v>8.430855</v>
      </c>
      <c r="I11" s="1">
        <f t="shared" si="7"/>
        <v>6.3871485</v>
      </c>
      <c r="J11" s="1">
        <f t="shared" si="7"/>
        <v>2.170829</v>
      </c>
      <c r="K11" s="1">
        <f t="shared" si="7"/>
        <v>0.8159974999999999</v>
      </c>
      <c r="L11" s="1">
        <f t="shared" si="7"/>
        <v>0.550694</v>
      </c>
      <c r="M11" s="1">
        <f t="shared" si="7"/>
        <v>0.6772455</v>
      </c>
      <c r="N11" s="1">
        <f>PERCENTILE(N18:N43,0.9)</f>
        <v>46.552715</v>
      </c>
    </row>
    <row r="12" spans="1:14" ht="12.75">
      <c r="A12" s="13" t="s">
        <v>23</v>
      </c>
      <c r="B12" s="1">
        <f aca="true" t="shared" si="8" ref="B12:M12">STDEV(B18:B43)</f>
        <v>1.4366355866146223</v>
      </c>
      <c r="C12" s="1">
        <f t="shared" si="8"/>
        <v>1.622175157335617</v>
      </c>
      <c r="D12" s="1">
        <f t="shared" si="8"/>
        <v>3.103929305349807</v>
      </c>
      <c r="E12" s="1">
        <f t="shared" si="8"/>
        <v>2.5140797003254582</v>
      </c>
      <c r="F12" s="1">
        <f t="shared" si="8"/>
        <v>1.9494318849307453</v>
      </c>
      <c r="G12" s="1">
        <f t="shared" si="8"/>
        <v>2.597389714229432</v>
      </c>
      <c r="H12" s="1">
        <f t="shared" si="8"/>
        <v>2.691415727135097</v>
      </c>
      <c r="I12" s="1">
        <f t="shared" si="8"/>
        <v>1.930234410434367</v>
      </c>
      <c r="J12" s="1">
        <f t="shared" si="8"/>
        <v>0.8154833580730477</v>
      </c>
      <c r="K12" s="1">
        <f t="shared" si="8"/>
        <v>0.28476457697793334</v>
      </c>
      <c r="L12" s="1">
        <f t="shared" si="8"/>
        <v>0.26561727594716766</v>
      </c>
      <c r="M12" s="1">
        <f t="shared" si="8"/>
        <v>0.32957574950803775</v>
      </c>
      <c r="N12" s="1">
        <f>STDEV(N18:N43)</f>
        <v>7.989318298476173</v>
      </c>
    </row>
    <row r="13" spans="1:14" ht="12.75">
      <c r="A13" s="13" t="s">
        <v>125</v>
      </c>
      <c r="B13" s="1">
        <f>ROUND(B12/B6,2)</f>
        <v>0.77</v>
      </c>
      <c r="C13" s="1">
        <f aca="true" t="shared" si="9" ref="C13:N13">ROUND(C12/C6,2)</f>
        <v>0.49</v>
      </c>
      <c r="D13" s="1">
        <f t="shared" si="9"/>
        <v>0.58</v>
      </c>
      <c r="E13" s="1">
        <f t="shared" si="9"/>
        <v>0.52</v>
      </c>
      <c r="F13" s="1">
        <f t="shared" si="9"/>
        <v>0.56</v>
      </c>
      <c r="G13" s="1">
        <f t="shared" si="9"/>
        <v>0.51</v>
      </c>
      <c r="H13" s="1">
        <f t="shared" si="9"/>
        <v>0.54</v>
      </c>
      <c r="I13" s="1">
        <f t="shared" si="9"/>
        <v>0.56</v>
      </c>
      <c r="J13" s="1">
        <f t="shared" si="9"/>
        <v>0.63</v>
      </c>
      <c r="K13" s="1">
        <f t="shared" si="9"/>
        <v>0.56</v>
      </c>
      <c r="L13" s="1">
        <f t="shared" si="9"/>
        <v>0.79</v>
      </c>
      <c r="M13" s="1">
        <f t="shared" si="9"/>
        <v>0.71</v>
      </c>
      <c r="N13" s="1">
        <f t="shared" si="9"/>
        <v>0.23</v>
      </c>
    </row>
    <row r="14" spans="1:14" ht="12.75">
      <c r="A14" s="13" t="s">
        <v>124</v>
      </c>
      <c r="B14" s="53">
        <f>26*P44/(25*24*B12^3)</f>
        <v>1.2515075494744499</v>
      </c>
      <c r="C14" s="53">
        <f aca="true" t="shared" si="10" ref="C14:N14">26*Q44/(25*24*C12^3)</f>
        <v>-0.009862230294802439</v>
      </c>
      <c r="D14" s="53">
        <f t="shared" si="10"/>
        <v>0.8248686858906159</v>
      </c>
      <c r="E14" s="53">
        <f t="shared" si="10"/>
        <v>0.6906533575485085</v>
      </c>
      <c r="F14" s="53">
        <f t="shared" si="10"/>
        <v>0.9254225864742721</v>
      </c>
      <c r="G14" s="53">
        <f t="shared" si="10"/>
        <v>0.3429148506098913</v>
      </c>
      <c r="H14" s="53">
        <f t="shared" si="10"/>
        <v>0.409927865297371</v>
      </c>
      <c r="I14" s="53">
        <f t="shared" si="10"/>
        <v>1.0131340994423055</v>
      </c>
      <c r="J14" s="53">
        <f t="shared" si="10"/>
        <v>1.2177954394613635</v>
      </c>
      <c r="K14" s="53">
        <f t="shared" si="10"/>
        <v>1.4672334905363837</v>
      </c>
      <c r="L14" s="53">
        <f t="shared" si="10"/>
        <v>2.231818407658294</v>
      </c>
      <c r="M14" s="53">
        <f t="shared" si="10"/>
        <v>2.826608111033322</v>
      </c>
      <c r="N14" s="53">
        <f t="shared" si="10"/>
        <v>0.48186682757669164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-0.24880027404722505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1.831832</v>
      </c>
      <c r="C18" s="1">
        <f>'DATOS MENSUALES'!E487</f>
        <v>2.651712</v>
      </c>
      <c r="D18" s="1">
        <f>'DATOS MENSUALES'!E488</f>
        <v>5.162486</v>
      </c>
      <c r="E18" s="1">
        <f>'DATOS MENSUALES'!E489</f>
        <v>6.492395</v>
      </c>
      <c r="F18" s="1">
        <f>'DATOS MENSUALES'!E490</f>
        <v>3.074181</v>
      </c>
      <c r="G18" s="1">
        <f>'DATOS MENSUALES'!E491</f>
        <v>8.058345</v>
      </c>
      <c r="H18" s="1">
        <f>'DATOS MENSUALES'!E492</f>
        <v>4.528832</v>
      </c>
      <c r="I18" s="1">
        <f>'DATOS MENSUALES'!E493</f>
        <v>3.866688</v>
      </c>
      <c r="J18" s="1">
        <f>'DATOS MENSUALES'!E494</f>
        <v>1.639587</v>
      </c>
      <c r="K18" s="1">
        <f>'DATOS MENSUALES'!E495</f>
        <v>0.378189</v>
      </c>
      <c r="L18" s="1">
        <f>'DATOS MENSUALES'!E496</f>
        <v>0.124848</v>
      </c>
      <c r="M18" s="1">
        <f>'DATOS MENSUALES'!E497</f>
        <v>0.17424</v>
      </c>
      <c r="N18" s="1">
        <f aca="true" t="shared" si="11" ref="N18:N41">SUM(B18:M18)</f>
        <v>37.983335</v>
      </c>
      <c r="O18" s="10"/>
      <c r="P18" s="60">
        <f aca="true" t="shared" si="12" ref="P18:P43">(B18-B$6)^3</f>
        <v>-2.119758705106981E-05</v>
      </c>
      <c r="Q18" s="60">
        <f aca="true" t="shared" si="13" ref="Q18:AB33">(C18-C$6)^3</f>
        <v>-0.2718624390967272</v>
      </c>
      <c r="R18" s="60">
        <f t="shared" si="13"/>
        <v>-0.007387679491200937</v>
      </c>
      <c r="S18" s="60">
        <f t="shared" si="13"/>
        <v>4.342092761768886</v>
      </c>
      <c r="T18" s="60">
        <f t="shared" si="13"/>
        <v>-0.08339507417378962</v>
      </c>
      <c r="U18" s="60">
        <f t="shared" si="13"/>
        <v>26.661529589263246</v>
      </c>
      <c r="V18" s="60">
        <f t="shared" si="13"/>
        <v>-0.10455946492518338</v>
      </c>
      <c r="W18" s="60">
        <f t="shared" si="13"/>
        <v>0.06335359775316901</v>
      </c>
      <c r="X18" s="60">
        <f t="shared" si="13"/>
        <v>0.040169851914107546</v>
      </c>
      <c r="Y18" s="60">
        <f t="shared" si="13"/>
        <v>-0.0021506007285239104</v>
      </c>
      <c r="Z18" s="60">
        <f t="shared" si="13"/>
        <v>-0.009431100155093027</v>
      </c>
      <c r="AA18" s="60">
        <f t="shared" si="13"/>
        <v>-0.02358355041629281</v>
      </c>
      <c r="AB18" s="60">
        <f t="shared" si="13"/>
        <v>25.79203236184699</v>
      </c>
    </row>
    <row r="19" spans="1:28" ht="12.75">
      <c r="A19" s="12" t="s">
        <v>67</v>
      </c>
      <c r="B19" s="1">
        <f>'DATOS MENSUALES'!E498</f>
        <v>3.341652</v>
      </c>
      <c r="C19" s="1">
        <f>'DATOS MENSUALES'!E499</f>
        <v>1.062226</v>
      </c>
      <c r="D19" s="1">
        <f>'DATOS MENSUALES'!E500</f>
        <v>4.289766</v>
      </c>
      <c r="E19" s="1">
        <f>'DATOS MENSUALES'!E501</f>
        <v>6.374766</v>
      </c>
      <c r="F19" s="1">
        <f>'DATOS MENSUALES'!E502</f>
        <v>3.92288</v>
      </c>
      <c r="G19" s="1">
        <f>'DATOS MENSUALES'!E503</f>
        <v>5.287842</v>
      </c>
      <c r="H19" s="1">
        <f>'DATOS MENSUALES'!E504</f>
        <v>2.161104</v>
      </c>
      <c r="I19" s="1">
        <f>'DATOS MENSUALES'!E505</f>
        <v>1.240458</v>
      </c>
      <c r="J19" s="1">
        <f>'DATOS MENSUALES'!E506</f>
        <v>1.156957</v>
      </c>
      <c r="K19" s="1">
        <f>'DATOS MENSUALES'!E507</f>
        <v>0.342254</v>
      </c>
      <c r="L19" s="1">
        <f>'DATOS MENSUALES'!E508</f>
        <v>0.068206</v>
      </c>
      <c r="M19" s="1">
        <f>'DATOS MENSUALES'!E509</f>
        <v>0.201552</v>
      </c>
      <c r="N19" s="1">
        <f t="shared" si="11"/>
        <v>29.449662999999997</v>
      </c>
      <c r="O19" s="10"/>
      <c r="P19" s="60">
        <f t="shared" si="12"/>
        <v>3.2559043672906056</v>
      </c>
      <c r="Q19" s="60">
        <f t="shared" si="13"/>
        <v>-11.198817125265354</v>
      </c>
      <c r="R19" s="60">
        <f t="shared" si="13"/>
        <v>-1.2164123951857764</v>
      </c>
      <c r="S19" s="60">
        <f t="shared" si="13"/>
        <v>3.4689628069546363</v>
      </c>
      <c r="T19" s="60">
        <f t="shared" si="13"/>
        <v>0.06983320063710198</v>
      </c>
      <c r="U19" s="60">
        <f t="shared" si="13"/>
        <v>0.010205365375267415</v>
      </c>
      <c r="V19" s="60">
        <f t="shared" si="13"/>
        <v>-22.878167204842875</v>
      </c>
      <c r="W19" s="60">
        <f t="shared" si="13"/>
        <v>-11.053521232800358</v>
      </c>
      <c r="X19" s="60">
        <f t="shared" si="13"/>
        <v>-0.0027529133105532962</v>
      </c>
      <c r="Y19" s="60">
        <f t="shared" si="13"/>
        <v>-0.0044932119934334575</v>
      </c>
      <c r="Z19" s="60">
        <f t="shared" si="13"/>
        <v>-0.019231582820217447</v>
      </c>
      <c r="AA19" s="60">
        <f t="shared" si="13"/>
        <v>-0.017466668684775533</v>
      </c>
      <c r="AB19" s="60">
        <f t="shared" si="13"/>
        <v>-173.65666939666775</v>
      </c>
    </row>
    <row r="20" spans="1:28" ht="12.75">
      <c r="A20" s="12" t="s">
        <v>68</v>
      </c>
      <c r="B20" s="1">
        <f>'DATOS MENSUALES'!E510</f>
        <v>2.6145</v>
      </c>
      <c r="C20" s="1">
        <f>'DATOS MENSUALES'!E511</f>
        <v>6.015393</v>
      </c>
      <c r="D20" s="1">
        <f>'DATOS MENSUALES'!E512</f>
        <v>8.384728</v>
      </c>
      <c r="E20" s="1">
        <f>'DATOS MENSUALES'!E513</f>
        <v>2.404496</v>
      </c>
      <c r="F20" s="1">
        <f>'DATOS MENSUALES'!E514</f>
        <v>4.598525</v>
      </c>
      <c r="G20" s="1">
        <f>'DATOS MENSUALES'!E515</f>
        <v>6.89902</v>
      </c>
      <c r="H20" s="1">
        <f>'DATOS MENSUALES'!E516</f>
        <v>6.322578</v>
      </c>
      <c r="I20" s="1">
        <f>'DATOS MENSUALES'!E517</f>
        <v>5.652883</v>
      </c>
      <c r="J20" s="1">
        <f>'DATOS MENSUALES'!E518</f>
        <v>1.90226</v>
      </c>
      <c r="K20" s="1">
        <f>'DATOS MENSUALES'!E519</f>
        <v>0.587828</v>
      </c>
      <c r="L20" s="1">
        <f>'DATOS MENSUALES'!E520</f>
        <v>0.952252</v>
      </c>
      <c r="M20" s="1">
        <f>'DATOS MENSUALES'!E521</f>
        <v>0.453492</v>
      </c>
      <c r="N20" s="1">
        <f t="shared" si="11"/>
        <v>46.787955000000004</v>
      </c>
      <c r="O20" s="10"/>
      <c r="P20" s="60">
        <f t="shared" si="12"/>
        <v>0.43035604956490536</v>
      </c>
      <c r="Q20" s="60">
        <f t="shared" si="13"/>
        <v>20.03207412898294</v>
      </c>
      <c r="R20" s="60">
        <f t="shared" si="13"/>
        <v>27.748796141456566</v>
      </c>
      <c r="S20" s="60">
        <f t="shared" si="13"/>
        <v>-14.82306471164353</v>
      </c>
      <c r="T20" s="60">
        <f t="shared" si="13"/>
        <v>1.2859468181822435</v>
      </c>
      <c r="U20" s="60">
        <f t="shared" si="13"/>
        <v>6.109280806062135</v>
      </c>
      <c r="V20" s="60">
        <f t="shared" si="13"/>
        <v>2.3137812964645192</v>
      </c>
      <c r="W20" s="60">
        <f t="shared" si="13"/>
        <v>10.429444142458289</v>
      </c>
      <c r="X20" s="60">
        <f t="shared" si="13"/>
        <v>0.2216116095339384</v>
      </c>
      <c r="Y20" s="60">
        <f t="shared" si="13"/>
        <v>0.0005228409187831571</v>
      </c>
      <c r="Z20" s="60">
        <f t="shared" si="13"/>
        <v>0.2338884473114549</v>
      </c>
      <c r="AA20" s="60">
        <f t="shared" si="13"/>
        <v>-4.2521985892444975E-07</v>
      </c>
      <c r="AB20" s="60">
        <f t="shared" si="13"/>
        <v>1626.0462888147722</v>
      </c>
    </row>
    <row r="21" spans="1:28" ht="12.75">
      <c r="A21" s="12" t="s">
        <v>69</v>
      </c>
      <c r="B21" s="1">
        <f>'DATOS MENSUALES'!E522</f>
        <v>0.632214</v>
      </c>
      <c r="C21" s="1">
        <f>'DATOS MENSUALES'!E523</f>
        <v>0.99702</v>
      </c>
      <c r="D21" s="1">
        <f>'DATOS MENSUALES'!E524</f>
        <v>3.2759</v>
      </c>
      <c r="E21" s="1">
        <f>'DATOS MENSUALES'!E525</f>
        <v>7.165233</v>
      </c>
      <c r="F21" s="1">
        <f>'DATOS MENSUALES'!E526</f>
        <v>7.400004</v>
      </c>
      <c r="G21" s="1">
        <f>'DATOS MENSUALES'!E527</f>
        <v>4.167605</v>
      </c>
      <c r="H21" s="1">
        <f>'DATOS MENSUALES'!E528</f>
        <v>9.603308</v>
      </c>
      <c r="I21" s="1">
        <f>'DATOS MENSUALES'!E529</f>
        <v>7.121414</v>
      </c>
      <c r="J21" s="1">
        <f>'DATOS MENSUALES'!E530</f>
        <v>3.568204</v>
      </c>
      <c r="K21" s="1">
        <f>'DATOS MENSUALES'!E531</f>
        <v>0.846804</v>
      </c>
      <c r="L21" s="1">
        <f>'DATOS MENSUALES'!E532</f>
        <v>0.42952</v>
      </c>
      <c r="M21" s="1">
        <f>'DATOS MENSUALES'!E533</f>
        <v>0.469287</v>
      </c>
      <c r="N21" s="1">
        <f t="shared" si="11"/>
        <v>45.676513</v>
      </c>
      <c r="O21" s="10"/>
      <c r="P21" s="60">
        <f t="shared" si="12"/>
        <v>-1.848610018399406</v>
      </c>
      <c r="Q21" s="60">
        <f t="shared" si="13"/>
        <v>-12.206799498536261</v>
      </c>
      <c r="R21" s="60">
        <f t="shared" si="13"/>
        <v>-9.016410305530897</v>
      </c>
      <c r="S21" s="60">
        <f t="shared" si="13"/>
        <v>12.234734558987954</v>
      </c>
      <c r="T21" s="60">
        <f t="shared" si="13"/>
        <v>58.815077972308224</v>
      </c>
      <c r="U21" s="60">
        <f t="shared" si="13"/>
        <v>-0.7371186757099375</v>
      </c>
      <c r="V21" s="60">
        <f t="shared" si="13"/>
        <v>97.54991320539189</v>
      </c>
      <c r="W21" s="60">
        <f t="shared" si="13"/>
        <v>48.76213083795385</v>
      </c>
      <c r="X21" s="60">
        <f t="shared" si="13"/>
        <v>11.714027370262471</v>
      </c>
      <c r="Y21" s="60">
        <f t="shared" si="13"/>
        <v>0.03914354373995492</v>
      </c>
      <c r="Z21" s="60">
        <f t="shared" si="13"/>
        <v>0.0008146255028792338</v>
      </c>
      <c r="AA21" s="60">
        <f t="shared" si="13"/>
        <v>5.666832043990198E-07</v>
      </c>
      <c r="AB21" s="60">
        <f t="shared" si="13"/>
        <v>1207.1855976827246</v>
      </c>
    </row>
    <row r="22" spans="1:28" ht="12.75">
      <c r="A22" s="12" t="s">
        <v>70</v>
      </c>
      <c r="B22" s="1">
        <f>'DATOS MENSUALES'!E534</f>
        <v>1.86675</v>
      </c>
      <c r="C22" s="1">
        <f>'DATOS MENSUALES'!E535</f>
        <v>6.01174</v>
      </c>
      <c r="D22" s="1">
        <f>'DATOS MENSUALES'!E536</f>
        <v>6.183072</v>
      </c>
      <c r="E22" s="1">
        <f>'DATOS MENSUALES'!E537</f>
        <v>4.70925</v>
      </c>
      <c r="F22" s="1">
        <f>'DATOS MENSUALES'!E538</f>
        <v>6.689242</v>
      </c>
      <c r="G22" s="1">
        <f>'DATOS MENSUALES'!E539</f>
        <v>6.260592</v>
      </c>
      <c r="H22" s="1">
        <f>'DATOS MENSUALES'!E540</f>
        <v>5.957504</v>
      </c>
      <c r="I22" s="1">
        <f>'DATOS MENSUALES'!E541</f>
        <v>5.414976</v>
      </c>
      <c r="J22" s="1">
        <f>'DATOS MENSUALES'!E542</f>
        <v>1.843095</v>
      </c>
      <c r="K22" s="1">
        <f>'DATOS MENSUALES'!E543</f>
        <v>0.725145</v>
      </c>
      <c r="L22" s="1">
        <f>'DATOS MENSUALES'!E544</f>
        <v>0.368745</v>
      </c>
      <c r="M22" s="1">
        <f>'DATOS MENSUALES'!E545</f>
        <v>0.287364</v>
      </c>
      <c r="N22" s="1">
        <f t="shared" si="11"/>
        <v>46.317474999999995</v>
      </c>
      <c r="O22" s="10"/>
      <c r="P22" s="60">
        <f t="shared" si="12"/>
        <v>3.7989669176556153E-07</v>
      </c>
      <c r="Q22" s="60">
        <f t="shared" si="13"/>
        <v>19.95134989663082</v>
      </c>
      <c r="R22" s="60">
        <f t="shared" si="13"/>
        <v>0.5632012274572306</v>
      </c>
      <c r="S22" s="60">
        <f t="shared" si="13"/>
        <v>-0.003492630262493428</v>
      </c>
      <c r="T22" s="60">
        <f t="shared" si="13"/>
        <v>32.10173241985384</v>
      </c>
      <c r="U22" s="60">
        <f t="shared" si="13"/>
        <v>1.6837078053398074</v>
      </c>
      <c r="V22" s="60">
        <f t="shared" si="13"/>
        <v>0.8780161185517847</v>
      </c>
      <c r="W22" s="60">
        <f t="shared" si="13"/>
        <v>7.379986059045601</v>
      </c>
      <c r="X22" s="60">
        <f t="shared" si="13"/>
        <v>0.1627593313931308</v>
      </c>
      <c r="Y22" s="60">
        <f t="shared" si="13"/>
        <v>0.010342804129160907</v>
      </c>
      <c r="Z22" s="60">
        <f t="shared" si="13"/>
        <v>3.4706834171505765E-05</v>
      </c>
      <c r="AA22" s="60">
        <f t="shared" si="13"/>
        <v>-0.005236096302712967</v>
      </c>
      <c r="AB22" s="60">
        <f t="shared" si="13"/>
        <v>1438.5788119408635</v>
      </c>
    </row>
    <row r="23" spans="1:28" ht="12.75">
      <c r="A23" s="12" t="s">
        <v>71</v>
      </c>
      <c r="B23" s="1">
        <f>'DATOS MENSUALES'!E546</f>
        <v>0.308321</v>
      </c>
      <c r="C23" s="1">
        <f>'DATOS MENSUALES'!E547</f>
        <v>0.891644</v>
      </c>
      <c r="D23" s="1">
        <f>'DATOS MENSUALES'!E548</f>
        <v>2.06488</v>
      </c>
      <c r="E23" s="1">
        <f>'DATOS MENSUALES'!E549</f>
        <v>4.097913</v>
      </c>
      <c r="F23" s="1">
        <f>'DATOS MENSUALES'!E550</f>
        <v>3.838296</v>
      </c>
      <c r="G23" s="1">
        <f>'DATOS MENSUALES'!E551</f>
        <v>9.52405</v>
      </c>
      <c r="H23" s="1">
        <f>'DATOS MENSUALES'!E552</f>
        <v>5.15886</v>
      </c>
      <c r="I23" s="1">
        <f>'DATOS MENSUALES'!E553</f>
        <v>8.106935</v>
      </c>
      <c r="J23" s="1">
        <f>'DATOS MENSUALES'!E554</f>
        <v>1.34212</v>
      </c>
      <c r="K23" s="1">
        <f>'DATOS MENSUALES'!E555</f>
        <v>0.507528</v>
      </c>
      <c r="L23" s="1">
        <f>'DATOS MENSUALES'!E556</f>
        <v>0.186375</v>
      </c>
      <c r="M23" s="1">
        <f>'DATOS MENSUALES'!E557</f>
        <v>0.637032</v>
      </c>
      <c r="N23" s="1">
        <f t="shared" si="11"/>
        <v>36.663954</v>
      </c>
      <c r="O23" s="10"/>
      <c r="P23" s="60">
        <f t="shared" si="12"/>
        <v>-3.732433246607798</v>
      </c>
      <c r="Q23" s="60">
        <f t="shared" si="13"/>
        <v>-13.960633369611697</v>
      </c>
      <c r="R23" s="60">
        <f t="shared" si="13"/>
        <v>-35.68821625176178</v>
      </c>
      <c r="S23" s="60">
        <f t="shared" si="13"/>
        <v>-0.444299409741145</v>
      </c>
      <c r="T23" s="60">
        <f t="shared" si="13"/>
        <v>0.03503541527484894</v>
      </c>
      <c r="U23" s="60">
        <f t="shared" si="13"/>
        <v>88.30638672633245</v>
      </c>
      <c r="V23" s="60">
        <f t="shared" si="13"/>
        <v>0.004013562158647794</v>
      </c>
      <c r="W23" s="60">
        <f t="shared" si="13"/>
        <v>99.82604003135815</v>
      </c>
      <c r="X23" s="60">
        <f t="shared" si="13"/>
        <v>9.119534790263934E-05</v>
      </c>
      <c r="Y23" s="60">
        <f t="shared" si="13"/>
        <v>1.771677417795042E-11</v>
      </c>
      <c r="Z23" s="60">
        <f t="shared" si="13"/>
        <v>-0.0033582152099308734</v>
      </c>
      <c r="AA23" s="60">
        <f t="shared" si="13"/>
        <v>0.005453656221033344</v>
      </c>
      <c r="AB23" s="60">
        <f t="shared" si="13"/>
        <v>4.372288132235579</v>
      </c>
    </row>
    <row r="24" spans="1:28" ht="12.75">
      <c r="A24" s="12" t="s">
        <v>72</v>
      </c>
      <c r="B24" s="1">
        <f>'DATOS MENSUALES'!E558</f>
        <v>0.72072</v>
      </c>
      <c r="C24" s="1">
        <f>'DATOS MENSUALES'!E559</f>
        <v>1.459944</v>
      </c>
      <c r="D24" s="1">
        <f>'DATOS MENSUALES'!E560</f>
        <v>3.564968</v>
      </c>
      <c r="E24" s="1">
        <f>'DATOS MENSUALES'!E561</f>
        <v>3.443795</v>
      </c>
      <c r="F24" s="1">
        <f>'DATOS MENSUALES'!E562</f>
        <v>3.175788</v>
      </c>
      <c r="G24" s="1">
        <f>'DATOS MENSUALES'!E563</f>
        <v>5.324155</v>
      </c>
      <c r="H24" s="1">
        <f>'DATOS MENSUALES'!E564</f>
        <v>4.13511</v>
      </c>
      <c r="I24" s="1">
        <f>'DATOS MENSUALES'!E565</f>
        <v>1.564365</v>
      </c>
      <c r="J24" s="1">
        <f>'DATOS MENSUALES'!E566</f>
        <v>0.81991</v>
      </c>
      <c r="K24" s="1">
        <f>'DATOS MENSUALES'!E567</f>
        <v>0.496179</v>
      </c>
      <c r="L24" s="1">
        <f>'DATOS MENSUALES'!E568</f>
        <v>0.32205</v>
      </c>
      <c r="M24" s="1">
        <f>'DATOS MENSUALES'!E569</f>
        <v>0.468468</v>
      </c>
      <c r="N24" s="1">
        <f t="shared" si="11"/>
        <v>25.495452000000004</v>
      </c>
      <c r="O24" s="10"/>
      <c r="P24" s="60">
        <f t="shared" si="12"/>
        <v>-1.4768217311518115</v>
      </c>
      <c r="Q24" s="60">
        <f t="shared" si="13"/>
        <v>-6.225250441228005</v>
      </c>
      <c r="R24" s="60">
        <f t="shared" si="13"/>
        <v>-5.757276299630213</v>
      </c>
      <c r="S24" s="60">
        <f t="shared" si="13"/>
        <v>-2.8462499017319334</v>
      </c>
      <c r="T24" s="60">
        <f t="shared" si="13"/>
        <v>-0.037693458497142694</v>
      </c>
      <c r="U24" s="60">
        <f t="shared" si="13"/>
        <v>0.016236811236684693</v>
      </c>
      <c r="V24" s="60">
        <f t="shared" si="13"/>
        <v>-0.6468346586368371</v>
      </c>
      <c r="W24" s="60">
        <f t="shared" si="13"/>
        <v>-6.898868918671727</v>
      </c>
      <c r="X24" s="60">
        <f t="shared" si="13"/>
        <v>-0.10866683036154755</v>
      </c>
      <c r="Y24" s="60">
        <f t="shared" si="13"/>
        <v>-1.3633137231542414E-06</v>
      </c>
      <c r="Z24" s="60">
        <f t="shared" si="13"/>
        <v>-2.7888853080468208E-06</v>
      </c>
      <c r="AA24" s="60">
        <f t="shared" si="13"/>
        <v>4.145319627321632E-07</v>
      </c>
      <c r="AB24" s="60">
        <f t="shared" si="13"/>
        <v>-866.4244819059905</v>
      </c>
    </row>
    <row r="25" spans="1:28" ht="12.75">
      <c r="A25" s="12" t="s">
        <v>73</v>
      </c>
      <c r="B25" s="1">
        <f>'DATOS MENSUALES'!E570</f>
        <v>4.810995</v>
      </c>
      <c r="C25" s="1">
        <f>'DATOS MENSUALES'!E571</f>
        <v>4.299642</v>
      </c>
      <c r="D25" s="1">
        <f>'DATOS MENSUALES'!E572</f>
        <v>13.445696</v>
      </c>
      <c r="E25" s="1">
        <f>'DATOS MENSUALES'!E573</f>
        <v>5.929624</v>
      </c>
      <c r="F25" s="1">
        <f>'DATOS MENSUALES'!E574</f>
        <v>7.23399</v>
      </c>
      <c r="G25" s="1">
        <f>'DATOS MENSUALES'!E575</f>
        <v>3.7996</v>
      </c>
      <c r="H25" s="1">
        <f>'DATOS MENSUALES'!E576</f>
        <v>6.52674</v>
      </c>
      <c r="I25" s="1">
        <f>'DATOS MENSUALES'!E577</f>
        <v>1.724668</v>
      </c>
      <c r="J25" s="1">
        <f>'DATOS MENSUALES'!E578</f>
        <v>0.807767</v>
      </c>
      <c r="K25" s="1">
        <f>'DATOS MENSUALES'!E579</f>
        <v>1.41726</v>
      </c>
      <c r="L25" s="1">
        <f>'DATOS MENSUALES'!E580</f>
        <v>1.260699</v>
      </c>
      <c r="M25" s="1">
        <f>'DATOS MENSUALES'!E581</f>
        <v>1.803322</v>
      </c>
      <c r="N25" s="1">
        <f t="shared" si="11"/>
        <v>53.06000300000001</v>
      </c>
      <c r="O25" s="10"/>
      <c r="P25" s="60">
        <f t="shared" si="12"/>
        <v>25.711229491549137</v>
      </c>
      <c r="Q25" s="60">
        <f t="shared" si="13"/>
        <v>1.000350694833795</v>
      </c>
      <c r="R25" s="60">
        <f t="shared" si="13"/>
        <v>529.1705969804395</v>
      </c>
      <c r="S25" s="60">
        <f t="shared" si="13"/>
        <v>1.2204160876611991</v>
      </c>
      <c r="T25" s="60">
        <f t="shared" si="13"/>
        <v>51.599790142349185</v>
      </c>
      <c r="U25" s="60">
        <f t="shared" si="13"/>
        <v>-2.05484311632252</v>
      </c>
      <c r="V25" s="60">
        <f t="shared" si="13"/>
        <v>3.5591464872809273</v>
      </c>
      <c r="W25" s="60">
        <f t="shared" si="13"/>
        <v>-5.298703579473282</v>
      </c>
      <c r="X25" s="60">
        <f t="shared" si="13"/>
        <v>-0.11717526433030578</v>
      </c>
      <c r="Y25" s="60">
        <f t="shared" si="13"/>
        <v>0.7535528456457877</v>
      </c>
      <c r="Z25" s="60">
        <f t="shared" si="13"/>
        <v>0.7903577725298059</v>
      </c>
      <c r="AA25" s="60">
        <f t="shared" si="13"/>
        <v>2.4185702188459324</v>
      </c>
      <c r="AB25" s="60">
        <f t="shared" si="13"/>
        <v>5862.422062684997</v>
      </c>
    </row>
    <row r="26" spans="1:28" ht="12.75">
      <c r="A26" s="12" t="s">
        <v>74</v>
      </c>
      <c r="B26" s="1">
        <f>'DATOS MENSUALES'!E582</f>
        <v>0.69125</v>
      </c>
      <c r="C26" s="1">
        <f>'DATOS MENSUALES'!E583</f>
        <v>0.847943</v>
      </c>
      <c r="D26" s="1">
        <f>'DATOS MENSUALES'!E584</f>
        <v>1.8018</v>
      </c>
      <c r="E26" s="1">
        <f>'DATOS MENSUALES'!E585</f>
        <v>1.141272</v>
      </c>
      <c r="F26" s="1">
        <f>'DATOS MENSUALES'!E586</f>
        <v>1.12164</v>
      </c>
      <c r="G26" s="1">
        <f>'DATOS MENSUALES'!E587</f>
        <v>4.941958</v>
      </c>
      <c r="H26" s="1">
        <f>'DATOS MENSUALES'!E588</f>
        <v>7.380646</v>
      </c>
      <c r="I26" s="1">
        <f>'DATOS MENSUALES'!E589</f>
        <v>2.57712</v>
      </c>
      <c r="J26" s="1">
        <f>'DATOS MENSUALES'!E590</f>
        <v>1.328085</v>
      </c>
      <c r="K26" s="1">
        <f>'DATOS MENSUALES'!E591</f>
        <v>0.389938</v>
      </c>
      <c r="L26" s="1">
        <f>'DATOS MENSUALES'!E592</f>
        <v>0.215864</v>
      </c>
      <c r="M26" s="1">
        <f>'DATOS MENSUALES'!E593</f>
        <v>0.269124</v>
      </c>
      <c r="N26" s="1">
        <f t="shared" si="11"/>
        <v>22.706640000000004</v>
      </c>
      <c r="O26" s="10"/>
      <c r="P26" s="60">
        <f t="shared" si="12"/>
        <v>-1.5944677273941745</v>
      </c>
      <c r="Q26" s="60">
        <f t="shared" si="13"/>
        <v>-14.734633344453433</v>
      </c>
      <c r="R26" s="60">
        <f t="shared" si="13"/>
        <v>-44.945140266381365</v>
      </c>
      <c r="S26" s="60">
        <f t="shared" si="13"/>
        <v>-51.4664279704799</v>
      </c>
      <c r="T26" s="60">
        <f t="shared" si="13"/>
        <v>-13.642309109631228</v>
      </c>
      <c r="U26" s="60">
        <f t="shared" si="13"/>
        <v>-0.002145475715726905</v>
      </c>
      <c r="V26" s="60">
        <f t="shared" si="13"/>
        <v>13.493260986884613</v>
      </c>
      <c r="W26" s="60">
        <f t="shared" si="13"/>
        <v>-0.7071556249641621</v>
      </c>
      <c r="X26" s="60">
        <f t="shared" si="13"/>
        <v>2.9723522279949615E-05</v>
      </c>
      <c r="Y26" s="60">
        <f t="shared" si="13"/>
        <v>-0.0016151747783995308</v>
      </c>
      <c r="Z26" s="60">
        <f t="shared" si="13"/>
        <v>-0.0017393397922233318</v>
      </c>
      <c r="AA26" s="60">
        <f t="shared" si="13"/>
        <v>-0.007065483428505025</v>
      </c>
      <c r="AB26" s="60">
        <f t="shared" si="13"/>
        <v>-1870.9241446051503</v>
      </c>
    </row>
    <row r="27" spans="1:28" ht="12.75">
      <c r="A27" s="12" t="s">
        <v>75</v>
      </c>
      <c r="B27" s="1">
        <f>'DATOS MENSUALES'!E594</f>
        <v>0.33129</v>
      </c>
      <c r="C27" s="1">
        <f>'DATOS MENSUALES'!E595</f>
        <v>3.26696</v>
      </c>
      <c r="D27" s="1">
        <f>'DATOS MENSUALES'!E596</f>
        <v>7.137666</v>
      </c>
      <c r="E27" s="1">
        <f>'DATOS MENSUALES'!E597</f>
        <v>1.960182</v>
      </c>
      <c r="F27" s="1">
        <f>'DATOS MENSUALES'!E598</f>
        <v>3.329878</v>
      </c>
      <c r="G27" s="1">
        <f>'DATOS MENSUALES'!E599</f>
        <v>1.301234</v>
      </c>
      <c r="H27" s="1">
        <f>'DATOS MENSUALES'!E600</f>
        <v>5.952</v>
      </c>
      <c r="I27" s="1">
        <f>'DATOS MENSUALES'!E601</f>
        <v>3.004136</v>
      </c>
      <c r="J27" s="1">
        <f>'DATOS MENSUALES'!E602</f>
        <v>0.756613</v>
      </c>
      <c r="K27" s="1">
        <f>'DATOS MENSUALES'!E603</f>
        <v>0.4025</v>
      </c>
      <c r="L27" s="1">
        <f>'DATOS MENSUALES'!E604</f>
        <v>0.236544</v>
      </c>
      <c r="M27" s="1">
        <f>'DATOS MENSUALES'!E605</f>
        <v>0.210202</v>
      </c>
      <c r="N27" s="1">
        <f t="shared" si="11"/>
        <v>27.889204999999997</v>
      </c>
      <c r="O27" s="10"/>
      <c r="P27" s="60">
        <f t="shared" si="12"/>
        <v>-3.5690736154221407</v>
      </c>
      <c r="Q27" s="60">
        <f t="shared" si="13"/>
        <v>-3.453487305238461E-05</v>
      </c>
      <c r="R27" s="60">
        <f t="shared" si="13"/>
        <v>5.6437326903158365</v>
      </c>
      <c r="S27" s="60">
        <f t="shared" si="13"/>
        <v>-24.4089575193497</v>
      </c>
      <c r="T27" s="60">
        <f t="shared" si="13"/>
        <v>-0.005949525405898146</v>
      </c>
      <c r="U27" s="60">
        <f t="shared" si="13"/>
        <v>-53.56982929036198</v>
      </c>
      <c r="V27" s="60">
        <f t="shared" si="13"/>
        <v>0.8629626704422166</v>
      </c>
      <c r="W27" s="60">
        <f t="shared" si="13"/>
        <v>-0.09983485494925398</v>
      </c>
      <c r="X27" s="60">
        <f t="shared" si="13"/>
        <v>-0.15789779384861163</v>
      </c>
      <c r="Y27" s="60">
        <f t="shared" si="13"/>
        <v>-0.001149945745222457</v>
      </c>
      <c r="Z27" s="60">
        <f t="shared" si="13"/>
        <v>-0.0009875100557268162</v>
      </c>
      <c r="AA27" s="60">
        <f t="shared" si="13"/>
        <v>-0.015777324056411423</v>
      </c>
      <c r="AB27" s="60">
        <f t="shared" si="13"/>
        <v>-363.9261140297867</v>
      </c>
    </row>
    <row r="28" spans="1:28" ht="12.75">
      <c r="A28" s="12" t="s">
        <v>76</v>
      </c>
      <c r="B28" s="1">
        <f>'DATOS MENSUALES'!E606</f>
        <v>1.685838</v>
      </c>
      <c r="C28" s="1">
        <f>'DATOS MENSUALES'!E607</f>
        <v>4.738323</v>
      </c>
      <c r="D28" s="1">
        <f>'DATOS MENSUALES'!E608</f>
        <v>2.829936</v>
      </c>
      <c r="E28" s="1">
        <f>'DATOS MENSUALES'!E609</f>
        <v>5.952444</v>
      </c>
      <c r="F28" s="1">
        <f>'DATOS MENSUALES'!E610</f>
        <v>1.695174</v>
      </c>
      <c r="G28" s="1">
        <f>'DATOS MENSUALES'!E611</f>
        <v>10.163784</v>
      </c>
      <c r="H28" s="1">
        <f>'DATOS MENSUALES'!E612</f>
        <v>6.60807</v>
      </c>
      <c r="I28" s="1">
        <f>'DATOS MENSUALES'!E613</f>
        <v>7.235616</v>
      </c>
      <c r="J28" s="1">
        <f>'DATOS MENSUALES'!E614</f>
        <v>1.209752</v>
      </c>
      <c r="K28" s="1">
        <f>'DATOS MENSUALES'!E615</f>
        <v>0.473221</v>
      </c>
      <c r="L28" s="1">
        <f>'DATOS MENSUALES'!E616</f>
        <v>0.314427</v>
      </c>
      <c r="M28" s="1">
        <f>'DATOS MENSUALES'!E617</f>
        <v>0.664071</v>
      </c>
      <c r="N28" s="1">
        <f t="shared" si="11"/>
        <v>43.57065600000001</v>
      </c>
      <c r="O28" s="10"/>
      <c r="P28" s="60">
        <f t="shared" si="12"/>
        <v>-0.005238062328089935</v>
      </c>
      <c r="Q28" s="60">
        <f t="shared" si="13"/>
        <v>2.9785121216298776</v>
      </c>
      <c r="R28" s="60">
        <f t="shared" si="13"/>
        <v>-16.142701697399726</v>
      </c>
      <c r="S28" s="60">
        <f t="shared" si="13"/>
        <v>1.300279851536821</v>
      </c>
      <c r="T28" s="60">
        <f t="shared" si="13"/>
        <v>-5.987967417171444</v>
      </c>
      <c r="U28" s="60">
        <f t="shared" si="13"/>
        <v>132.09389125068353</v>
      </c>
      <c r="V28" s="60">
        <f t="shared" si="13"/>
        <v>4.158750831396519</v>
      </c>
      <c r="W28" s="60">
        <f t="shared" si="13"/>
        <v>53.479375988826355</v>
      </c>
      <c r="X28" s="60">
        <f t="shared" si="13"/>
        <v>-0.0006666295008507041</v>
      </c>
      <c r="Y28" s="60">
        <f t="shared" si="13"/>
        <v>-3.9464813905267077E-05</v>
      </c>
      <c r="Z28" s="60">
        <f t="shared" si="13"/>
        <v>-1.021679173857632E-05</v>
      </c>
      <c r="AA28" s="60">
        <f t="shared" si="13"/>
        <v>0.008372751659060483</v>
      </c>
      <c r="AB28" s="60">
        <f t="shared" si="13"/>
        <v>623.251043614485</v>
      </c>
    </row>
    <row r="29" spans="1:28" ht="12.75">
      <c r="A29" s="12" t="s">
        <v>77</v>
      </c>
      <c r="B29" s="1">
        <f>'DATOS MENSUALES'!E618</f>
        <v>2.083248</v>
      </c>
      <c r="C29" s="1">
        <f>'DATOS MENSUALES'!E619</f>
        <v>3.58</v>
      </c>
      <c r="D29" s="1">
        <f>'DATOS MENSUALES'!E620</f>
        <v>2.45088</v>
      </c>
      <c r="E29" s="1">
        <f>'DATOS MENSUALES'!E621</f>
        <v>2.699124</v>
      </c>
      <c r="F29" s="1">
        <f>'DATOS MENSUALES'!E622</f>
        <v>1.38816</v>
      </c>
      <c r="G29" s="1">
        <f>'DATOS MENSUALES'!E623</f>
        <v>1.093522</v>
      </c>
      <c r="H29" s="1">
        <f>'DATOS MENSUALES'!E624</f>
        <v>11.116083</v>
      </c>
      <c r="I29" s="1">
        <f>'DATOS MENSUALES'!E625</f>
        <v>4.0656</v>
      </c>
      <c r="J29" s="1">
        <f>'DATOS MENSUALES'!E626</f>
        <v>3.099932</v>
      </c>
      <c r="K29" s="1">
        <f>'DATOS MENSUALES'!E627</f>
        <v>1.04416</v>
      </c>
      <c r="L29" s="1">
        <f>'DATOS MENSUALES'!E628</f>
        <v>0.3772</v>
      </c>
      <c r="M29" s="1">
        <f>'DATOS MENSUALES'!E629</f>
        <v>0.483483</v>
      </c>
      <c r="N29" s="1">
        <f t="shared" si="11"/>
        <v>33.481392</v>
      </c>
      <c r="O29" s="10"/>
      <c r="P29" s="60">
        <f t="shared" si="12"/>
        <v>0.01120040721917319</v>
      </c>
      <c r="Q29" s="60">
        <f t="shared" si="13"/>
        <v>0.022063882401566776</v>
      </c>
      <c r="R29" s="60">
        <f t="shared" si="13"/>
        <v>-24.550000151907202</v>
      </c>
      <c r="S29" s="60">
        <f t="shared" si="13"/>
        <v>-10.103595547049533</v>
      </c>
      <c r="T29" s="60">
        <f t="shared" si="13"/>
        <v>-9.567540716466839</v>
      </c>
      <c r="U29" s="60">
        <f t="shared" si="13"/>
        <v>-62.92187248523267</v>
      </c>
      <c r="V29" s="60">
        <f t="shared" si="13"/>
        <v>228.78773851994617</v>
      </c>
      <c r="W29" s="60">
        <f t="shared" si="13"/>
        <v>0.21337632598032372</v>
      </c>
      <c r="X29" s="60">
        <f t="shared" si="13"/>
        <v>5.859488242171378</v>
      </c>
      <c r="Y29" s="60">
        <f t="shared" si="13"/>
        <v>0.15476133891356472</v>
      </c>
      <c r="Z29" s="60">
        <f t="shared" si="13"/>
        <v>6.929524527860107E-05</v>
      </c>
      <c r="AA29" s="60">
        <f t="shared" si="13"/>
        <v>1.1346987574591274E-05</v>
      </c>
      <c r="AB29" s="60">
        <f t="shared" si="13"/>
        <v>-3.7049287661680754</v>
      </c>
    </row>
    <row r="30" spans="1:28" ht="12.75">
      <c r="A30" s="12" t="s">
        <v>78</v>
      </c>
      <c r="B30" s="1">
        <f>'DATOS MENSUALES'!E630</f>
        <v>4.413344</v>
      </c>
      <c r="C30" s="1">
        <f>'DATOS MENSUALES'!E631</f>
        <v>3.866616</v>
      </c>
      <c r="D30" s="1">
        <f>'DATOS MENSUALES'!E632</f>
        <v>5.894946</v>
      </c>
      <c r="E30" s="1">
        <f>'DATOS MENSUALES'!E633</f>
        <v>2.347941</v>
      </c>
      <c r="F30" s="1">
        <f>'DATOS MENSUALES'!E634</f>
        <v>1.266288</v>
      </c>
      <c r="G30" s="1">
        <f>'DATOS MENSUALES'!E635</f>
        <v>3.478115</v>
      </c>
      <c r="H30" s="1">
        <f>'DATOS MENSUALES'!E636</f>
        <v>3.234588</v>
      </c>
      <c r="I30" s="1">
        <f>'DATOS MENSUALES'!E637</f>
        <v>5.130739</v>
      </c>
      <c r="J30" s="1">
        <f>'DATOS MENSUALES'!E638</f>
        <v>2.07637</v>
      </c>
      <c r="K30" s="1">
        <f>'DATOS MENSUALES'!E639</f>
        <v>0.60711</v>
      </c>
      <c r="L30" s="1">
        <f>'DATOS MENSUALES'!E640</f>
        <v>0.300608</v>
      </c>
      <c r="M30" s="1">
        <f>'DATOS MENSUALES'!E641</f>
        <v>0.597915</v>
      </c>
      <c r="N30" s="1">
        <f t="shared" si="11"/>
        <v>33.21458</v>
      </c>
      <c r="O30" s="10"/>
      <c r="P30" s="60">
        <f t="shared" si="12"/>
        <v>16.65632817852013</v>
      </c>
      <c r="Q30" s="60">
        <f t="shared" si="13"/>
        <v>0.18237193226338055</v>
      </c>
      <c r="R30" s="60">
        <f t="shared" si="13"/>
        <v>0.15545938339069887</v>
      </c>
      <c r="S30" s="60">
        <f t="shared" si="13"/>
        <v>-15.870622317484735</v>
      </c>
      <c r="T30" s="60">
        <f t="shared" si="13"/>
        <v>-11.311697486373593</v>
      </c>
      <c r="U30" s="60">
        <f t="shared" si="13"/>
        <v>-4.041094728239388</v>
      </c>
      <c r="V30" s="60">
        <f t="shared" si="13"/>
        <v>-5.501668931381486</v>
      </c>
      <c r="W30" s="60">
        <f t="shared" si="13"/>
        <v>4.596650769949299</v>
      </c>
      <c r="X30" s="60">
        <f t="shared" si="13"/>
        <v>0.4732055057259798</v>
      </c>
      <c r="Y30" s="60">
        <f t="shared" si="13"/>
        <v>0.0009952881890510953</v>
      </c>
      <c r="Z30" s="60">
        <f t="shared" si="13"/>
        <v>-4.480667189054182E-05</v>
      </c>
      <c r="AA30" s="60">
        <f t="shared" si="13"/>
        <v>0.0025659080627376462</v>
      </c>
      <c r="AB30" s="60">
        <f t="shared" si="13"/>
        <v>-5.970906849388675</v>
      </c>
    </row>
    <row r="31" spans="1:28" ht="12.75">
      <c r="A31" s="12" t="s">
        <v>79</v>
      </c>
      <c r="B31" s="1">
        <f>'DATOS MENSUALES'!E642</f>
        <v>5.671818</v>
      </c>
      <c r="C31" s="1">
        <f>'DATOS MENSUALES'!E643</f>
        <v>2.59251</v>
      </c>
      <c r="D31" s="1">
        <f>'DATOS MENSUALES'!E644</f>
        <v>8.221752</v>
      </c>
      <c r="E31" s="1">
        <f>'DATOS MENSUALES'!E645</f>
        <v>5.738868</v>
      </c>
      <c r="F31" s="1">
        <f>'DATOS MENSUALES'!E646</f>
        <v>2.391264</v>
      </c>
      <c r="G31" s="1">
        <f>'DATOS MENSUALES'!E647</f>
        <v>2.624801</v>
      </c>
      <c r="H31" s="1">
        <f>'DATOS MENSUALES'!E648</f>
        <v>2.451456</v>
      </c>
      <c r="I31" s="1">
        <f>'DATOS MENSUALES'!E649</f>
        <v>3.1132</v>
      </c>
      <c r="J31" s="1">
        <f>'DATOS MENSUALES'!E650</f>
        <v>1.0184</v>
      </c>
      <c r="K31" s="1">
        <f>'DATOS MENSUALES'!E651</f>
        <v>0.20381</v>
      </c>
      <c r="L31" s="1">
        <f>'DATOS MENSUALES'!E652</f>
        <v>0.21482</v>
      </c>
      <c r="M31" s="1">
        <f>'DATOS MENSUALES'!E653</f>
        <v>0.411487</v>
      </c>
      <c r="N31" s="1">
        <f t="shared" si="11"/>
        <v>34.654186</v>
      </c>
      <c r="O31" s="10"/>
      <c r="P31" s="60">
        <f t="shared" si="12"/>
        <v>55.40702037751355</v>
      </c>
      <c r="Q31" s="60">
        <f t="shared" si="13"/>
        <v>-0.3534159097142511</v>
      </c>
      <c r="R31" s="60">
        <f t="shared" si="13"/>
        <v>23.50436994253931</v>
      </c>
      <c r="S31" s="60">
        <f t="shared" si="13"/>
        <v>0.6765937972131918</v>
      </c>
      <c r="T31" s="60">
        <f t="shared" si="13"/>
        <v>-1.404232212370988</v>
      </c>
      <c r="U31" s="60">
        <f t="shared" si="13"/>
        <v>-14.636594325996628</v>
      </c>
      <c r="V31" s="60">
        <f t="shared" si="13"/>
        <v>-16.55183269731706</v>
      </c>
      <c r="W31" s="60">
        <f t="shared" si="13"/>
        <v>-0.044678119695705495</v>
      </c>
      <c r="X31" s="60">
        <f t="shared" si="13"/>
        <v>-0.0216496202167177</v>
      </c>
      <c r="Y31" s="60">
        <f t="shared" si="13"/>
        <v>-0.02794427208087199</v>
      </c>
      <c r="Z31" s="60">
        <f t="shared" si="13"/>
        <v>-0.0017850320607199319</v>
      </c>
      <c r="AA31" s="60">
        <f t="shared" si="13"/>
        <v>-0.00012146953854521854</v>
      </c>
      <c r="AB31" s="60">
        <f t="shared" si="13"/>
        <v>-0.05255437466117453</v>
      </c>
    </row>
    <row r="32" spans="1:28" ht="12.75">
      <c r="A32" s="12" t="s">
        <v>80</v>
      </c>
      <c r="B32" s="1">
        <f>'DATOS MENSUALES'!E654</f>
        <v>0.917508</v>
      </c>
      <c r="C32" s="1">
        <f>'DATOS MENSUALES'!E655</f>
        <v>2.383799</v>
      </c>
      <c r="D32" s="1">
        <f>'DATOS MENSUALES'!E656</f>
        <v>2.266144</v>
      </c>
      <c r="E32" s="1">
        <f>'DATOS MENSUALES'!E657</f>
        <v>10.153512</v>
      </c>
      <c r="F32" s="1">
        <f>'DATOS MENSUALES'!E658</f>
        <v>3.235832</v>
      </c>
      <c r="G32" s="1">
        <f>'DATOS MENSUALES'!E659</f>
        <v>5.565</v>
      </c>
      <c r="H32" s="1">
        <f>'DATOS MENSUALES'!E660</f>
        <v>1.111428</v>
      </c>
      <c r="I32" s="1">
        <f>'DATOS MENSUALES'!E661</f>
        <v>1.518856</v>
      </c>
      <c r="J32" s="1">
        <f>'DATOS MENSUALES'!E662</f>
        <v>0.417384</v>
      </c>
      <c r="K32" s="1">
        <f>'DATOS MENSUALES'!E663</f>
        <v>0.567378</v>
      </c>
      <c r="L32" s="1">
        <f>'DATOS MENSUALES'!E664</f>
        <v>0.113471</v>
      </c>
      <c r="M32" s="1">
        <f>'DATOS MENSUALES'!E665</f>
        <v>0.281352</v>
      </c>
      <c r="N32" s="1">
        <f t="shared" si="11"/>
        <v>28.531664</v>
      </c>
      <c r="O32" s="10"/>
      <c r="P32" s="60">
        <f t="shared" si="12"/>
        <v>-0.8358955569547074</v>
      </c>
      <c r="Q32" s="60">
        <f t="shared" si="13"/>
        <v>-0.7678860885250411</v>
      </c>
      <c r="R32" s="60">
        <f t="shared" si="13"/>
        <v>-29.535243762132268</v>
      </c>
      <c r="S32" s="60">
        <f t="shared" si="13"/>
        <v>148.24916237253095</v>
      </c>
      <c r="T32" s="60">
        <f t="shared" si="13"/>
        <v>-0.02085298095578629</v>
      </c>
      <c r="U32" s="60">
        <f t="shared" si="13"/>
        <v>0.1206023349082162</v>
      </c>
      <c r="V32" s="60">
        <f t="shared" si="13"/>
        <v>-58.796376545539935</v>
      </c>
      <c r="W32" s="60">
        <f t="shared" si="13"/>
        <v>-7.405561607060182</v>
      </c>
      <c r="X32" s="60">
        <f t="shared" si="13"/>
        <v>-0.6808319801599505</v>
      </c>
      <c r="Y32" s="60">
        <f t="shared" si="13"/>
        <v>0.00021719768378102272</v>
      </c>
      <c r="Z32" s="60">
        <f t="shared" si="13"/>
        <v>-0.011038165631223255</v>
      </c>
      <c r="AA32" s="60">
        <f t="shared" si="13"/>
        <v>-0.005798992038613885</v>
      </c>
      <c r="AB32" s="60">
        <f t="shared" si="13"/>
        <v>-274.2569363038992</v>
      </c>
    </row>
    <row r="33" spans="1:28" ht="12.75">
      <c r="A33" s="12" t="s">
        <v>81</v>
      </c>
      <c r="B33" s="1">
        <f>'DATOS MENSUALES'!E666</f>
        <v>0.336008</v>
      </c>
      <c r="C33" s="1">
        <f>'DATOS MENSUALES'!E667</f>
        <v>2.93384</v>
      </c>
      <c r="D33" s="1">
        <f>'DATOS MENSUALES'!E668</f>
        <v>5.52416</v>
      </c>
      <c r="E33" s="1">
        <f>'DATOS MENSUALES'!E669</f>
        <v>7.354884</v>
      </c>
      <c r="F33" s="1">
        <f>'DATOS MENSUALES'!E670</f>
        <v>4.542035</v>
      </c>
      <c r="G33" s="1">
        <f>'DATOS MENSUALES'!E671</f>
        <v>4.90535</v>
      </c>
      <c r="H33" s="1">
        <f>'DATOS MENSUALES'!E672</f>
        <v>4.52508</v>
      </c>
      <c r="I33" s="1">
        <f>'DATOS MENSUALES'!E673</f>
        <v>2.75674</v>
      </c>
      <c r="J33" s="1">
        <f>'DATOS MENSUALES'!E674</f>
        <v>0.7807</v>
      </c>
      <c r="K33" s="1">
        <f>'DATOS MENSUALES'!E675</f>
        <v>0.292825</v>
      </c>
      <c r="L33" s="1">
        <f>'DATOS MENSUALES'!E676</f>
        <v>0.245632</v>
      </c>
      <c r="M33" s="1">
        <f>'DATOS MENSUALES'!E677</f>
        <v>0.372276</v>
      </c>
      <c r="N33" s="1">
        <f t="shared" si="11"/>
        <v>34.56953</v>
      </c>
      <c r="O33" s="10"/>
      <c r="P33" s="60">
        <f t="shared" si="12"/>
        <v>-3.536119621297769</v>
      </c>
      <c r="Q33" s="60">
        <f t="shared" si="13"/>
        <v>-0.04890146278741112</v>
      </c>
      <c r="R33" s="60">
        <f t="shared" si="13"/>
        <v>0.004650162045581503</v>
      </c>
      <c r="S33" s="60">
        <f t="shared" si="13"/>
        <v>15.51111268187869</v>
      </c>
      <c r="T33" s="60">
        <f t="shared" si="13"/>
        <v>1.0957722408582267</v>
      </c>
      <c r="U33" s="60">
        <f t="shared" si="13"/>
        <v>-0.004539966912964262</v>
      </c>
      <c r="V33" s="60">
        <f t="shared" si="13"/>
        <v>-0.10707760875751814</v>
      </c>
      <c r="W33" s="60">
        <f t="shared" si="13"/>
        <v>-0.3598794243266696</v>
      </c>
      <c r="X33" s="60">
        <f t="shared" si="13"/>
        <v>-0.13771458957340277</v>
      </c>
      <c r="Y33" s="60">
        <f t="shared" si="13"/>
        <v>-0.00986123745413491</v>
      </c>
      <c r="Z33" s="60">
        <f t="shared" si="13"/>
        <v>-0.0007410683204683066</v>
      </c>
      <c r="AA33" s="60">
        <f t="shared" si="13"/>
        <v>-0.0006987087071618694</v>
      </c>
      <c r="AB33" s="60">
        <f t="shared" si="13"/>
        <v>-0.09684729173586587</v>
      </c>
    </row>
    <row r="34" spans="1:28" s="24" customFormat="1" ht="12.75">
      <c r="A34" s="21" t="s">
        <v>82</v>
      </c>
      <c r="B34" s="22">
        <f>'DATOS MENSUALES'!E678</f>
        <v>1.455552</v>
      </c>
      <c r="C34" s="22">
        <f>'DATOS MENSUALES'!E679</f>
        <v>5.652442</v>
      </c>
      <c r="D34" s="22">
        <f>'DATOS MENSUALES'!E680</f>
        <v>10.368915</v>
      </c>
      <c r="E34" s="22">
        <f>'DATOS MENSUALES'!E681</f>
        <v>3.586268</v>
      </c>
      <c r="F34" s="22">
        <f>'DATOS MENSUALES'!E682</f>
        <v>2.381705</v>
      </c>
      <c r="G34" s="22">
        <f>'DATOS MENSUALES'!E683</f>
        <v>1.108884</v>
      </c>
      <c r="H34" s="22">
        <f>'DATOS MENSUALES'!E684</f>
        <v>0.451936</v>
      </c>
      <c r="I34" s="22">
        <f>'DATOS MENSUALES'!E685</f>
        <v>1.51984</v>
      </c>
      <c r="J34" s="22">
        <f>'DATOS MENSUALES'!E686</f>
        <v>2.265288</v>
      </c>
      <c r="K34" s="22">
        <f>'DATOS MENSUALES'!E687</f>
        <v>0.785191</v>
      </c>
      <c r="L34" s="22">
        <f>'DATOS MENSUALES'!E688</f>
        <v>0.346695</v>
      </c>
      <c r="M34" s="22">
        <f>'DATOS MENSUALES'!E689</f>
        <v>0.354773</v>
      </c>
      <c r="N34" s="22">
        <f t="shared" si="11"/>
        <v>30.277489000000003</v>
      </c>
      <c r="O34" s="23"/>
      <c r="P34" s="60">
        <f t="shared" si="12"/>
        <v>-0.06591747706397505</v>
      </c>
      <c r="Q34" s="60">
        <f aca="true" t="shared" si="14" ref="Q34:Q43">(C34-C$6)^3</f>
        <v>13.02626049360469</v>
      </c>
      <c r="R34" s="60">
        <f aca="true" t="shared" si="15" ref="R34:R43">(D34-D$6)^3</f>
        <v>125.87712053711557</v>
      </c>
      <c r="S34" s="60">
        <f aca="true" t="shared" si="16" ref="S34:S43">(E34-E$6)^3</f>
        <v>-2.071232592293459</v>
      </c>
      <c r="T34" s="60">
        <f aca="true" t="shared" si="17" ref="T34:T43">(F34-F$6)^3</f>
        <v>-1.4405006043571829</v>
      </c>
      <c r="U34" s="60">
        <f aca="true" t="shared" si="18" ref="U34:U43">(G34-G$6)^3</f>
        <v>-62.19561328400222</v>
      </c>
      <c r="V34" s="60">
        <f aca="true" t="shared" si="19" ref="V34:V43">(H34-H$6)^3</f>
        <v>-94.07250576365674</v>
      </c>
      <c r="W34" s="60">
        <f aca="true" t="shared" si="20" ref="W34:W43">(I34-I$6)^3</f>
        <v>-7.394351689363977</v>
      </c>
      <c r="X34" s="60">
        <f aca="true" t="shared" si="21" ref="X34:X43">(J34-J$6)^3</f>
        <v>0.9075441293139171</v>
      </c>
      <c r="Y34" s="60">
        <f aca="true" t="shared" si="22" ref="Y34:Y43">(K34-K$6)^3</f>
        <v>0.02146726476474722</v>
      </c>
      <c r="Z34" s="60">
        <f aca="true" t="shared" si="23" ref="Z34:Z43">(L34-L$6)^3</f>
        <v>1.1806228279875905E-06</v>
      </c>
      <c r="AA34" s="60">
        <f aca="true" t="shared" si="24" ref="AA34:AA43">(M34-M$6)^3</f>
        <v>-0.0011990825762602628</v>
      </c>
      <c r="AB34" s="60">
        <f aca="true" t="shared" si="25" ref="AB34:AB43">(N34-N$6)^3</f>
        <v>-107.25785069184299</v>
      </c>
    </row>
    <row r="35" spans="1:28" s="24" customFormat="1" ht="12.75">
      <c r="A35" s="21" t="s">
        <v>83</v>
      </c>
      <c r="B35" s="22">
        <f>'DATOS MENSUALES'!E690</f>
        <v>0.923115</v>
      </c>
      <c r="C35" s="22">
        <f>'DATOS MENSUALES'!E691</f>
        <v>3.5754</v>
      </c>
      <c r="D35" s="22">
        <f>'DATOS MENSUALES'!E692</f>
        <v>6.660592</v>
      </c>
      <c r="E35" s="22">
        <f>'DATOS MENSUALES'!E693</f>
        <v>3.664514</v>
      </c>
      <c r="F35" s="22">
        <f>'DATOS MENSUALES'!E694</f>
        <v>1.750745</v>
      </c>
      <c r="G35" s="22">
        <f>'DATOS MENSUALES'!E695</f>
        <v>2.42991</v>
      </c>
      <c r="H35" s="22">
        <f>'DATOS MENSUALES'!E696</f>
        <v>8.457111</v>
      </c>
      <c r="I35" s="22">
        <f>'DATOS MENSUALES'!E697</f>
        <v>4.14513</v>
      </c>
      <c r="J35" s="22">
        <f>'DATOS MENSUALES'!E698</f>
        <v>1.093525</v>
      </c>
      <c r="K35" s="22">
        <f>'DATOS MENSUALES'!E699</f>
        <v>0.151267</v>
      </c>
      <c r="L35" s="22">
        <f>'DATOS MENSUALES'!E700</f>
        <v>0.20056</v>
      </c>
      <c r="M35" s="22">
        <f>'DATOS MENSUALES'!E701</f>
        <v>0.69042</v>
      </c>
      <c r="N35" s="22">
        <f t="shared" si="11"/>
        <v>33.74228900000001</v>
      </c>
      <c r="O35" s="23"/>
      <c r="P35" s="60">
        <f t="shared" si="12"/>
        <v>-0.8210578916904179</v>
      </c>
      <c r="Q35" s="60">
        <f t="shared" si="14"/>
        <v>0.020995996590821984</v>
      </c>
      <c r="R35" s="60">
        <f t="shared" si="15"/>
        <v>2.2140012565868386</v>
      </c>
      <c r="S35" s="60">
        <f t="shared" si="16"/>
        <v>-1.7127471489787227</v>
      </c>
      <c r="T35" s="60">
        <f t="shared" si="17"/>
        <v>-5.4548810993550765</v>
      </c>
      <c r="U35" s="60">
        <f t="shared" si="18"/>
        <v>-18.4211564785277</v>
      </c>
      <c r="V35" s="60">
        <f t="shared" si="19"/>
        <v>41.32019125835568</v>
      </c>
      <c r="W35" s="60">
        <f t="shared" si="20"/>
        <v>0.3104135562465731</v>
      </c>
      <c r="X35" s="60">
        <f t="shared" si="21"/>
        <v>-0.008437761336252137</v>
      </c>
      <c r="Y35" s="60">
        <f t="shared" si="22"/>
        <v>-0.045118132987178046</v>
      </c>
      <c r="Z35" s="60">
        <f t="shared" si="23"/>
        <v>-0.0024914467343945933</v>
      </c>
      <c r="AA35" s="60">
        <f t="shared" si="24"/>
        <v>0.01207332764751232</v>
      </c>
      <c r="AB35" s="60">
        <f t="shared" si="25"/>
        <v>-2.1291135968476063</v>
      </c>
    </row>
    <row r="36" spans="1:28" s="24" customFormat="1" ht="12.75">
      <c r="A36" s="21" t="s">
        <v>84</v>
      </c>
      <c r="B36" s="22">
        <f>'DATOS MENSUALES'!E702</f>
        <v>3.452991</v>
      </c>
      <c r="C36" s="22">
        <f>'DATOS MENSUALES'!E703</f>
        <v>1.446396</v>
      </c>
      <c r="D36" s="22">
        <f>'DATOS MENSUALES'!E704</f>
        <v>2.225272</v>
      </c>
      <c r="E36" s="22">
        <f>'DATOS MENSUALES'!E705</f>
        <v>4.464734</v>
      </c>
      <c r="F36" s="22">
        <f>'DATOS MENSUALES'!E706</f>
        <v>4.198562</v>
      </c>
      <c r="G36" s="22">
        <f>'DATOS MENSUALES'!E707</f>
        <v>4.434328</v>
      </c>
      <c r="H36" s="22">
        <f>'DATOS MENSUALES'!E708</f>
        <v>4.32567</v>
      </c>
      <c r="I36" s="22">
        <f>'DATOS MENSUALES'!E709</f>
        <v>3.614296</v>
      </c>
      <c r="J36" s="22">
        <f>'DATOS MENSUALES'!E710</f>
        <v>1.20776</v>
      </c>
      <c r="K36" s="22">
        <f>'DATOS MENSUALES'!E711</f>
        <v>0.487557</v>
      </c>
      <c r="L36" s="22">
        <f>'DATOS MENSUALES'!E712</f>
        <v>0.494656</v>
      </c>
      <c r="M36" s="22">
        <f>'DATOS MENSUALES'!E713</f>
        <v>0.806725</v>
      </c>
      <c r="N36" s="22">
        <f t="shared" si="11"/>
        <v>31.158946999999998</v>
      </c>
      <c r="O36" s="23"/>
      <c r="P36" s="60">
        <f t="shared" si="12"/>
        <v>4.046156834185108</v>
      </c>
      <c r="Q36" s="60">
        <f t="shared" si="14"/>
        <v>-6.363807564914984</v>
      </c>
      <c r="R36" s="60">
        <f t="shared" si="15"/>
        <v>-30.72238932178171</v>
      </c>
      <c r="S36" s="60">
        <f t="shared" si="16"/>
        <v>-0.06221155036543723</v>
      </c>
      <c r="T36" s="60">
        <f t="shared" si="17"/>
        <v>0.32492695793319465</v>
      </c>
      <c r="U36" s="60">
        <f t="shared" si="18"/>
        <v>-0.2579951565442146</v>
      </c>
      <c r="V36" s="60">
        <f t="shared" si="19"/>
        <v>-0.30655107923682934</v>
      </c>
      <c r="W36" s="60">
        <f t="shared" si="20"/>
        <v>0.0031285847732299404</v>
      </c>
      <c r="X36" s="60">
        <f t="shared" si="21"/>
        <v>-0.000713281033312032</v>
      </c>
      <c r="Y36" s="60">
        <f t="shared" si="22"/>
        <v>-7.657380217305894E-06</v>
      </c>
      <c r="Z36" s="60">
        <f t="shared" si="23"/>
        <v>0.00398414385511694</v>
      </c>
      <c r="AA36" s="60">
        <f t="shared" si="24"/>
        <v>0.04131882874230705</v>
      </c>
      <c r="AB36" s="60">
        <f t="shared" si="25"/>
        <v>-57.9521495269939</v>
      </c>
    </row>
    <row r="37" spans="1:28" s="24" customFormat="1" ht="12.75">
      <c r="A37" s="21" t="s">
        <v>85</v>
      </c>
      <c r="B37" s="22">
        <f>'DATOS MENSUALES'!E714</f>
        <v>2.454021</v>
      </c>
      <c r="C37" s="22">
        <f>'DATOS MENSUALES'!E715</f>
        <v>4.950424</v>
      </c>
      <c r="D37" s="22">
        <f>'DATOS MENSUALES'!E716</f>
        <v>5.248954</v>
      </c>
      <c r="E37" s="22">
        <f>'DATOS MENSUALES'!E717</f>
        <v>1.711844</v>
      </c>
      <c r="F37" s="22">
        <f>'DATOS MENSUALES'!E718</f>
        <v>3.013376</v>
      </c>
      <c r="G37" s="22">
        <f>'DATOS MENSUALES'!E719</f>
        <v>1.977285</v>
      </c>
      <c r="H37" s="22">
        <f>'DATOS MENSUALES'!E720</f>
        <v>8.404599</v>
      </c>
      <c r="I37" s="22">
        <f>'DATOS MENSUALES'!E721</f>
        <v>3.298131</v>
      </c>
      <c r="J37" s="22">
        <f>'DATOS MENSUALES'!E722</f>
        <v>0.827112</v>
      </c>
      <c r="K37" s="22">
        <f>'DATOS MENSUALES'!E723</f>
        <v>0.473035</v>
      </c>
      <c r="L37" s="22">
        <f>'DATOS MENSUALES'!E724</f>
        <v>0.440181</v>
      </c>
      <c r="M37" s="22">
        <f>'DATOS MENSUALES'!E725</f>
        <v>0.600674</v>
      </c>
      <c r="N37" s="22">
        <f t="shared" si="11"/>
        <v>33.399636</v>
      </c>
      <c r="O37" s="23"/>
      <c r="P37" s="60">
        <f t="shared" si="12"/>
        <v>0.21012859787517002</v>
      </c>
      <c r="Q37" s="60">
        <f t="shared" si="14"/>
        <v>4.499470640390536</v>
      </c>
      <c r="R37" s="60">
        <f t="shared" si="15"/>
        <v>-0.0012700033215286254</v>
      </c>
      <c r="S37" s="60">
        <f t="shared" si="16"/>
        <v>-31.229948954643106</v>
      </c>
      <c r="T37" s="60">
        <f t="shared" si="17"/>
        <v>-0.12328520935750503</v>
      </c>
      <c r="U37" s="60">
        <f t="shared" si="18"/>
        <v>-29.608266696742106</v>
      </c>
      <c r="V37" s="60">
        <f t="shared" si="19"/>
        <v>39.46577155012536</v>
      </c>
      <c r="W37" s="60">
        <f t="shared" si="20"/>
        <v>-0.0049050479019312025</v>
      </c>
      <c r="X37" s="60">
        <f t="shared" si="21"/>
        <v>-0.10382062959111692</v>
      </c>
      <c r="Y37" s="60">
        <f t="shared" si="22"/>
        <v>-4.011516023395936E-05</v>
      </c>
      <c r="Z37" s="60">
        <f t="shared" si="23"/>
        <v>0.0011266520826089183</v>
      </c>
      <c r="AA37" s="60">
        <f t="shared" si="24"/>
        <v>0.002724187047677716</v>
      </c>
      <c r="AB37" s="60">
        <f t="shared" si="25"/>
        <v>-4.323759231524068</v>
      </c>
    </row>
    <row r="38" spans="1:28" s="24" customFormat="1" ht="12.75">
      <c r="A38" s="21" t="s">
        <v>86</v>
      </c>
      <c r="B38" s="22">
        <f>'DATOS MENSUALES'!E726</f>
        <v>1.241493</v>
      </c>
      <c r="C38" s="22">
        <f>'DATOS MENSUALES'!E727</f>
        <v>4.76556</v>
      </c>
      <c r="D38" s="22">
        <f>'DATOS MENSUALES'!E728</f>
        <v>8.250948</v>
      </c>
      <c r="E38" s="22">
        <f>'DATOS MENSUALES'!E729</f>
        <v>10.592696</v>
      </c>
      <c r="F38" s="22">
        <f>'DATOS MENSUALES'!E730</f>
        <v>7.722048</v>
      </c>
      <c r="G38" s="22">
        <f>'DATOS MENSUALES'!E731</f>
        <v>8.465008</v>
      </c>
      <c r="H38" s="22">
        <f>'DATOS MENSUALES'!E732</f>
        <v>2.518965</v>
      </c>
      <c r="I38" s="22">
        <f>'DATOS MENSUALES'!E733</f>
        <v>2.095652</v>
      </c>
      <c r="J38" s="22">
        <f>'DATOS MENSUALES'!E734</f>
        <v>0.577095</v>
      </c>
      <c r="K38" s="22">
        <f>'DATOS MENSUALES'!E735</f>
        <v>0.2636</v>
      </c>
      <c r="L38" s="22">
        <f>'DATOS MENSUALES'!E736</f>
        <v>0.145309</v>
      </c>
      <c r="M38" s="22">
        <f>'DATOS MENSUALES'!E737</f>
        <v>0.15048</v>
      </c>
      <c r="N38" s="22">
        <f t="shared" si="11"/>
        <v>46.78885399999999</v>
      </c>
      <c r="O38" s="23"/>
      <c r="P38" s="60">
        <f t="shared" si="12"/>
        <v>-0.23604564608380693</v>
      </c>
      <c r="Q38" s="60">
        <f t="shared" si="14"/>
        <v>3.1508876187935186</v>
      </c>
      <c r="R38" s="60">
        <f t="shared" si="15"/>
        <v>24.230413444071917</v>
      </c>
      <c r="S38" s="60">
        <f t="shared" si="16"/>
        <v>188.30230025111834</v>
      </c>
      <c r="T38" s="60">
        <f t="shared" si="17"/>
        <v>74.66999272662736</v>
      </c>
      <c r="U38" s="60">
        <f t="shared" si="18"/>
        <v>39.098854943754574</v>
      </c>
      <c r="V38" s="60">
        <f t="shared" si="19"/>
        <v>-15.271001777534094</v>
      </c>
      <c r="W38" s="60">
        <f t="shared" si="20"/>
        <v>-2.5848182162555906</v>
      </c>
      <c r="X38" s="60">
        <f t="shared" si="21"/>
        <v>-0.3732688759584196</v>
      </c>
      <c r="Y38" s="60">
        <f t="shared" si="22"/>
        <v>-0.014467443476297543</v>
      </c>
      <c r="Z38" s="60">
        <f t="shared" si="23"/>
        <v>-0.0069478537115040245</v>
      </c>
      <c r="AA38" s="60">
        <f t="shared" si="24"/>
        <v>-0.029944572203622382</v>
      </c>
      <c r="AB38" s="60">
        <f t="shared" si="25"/>
        <v>1626.4192549650925</v>
      </c>
    </row>
    <row r="39" spans="1:28" s="24" customFormat="1" ht="12.75">
      <c r="A39" s="21" t="s">
        <v>87</v>
      </c>
      <c r="B39" s="22">
        <f>'DATOS MENSUALES'!E738</f>
        <v>0.65322</v>
      </c>
      <c r="C39" s="22">
        <f>'DATOS MENSUALES'!E739</f>
        <v>1.623882</v>
      </c>
      <c r="D39" s="22">
        <f>'DATOS MENSUALES'!E740</f>
        <v>1.24129</v>
      </c>
      <c r="E39" s="22">
        <f>'DATOS MENSUALES'!E741</f>
        <v>2.76097</v>
      </c>
      <c r="F39" s="22">
        <f>'DATOS MENSUALES'!E742</f>
        <v>3.088794</v>
      </c>
      <c r="G39" s="22">
        <f>'DATOS MENSUALES'!E743</f>
        <v>4.131813</v>
      </c>
      <c r="H39" s="22">
        <f>'DATOS MENSUALES'!E744</f>
        <v>1.908207</v>
      </c>
      <c r="I39" s="22">
        <f>'DATOS MENSUALES'!E745</f>
        <v>2.588379</v>
      </c>
      <c r="J39" s="22">
        <f>'DATOS MENSUALES'!E746</f>
        <v>1.92766</v>
      </c>
      <c r="K39" s="22">
        <f>'DATOS MENSUALES'!E747</f>
        <v>0.49317</v>
      </c>
      <c r="L39" s="22">
        <f>'DATOS MENSUALES'!E748</f>
        <v>0.1989</v>
      </c>
      <c r="M39" s="22">
        <f>'DATOS MENSUALES'!E749</f>
        <v>0.280308</v>
      </c>
      <c r="N39" s="22">
        <f t="shared" si="11"/>
        <v>20.896593</v>
      </c>
      <c r="O39" s="23"/>
      <c r="P39" s="60">
        <f t="shared" si="12"/>
        <v>-1.755304566124077</v>
      </c>
      <c r="Q39" s="60">
        <f t="shared" si="14"/>
        <v>-4.704836975395791</v>
      </c>
      <c r="R39" s="60">
        <f t="shared" si="15"/>
        <v>-69.72886310894879</v>
      </c>
      <c r="S39" s="60">
        <f t="shared" si="16"/>
        <v>-9.261037145818898</v>
      </c>
      <c r="T39" s="60">
        <f t="shared" si="17"/>
        <v>-0.07530385382584223</v>
      </c>
      <c r="U39" s="60">
        <f t="shared" si="18"/>
        <v>-0.8282553108626551</v>
      </c>
      <c r="V39" s="60">
        <f t="shared" si="19"/>
        <v>-29.553317270517372</v>
      </c>
      <c r="W39" s="60">
        <f t="shared" si="20"/>
        <v>-0.6806829528537154</v>
      </c>
      <c r="X39" s="60">
        <f t="shared" si="21"/>
        <v>0.2507043378182408</v>
      </c>
      <c r="Y39" s="60">
        <f t="shared" si="22"/>
        <v>-2.8016155335160344E-06</v>
      </c>
      <c r="Z39" s="60">
        <f t="shared" si="23"/>
        <v>-0.0025840950401719823</v>
      </c>
      <c r="AA39" s="60">
        <f t="shared" si="24"/>
        <v>-0.005900674175011704</v>
      </c>
      <c r="AB39" s="60">
        <f t="shared" si="25"/>
        <v>-2822.449474243832</v>
      </c>
    </row>
    <row r="40" spans="1:28" s="24" customFormat="1" ht="12.75">
      <c r="A40" s="21" t="s">
        <v>88</v>
      </c>
      <c r="B40" s="22">
        <f>'DATOS MENSUALES'!E750</f>
        <v>2.08785</v>
      </c>
      <c r="C40" s="22">
        <f>'DATOS MENSUALES'!E751</f>
        <v>3.549056</v>
      </c>
      <c r="D40" s="22">
        <f>'DATOS MENSUALES'!E752</f>
        <v>10.328994</v>
      </c>
      <c r="E40" s="22">
        <f>'DATOS MENSUALES'!E753</f>
        <v>6.182164</v>
      </c>
      <c r="F40" s="22">
        <f>'DATOS MENSUALES'!E754</f>
        <v>4.767825</v>
      </c>
      <c r="G40" s="22">
        <f>'DATOS MENSUALES'!E755</f>
        <v>5.279112</v>
      </c>
      <c r="H40" s="22">
        <f>'DATOS MENSUALES'!E756</f>
        <v>2.978556</v>
      </c>
      <c r="I40" s="22">
        <f>'DATOS MENSUALES'!E757</f>
        <v>2.1243</v>
      </c>
      <c r="J40" s="22">
        <f>'DATOS MENSUALES'!E758</f>
        <v>0.426496</v>
      </c>
      <c r="K40" s="22">
        <f>'DATOS MENSUALES'!E759</f>
        <v>0.089351</v>
      </c>
      <c r="L40" s="22">
        <f>'DATOS MENSUALES'!E760</f>
        <v>0.05595</v>
      </c>
      <c r="M40" s="22">
        <f>'DATOS MENSUALES'!E761</f>
        <v>0.208706</v>
      </c>
      <c r="N40" s="22">
        <f t="shared" si="11"/>
        <v>38.078359999999996</v>
      </c>
      <c r="O40" s="23"/>
      <c r="P40" s="60">
        <f t="shared" si="12"/>
        <v>0.011905845837652338</v>
      </c>
      <c r="Q40" s="60">
        <f t="shared" si="14"/>
        <v>0.015537205814080043</v>
      </c>
      <c r="R40" s="60">
        <f t="shared" si="15"/>
        <v>122.89295311082455</v>
      </c>
      <c r="S40" s="60">
        <f t="shared" si="16"/>
        <v>2.306200221119889</v>
      </c>
      <c r="T40" s="60">
        <f t="shared" si="17"/>
        <v>1.9849174744561244</v>
      </c>
      <c r="U40" s="60">
        <f t="shared" si="18"/>
        <v>0.009022074756896087</v>
      </c>
      <c r="V40" s="60">
        <f t="shared" si="19"/>
        <v>-8.259369917410984</v>
      </c>
      <c r="W40" s="60">
        <f t="shared" si="20"/>
        <v>-2.42630274761296</v>
      </c>
      <c r="X40" s="60">
        <f t="shared" si="21"/>
        <v>-0.6598946082223514</v>
      </c>
      <c r="Y40" s="60">
        <f t="shared" si="22"/>
        <v>-0.07299077161862669</v>
      </c>
      <c r="Z40" s="60">
        <f t="shared" si="23"/>
        <v>-0.021993403110237304</v>
      </c>
      <c r="AA40" s="60">
        <f t="shared" si="24"/>
        <v>-0.016061331418365906</v>
      </c>
      <c r="AB40" s="60">
        <f t="shared" si="25"/>
        <v>28.36149565646394</v>
      </c>
    </row>
    <row r="41" spans="1:28" s="24" customFormat="1" ht="12.75">
      <c r="A41" s="21" t="s">
        <v>89</v>
      </c>
      <c r="B41" s="22">
        <f>'DATOS MENSUALES'!E762</f>
        <v>1.18374</v>
      </c>
      <c r="C41" s="22">
        <f>'DATOS MENSUALES'!E763</f>
        <v>4.95582</v>
      </c>
      <c r="D41" s="22">
        <f>'DATOS MENSUALES'!E764</f>
        <v>6.04863</v>
      </c>
      <c r="E41" s="22">
        <f>'DATOS MENSUALES'!E765</f>
        <v>8.422722</v>
      </c>
      <c r="F41" s="22">
        <f>'DATOS MENSUALES'!E766</f>
        <v>1.799316</v>
      </c>
      <c r="G41" s="22">
        <f>'DATOS MENSUALES'!E767</f>
        <v>4.498676</v>
      </c>
      <c r="H41" s="22">
        <f>'DATOS MENSUALES'!E768</f>
        <v>3.348114</v>
      </c>
      <c r="I41" s="22">
        <f>'DATOS MENSUALES'!E769</f>
        <v>3.253008</v>
      </c>
      <c r="J41" s="22">
        <f>'DATOS MENSUALES'!E770</f>
        <v>0.981721</v>
      </c>
      <c r="K41" s="22">
        <f>'DATOS MENSUALES'!E771</f>
        <v>0.400057</v>
      </c>
      <c r="L41" s="22">
        <f>'DATOS MENSUALES'!E772</f>
        <v>0.31911</v>
      </c>
      <c r="M41" s="22">
        <f>'DATOS MENSUALES'!E773</f>
        <v>0.396579</v>
      </c>
      <c r="N41" s="22">
        <f t="shared" si="11"/>
        <v>35.607493</v>
      </c>
      <c r="O41" s="23"/>
      <c r="P41" s="60">
        <f t="shared" si="12"/>
        <v>-0.3085971448535073</v>
      </c>
      <c r="Q41" s="60">
        <f t="shared" si="14"/>
        <v>4.543734866117558</v>
      </c>
      <c r="R41" s="60">
        <f t="shared" si="15"/>
        <v>0.33048785957125953</v>
      </c>
      <c r="S41" s="60">
        <f t="shared" si="16"/>
        <v>45.18455437355969</v>
      </c>
      <c r="T41" s="60">
        <f t="shared" si="17"/>
        <v>-5.015693191471142</v>
      </c>
      <c r="U41" s="60">
        <f t="shared" si="18"/>
        <v>-0.18740230036865083</v>
      </c>
      <c r="V41" s="60">
        <f t="shared" si="19"/>
        <v>-4.507061032702092</v>
      </c>
      <c r="W41" s="60">
        <f t="shared" si="20"/>
        <v>-0.009942706556061323</v>
      </c>
      <c r="X41" s="60">
        <f t="shared" si="21"/>
        <v>-0.031371343063899264</v>
      </c>
      <c r="Y41" s="60">
        <f t="shared" si="22"/>
        <v>-0.0012322806452229299</v>
      </c>
      <c r="Z41" s="60">
        <f t="shared" si="23"/>
        <v>-4.926818242492868E-06</v>
      </c>
      <c r="AA41" s="60">
        <f t="shared" si="24"/>
        <v>-0.0002674979088884591</v>
      </c>
      <c r="AB41" s="60">
        <f t="shared" si="25"/>
        <v>0.19383729415086842</v>
      </c>
    </row>
    <row r="42" spans="1:28" s="24" customFormat="1" ht="12.75">
      <c r="A42" s="21" t="s">
        <v>90</v>
      </c>
      <c r="B42" s="22">
        <f>'DATOS MENSUALES'!E774</f>
        <v>1.353</v>
      </c>
      <c r="C42" s="22">
        <f>'DATOS MENSUALES'!E775</f>
        <v>4.039904</v>
      </c>
      <c r="D42" s="22">
        <f>'DATOS MENSUALES'!E776</f>
        <v>2.530145</v>
      </c>
      <c r="E42" s="22">
        <f>'DATOS MENSUALES'!E777</f>
        <v>3.302453</v>
      </c>
      <c r="F42" s="22">
        <f>'DATOS MENSUALES'!E778</f>
        <v>1.722864</v>
      </c>
      <c r="G42" s="22">
        <f>'DATOS MENSUALES'!E779</f>
        <v>6.559977</v>
      </c>
      <c r="H42" s="22">
        <f>'DATOS MENSUALES'!E780</f>
        <v>7.25556</v>
      </c>
      <c r="I42" s="22">
        <f>'DATOS MENSUALES'!E781</f>
        <v>2.06057</v>
      </c>
      <c r="J42" s="22">
        <f>'DATOS MENSUALES'!E782</f>
        <v>0.165126</v>
      </c>
      <c r="K42" s="22">
        <f>'DATOS MENSUALES'!E783</f>
        <v>0.2451</v>
      </c>
      <c r="L42" s="22">
        <f>'DATOS MENSUALES'!E784</f>
        <v>0.19992</v>
      </c>
      <c r="M42" s="22">
        <f>'DATOS MENSUALES'!E785</f>
        <v>0.158574</v>
      </c>
      <c r="N42" s="22">
        <f>SUM(B42:M42)</f>
        <v>29.593192999999996</v>
      </c>
      <c r="O42" s="23"/>
      <c r="P42" s="60">
        <f t="shared" si="12"/>
        <v>-0.12994442191109754</v>
      </c>
      <c r="Q42" s="60">
        <f t="shared" si="14"/>
        <v>0.40584675038943063</v>
      </c>
      <c r="R42" s="60">
        <f t="shared" si="15"/>
        <v>-22.595636279209742</v>
      </c>
      <c r="S42" s="60">
        <f t="shared" si="16"/>
        <v>-3.7856196624931204</v>
      </c>
      <c r="T42" s="60">
        <f t="shared" si="17"/>
        <v>-5.718198886774613</v>
      </c>
      <c r="U42" s="60">
        <f t="shared" si="18"/>
        <v>3.301581232560422</v>
      </c>
      <c r="V42" s="60">
        <f t="shared" si="19"/>
        <v>11.476181555193508</v>
      </c>
      <c r="W42" s="60">
        <f t="shared" si="20"/>
        <v>-2.7881538091418343</v>
      </c>
      <c r="X42" s="60">
        <f t="shared" si="21"/>
        <v>-1.450504398575952</v>
      </c>
      <c r="Y42" s="60">
        <f t="shared" si="22"/>
        <v>-0.01801920401398061</v>
      </c>
      <c r="Z42" s="60">
        <f t="shared" si="23"/>
        <v>-0.0025268995693842906</v>
      </c>
      <c r="AA42" s="60">
        <f t="shared" si="24"/>
        <v>-0.02766356062622497</v>
      </c>
      <c r="AB42" s="60">
        <f t="shared" si="25"/>
        <v>-160.59583706630872</v>
      </c>
    </row>
    <row r="43" spans="1:28" s="24" customFormat="1" ht="12.75">
      <c r="A43" s="21" t="s">
        <v>91</v>
      </c>
      <c r="B43" s="22">
        <f>'DATOS MENSUALES'!E786</f>
        <v>1.284925</v>
      </c>
      <c r="C43" s="22">
        <f>'DATOS MENSUALES'!E787</f>
        <v>3.629457</v>
      </c>
      <c r="D43" s="22">
        <f>'DATOS MENSUALES'!E788</f>
        <v>3.88591</v>
      </c>
      <c r="E43" s="22">
        <f>'DATOS MENSUALES'!E789</f>
        <v>3.731229</v>
      </c>
      <c r="F43" s="22">
        <f>'DATOS MENSUALES'!E790</f>
        <v>1.939644</v>
      </c>
      <c r="G43" s="22">
        <f>'DATOS MENSUALES'!E791</f>
        <v>9.56431</v>
      </c>
      <c r="H43" s="22">
        <f>'DATOS MENSUALES'!E792</f>
        <v>3.576353</v>
      </c>
      <c r="I43" s="22">
        <f>'DATOS MENSUALES'!E793</f>
        <v>1.37532</v>
      </c>
      <c r="J43" s="22">
        <f>'DATOS MENSUALES'!E794</f>
        <v>0.4859</v>
      </c>
      <c r="K43" s="22">
        <f>'DATOS MENSUALES'!E795</f>
        <v>0.518493</v>
      </c>
      <c r="L43" s="22">
        <f>'DATOS MENSUALES'!E796</f>
        <v>0.606732</v>
      </c>
      <c r="M43" s="22">
        <f>'DATOS MENSUALES'!E797</f>
        <v>0.5544</v>
      </c>
      <c r="N43" s="22">
        <f>SUM(B43:M43)</f>
        <v>31.152673</v>
      </c>
      <c r="O43" s="23"/>
      <c r="P43" s="60">
        <f t="shared" si="12"/>
        <v>-0.1896955677930086</v>
      </c>
      <c r="Q43" s="60">
        <f t="shared" si="14"/>
        <v>0.035914751296839</v>
      </c>
      <c r="R43" s="60">
        <f t="shared" si="15"/>
        <v>-3.1852002537766646</v>
      </c>
      <c r="S43" s="60">
        <f t="shared" si="16"/>
        <v>-1.4419158266110597</v>
      </c>
      <c r="T43" s="60">
        <f t="shared" si="17"/>
        <v>-3.8805146662681413</v>
      </c>
      <c r="U43" s="60">
        <f t="shared" si="18"/>
        <v>90.72320269125163</v>
      </c>
      <c r="V43" s="60">
        <f t="shared" si="19"/>
        <v>-2.8850455472305674</v>
      </c>
      <c r="W43" s="60">
        <f t="shared" si="20"/>
        <v>-9.165008997609974</v>
      </c>
      <c r="X43" s="60">
        <f t="shared" si="21"/>
        <v>-0.53382308940274</v>
      </c>
      <c r="Y43" s="60">
        <f t="shared" si="22"/>
        <v>1.4146187253711544E-06</v>
      </c>
      <c r="Z43" s="60">
        <f t="shared" si="23"/>
        <v>0.019815846782388413</v>
      </c>
      <c r="AA43" s="60">
        <f t="shared" si="24"/>
        <v>0.0008144725340379124</v>
      </c>
      <c r="AB43" s="60">
        <f t="shared" si="25"/>
        <v>-58.23447455883618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85.63498703678927</v>
      </c>
      <c r="Q44" s="61">
        <f aca="true" t="shared" si="26" ref="Q44:AB44">SUM(Q18:Q43)</f>
        <v>-0.9715077746621534</v>
      </c>
      <c r="R44" s="61">
        <f t="shared" si="26"/>
        <v>569.243634959356</v>
      </c>
      <c r="S44" s="61">
        <f t="shared" si="26"/>
        <v>253.26498687538344</v>
      </c>
      <c r="T44" s="61">
        <f t="shared" si="26"/>
        <v>158.2130098760242</v>
      </c>
      <c r="U44" s="61">
        <f t="shared" si="26"/>
        <v>138.66777433998553</v>
      </c>
      <c r="V44" s="61">
        <f t="shared" si="26"/>
        <v>184.42835854250228</v>
      </c>
      <c r="W44" s="61">
        <f t="shared" si="26"/>
        <v>168.14153036510743</v>
      </c>
      <c r="X44" s="61">
        <f t="shared" si="26"/>
        <v>15.24044168851736</v>
      </c>
      <c r="Y44" s="61">
        <f t="shared" si="26"/>
        <v>0.7818708608157675</v>
      </c>
      <c r="Z44" s="61">
        <f t="shared" si="26"/>
        <v>0.9651742193880575</v>
      </c>
      <c r="AA44" s="61">
        <f t="shared" si="26"/>
        <v>2.3351202416617887</v>
      </c>
      <c r="AB44" s="61">
        <f t="shared" si="26"/>
        <v>5670.666470708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2009-04-14T09:46:50Z</dcterms:modified>
  <cp:category/>
  <cp:version/>
  <cp:contentType/>
  <cp:contentStatus/>
</cp:coreProperties>
</file>