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<sst xmlns="http://schemas.openxmlformats.org/spreadsheetml/2006/main" count="1362" uniqueCount="135">
  <si>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680</t>
  </si>
  <si>
    <t xml:space="preserve"> Río Tormes a su paso por Salamanca (capital)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</si>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</sst>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1130874"/>
        <c:axId val="11742411"/>
      </c:lineChart>
      <c:date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0"/>
        <c:majorUnit val="1"/>
        <c:majorTimeUnit val="years"/>
        <c:noMultiLvlLbl val="0"/>
      </c:date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965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572836"/>
        <c:axId val="11611205"/>
      </c:lineChart>
      <c:cat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391982"/>
        <c:axId val="983519"/>
      </c:lineChart>
      <c:date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0"/>
        <c:majorUnit val="1"/>
        <c:majorTimeUnit val="years"/>
        <c:noMultiLvlLbl val="0"/>
      </c:date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41</v>
      </c>
      <c r="C2" s="5">
        <v>1940</v>
      </c>
      <c r="D2" s="5">
        <v>10</v>
      </c>
      <c r="E2" s="28">
        <v>0.527</v>
      </c>
      <c r="F2" s="28">
        <v>66.4749419</v>
      </c>
      <c r="H2" t="s">
        <v>130</v>
      </c>
      <c r="I2" t="s">
        <v>133</v>
      </c>
    </row>
    <row r="3" spans="1:9" ht="12.75">
      <c r="A3" s="30" t="s">
        <v>0</v>
      </c>
      <c r="B3" s="30">
        <v>41</v>
      </c>
      <c r="C3" s="5">
        <v>1940</v>
      </c>
      <c r="D3" s="5">
        <v>11</v>
      </c>
      <c r="E3" s="28">
        <v>1.026</v>
      </c>
      <c r="F3" s="28">
        <v>118.5360297</v>
      </c>
      <c r="H3" t="s">
        <v>131</v>
      </c>
      <c r="I3" t="s">
        <v>132</v>
      </c>
    </row>
    <row r="4" spans="1:14" ht="12.75">
      <c r="A4" s="30" t="s">
        <v>0</v>
      </c>
      <c r="B4" s="30">
        <v>41</v>
      </c>
      <c r="C4" s="5">
        <v>1940</v>
      </c>
      <c r="D4" s="5">
        <v>12</v>
      </c>
      <c r="E4" s="28">
        <v>0.48</v>
      </c>
      <c r="F4" s="28">
        <v>57.42215479999997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41</v>
      </c>
      <c r="C5" s="5">
        <v>1941</v>
      </c>
      <c r="D5" s="5">
        <v>1</v>
      </c>
      <c r="E5" s="28">
        <v>2.325</v>
      </c>
      <c r="F5" s="28">
        <v>273.38591979999995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41</v>
      </c>
      <c r="C6" s="5">
        <v>1941</v>
      </c>
      <c r="D6" s="5">
        <v>2</v>
      </c>
      <c r="E6" s="28">
        <v>1.992</v>
      </c>
      <c r="F6" s="28">
        <v>345.129</v>
      </c>
      <c r="I6" s="26"/>
      <c r="J6" s="36">
        <f>AVERAGE(E2:E793)*12</f>
        <v>6.039212121212123</v>
      </c>
      <c r="K6" s="36">
        <f>AVERAGE(F2:F793)*12</f>
        <v>1032.958374283332</v>
      </c>
      <c r="L6" t="s">
        <v>104</v>
      </c>
    </row>
    <row r="7" spans="1:12" ht="12.75">
      <c r="A7" s="30" t="s">
        <v>0</v>
      </c>
      <c r="B7" s="30">
        <v>41</v>
      </c>
      <c r="C7" s="5">
        <v>1941</v>
      </c>
      <c r="D7" s="5">
        <v>3</v>
      </c>
      <c r="E7" s="28">
        <v>1.775</v>
      </c>
      <c r="F7" s="28">
        <v>261.916606</v>
      </c>
      <c r="J7" s="36">
        <f>AVERAGE(E482:E793)*12</f>
        <v>4.834769230769233</v>
      </c>
      <c r="K7" s="36">
        <f>AVERAGE(F482:F793)*12</f>
        <v>1013.0218402999999</v>
      </c>
      <c r="L7" t="s">
        <v>105</v>
      </c>
    </row>
    <row r="8" spans="1:6" ht="12.75">
      <c r="A8" s="30" t="s">
        <v>0</v>
      </c>
      <c r="B8" s="30">
        <v>41</v>
      </c>
      <c r="C8" s="5">
        <v>1941</v>
      </c>
      <c r="D8" s="5">
        <v>4</v>
      </c>
      <c r="E8" s="28">
        <v>1.882</v>
      </c>
      <c r="F8" s="28">
        <v>244.00171400000005</v>
      </c>
    </row>
    <row r="9" spans="1:6" ht="12.75">
      <c r="A9" s="30" t="s">
        <v>0</v>
      </c>
      <c r="B9" s="30">
        <v>41</v>
      </c>
      <c r="C9" s="5">
        <v>1941</v>
      </c>
      <c r="D9" s="5">
        <v>5</v>
      </c>
      <c r="E9" s="28">
        <v>1.679</v>
      </c>
      <c r="F9" s="28">
        <v>281.9590000000001</v>
      </c>
    </row>
    <row r="10" spans="1:6" ht="12.75">
      <c r="A10" s="30" t="s">
        <v>0</v>
      </c>
      <c r="B10" s="30">
        <v>41</v>
      </c>
      <c r="C10" s="5">
        <v>1941</v>
      </c>
      <c r="D10" s="5">
        <v>6</v>
      </c>
      <c r="E10" s="28">
        <v>1.204</v>
      </c>
      <c r="F10" s="28">
        <v>189.40900000000005</v>
      </c>
    </row>
    <row r="11" spans="1:11" ht="12.75">
      <c r="A11" s="30" t="s">
        <v>0</v>
      </c>
      <c r="B11" s="30">
        <v>41</v>
      </c>
      <c r="C11" s="5">
        <v>1941</v>
      </c>
      <c r="D11" s="5">
        <v>7</v>
      </c>
      <c r="E11" s="28">
        <v>0.956</v>
      </c>
      <c r="F11" s="28">
        <v>91.9628483</v>
      </c>
      <c r="K11" s="34"/>
    </row>
    <row r="12" spans="1:6" ht="12.75">
      <c r="A12" s="30" t="s">
        <v>0</v>
      </c>
      <c r="B12" s="30">
        <v>41</v>
      </c>
      <c r="C12" s="5">
        <v>1941</v>
      </c>
      <c r="D12" s="5">
        <v>8</v>
      </c>
      <c r="E12" s="28">
        <v>0.754</v>
      </c>
      <c r="F12" s="28">
        <v>45.367273600000004</v>
      </c>
    </row>
    <row r="13" spans="1:6" ht="12.75">
      <c r="A13" s="30" t="s">
        <v>0</v>
      </c>
      <c r="B13" s="30">
        <v>41</v>
      </c>
      <c r="C13" s="5">
        <v>1941</v>
      </c>
      <c r="D13" s="5">
        <v>9</v>
      </c>
      <c r="E13" s="28">
        <v>0.598</v>
      </c>
      <c r="F13" s="28">
        <v>36.562999999999995</v>
      </c>
    </row>
    <row r="14" spans="1:6" ht="12.75">
      <c r="A14" s="30" t="s">
        <v>0</v>
      </c>
      <c r="B14" s="30">
        <v>41</v>
      </c>
      <c r="C14" s="5">
        <v>1941</v>
      </c>
      <c r="D14" s="5">
        <v>10</v>
      </c>
      <c r="E14" s="28">
        <v>0.478</v>
      </c>
      <c r="F14" s="28">
        <v>32.36256519999999</v>
      </c>
    </row>
    <row r="15" spans="1:6" ht="12.75">
      <c r="A15" s="30" t="s">
        <v>0</v>
      </c>
      <c r="B15" s="30">
        <v>41</v>
      </c>
      <c r="C15" s="5">
        <v>1941</v>
      </c>
      <c r="D15" s="5">
        <v>11</v>
      </c>
      <c r="E15" s="28">
        <v>0.432</v>
      </c>
      <c r="F15" s="28">
        <v>103.01659169999999</v>
      </c>
    </row>
    <row r="16" spans="1:6" ht="12.75">
      <c r="A16" s="30" t="s">
        <v>0</v>
      </c>
      <c r="B16" s="30">
        <v>41</v>
      </c>
      <c r="C16" s="5">
        <v>1941</v>
      </c>
      <c r="D16" s="5">
        <v>12</v>
      </c>
      <c r="E16" s="28">
        <v>0.391</v>
      </c>
      <c r="F16" s="28">
        <v>46.12390479999999</v>
      </c>
    </row>
    <row r="17" spans="1:6" ht="12.75">
      <c r="A17" s="30" t="s">
        <v>0</v>
      </c>
      <c r="B17" s="30">
        <v>41</v>
      </c>
      <c r="C17" s="5">
        <v>1942</v>
      </c>
      <c r="D17" s="5">
        <v>1</v>
      </c>
      <c r="E17" s="28">
        <v>0.327</v>
      </c>
      <c r="F17" s="28">
        <v>41.2891722</v>
      </c>
    </row>
    <row r="18" spans="1:6" ht="12.75">
      <c r="A18" s="30" t="s">
        <v>0</v>
      </c>
      <c r="B18" s="30">
        <v>41</v>
      </c>
      <c r="C18" s="5">
        <v>1942</v>
      </c>
      <c r="D18" s="5">
        <v>2</v>
      </c>
      <c r="E18" s="28">
        <v>0.271</v>
      </c>
      <c r="F18" s="28">
        <v>40.697</v>
      </c>
    </row>
    <row r="19" spans="1:6" ht="12.75">
      <c r="A19" s="30" t="s">
        <v>0</v>
      </c>
      <c r="B19" s="30">
        <v>41</v>
      </c>
      <c r="C19" s="5">
        <v>1942</v>
      </c>
      <c r="D19" s="5">
        <v>3</v>
      </c>
      <c r="E19" s="28">
        <v>0.397</v>
      </c>
      <c r="F19" s="28">
        <v>145.7351952</v>
      </c>
    </row>
    <row r="20" spans="1:6" ht="12.75">
      <c r="A20" s="30" t="s">
        <v>0</v>
      </c>
      <c r="B20" s="30">
        <v>41</v>
      </c>
      <c r="C20" s="5">
        <v>1942</v>
      </c>
      <c r="D20" s="5">
        <v>4</v>
      </c>
      <c r="E20" s="28">
        <v>0.601</v>
      </c>
      <c r="F20" s="28">
        <v>114.69859490000002</v>
      </c>
    </row>
    <row r="21" spans="1:6" ht="12.75">
      <c r="A21" s="30" t="s">
        <v>0</v>
      </c>
      <c r="B21" s="30">
        <v>41</v>
      </c>
      <c r="C21" s="5">
        <v>1942</v>
      </c>
      <c r="D21" s="5">
        <v>5</v>
      </c>
      <c r="E21" s="28">
        <v>0.405</v>
      </c>
      <c r="F21" s="28">
        <v>109.09099999999998</v>
      </c>
    </row>
    <row r="22" spans="1:6" ht="12.75">
      <c r="A22" s="30" t="s">
        <v>0</v>
      </c>
      <c r="B22" s="30">
        <v>41</v>
      </c>
      <c r="C22" s="5">
        <v>1942</v>
      </c>
      <c r="D22" s="5">
        <v>6</v>
      </c>
      <c r="E22" s="28">
        <v>0.335</v>
      </c>
      <c r="F22" s="28">
        <v>54.21293690000001</v>
      </c>
    </row>
    <row r="23" spans="1:6" ht="12.75">
      <c r="A23" s="30" t="s">
        <v>0</v>
      </c>
      <c r="B23" s="30">
        <v>41</v>
      </c>
      <c r="C23" s="5">
        <v>1942</v>
      </c>
      <c r="D23" s="5">
        <v>7</v>
      </c>
      <c r="E23" s="28">
        <v>0.276</v>
      </c>
      <c r="F23" s="28">
        <v>28.059456999999995</v>
      </c>
    </row>
    <row r="24" spans="1:6" ht="12.75">
      <c r="A24" s="30" t="s">
        <v>0</v>
      </c>
      <c r="B24" s="30">
        <v>41</v>
      </c>
      <c r="C24" s="5">
        <v>1942</v>
      </c>
      <c r="D24" s="5">
        <v>8</v>
      </c>
      <c r="E24" s="28">
        <v>0.235</v>
      </c>
      <c r="F24" s="28">
        <v>22.74335290000001</v>
      </c>
    </row>
    <row r="25" spans="1:6" ht="12.75">
      <c r="A25" s="30" t="s">
        <v>0</v>
      </c>
      <c r="B25" s="30">
        <v>41</v>
      </c>
      <c r="C25" s="5">
        <v>1942</v>
      </c>
      <c r="D25" s="5">
        <v>9</v>
      </c>
      <c r="E25" s="28">
        <v>0.206</v>
      </c>
      <c r="F25" s="28">
        <v>27.812317800000002</v>
      </c>
    </row>
    <row r="26" spans="1:6" ht="12.75">
      <c r="A26" s="30" t="s">
        <v>0</v>
      </c>
      <c r="B26" s="30">
        <v>41</v>
      </c>
      <c r="C26" s="5">
        <v>1942</v>
      </c>
      <c r="D26" s="5">
        <v>10</v>
      </c>
      <c r="E26" s="28">
        <v>0.189</v>
      </c>
      <c r="F26" s="28">
        <v>85.44103519999999</v>
      </c>
    </row>
    <row r="27" spans="1:6" ht="12.75">
      <c r="A27" s="30" t="s">
        <v>0</v>
      </c>
      <c r="B27" s="30">
        <v>41</v>
      </c>
      <c r="C27" s="5">
        <v>1942</v>
      </c>
      <c r="D27" s="5">
        <v>11</v>
      </c>
      <c r="E27" s="28">
        <v>0.169</v>
      </c>
      <c r="F27" s="28">
        <v>148.6185746</v>
      </c>
    </row>
    <row r="28" spans="1:6" ht="12.75">
      <c r="A28" s="30" t="s">
        <v>0</v>
      </c>
      <c r="B28" s="30">
        <v>41</v>
      </c>
      <c r="C28" s="5">
        <v>1942</v>
      </c>
      <c r="D28" s="5">
        <v>12</v>
      </c>
      <c r="E28" s="28">
        <v>0.31</v>
      </c>
      <c r="F28" s="28">
        <v>120.74899999999997</v>
      </c>
    </row>
    <row r="29" spans="1:6" ht="12.75">
      <c r="A29" s="30" t="s">
        <v>0</v>
      </c>
      <c r="B29" s="30">
        <v>41</v>
      </c>
      <c r="C29" s="5">
        <v>1943</v>
      </c>
      <c r="D29" s="5">
        <v>1</v>
      </c>
      <c r="E29" s="28">
        <v>0.546</v>
      </c>
      <c r="F29" s="28">
        <v>192.23087939999996</v>
      </c>
    </row>
    <row r="30" spans="1:6" ht="12.75">
      <c r="A30" s="30" t="s">
        <v>0</v>
      </c>
      <c r="B30" s="30">
        <v>41</v>
      </c>
      <c r="C30" s="5">
        <v>1943</v>
      </c>
      <c r="D30" s="5">
        <v>2</v>
      </c>
      <c r="E30" s="28">
        <v>0.398</v>
      </c>
      <c r="F30" s="28">
        <v>110.41802309999997</v>
      </c>
    </row>
    <row r="31" spans="1:6" ht="12.75">
      <c r="A31" s="30" t="s">
        <v>0</v>
      </c>
      <c r="B31" s="30">
        <v>41</v>
      </c>
      <c r="C31" s="5">
        <v>1943</v>
      </c>
      <c r="D31" s="5">
        <v>3</v>
      </c>
      <c r="E31" s="28">
        <v>0.532</v>
      </c>
      <c r="F31" s="28">
        <v>129.13564739999995</v>
      </c>
    </row>
    <row r="32" spans="1:6" ht="12.75">
      <c r="A32" s="30" t="s">
        <v>0</v>
      </c>
      <c r="B32" s="30">
        <v>41</v>
      </c>
      <c r="C32" s="5">
        <v>1943</v>
      </c>
      <c r="D32" s="5">
        <v>4</v>
      </c>
      <c r="E32" s="28">
        <v>0.466</v>
      </c>
      <c r="F32" s="28">
        <v>156.306541</v>
      </c>
    </row>
    <row r="33" spans="1:6" ht="12.75">
      <c r="A33" s="30" t="s">
        <v>0</v>
      </c>
      <c r="B33" s="30">
        <v>41</v>
      </c>
      <c r="C33" s="5">
        <v>1943</v>
      </c>
      <c r="D33" s="5">
        <v>5</v>
      </c>
      <c r="E33" s="28">
        <v>0.367</v>
      </c>
      <c r="F33" s="28">
        <v>156.17899999999997</v>
      </c>
    </row>
    <row r="34" spans="1:6" ht="12.75">
      <c r="A34" s="30" t="s">
        <v>0</v>
      </c>
      <c r="B34" s="30">
        <v>41</v>
      </c>
      <c r="C34" s="5">
        <v>1943</v>
      </c>
      <c r="D34" s="5">
        <v>6</v>
      </c>
      <c r="E34" s="28">
        <v>0.293</v>
      </c>
      <c r="F34" s="28">
        <v>67.625</v>
      </c>
    </row>
    <row r="35" spans="1:6" ht="12.75">
      <c r="A35" s="30" t="s">
        <v>0</v>
      </c>
      <c r="B35" s="30">
        <v>41</v>
      </c>
      <c r="C35" s="5">
        <v>1943</v>
      </c>
      <c r="D35" s="5">
        <v>7</v>
      </c>
      <c r="E35" s="28">
        <v>0.242</v>
      </c>
      <c r="F35" s="28">
        <v>34.29599999999999</v>
      </c>
    </row>
    <row r="36" spans="1:6" ht="12.75">
      <c r="A36" s="30" t="s">
        <v>0</v>
      </c>
      <c r="B36" s="30">
        <v>41</v>
      </c>
      <c r="C36" s="5">
        <v>1943</v>
      </c>
      <c r="D36" s="5">
        <v>8</v>
      </c>
      <c r="E36" s="28">
        <v>0.203</v>
      </c>
      <c r="F36" s="28">
        <v>23.7179954</v>
      </c>
    </row>
    <row r="37" spans="1:6" ht="12.75">
      <c r="A37" s="30" t="s">
        <v>0</v>
      </c>
      <c r="B37" s="30">
        <v>41</v>
      </c>
      <c r="C37" s="5">
        <v>1943</v>
      </c>
      <c r="D37" s="5">
        <v>9</v>
      </c>
      <c r="E37" s="28">
        <v>0.221</v>
      </c>
      <c r="F37" s="28">
        <v>62.78254490000001</v>
      </c>
    </row>
    <row r="38" spans="1:6" ht="12.75">
      <c r="A38" s="30" t="s">
        <v>0</v>
      </c>
      <c r="B38" s="30">
        <v>41</v>
      </c>
      <c r="C38" s="5">
        <v>1943</v>
      </c>
      <c r="D38" s="5">
        <v>10</v>
      </c>
      <c r="E38" s="28">
        <v>0.23</v>
      </c>
      <c r="F38" s="28">
        <v>73.42604410000001</v>
      </c>
    </row>
    <row r="39" spans="1:6" ht="12.75">
      <c r="A39" s="30" t="s">
        <v>0</v>
      </c>
      <c r="B39" s="30">
        <v>41</v>
      </c>
      <c r="C39" s="5">
        <v>1943</v>
      </c>
      <c r="D39" s="5">
        <v>11</v>
      </c>
      <c r="E39" s="28">
        <v>0.182</v>
      </c>
      <c r="F39" s="28">
        <v>81.33311209999998</v>
      </c>
    </row>
    <row r="40" spans="1:6" ht="12.75">
      <c r="A40" s="30" t="s">
        <v>0</v>
      </c>
      <c r="B40" s="30">
        <v>41</v>
      </c>
      <c r="C40" s="5">
        <v>1943</v>
      </c>
      <c r="D40" s="5">
        <v>12</v>
      </c>
      <c r="E40" s="28">
        <v>0.204</v>
      </c>
      <c r="F40" s="28">
        <v>61.7162234</v>
      </c>
    </row>
    <row r="41" spans="1:6" ht="12.75">
      <c r="A41" s="30" t="s">
        <v>0</v>
      </c>
      <c r="B41" s="30">
        <v>41</v>
      </c>
      <c r="C41" s="5">
        <v>1944</v>
      </c>
      <c r="D41" s="5">
        <v>1</v>
      </c>
      <c r="E41" s="28">
        <v>0.151</v>
      </c>
      <c r="F41" s="28">
        <v>52.684971600000004</v>
      </c>
    </row>
    <row r="42" spans="1:6" ht="12.75">
      <c r="A42" s="30" t="s">
        <v>0</v>
      </c>
      <c r="B42" s="30">
        <v>41</v>
      </c>
      <c r="C42" s="5">
        <v>1944</v>
      </c>
      <c r="D42" s="5">
        <v>2</v>
      </c>
      <c r="E42" s="28">
        <v>0.132</v>
      </c>
      <c r="F42" s="28">
        <v>36.765</v>
      </c>
    </row>
    <row r="43" spans="1:6" ht="12.75">
      <c r="A43" s="30" t="s">
        <v>0</v>
      </c>
      <c r="B43" s="30">
        <v>41</v>
      </c>
      <c r="C43" s="5">
        <v>1944</v>
      </c>
      <c r="D43" s="5">
        <v>3</v>
      </c>
      <c r="E43" s="28">
        <v>0.128</v>
      </c>
      <c r="F43" s="28">
        <v>32.29355950000001</v>
      </c>
    </row>
    <row r="44" spans="1:6" ht="12.75">
      <c r="A44" s="30" t="s">
        <v>0</v>
      </c>
      <c r="B44" s="30">
        <v>41</v>
      </c>
      <c r="C44" s="5">
        <v>1944</v>
      </c>
      <c r="D44" s="5">
        <v>4</v>
      </c>
      <c r="E44" s="28">
        <v>0.177</v>
      </c>
      <c r="F44" s="28">
        <v>167.02800000000005</v>
      </c>
    </row>
    <row r="45" spans="1:6" ht="12.75">
      <c r="A45" s="30" t="s">
        <v>0</v>
      </c>
      <c r="B45" s="30">
        <v>41</v>
      </c>
      <c r="C45" s="5">
        <v>1944</v>
      </c>
      <c r="D45" s="5">
        <v>5</v>
      </c>
      <c r="E45" s="28">
        <v>0.216</v>
      </c>
      <c r="F45" s="28">
        <v>68.13590429999999</v>
      </c>
    </row>
    <row r="46" spans="1:6" ht="12.75">
      <c r="A46" s="30" t="s">
        <v>0</v>
      </c>
      <c r="B46" s="30">
        <v>41</v>
      </c>
      <c r="C46" s="5">
        <v>1944</v>
      </c>
      <c r="D46" s="5">
        <v>6</v>
      </c>
      <c r="E46" s="28">
        <v>0.224</v>
      </c>
      <c r="F46" s="28">
        <v>48.55064450000001</v>
      </c>
    </row>
    <row r="47" spans="1:6" ht="12.75">
      <c r="A47" s="30" t="s">
        <v>0</v>
      </c>
      <c r="B47" s="30">
        <v>41</v>
      </c>
      <c r="C47" s="5">
        <v>1944</v>
      </c>
      <c r="D47" s="5">
        <v>7</v>
      </c>
      <c r="E47" s="28">
        <v>0.197</v>
      </c>
      <c r="F47" s="28">
        <v>34.33323360000001</v>
      </c>
    </row>
    <row r="48" spans="1:6" ht="12.75">
      <c r="A48" s="30" t="s">
        <v>0</v>
      </c>
      <c r="B48" s="30">
        <v>41</v>
      </c>
      <c r="C48" s="5">
        <v>1944</v>
      </c>
      <c r="D48" s="5">
        <v>8</v>
      </c>
      <c r="E48" s="28">
        <v>0.172</v>
      </c>
      <c r="F48" s="28">
        <v>21.5438827</v>
      </c>
    </row>
    <row r="49" spans="1:6" ht="12.75">
      <c r="A49" s="30" t="s">
        <v>0</v>
      </c>
      <c r="B49" s="30">
        <v>41</v>
      </c>
      <c r="C49" s="5">
        <v>1944</v>
      </c>
      <c r="D49" s="5">
        <v>9</v>
      </c>
      <c r="E49" s="28">
        <v>0.15</v>
      </c>
      <c r="F49" s="28">
        <v>22.645334299999995</v>
      </c>
    </row>
    <row r="50" spans="1:6" ht="12.75">
      <c r="A50" s="30" t="s">
        <v>0</v>
      </c>
      <c r="B50" s="30">
        <v>41</v>
      </c>
      <c r="C50" s="5">
        <v>1944</v>
      </c>
      <c r="D50" s="5">
        <v>10</v>
      </c>
      <c r="E50" s="28">
        <v>0.136</v>
      </c>
      <c r="F50" s="28">
        <v>24.0772595</v>
      </c>
    </row>
    <row r="51" spans="1:6" ht="12.75">
      <c r="A51" s="30" t="s">
        <v>0</v>
      </c>
      <c r="B51" s="30">
        <v>41</v>
      </c>
      <c r="C51" s="5">
        <v>1944</v>
      </c>
      <c r="D51" s="5">
        <v>11</v>
      </c>
      <c r="E51" s="28">
        <v>0.127</v>
      </c>
      <c r="F51" s="28">
        <v>32.342972200000006</v>
      </c>
    </row>
    <row r="52" spans="1:6" ht="12.75">
      <c r="A52" s="30" t="s">
        <v>0</v>
      </c>
      <c r="B52" s="30">
        <v>41</v>
      </c>
      <c r="C52" s="5">
        <v>1944</v>
      </c>
      <c r="D52" s="5">
        <v>12</v>
      </c>
      <c r="E52" s="28">
        <v>0.118</v>
      </c>
      <c r="F52" s="28">
        <v>43.40446809999999</v>
      </c>
    </row>
    <row r="53" spans="1:6" ht="12.75">
      <c r="A53" s="30" t="s">
        <v>0</v>
      </c>
      <c r="B53" s="30">
        <v>41</v>
      </c>
      <c r="C53" s="5">
        <v>1945</v>
      </c>
      <c r="D53" s="5">
        <v>1</v>
      </c>
      <c r="E53" s="28">
        <v>0.148</v>
      </c>
      <c r="F53" s="28">
        <v>38.783043299999996</v>
      </c>
    </row>
    <row r="54" spans="1:6" ht="12.75">
      <c r="A54" s="30" t="s">
        <v>0</v>
      </c>
      <c r="B54" s="30">
        <v>41</v>
      </c>
      <c r="C54" s="5">
        <v>1945</v>
      </c>
      <c r="D54" s="5">
        <v>2</v>
      </c>
      <c r="E54" s="28">
        <v>0.136</v>
      </c>
      <c r="F54" s="28">
        <v>37.90700000000001</v>
      </c>
    </row>
    <row r="55" spans="1:6" ht="12.75">
      <c r="A55" s="30" t="s">
        <v>0</v>
      </c>
      <c r="B55" s="30">
        <v>41</v>
      </c>
      <c r="C55" s="5">
        <v>1945</v>
      </c>
      <c r="D55" s="5">
        <v>3</v>
      </c>
      <c r="E55" s="28">
        <v>0.126</v>
      </c>
      <c r="F55" s="28">
        <v>32.029228599999996</v>
      </c>
    </row>
    <row r="56" spans="1:6" ht="12.75">
      <c r="A56" s="30" t="s">
        <v>0</v>
      </c>
      <c r="B56" s="30">
        <v>41</v>
      </c>
      <c r="C56" s="5">
        <v>1945</v>
      </c>
      <c r="D56" s="5">
        <v>4</v>
      </c>
      <c r="E56" s="28">
        <v>0.122</v>
      </c>
      <c r="F56" s="28">
        <v>59.800381499999986</v>
      </c>
    </row>
    <row r="57" spans="1:6" ht="12.75">
      <c r="A57" s="30" t="s">
        <v>0</v>
      </c>
      <c r="B57" s="30">
        <v>41</v>
      </c>
      <c r="C57" s="5">
        <v>1945</v>
      </c>
      <c r="D57" s="5">
        <v>5</v>
      </c>
      <c r="E57" s="28">
        <v>0.117</v>
      </c>
      <c r="F57" s="28">
        <v>33.51124180000001</v>
      </c>
    </row>
    <row r="58" spans="1:6" ht="12.75">
      <c r="A58" s="30" t="s">
        <v>0</v>
      </c>
      <c r="B58" s="30">
        <v>41</v>
      </c>
      <c r="C58" s="5">
        <v>1945</v>
      </c>
      <c r="D58" s="5">
        <v>6</v>
      </c>
      <c r="E58" s="28">
        <v>0.106</v>
      </c>
      <c r="F58" s="28">
        <v>26.2246523</v>
      </c>
    </row>
    <row r="59" spans="1:6" ht="12.75">
      <c r="A59" s="30" t="s">
        <v>0</v>
      </c>
      <c r="B59" s="30">
        <v>41</v>
      </c>
      <c r="C59" s="5">
        <v>1945</v>
      </c>
      <c r="D59" s="5">
        <v>7</v>
      </c>
      <c r="E59" s="28">
        <v>0.097</v>
      </c>
      <c r="F59" s="28">
        <v>19.500900899999998</v>
      </c>
    </row>
    <row r="60" spans="1:6" ht="12.75">
      <c r="A60" s="30" t="s">
        <v>0</v>
      </c>
      <c r="B60" s="30">
        <v>41</v>
      </c>
      <c r="C60" s="5">
        <v>1945</v>
      </c>
      <c r="D60" s="5">
        <v>8</v>
      </c>
      <c r="E60" s="28">
        <v>0.089</v>
      </c>
      <c r="F60" s="28">
        <v>18.3179314</v>
      </c>
    </row>
    <row r="61" spans="1:6" ht="12.75">
      <c r="A61" s="30" t="s">
        <v>0</v>
      </c>
      <c r="B61" s="30">
        <v>41</v>
      </c>
      <c r="C61" s="5">
        <v>1945</v>
      </c>
      <c r="D61" s="5">
        <v>9</v>
      </c>
      <c r="E61" s="28">
        <v>0.079</v>
      </c>
      <c r="F61" s="28">
        <v>17.447643499999995</v>
      </c>
    </row>
    <row r="62" spans="1:6" ht="12.75">
      <c r="A62" s="30" t="s">
        <v>0</v>
      </c>
      <c r="B62" s="30">
        <v>41</v>
      </c>
      <c r="C62" s="5">
        <v>1945</v>
      </c>
      <c r="D62" s="5">
        <v>10</v>
      </c>
      <c r="E62" s="28">
        <v>0.068</v>
      </c>
      <c r="F62" s="28">
        <v>22.371038199999997</v>
      </c>
    </row>
    <row r="63" spans="1:6" ht="12.75">
      <c r="A63" s="30" t="s">
        <v>0</v>
      </c>
      <c r="B63" s="30">
        <v>41</v>
      </c>
      <c r="C63" s="5">
        <v>1945</v>
      </c>
      <c r="D63" s="5">
        <v>11</v>
      </c>
      <c r="E63" s="28">
        <v>0.247</v>
      </c>
      <c r="F63" s="28">
        <v>185.6753486</v>
      </c>
    </row>
    <row r="64" spans="1:6" ht="12.75">
      <c r="A64" s="30" t="s">
        <v>0</v>
      </c>
      <c r="B64" s="30">
        <v>41</v>
      </c>
      <c r="C64" s="5">
        <v>1945</v>
      </c>
      <c r="D64" s="5">
        <v>12</v>
      </c>
      <c r="E64" s="28">
        <v>1.925</v>
      </c>
      <c r="F64" s="28">
        <v>250.61151099999998</v>
      </c>
    </row>
    <row r="65" spans="1:6" ht="12.75">
      <c r="A65" s="30" t="s">
        <v>0</v>
      </c>
      <c r="B65" s="30">
        <v>41</v>
      </c>
      <c r="C65" s="5">
        <v>1946</v>
      </c>
      <c r="D65" s="5">
        <v>1</v>
      </c>
      <c r="E65" s="28">
        <v>0.629</v>
      </c>
      <c r="F65" s="28">
        <v>102.52270549999997</v>
      </c>
    </row>
    <row r="66" spans="1:6" ht="12.75">
      <c r="A66" s="30" t="s">
        <v>0</v>
      </c>
      <c r="B66" s="30">
        <v>41</v>
      </c>
      <c r="C66" s="5">
        <v>1946</v>
      </c>
      <c r="D66" s="5">
        <v>2</v>
      </c>
      <c r="E66" s="28">
        <v>0.574</v>
      </c>
      <c r="F66" s="28">
        <v>59.4570505</v>
      </c>
    </row>
    <row r="67" spans="1:6" ht="12.75">
      <c r="A67" s="30" t="s">
        <v>0</v>
      </c>
      <c r="B67" s="30">
        <v>41</v>
      </c>
      <c r="C67" s="5">
        <v>1946</v>
      </c>
      <c r="D67" s="5">
        <v>3</v>
      </c>
      <c r="E67" s="28">
        <v>0.812</v>
      </c>
      <c r="F67" s="28">
        <v>102.19857910000002</v>
      </c>
    </row>
    <row r="68" spans="1:6" ht="12.75">
      <c r="A68" s="30" t="s">
        <v>0</v>
      </c>
      <c r="B68" s="30">
        <v>41</v>
      </c>
      <c r="C68" s="5">
        <v>1946</v>
      </c>
      <c r="D68" s="5">
        <v>4</v>
      </c>
      <c r="E68" s="28">
        <v>3.265</v>
      </c>
      <c r="F68" s="28">
        <v>352.7527534</v>
      </c>
    </row>
    <row r="69" spans="1:6" ht="12.75">
      <c r="A69" s="30" t="s">
        <v>0</v>
      </c>
      <c r="B69" s="30">
        <v>41</v>
      </c>
      <c r="C69" s="5">
        <v>1946</v>
      </c>
      <c r="D69" s="5">
        <v>5</v>
      </c>
      <c r="E69" s="28">
        <v>2.286</v>
      </c>
      <c r="F69" s="28">
        <v>346.385</v>
      </c>
    </row>
    <row r="70" spans="1:6" ht="12.75">
      <c r="A70" s="30" t="s">
        <v>0</v>
      </c>
      <c r="B70" s="30">
        <v>41</v>
      </c>
      <c r="C70" s="5">
        <v>1946</v>
      </c>
      <c r="D70" s="5">
        <v>6</v>
      </c>
      <c r="E70" s="28">
        <v>1.157</v>
      </c>
      <c r="F70" s="28">
        <v>191.1644514</v>
      </c>
    </row>
    <row r="71" spans="1:6" ht="12.75">
      <c r="A71" s="30" t="s">
        <v>0</v>
      </c>
      <c r="B71" s="30">
        <v>41</v>
      </c>
      <c r="C71" s="5">
        <v>1946</v>
      </c>
      <c r="D71" s="5">
        <v>7</v>
      </c>
      <c r="E71" s="28">
        <v>0.893</v>
      </c>
      <c r="F71" s="28">
        <v>77.1245783</v>
      </c>
    </row>
    <row r="72" spans="1:6" ht="12.75">
      <c r="A72" s="30" t="s">
        <v>0</v>
      </c>
      <c r="B72" s="30">
        <v>41</v>
      </c>
      <c r="C72" s="5">
        <v>1946</v>
      </c>
      <c r="D72" s="5">
        <v>8</v>
      </c>
      <c r="E72" s="28">
        <v>0.697</v>
      </c>
      <c r="F72" s="28">
        <v>39.13343590000001</v>
      </c>
    </row>
    <row r="73" spans="1:6" ht="12.75">
      <c r="A73" s="30" t="s">
        <v>0</v>
      </c>
      <c r="B73" s="30">
        <v>41</v>
      </c>
      <c r="C73" s="5">
        <v>1946</v>
      </c>
      <c r="D73" s="5">
        <v>9</v>
      </c>
      <c r="E73" s="28">
        <v>0.547</v>
      </c>
      <c r="F73" s="28">
        <v>32.808</v>
      </c>
    </row>
    <row r="74" spans="1:6" ht="12.75">
      <c r="A74" s="30" t="s">
        <v>0</v>
      </c>
      <c r="B74" s="30">
        <v>41</v>
      </c>
      <c r="C74" s="5">
        <v>1946</v>
      </c>
      <c r="D74" s="5">
        <v>10</v>
      </c>
      <c r="E74" s="28">
        <v>0.426</v>
      </c>
      <c r="F74" s="28">
        <v>28.86810609999999</v>
      </c>
    </row>
    <row r="75" spans="1:6" ht="12.75">
      <c r="A75" s="30" t="s">
        <v>0</v>
      </c>
      <c r="B75" s="30">
        <v>41</v>
      </c>
      <c r="C75" s="5">
        <v>1946</v>
      </c>
      <c r="D75" s="5">
        <v>11</v>
      </c>
      <c r="E75" s="28">
        <v>0.345</v>
      </c>
      <c r="F75" s="28">
        <v>43.1659808</v>
      </c>
    </row>
    <row r="76" spans="1:6" ht="12.75">
      <c r="A76" s="30" t="s">
        <v>0</v>
      </c>
      <c r="B76" s="30">
        <v>41</v>
      </c>
      <c r="C76" s="5">
        <v>1946</v>
      </c>
      <c r="D76" s="5">
        <v>12</v>
      </c>
      <c r="E76" s="28">
        <v>0.286</v>
      </c>
      <c r="F76" s="28">
        <v>38.640692699999995</v>
      </c>
    </row>
    <row r="77" spans="1:6" ht="12.75">
      <c r="A77" s="30" t="s">
        <v>0</v>
      </c>
      <c r="B77" s="30">
        <v>41</v>
      </c>
      <c r="C77" s="5">
        <v>1947</v>
      </c>
      <c r="D77" s="5">
        <v>1</v>
      </c>
      <c r="E77" s="28">
        <v>0.232</v>
      </c>
      <c r="F77" s="28">
        <v>30.052741799999996</v>
      </c>
    </row>
    <row r="78" spans="1:6" ht="12.75">
      <c r="A78" s="30" t="s">
        <v>0</v>
      </c>
      <c r="B78" s="30">
        <v>41</v>
      </c>
      <c r="C78" s="5">
        <v>1947</v>
      </c>
      <c r="D78" s="5">
        <v>2</v>
      </c>
      <c r="E78" s="28">
        <v>1.626</v>
      </c>
      <c r="F78" s="28">
        <v>316.8805748000001</v>
      </c>
    </row>
    <row r="79" spans="1:6" ht="12.75">
      <c r="A79" s="30" t="s">
        <v>0</v>
      </c>
      <c r="B79" s="30">
        <v>41</v>
      </c>
      <c r="C79" s="5">
        <v>1947</v>
      </c>
      <c r="D79" s="5">
        <v>3</v>
      </c>
      <c r="E79" s="28">
        <v>2.934</v>
      </c>
      <c r="F79" s="28">
        <v>386.8283709999999</v>
      </c>
    </row>
    <row r="80" spans="1:6" ht="12.75">
      <c r="A80" s="30" t="s">
        <v>0</v>
      </c>
      <c r="B80" s="30">
        <v>41</v>
      </c>
      <c r="C80" s="5">
        <v>1947</v>
      </c>
      <c r="D80" s="5">
        <v>4</v>
      </c>
      <c r="E80" s="28">
        <v>0.957</v>
      </c>
      <c r="F80" s="28">
        <v>130.12453970000007</v>
      </c>
    </row>
    <row r="81" spans="1:6" ht="12.75">
      <c r="A81" s="30" t="s">
        <v>0</v>
      </c>
      <c r="B81" s="30">
        <v>41</v>
      </c>
      <c r="C81" s="5">
        <v>1947</v>
      </c>
      <c r="D81" s="5">
        <v>5</v>
      </c>
      <c r="E81" s="28">
        <v>0.756</v>
      </c>
      <c r="F81" s="28">
        <v>83.807</v>
      </c>
    </row>
    <row r="82" spans="1:6" ht="12.75">
      <c r="A82" s="30" t="s">
        <v>0</v>
      </c>
      <c r="B82" s="30">
        <v>41</v>
      </c>
      <c r="C82" s="5">
        <v>1947</v>
      </c>
      <c r="D82" s="5">
        <v>6</v>
      </c>
      <c r="E82" s="28">
        <v>0.599</v>
      </c>
      <c r="F82" s="28">
        <v>53.140999999999984</v>
      </c>
    </row>
    <row r="83" spans="1:6" ht="12.75">
      <c r="A83" s="30" t="s">
        <v>0</v>
      </c>
      <c r="B83" s="30">
        <v>41</v>
      </c>
      <c r="C83" s="5">
        <v>1947</v>
      </c>
      <c r="D83" s="5">
        <v>7</v>
      </c>
      <c r="E83" s="28">
        <v>0.471</v>
      </c>
      <c r="F83" s="28">
        <v>34.546868599999996</v>
      </c>
    </row>
    <row r="84" spans="1:6" ht="12.75">
      <c r="A84" s="30" t="s">
        <v>0</v>
      </c>
      <c r="B84" s="30">
        <v>41</v>
      </c>
      <c r="C84" s="5">
        <v>1947</v>
      </c>
      <c r="D84" s="5">
        <v>8</v>
      </c>
      <c r="E84" s="28">
        <v>0.378</v>
      </c>
      <c r="F84" s="28">
        <v>27.178481899999994</v>
      </c>
    </row>
    <row r="85" spans="1:6" ht="12.75">
      <c r="A85" s="30" t="s">
        <v>0</v>
      </c>
      <c r="B85" s="30">
        <v>41</v>
      </c>
      <c r="C85" s="5">
        <v>1947</v>
      </c>
      <c r="D85" s="5">
        <v>9</v>
      </c>
      <c r="E85" s="28">
        <v>0.31</v>
      </c>
      <c r="F85" s="28">
        <v>42.48</v>
      </c>
    </row>
    <row r="86" spans="1:6" ht="12.75">
      <c r="A86" s="30" t="s">
        <v>0</v>
      </c>
      <c r="B86" s="30">
        <v>41</v>
      </c>
      <c r="C86" s="5">
        <v>1947</v>
      </c>
      <c r="D86" s="5">
        <v>10</v>
      </c>
      <c r="E86" s="28">
        <v>0.259</v>
      </c>
      <c r="F86" s="28">
        <v>31.49</v>
      </c>
    </row>
    <row r="87" spans="1:6" ht="12.75">
      <c r="A87" s="30" t="s">
        <v>0</v>
      </c>
      <c r="B87" s="30">
        <v>41</v>
      </c>
      <c r="C87" s="5">
        <v>1947</v>
      </c>
      <c r="D87" s="5">
        <v>11</v>
      </c>
      <c r="E87" s="28">
        <v>0.208</v>
      </c>
      <c r="F87" s="28">
        <v>35.62835619999999</v>
      </c>
    </row>
    <row r="88" spans="1:6" ht="12.75">
      <c r="A88" s="30" t="s">
        <v>0</v>
      </c>
      <c r="B88" s="30">
        <v>41</v>
      </c>
      <c r="C88" s="5">
        <v>1947</v>
      </c>
      <c r="D88" s="5">
        <v>12</v>
      </c>
      <c r="E88" s="28">
        <v>0.243</v>
      </c>
      <c r="F88" s="28">
        <v>51.500943400000004</v>
      </c>
    </row>
    <row r="89" spans="1:6" ht="12.75">
      <c r="A89" s="30" t="s">
        <v>0</v>
      </c>
      <c r="B89" s="30">
        <v>41</v>
      </c>
      <c r="C89" s="5">
        <v>1948</v>
      </c>
      <c r="D89" s="5">
        <v>1</v>
      </c>
      <c r="E89" s="28">
        <v>2.059</v>
      </c>
      <c r="F89" s="28">
        <v>269.3701021</v>
      </c>
    </row>
    <row r="90" spans="1:6" ht="12.75">
      <c r="A90" s="30" t="s">
        <v>0</v>
      </c>
      <c r="B90" s="30">
        <v>41</v>
      </c>
      <c r="C90" s="5">
        <v>1948</v>
      </c>
      <c r="D90" s="5">
        <v>2</v>
      </c>
      <c r="E90" s="28">
        <v>0.61</v>
      </c>
      <c r="F90" s="28">
        <v>146.28061280000003</v>
      </c>
    </row>
    <row r="91" spans="1:6" ht="12.75">
      <c r="A91" s="30" t="s">
        <v>0</v>
      </c>
      <c r="B91" s="30">
        <v>41</v>
      </c>
      <c r="C91" s="5">
        <v>1948</v>
      </c>
      <c r="D91" s="5">
        <v>3</v>
      </c>
      <c r="E91" s="28">
        <v>0.524</v>
      </c>
      <c r="F91" s="28">
        <v>110.55635860000001</v>
      </c>
    </row>
    <row r="92" spans="1:6" ht="12.75">
      <c r="A92" s="30" t="s">
        <v>0</v>
      </c>
      <c r="B92" s="30">
        <v>41</v>
      </c>
      <c r="C92" s="5">
        <v>1948</v>
      </c>
      <c r="D92" s="5">
        <v>4</v>
      </c>
      <c r="E92" s="28">
        <v>0.525</v>
      </c>
      <c r="F92" s="28">
        <v>80.3108924</v>
      </c>
    </row>
    <row r="93" spans="1:6" ht="12.75">
      <c r="A93" s="30" t="s">
        <v>0</v>
      </c>
      <c r="B93" s="30">
        <v>41</v>
      </c>
      <c r="C93" s="5">
        <v>1948</v>
      </c>
      <c r="D93" s="5">
        <v>5</v>
      </c>
      <c r="E93" s="28">
        <v>1.024</v>
      </c>
      <c r="F93" s="28">
        <v>252.5827484</v>
      </c>
    </row>
    <row r="94" spans="1:6" ht="12.75">
      <c r="A94" s="30" t="s">
        <v>0</v>
      </c>
      <c r="B94" s="30">
        <v>41</v>
      </c>
      <c r="C94" s="5">
        <v>1948</v>
      </c>
      <c r="D94" s="5">
        <v>6</v>
      </c>
      <c r="E94" s="28">
        <v>0.573</v>
      </c>
      <c r="F94" s="28">
        <v>66.04332119999998</v>
      </c>
    </row>
    <row r="95" spans="1:6" ht="12.75">
      <c r="A95" s="30" t="s">
        <v>0</v>
      </c>
      <c r="B95" s="30">
        <v>41</v>
      </c>
      <c r="C95" s="5">
        <v>1948</v>
      </c>
      <c r="D95" s="5">
        <v>7</v>
      </c>
      <c r="E95" s="28">
        <v>0.45</v>
      </c>
      <c r="F95" s="28">
        <v>33.336680099999995</v>
      </c>
    </row>
    <row r="96" spans="1:6" ht="12.75">
      <c r="A96" s="30" t="s">
        <v>0</v>
      </c>
      <c r="B96" s="30">
        <v>41</v>
      </c>
      <c r="C96" s="5">
        <v>1948</v>
      </c>
      <c r="D96" s="5">
        <v>8</v>
      </c>
      <c r="E96" s="28">
        <v>0.363</v>
      </c>
      <c r="F96" s="28">
        <v>26.300884200000006</v>
      </c>
    </row>
    <row r="97" spans="1:6" ht="12.75">
      <c r="A97" s="30" t="s">
        <v>0</v>
      </c>
      <c r="B97" s="30">
        <v>41</v>
      </c>
      <c r="C97" s="5">
        <v>1948</v>
      </c>
      <c r="D97" s="5">
        <v>9</v>
      </c>
      <c r="E97" s="28">
        <v>0.294</v>
      </c>
      <c r="F97" s="28">
        <v>23.53890020000001</v>
      </c>
    </row>
    <row r="98" spans="1:6" ht="12.75">
      <c r="A98" s="30" t="s">
        <v>0</v>
      </c>
      <c r="B98" s="30">
        <v>41</v>
      </c>
      <c r="C98" s="5">
        <v>1948</v>
      </c>
      <c r="D98" s="5">
        <v>10</v>
      </c>
      <c r="E98" s="28">
        <v>0.257</v>
      </c>
      <c r="F98" s="28">
        <v>26.250659700000003</v>
      </c>
    </row>
    <row r="99" spans="1:6" ht="12.75">
      <c r="A99" s="30" t="s">
        <v>0</v>
      </c>
      <c r="B99" s="30">
        <v>41</v>
      </c>
      <c r="C99" s="5">
        <v>1948</v>
      </c>
      <c r="D99" s="5">
        <v>11</v>
      </c>
      <c r="E99" s="28">
        <v>0.208</v>
      </c>
      <c r="F99" s="28">
        <v>27.910292400000003</v>
      </c>
    </row>
    <row r="100" spans="1:6" ht="12.75">
      <c r="A100" s="30" t="s">
        <v>0</v>
      </c>
      <c r="B100" s="30">
        <v>41</v>
      </c>
      <c r="C100" s="5">
        <v>1948</v>
      </c>
      <c r="D100" s="5">
        <v>12</v>
      </c>
      <c r="E100" s="28">
        <v>0.335</v>
      </c>
      <c r="F100" s="28">
        <v>91.96013230000003</v>
      </c>
    </row>
    <row r="101" spans="1:6" ht="12.75">
      <c r="A101" s="30" t="s">
        <v>0</v>
      </c>
      <c r="B101" s="30">
        <v>41</v>
      </c>
      <c r="C101" s="5">
        <v>1949</v>
      </c>
      <c r="D101" s="5">
        <v>1</v>
      </c>
      <c r="E101" s="28">
        <v>0.213</v>
      </c>
      <c r="F101" s="28">
        <v>57.6894979</v>
      </c>
    </row>
    <row r="102" spans="1:6" ht="12.75">
      <c r="A102" s="30" t="s">
        <v>0</v>
      </c>
      <c r="B102" s="30">
        <v>41</v>
      </c>
      <c r="C102" s="5">
        <v>1949</v>
      </c>
      <c r="D102" s="5">
        <v>2</v>
      </c>
      <c r="E102" s="28">
        <v>0.183</v>
      </c>
      <c r="F102" s="28">
        <v>39.29481909999999</v>
      </c>
    </row>
    <row r="103" spans="1:6" ht="12.75">
      <c r="A103" s="30" t="s">
        <v>0</v>
      </c>
      <c r="B103" s="30">
        <v>41</v>
      </c>
      <c r="C103" s="5">
        <v>1949</v>
      </c>
      <c r="D103" s="5">
        <v>3</v>
      </c>
      <c r="E103" s="28">
        <v>0.162</v>
      </c>
      <c r="F103" s="28">
        <v>43.940459</v>
      </c>
    </row>
    <row r="104" spans="1:6" ht="12.75">
      <c r="A104" s="30" t="s">
        <v>0</v>
      </c>
      <c r="B104" s="30">
        <v>41</v>
      </c>
      <c r="C104" s="5">
        <v>1949</v>
      </c>
      <c r="D104" s="5">
        <v>4</v>
      </c>
      <c r="E104" s="28">
        <v>0.139</v>
      </c>
      <c r="F104" s="28">
        <v>88.24093959999999</v>
      </c>
    </row>
    <row r="105" spans="1:6" ht="12.75">
      <c r="A105" s="30" t="s">
        <v>0</v>
      </c>
      <c r="B105" s="30">
        <v>41</v>
      </c>
      <c r="C105" s="5">
        <v>1949</v>
      </c>
      <c r="D105" s="5">
        <v>5</v>
      </c>
      <c r="E105" s="28">
        <v>0.123</v>
      </c>
      <c r="F105" s="28">
        <v>69.2452956</v>
      </c>
    </row>
    <row r="106" spans="1:6" ht="12.75">
      <c r="A106" s="30" t="s">
        <v>0</v>
      </c>
      <c r="B106" s="30">
        <v>41</v>
      </c>
      <c r="C106" s="5">
        <v>1949</v>
      </c>
      <c r="D106" s="5">
        <v>6</v>
      </c>
      <c r="E106" s="28">
        <v>0.111</v>
      </c>
      <c r="F106" s="28">
        <v>39.43899999999999</v>
      </c>
    </row>
    <row r="107" spans="1:6" ht="12.75">
      <c r="A107" s="30" t="s">
        <v>0</v>
      </c>
      <c r="B107" s="30">
        <v>41</v>
      </c>
      <c r="C107" s="5">
        <v>1949</v>
      </c>
      <c r="D107" s="5">
        <v>7</v>
      </c>
      <c r="E107" s="28">
        <v>0.102</v>
      </c>
      <c r="F107" s="28">
        <v>26.732991</v>
      </c>
    </row>
    <row r="108" spans="1:6" ht="12.75">
      <c r="A108" s="30" t="s">
        <v>0</v>
      </c>
      <c r="B108" s="30">
        <v>41</v>
      </c>
      <c r="C108" s="5">
        <v>1949</v>
      </c>
      <c r="D108" s="5">
        <v>8</v>
      </c>
      <c r="E108" s="28">
        <v>0.097</v>
      </c>
      <c r="F108" s="28">
        <v>19.598823399999993</v>
      </c>
    </row>
    <row r="109" spans="1:6" ht="12.75">
      <c r="A109" s="30" t="s">
        <v>0</v>
      </c>
      <c r="B109" s="30">
        <v>41</v>
      </c>
      <c r="C109" s="5">
        <v>1949</v>
      </c>
      <c r="D109" s="5">
        <v>9</v>
      </c>
      <c r="E109" s="28">
        <v>0.14</v>
      </c>
      <c r="F109" s="28">
        <v>45.45561039999999</v>
      </c>
    </row>
    <row r="110" spans="1:6" ht="12.75">
      <c r="A110" s="30" t="s">
        <v>0</v>
      </c>
      <c r="B110" s="30">
        <v>41</v>
      </c>
      <c r="C110" s="5">
        <v>1949</v>
      </c>
      <c r="D110" s="5">
        <v>10</v>
      </c>
      <c r="E110" s="28">
        <v>0.125</v>
      </c>
      <c r="F110" s="28">
        <v>40.326686800000004</v>
      </c>
    </row>
    <row r="111" spans="1:6" ht="12.75">
      <c r="A111" s="30" t="s">
        <v>0</v>
      </c>
      <c r="B111" s="30">
        <v>41</v>
      </c>
      <c r="C111" s="5">
        <v>1949</v>
      </c>
      <c r="D111" s="5">
        <v>11</v>
      </c>
      <c r="E111" s="28">
        <v>0.163</v>
      </c>
      <c r="F111" s="28">
        <v>39.2688034</v>
      </c>
    </row>
    <row r="112" spans="1:6" ht="12.75">
      <c r="A112" s="30" t="s">
        <v>0</v>
      </c>
      <c r="B112" s="30">
        <v>41</v>
      </c>
      <c r="C112" s="5">
        <v>1949</v>
      </c>
      <c r="D112" s="5">
        <v>12</v>
      </c>
      <c r="E112" s="28">
        <v>0.12</v>
      </c>
      <c r="F112" s="28">
        <v>125.13640389999998</v>
      </c>
    </row>
    <row r="113" spans="1:6" ht="12.75">
      <c r="A113" s="30" t="s">
        <v>0</v>
      </c>
      <c r="B113" s="30">
        <v>41</v>
      </c>
      <c r="C113" s="5">
        <v>1950</v>
      </c>
      <c r="D113" s="5">
        <v>1</v>
      </c>
      <c r="E113" s="28">
        <v>0.106</v>
      </c>
      <c r="F113" s="28">
        <v>121.75224349999995</v>
      </c>
    </row>
    <row r="114" spans="1:6" ht="12.75">
      <c r="A114" s="30" t="s">
        <v>0</v>
      </c>
      <c r="B114" s="30">
        <v>41</v>
      </c>
      <c r="C114" s="5">
        <v>1950</v>
      </c>
      <c r="D114" s="5">
        <v>2</v>
      </c>
      <c r="E114" s="28">
        <v>0.156</v>
      </c>
      <c r="F114" s="28">
        <v>88.40836390000003</v>
      </c>
    </row>
    <row r="115" spans="1:6" ht="12.75">
      <c r="A115" s="30" t="s">
        <v>0</v>
      </c>
      <c r="B115" s="30">
        <v>41</v>
      </c>
      <c r="C115" s="5">
        <v>1950</v>
      </c>
      <c r="D115" s="5">
        <v>3</v>
      </c>
      <c r="E115" s="28">
        <v>0.135</v>
      </c>
      <c r="F115" s="28">
        <v>56.239878099999984</v>
      </c>
    </row>
    <row r="116" spans="1:6" ht="12.75">
      <c r="A116" s="30" t="s">
        <v>0</v>
      </c>
      <c r="B116" s="30">
        <v>41</v>
      </c>
      <c r="C116" s="5">
        <v>1950</v>
      </c>
      <c r="D116" s="5">
        <v>4</v>
      </c>
      <c r="E116" s="28">
        <v>0.121</v>
      </c>
      <c r="F116" s="28">
        <v>43.383168899999994</v>
      </c>
    </row>
    <row r="117" spans="1:6" ht="12.75">
      <c r="A117" s="30" t="s">
        <v>0</v>
      </c>
      <c r="B117" s="30">
        <v>41</v>
      </c>
      <c r="C117" s="5">
        <v>1950</v>
      </c>
      <c r="D117" s="5">
        <v>5</v>
      </c>
      <c r="E117" s="28">
        <v>0.215</v>
      </c>
      <c r="F117" s="28">
        <v>85.74013819999999</v>
      </c>
    </row>
    <row r="118" spans="1:6" ht="12.75">
      <c r="A118" s="30" t="s">
        <v>0</v>
      </c>
      <c r="B118" s="30">
        <v>41</v>
      </c>
      <c r="C118" s="5">
        <v>1950</v>
      </c>
      <c r="D118" s="5">
        <v>6</v>
      </c>
      <c r="E118" s="28">
        <v>0.127</v>
      </c>
      <c r="F118" s="28">
        <v>73.42</v>
      </c>
    </row>
    <row r="119" spans="1:6" ht="12.75">
      <c r="A119" s="30" t="s">
        <v>0</v>
      </c>
      <c r="B119" s="30">
        <v>41</v>
      </c>
      <c r="C119" s="5">
        <v>1950</v>
      </c>
      <c r="D119" s="5">
        <v>7</v>
      </c>
      <c r="E119" s="28">
        <v>0.114</v>
      </c>
      <c r="F119" s="28">
        <v>24.477594800000002</v>
      </c>
    </row>
    <row r="120" spans="1:6" ht="12.75">
      <c r="A120" s="30" t="s">
        <v>0</v>
      </c>
      <c r="B120" s="30">
        <v>41</v>
      </c>
      <c r="C120" s="5">
        <v>1950</v>
      </c>
      <c r="D120" s="5">
        <v>8</v>
      </c>
      <c r="E120" s="28">
        <v>0.103</v>
      </c>
      <c r="F120" s="28">
        <v>18.698088300000002</v>
      </c>
    </row>
    <row r="121" spans="1:6" ht="12.75">
      <c r="A121" s="30" t="s">
        <v>0</v>
      </c>
      <c r="B121" s="30">
        <v>41</v>
      </c>
      <c r="C121" s="5">
        <v>1950</v>
      </c>
      <c r="D121" s="5">
        <v>9</v>
      </c>
      <c r="E121" s="28">
        <v>0.089</v>
      </c>
      <c r="F121" s="28">
        <v>17.878000000000007</v>
      </c>
    </row>
    <row r="122" spans="1:6" ht="12.75">
      <c r="A122" s="30" t="s">
        <v>0</v>
      </c>
      <c r="B122" s="30">
        <v>41</v>
      </c>
      <c r="C122" s="5">
        <v>1950</v>
      </c>
      <c r="D122" s="5">
        <v>10</v>
      </c>
      <c r="E122" s="28">
        <v>0.082</v>
      </c>
      <c r="F122" s="28">
        <v>21.157070100000002</v>
      </c>
    </row>
    <row r="123" spans="1:6" ht="12.75">
      <c r="A123" s="30" t="s">
        <v>0</v>
      </c>
      <c r="B123" s="30">
        <v>41</v>
      </c>
      <c r="C123" s="5">
        <v>1950</v>
      </c>
      <c r="D123" s="5">
        <v>11</v>
      </c>
      <c r="E123" s="28">
        <v>0.112</v>
      </c>
      <c r="F123" s="28">
        <v>42.49389069999999</v>
      </c>
    </row>
    <row r="124" spans="1:6" ht="12.75">
      <c r="A124" s="30" t="s">
        <v>0</v>
      </c>
      <c r="B124" s="30">
        <v>41</v>
      </c>
      <c r="C124" s="5">
        <v>1950</v>
      </c>
      <c r="D124" s="5">
        <v>12</v>
      </c>
      <c r="E124" s="28">
        <v>0.202</v>
      </c>
      <c r="F124" s="28">
        <v>48.812109299999996</v>
      </c>
    </row>
    <row r="125" spans="1:6" ht="12.75">
      <c r="A125" s="30" t="s">
        <v>0</v>
      </c>
      <c r="B125" s="30">
        <v>41</v>
      </c>
      <c r="C125" s="5">
        <v>1951</v>
      </c>
      <c r="D125" s="5">
        <v>1</v>
      </c>
      <c r="E125" s="28">
        <v>0.26</v>
      </c>
      <c r="F125" s="28">
        <v>58.634040999999996</v>
      </c>
    </row>
    <row r="126" spans="1:6" ht="12.75">
      <c r="A126" s="30" t="s">
        <v>0</v>
      </c>
      <c r="B126" s="30">
        <v>41</v>
      </c>
      <c r="C126" s="5">
        <v>1951</v>
      </c>
      <c r="D126" s="5">
        <v>2</v>
      </c>
      <c r="E126" s="28">
        <v>0.93</v>
      </c>
      <c r="F126" s="28">
        <v>100.17578700000001</v>
      </c>
    </row>
    <row r="127" spans="1:6" ht="12.75">
      <c r="A127" s="30" t="s">
        <v>0</v>
      </c>
      <c r="B127" s="30">
        <v>41</v>
      </c>
      <c r="C127" s="5">
        <v>1951</v>
      </c>
      <c r="D127" s="5">
        <v>3</v>
      </c>
      <c r="E127" s="28">
        <v>1.198</v>
      </c>
      <c r="F127" s="28">
        <v>224.82199999999997</v>
      </c>
    </row>
    <row r="128" spans="1:6" ht="12.75">
      <c r="A128" s="30" t="s">
        <v>0</v>
      </c>
      <c r="B128" s="30">
        <v>41</v>
      </c>
      <c r="C128" s="5">
        <v>1951</v>
      </c>
      <c r="D128" s="5">
        <v>4</v>
      </c>
      <c r="E128" s="28">
        <v>0.676</v>
      </c>
      <c r="F128" s="28">
        <v>153.13099999999997</v>
      </c>
    </row>
    <row r="129" spans="1:6" ht="12.75">
      <c r="A129" s="30" t="s">
        <v>0</v>
      </c>
      <c r="B129" s="30">
        <v>41</v>
      </c>
      <c r="C129" s="5">
        <v>1951</v>
      </c>
      <c r="D129" s="5">
        <v>5</v>
      </c>
      <c r="E129" s="28">
        <v>0.633</v>
      </c>
      <c r="F129" s="28">
        <v>144.20262739999998</v>
      </c>
    </row>
    <row r="130" spans="1:6" ht="12.75">
      <c r="A130" s="30" t="s">
        <v>0</v>
      </c>
      <c r="B130" s="30">
        <v>41</v>
      </c>
      <c r="C130" s="5">
        <v>1951</v>
      </c>
      <c r="D130" s="5">
        <v>6</v>
      </c>
      <c r="E130" s="28">
        <v>0.495</v>
      </c>
      <c r="F130" s="28">
        <v>76.45099429999998</v>
      </c>
    </row>
    <row r="131" spans="1:6" ht="12.75">
      <c r="A131" s="30" t="s">
        <v>0</v>
      </c>
      <c r="B131" s="30">
        <v>41</v>
      </c>
      <c r="C131" s="5">
        <v>1951</v>
      </c>
      <c r="D131" s="5">
        <v>7</v>
      </c>
      <c r="E131" s="28">
        <v>0.398</v>
      </c>
      <c r="F131" s="28">
        <v>34.7197059</v>
      </c>
    </row>
    <row r="132" spans="1:6" ht="12.75">
      <c r="A132" s="30" t="s">
        <v>0</v>
      </c>
      <c r="B132" s="30">
        <v>41</v>
      </c>
      <c r="C132" s="5">
        <v>1951</v>
      </c>
      <c r="D132" s="5">
        <v>8</v>
      </c>
      <c r="E132" s="28">
        <v>0.314</v>
      </c>
      <c r="F132" s="28">
        <v>25.823210500000005</v>
      </c>
    </row>
    <row r="133" spans="1:6" ht="12.75">
      <c r="A133" s="30" t="s">
        <v>0</v>
      </c>
      <c r="B133" s="30">
        <v>41</v>
      </c>
      <c r="C133" s="5">
        <v>1951</v>
      </c>
      <c r="D133" s="5">
        <v>9</v>
      </c>
      <c r="E133" s="28">
        <v>0.257</v>
      </c>
      <c r="F133" s="28">
        <v>24.414140699999997</v>
      </c>
    </row>
    <row r="134" spans="1:6" ht="12.75">
      <c r="A134" s="30" t="s">
        <v>0</v>
      </c>
      <c r="B134" s="30">
        <v>41</v>
      </c>
      <c r="C134" s="5">
        <v>1951</v>
      </c>
      <c r="D134" s="5">
        <v>10</v>
      </c>
      <c r="E134" s="28">
        <v>0.208</v>
      </c>
      <c r="F134" s="28">
        <v>26.770999999999997</v>
      </c>
    </row>
    <row r="135" spans="1:6" ht="12.75">
      <c r="A135" s="30" t="s">
        <v>0</v>
      </c>
      <c r="B135" s="30">
        <v>41</v>
      </c>
      <c r="C135" s="5">
        <v>1951</v>
      </c>
      <c r="D135" s="5">
        <v>11</v>
      </c>
      <c r="E135" s="28">
        <v>2.881</v>
      </c>
      <c r="F135" s="28">
        <v>322.31759559999995</v>
      </c>
    </row>
    <row r="136" spans="1:6" ht="12.75">
      <c r="A136" s="30" t="s">
        <v>0</v>
      </c>
      <c r="B136" s="30">
        <v>41</v>
      </c>
      <c r="C136" s="5">
        <v>1951</v>
      </c>
      <c r="D136" s="5">
        <v>12</v>
      </c>
      <c r="E136" s="28">
        <v>0.58</v>
      </c>
      <c r="F136" s="28">
        <v>84.75477880000001</v>
      </c>
    </row>
    <row r="137" spans="1:6" ht="12.75">
      <c r="A137" s="30" t="s">
        <v>0</v>
      </c>
      <c r="B137" s="30">
        <v>41</v>
      </c>
      <c r="C137" s="5">
        <v>1952</v>
      </c>
      <c r="D137" s="5">
        <v>1</v>
      </c>
      <c r="E137" s="28">
        <v>0.522</v>
      </c>
      <c r="F137" s="28">
        <v>64.85199999999999</v>
      </c>
    </row>
    <row r="138" spans="1:6" ht="12.75">
      <c r="A138" s="30" t="s">
        <v>0</v>
      </c>
      <c r="B138" s="30">
        <v>41</v>
      </c>
      <c r="C138" s="5">
        <v>1952</v>
      </c>
      <c r="D138" s="5">
        <v>2</v>
      </c>
      <c r="E138" s="28">
        <v>0.402</v>
      </c>
      <c r="F138" s="28">
        <v>53.6</v>
      </c>
    </row>
    <row r="139" spans="1:6" ht="12.75">
      <c r="A139" s="30" t="s">
        <v>0</v>
      </c>
      <c r="B139" s="30">
        <v>41</v>
      </c>
      <c r="C139" s="5">
        <v>1952</v>
      </c>
      <c r="D139" s="5">
        <v>3</v>
      </c>
      <c r="E139" s="28">
        <v>0.716</v>
      </c>
      <c r="F139" s="28">
        <v>185.70403439999998</v>
      </c>
    </row>
    <row r="140" spans="1:6" ht="12.75">
      <c r="A140" s="30" t="s">
        <v>0</v>
      </c>
      <c r="B140" s="30">
        <v>41</v>
      </c>
      <c r="C140" s="5">
        <v>1952</v>
      </c>
      <c r="D140" s="5">
        <v>4</v>
      </c>
      <c r="E140" s="28">
        <v>0.523</v>
      </c>
      <c r="F140" s="28">
        <v>131.16632799999996</v>
      </c>
    </row>
    <row r="141" spans="1:6" ht="12.75">
      <c r="A141" s="30" t="s">
        <v>0</v>
      </c>
      <c r="B141" s="30">
        <v>41</v>
      </c>
      <c r="C141" s="5">
        <v>1952</v>
      </c>
      <c r="D141" s="5">
        <v>5</v>
      </c>
      <c r="E141" s="28">
        <v>0.554</v>
      </c>
      <c r="F141" s="28">
        <v>181.87</v>
      </c>
    </row>
    <row r="142" spans="1:6" ht="12.75">
      <c r="A142" s="30" t="s">
        <v>0</v>
      </c>
      <c r="B142" s="30">
        <v>41</v>
      </c>
      <c r="C142" s="5">
        <v>1952</v>
      </c>
      <c r="D142" s="5">
        <v>6</v>
      </c>
      <c r="E142" s="28">
        <v>0.449</v>
      </c>
      <c r="F142" s="28">
        <v>91.3055891</v>
      </c>
    </row>
    <row r="143" spans="1:6" ht="12.75">
      <c r="A143" s="30" t="s">
        <v>0</v>
      </c>
      <c r="B143" s="30">
        <v>41</v>
      </c>
      <c r="C143" s="5">
        <v>1952</v>
      </c>
      <c r="D143" s="5">
        <v>7</v>
      </c>
      <c r="E143" s="28">
        <v>0.419</v>
      </c>
      <c r="F143" s="28">
        <v>62.820104499999985</v>
      </c>
    </row>
    <row r="144" spans="1:6" ht="12.75">
      <c r="A144" s="30" t="s">
        <v>0</v>
      </c>
      <c r="B144" s="30">
        <v>41</v>
      </c>
      <c r="C144" s="5">
        <v>1952</v>
      </c>
      <c r="D144" s="5">
        <v>8</v>
      </c>
      <c r="E144" s="28">
        <v>0.302</v>
      </c>
      <c r="F144" s="28">
        <v>32.5386958</v>
      </c>
    </row>
    <row r="145" spans="1:6" ht="12.75">
      <c r="A145" s="30" t="s">
        <v>0</v>
      </c>
      <c r="B145" s="30">
        <v>41</v>
      </c>
      <c r="C145" s="5">
        <v>1952</v>
      </c>
      <c r="D145" s="5">
        <v>9</v>
      </c>
      <c r="E145" s="28">
        <v>0.248</v>
      </c>
      <c r="F145" s="28">
        <v>41.7278359</v>
      </c>
    </row>
    <row r="146" spans="1:6" ht="12.75">
      <c r="A146" s="30" t="s">
        <v>0</v>
      </c>
      <c r="B146" s="30">
        <v>41</v>
      </c>
      <c r="C146" s="5">
        <v>1952</v>
      </c>
      <c r="D146" s="5">
        <v>10</v>
      </c>
      <c r="E146" s="28">
        <v>0.233</v>
      </c>
      <c r="F146" s="28">
        <v>33.185</v>
      </c>
    </row>
    <row r="147" spans="1:6" ht="12.75">
      <c r="A147" s="30" t="s">
        <v>0</v>
      </c>
      <c r="B147" s="30">
        <v>41</v>
      </c>
      <c r="C147" s="5">
        <v>1952</v>
      </c>
      <c r="D147" s="5">
        <v>11</v>
      </c>
      <c r="E147" s="28">
        <v>0.218</v>
      </c>
      <c r="F147" s="28">
        <v>71.091</v>
      </c>
    </row>
    <row r="148" spans="1:6" ht="12.75">
      <c r="A148" s="30" t="s">
        <v>0</v>
      </c>
      <c r="B148" s="30">
        <v>41</v>
      </c>
      <c r="C148" s="5">
        <v>1952</v>
      </c>
      <c r="D148" s="5">
        <v>12</v>
      </c>
      <c r="E148" s="28">
        <v>0.252</v>
      </c>
      <c r="F148" s="28">
        <v>112.22152789999998</v>
      </c>
    </row>
    <row r="149" spans="1:6" ht="12.75">
      <c r="A149" s="30" t="s">
        <v>0</v>
      </c>
      <c r="B149" s="30">
        <v>41</v>
      </c>
      <c r="C149" s="5">
        <v>1953</v>
      </c>
      <c r="D149" s="5">
        <v>1</v>
      </c>
      <c r="E149" s="28">
        <v>0.24</v>
      </c>
      <c r="F149" s="28">
        <v>51.75505509999999</v>
      </c>
    </row>
    <row r="150" spans="1:6" ht="12.75">
      <c r="A150" s="30" t="s">
        <v>0</v>
      </c>
      <c r="B150" s="30">
        <v>41</v>
      </c>
      <c r="C150" s="5">
        <v>1953</v>
      </c>
      <c r="D150" s="5">
        <v>2</v>
      </c>
      <c r="E150" s="28">
        <v>0.217</v>
      </c>
      <c r="F150" s="28">
        <v>44.48895160000001</v>
      </c>
    </row>
    <row r="151" spans="1:6" ht="12.75">
      <c r="A151" s="30" t="s">
        <v>0</v>
      </c>
      <c r="B151" s="30">
        <v>41</v>
      </c>
      <c r="C151" s="5">
        <v>1953</v>
      </c>
      <c r="D151" s="5">
        <v>3</v>
      </c>
      <c r="E151" s="28">
        <v>0.189</v>
      </c>
      <c r="F151" s="28">
        <v>52.49</v>
      </c>
    </row>
    <row r="152" spans="1:6" ht="12.75">
      <c r="A152" s="30" t="s">
        <v>0</v>
      </c>
      <c r="B152" s="30">
        <v>41</v>
      </c>
      <c r="C152" s="5">
        <v>1953</v>
      </c>
      <c r="D152" s="5">
        <v>4</v>
      </c>
      <c r="E152" s="28">
        <v>0.217</v>
      </c>
      <c r="F152" s="28">
        <v>135.40299999999996</v>
      </c>
    </row>
    <row r="153" spans="1:6" ht="12.75">
      <c r="A153" s="30" t="s">
        <v>0</v>
      </c>
      <c r="B153" s="30">
        <v>41</v>
      </c>
      <c r="C153" s="5">
        <v>1953</v>
      </c>
      <c r="D153" s="5">
        <v>5</v>
      </c>
      <c r="E153" s="28">
        <v>0.207</v>
      </c>
      <c r="F153" s="28">
        <v>84.7056829</v>
      </c>
    </row>
    <row r="154" spans="1:6" ht="12.75">
      <c r="A154" s="30" t="s">
        <v>0</v>
      </c>
      <c r="B154" s="30">
        <v>41</v>
      </c>
      <c r="C154" s="5">
        <v>1953</v>
      </c>
      <c r="D154" s="5">
        <v>6</v>
      </c>
      <c r="E154" s="28">
        <v>0.176</v>
      </c>
      <c r="F154" s="28">
        <v>43.408763799999996</v>
      </c>
    </row>
    <row r="155" spans="1:6" ht="12.75">
      <c r="A155" s="30" t="s">
        <v>0</v>
      </c>
      <c r="B155" s="30">
        <v>41</v>
      </c>
      <c r="C155" s="5">
        <v>1953</v>
      </c>
      <c r="D155" s="5">
        <v>7</v>
      </c>
      <c r="E155" s="28">
        <v>0.153</v>
      </c>
      <c r="F155" s="28">
        <v>26.527275000000007</v>
      </c>
    </row>
    <row r="156" spans="1:6" ht="12.75">
      <c r="A156" s="30" t="s">
        <v>0</v>
      </c>
      <c r="B156" s="30">
        <v>41</v>
      </c>
      <c r="C156" s="5">
        <v>1953</v>
      </c>
      <c r="D156" s="5">
        <v>8</v>
      </c>
      <c r="E156" s="28">
        <v>0.137</v>
      </c>
      <c r="F156" s="28">
        <v>20.205444999999997</v>
      </c>
    </row>
    <row r="157" spans="1:6" ht="12.75">
      <c r="A157" s="30" t="s">
        <v>0</v>
      </c>
      <c r="B157" s="30">
        <v>41</v>
      </c>
      <c r="C157" s="5">
        <v>1953</v>
      </c>
      <c r="D157" s="5">
        <v>9</v>
      </c>
      <c r="E157" s="28">
        <v>0.122</v>
      </c>
      <c r="F157" s="28">
        <v>19.857350099999994</v>
      </c>
    </row>
    <row r="158" spans="1:6" ht="12.75">
      <c r="A158" s="30" t="s">
        <v>0</v>
      </c>
      <c r="B158" s="30">
        <v>41</v>
      </c>
      <c r="C158" s="5">
        <v>1953</v>
      </c>
      <c r="D158" s="5">
        <v>10</v>
      </c>
      <c r="E158" s="28">
        <v>0.427</v>
      </c>
      <c r="F158" s="28">
        <v>95.144</v>
      </c>
    </row>
    <row r="159" spans="1:6" ht="12.75">
      <c r="A159" s="30" t="s">
        <v>0</v>
      </c>
      <c r="B159" s="30">
        <v>41</v>
      </c>
      <c r="C159" s="5">
        <v>1953</v>
      </c>
      <c r="D159" s="5">
        <v>11</v>
      </c>
      <c r="E159" s="28">
        <v>0.276</v>
      </c>
      <c r="F159" s="28">
        <v>70.27353980000002</v>
      </c>
    </row>
    <row r="160" spans="1:6" ht="12.75">
      <c r="A160" s="30" t="s">
        <v>0</v>
      </c>
      <c r="B160" s="30">
        <v>41</v>
      </c>
      <c r="C160" s="5">
        <v>1953</v>
      </c>
      <c r="D160" s="5">
        <v>12</v>
      </c>
      <c r="E160" s="28">
        <v>0.248</v>
      </c>
      <c r="F160" s="28">
        <v>198.46377489999995</v>
      </c>
    </row>
    <row r="161" spans="1:6" ht="12.75">
      <c r="A161" s="30" t="s">
        <v>0</v>
      </c>
      <c r="B161" s="30">
        <v>41</v>
      </c>
      <c r="C161" s="5">
        <v>1954</v>
      </c>
      <c r="D161" s="5">
        <v>1</v>
      </c>
      <c r="E161" s="28">
        <v>0.222</v>
      </c>
      <c r="F161" s="28">
        <v>51.71</v>
      </c>
    </row>
    <row r="162" spans="1:6" ht="12.75">
      <c r="A162" s="30" t="s">
        <v>0</v>
      </c>
      <c r="B162" s="30">
        <v>41</v>
      </c>
      <c r="C162" s="5">
        <v>1954</v>
      </c>
      <c r="D162" s="5">
        <v>2</v>
      </c>
      <c r="E162" s="28">
        <v>0.198</v>
      </c>
      <c r="F162" s="28">
        <v>52.6950883</v>
      </c>
    </row>
    <row r="163" spans="1:6" ht="12.75">
      <c r="A163" s="30" t="s">
        <v>0</v>
      </c>
      <c r="B163" s="30">
        <v>41</v>
      </c>
      <c r="C163" s="5">
        <v>1954</v>
      </c>
      <c r="D163" s="5">
        <v>3</v>
      </c>
      <c r="E163" s="28">
        <v>0.281</v>
      </c>
      <c r="F163" s="28">
        <v>91.065</v>
      </c>
    </row>
    <row r="164" spans="1:6" ht="12.75">
      <c r="A164" s="30" t="s">
        <v>0</v>
      </c>
      <c r="B164" s="30">
        <v>41</v>
      </c>
      <c r="C164" s="5">
        <v>1954</v>
      </c>
      <c r="D164" s="5">
        <v>4</v>
      </c>
      <c r="E164" s="28">
        <v>0.286</v>
      </c>
      <c r="F164" s="28">
        <v>71.69730709999999</v>
      </c>
    </row>
    <row r="165" spans="1:6" ht="12.75">
      <c r="A165" s="30" t="s">
        <v>0</v>
      </c>
      <c r="B165" s="30">
        <v>41</v>
      </c>
      <c r="C165" s="5">
        <v>1954</v>
      </c>
      <c r="D165" s="5">
        <v>5</v>
      </c>
      <c r="E165" s="28">
        <v>0.251</v>
      </c>
      <c r="F165" s="28">
        <v>90.66929909999999</v>
      </c>
    </row>
    <row r="166" spans="1:6" ht="12.75">
      <c r="A166" s="30" t="s">
        <v>0</v>
      </c>
      <c r="B166" s="30">
        <v>41</v>
      </c>
      <c r="C166" s="5">
        <v>1954</v>
      </c>
      <c r="D166" s="5">
        <v>6</v>
      </c>
      <c r="E166" s="28">
        <v>0.213</v>
      </c>
      <c r="F166" s="28">
        <v>52.59396720000002</v>
      </c>
    </row>
    <row r="167" spans="1:6" ht="12.75">
      <c r="A167" s="30" t="s">
        <v>0</v>
      </c>
      <c r="B167" s="30">
        <v>41</v>
      </c>
      <c r="C167" s="5">
        <v>1954</v>
      </c>
      <c r="D167" s="5">
        <v>7</v>
      </c>
      <c r="E167" s="28">
        <v>0.176</v>
      </c>
      <c r="F167" s="28">
        <v>26.385</v>
      </c>
    </row>
    <row r="168" spans="1:6" ht="12.75">
      <c r="A168" s="30" t="s">
        <v>0</v>
      </c>
      <c r="B168" s="30">
        <v>41</v>
      </c>
      <c r="C168" s="5">
        <v>1954</v>
      </c>
      <c r="D168" s="5">
        <v>8</v>
      </c>
      <c r="E168" s="28">
        <v>0.149</v>
      </c>
      <c r="F168" s="28">
        <v>20.660764600000004</v>
      </c>
    </row>
    <row r="169" spans="1:6" ht="12.75">
      <c r="A169" s="30" t="s">
        <v>0</v>
      </c>
      <c r="B169" s="30">
        <v>41</v>
      </c>
      <c r="C169" s="5">
        <v>1954</v>
      </c>
      <c r="D169" s="5">
        <v>9</v>
      </c>
      <c r="E169" s="28">
        <v>0.127</v>
      </c>
      <c r="F169" s="28">
        <v>19.138799200000005</v>
      </c>
    </row>
    <row r="170" spans="1:6" ht="12.75">
      <c r="A170" s="30" t="s">
        <v>0</v>
      </c>
      <c r="B170" s="30">
        <v>41</v>
      </c>
      <c r="C170" s="5">
        <v>1954</v>
      </c>
      <c r="D170" s="5">
        <v>10</v>
      </c>
      <c r="E170" s="28">
        <v>0.111</v>
      </c>
      <c r="F170" s="28">
        <v>18.861700000000006</v>
      </c>
    </row>
    <row r="171" spans="1:6" ht="12.75">
      <c r="A171" s="30" t="s">
        <v>0</v>
      </c>
      <c r="B171" s="30">
        <v>41</v>
      </c>
      <c r="C171" s="5">
        <v>1954</v>
      </c>
      <c r="D171" s="5">
        <v>11</v>
      </c>
      <c r="E171" s="28">
        <v>0.826</v>
      </c>
      <c r="F171" s="28">
        <v>103.66642269999998</v>
      </c>
    </row>
    <row r="172" spans="1:6" ht="12.75">
      <c r="A172" s="30" t="s">
        <v>0</v>
      </c>
      <c r="B172" s="30">
        <v>41</v>
      </c>
      <c r="C172" s="5">
        <v>1954</v>
      </c>
      <c r="D172" s="5">
        <v>12</v>
      </c>
      <c r="E172" s="28">
        <v>0.249</v>
      </c>
      <c r="F172" s="28">
        <v>61.70005939999999</v>
      </c>
    </row>
    <row r="173" spans="1:6" ht="12.75">
      <c r="A173" s="30" t="s">
        <v>0</v>
      </c>
      <c r="B173" s="30">
        <v>41</v>
      </c>
      <c r="C173" s="5">
        <v>1955</v>
      </c>
      <c r="D173" s="5">
        <v>1</v>
      </c>
      <c r="E173" s="28">
        <v>1.564</v>
      </c>
      <c r="F173" s="28">
        <v>166.22831889999998</v>
      </c>
    </row>
    <row r="174" spans="1:6" ht="12.75">
      <c r="A174" s="30" t="s">
        <v>0</v>
      </c>
      <c r="B174" s="30">
        <v>41</v>
      </c>
      <c r="C174" s="5">
        <v>1955</v>
      </c>
      <c r="D174" s="5">
        <v>2</v>
      </c>
      <c r="E174" s="28">
        <v>2.696</v>
      </c>
      <c r="F174" s="28">
        <v>184.93317130000005</v>
      </c>
    </row>
    <row r="175" spans="1:6" ht="12.75">
      <c r="A175" s="30" t="s">
        <v>0</v>
      </c>
      <c r="B175" s="30">
        <v>41</v>
      </c>
      <c r="C175" s="5">
        <v>1955</v>
      </c>
      <c r="D175" s="5">
        <v>3</v>
      </c>
      <c r="E175" s="28">
        <v>0.882</v>
      </c>
      <c r="F175" s="28">
        <v>116.16620520000001</v>
      </c>
    </row>
    <row r="176" spans="1:6" ht="12.75">
      <c r="A176" s="30" t="s">
        <v>0</v>
      </c>
      <c r="B176" s="30">
        <v>41</v>
      </c>
      <c r="C176" s="5">
        <v>1955</v>
      </c>
      <c r="D176" s="5">
        <v>4</v>
      </c>
      <c r="E176" s="28">
        <v>0.711</v>
      </c>
      <c r="F176" s="28">
        <v>97.39643819999998</v>
      </c>
    </row>
    <row r="177" spans="1:6" ht="12.75">
      <c r="A177" s="30" t="s">
        <v>0</v>
      </c>
      <c r="B177" s="30">
        <v>41</v>
      </c>
      <c r="C177" s="5">
        <v>1955</v>
      </c>
      <c r="D177" s="5">
        <v>5</v>
      </c>
      <c r="E177" s="28">
        <v>0.597</v>
      </c>
      <c r="F177" s="28">
        <v>71.13507540000002</v>
      </c>
    </row>
    <row r="178" spans="1:6" ht="12.75">
      <c r="A178" s="30" t="s">
        <v>0</v>
      </c>
      <c r="B178" s="30">
        <v>41</v>
      </c>
      <c r="C178" s="5">
        <v>1955</v>
      </c>
      <c r="D178" s="5">
        <v>6</v>
      </c>
      <c r="E178" s="28">
        <v>0.483</v>
      </c>
      <c r="F178" s="28">
        <v>50.7321509</v>
      </c>
    </row>
    <row r="179" spans="1:6" ht="12.75">
      <c r="A179" s="30" t="s">
        <v>0</v>
      </c>
      <c r="B179" s="30">
        <v>41</v>
      </c>
      <c r="C179" s="5">
        <v>1955</v>
      </c>
      <c r="D179" s="5">
        <v>7</v>
      </c>
      <c r="E179" s="28">
        <v>0.387</v>
      </c>
      <c r="F179" s="28">
        <v>29.452581700000003</v>
      </c>
    </row>
    <row r="180" spans="1:6" ht="12.75">
      <c r="A180" s="30" t="s">
        <v>0</v>
      </c>
      <c r="B180" s="30">
        <v>41</v>
      </c>
      <c r="C180" s="5">
        <v>1955</v>
      </c>
      <c r="D180" s="5">
        <v>8</v>
      </c>
      <c r="E180" s="28">
        <v>0.325</v>
      </c>
      <c r="F180" s="28">
        <v>25.23991060000001</v>
      </c>
    </row>
    <row r="181" spans="1:6" ht="12.75">
      <c r="A181" s="30" t="s">
        <v>0</v>
      </c>
      <c r="B181" s="30">
        <v>41</v>
      </c>
      <c r="C181" s="5">
        <v>1955</v>
      </c>
      <c r="D181" s="5">
        <v>9</v>
      </c>
      <c r="E181" s="28">
        <v>0.256</v>
      </c>
      <c r="F181" s="28">
        <v>23.475517800000002</v>
      </c>
    </row>
    <row r="182" spans="1:6" ht="12.75">
      <c r="A182" s="30" t="s">
        <v>0</v>
      </c>
      <c r="B182" s="30">
        <v>41</v>
      </c>
      <c r="C182" s="5">
        <v>1955</v>
      </c>
      <c r="D182" s="5">
        <v>10</v>
      </c>
      <c r="E182" s="28">
        <v>0.222</v>
      </c>
      <c r="F182" s="28">
        <v>30.77329170000001</v>
      </c>
    </row>
    <row r="183" spans="1:6" ht="12.75">
      <c r="A183" s="30" t="s">
        <v>0</v>
      </c>
      <c r="B183" s="30">
        <v>41</v>
      </c>
      <c r="C183" s="5">
        <v>1955</v>
      </c>
      <c r="D183" s="5">
        <v>11</v>
      </c>
      <c r="E183" s="28">
        <v>1.432</v>
      </c>
      <c r="F183" s="28">
        <v>167.89700000000005</v>
      </c>
    </row>
    <row r="184" spans="1:6" ht="12.75">
      <c r="A184" s="30" t="s">
        <v>0</v>
      </c>
      <c r="B184" s="30">
        <v>41</v>
      </c>
      <c r="C184" s="5">
        <v>1955</v>
      </c>
      <c r="D184" s="5">
        <v>12</v>
      </c>
      <c r="E184" s="28">
        <v>2.228</v>
      </c>
      <c r="F184" s="28">
        <v>226.2311999</v>
      </c>
    </row>
    <row r="185" spans="1:6" ht="12.75">
      <c r="A185" s="30" t="s">
        <v>0</v>
      </c>
      <c r="B185" s="30">
        <v>41</v>
      </c>
      <c r="C185" s="5">
        <v>1956</v>
      </c>
      <c r="D185" s="5">
        <v>1</v>
      </c>
      <c r="E185" s="28">
        <v>1.561</v>
      </c>
      <c r="F185" s="28">
        <v>193.8905976</v>
      </c>
    </row>
    <row r="186" spans="1:6" ht="12.75">
      <c r="A186" s="30" t="s">
        <v>0</v>
      </c>
      <c r="B186" s="30">
        <v>41</v>
      </c>
      <c r="C186" s="5">
        <v>1956</v>
      </c>
      <c r="D186" s="5">
        <v>2</v>
      </c>
      <c r="E186" s="28">
        <v>1.013</v>
      </c>
      <c r="F186" s="28">
        <v>85.119826</v>
      </c>
    </row>
    <row r="187" spans="1:6" ht="12.75">
      <c r="A187" s="30" t="s">
        <v>0</v>
      </c>
      <c r="B187" s="30">
        <v>41</v>
      </c>
      <c r="C187" s="5">
        <v>1956</v>
      </c>
      <c r="D187" s="5">
        <v>3</v>
      </c>
      <c r="E187" s="28">
        <v>3.335</v>
      </c>
      <c r="F187" s="28">
        <v>240.90810820000004</v>
      </c>
    </row>
    <row r="188" spans="1:6" ht="12.75">
      <c r="A188" s="30" t="s">
        <v>0</v>
      </c>
      <c r="B188" s="30">
        <v>41</v>
      </c>
      <c r="C188" s="5">
        <v>1956</v>
      </c>
      <c r="D188" s="5">
        <v>4</v>
      </c>
      <c r="E188" s="28">
        <v>2.385</v>
      </c>
      <c r="F188" s="28">
        <v>241.98770280000005</v>
      </c>
    </row>
    <row r="189" spans="1:6" ht="12.75">
      <c r="A189" s="30" t="s">
        <v>0</v>
      </c>
      <c r="B189" s="30">
        <v>41</v>
      </c>
      <c r="C189" s="5">
        <v>1956</v>
      </c>
      <c r="D189" s="5">
        <v>5</v>
      </c>
      <c r="E189" s="28">
        <v>1.585</v>
      </c>
      <c r="F189" s="28">
        <v>182.7575654</v>
      </c>
    </row>
    <row r="190" spans="1:6" ht="12.75">
      <c r="A190" s="30" t="s">
        <v>0</v>
      </c>
      <c r="B190" s="30">
        <v>41</v>
      </c>
      <c r="C190" s="5">
        <v>1956</v>
      </c>
      <c r="D190" s="5">
        <v>6</v>
      </c>
      <c r="E190" s="28">
        <v>1.253</v>
      </c>
      <c r="F190" s="28">
        <v>114.6334267</v>
      </c>
    </row>
    <row r="191" spans="1:6" ht="12.75">
      <c r="A191" s="30" t="s">
        <v>0</v>
      </c>
      <c r="B191" s="30">
        <v>41</v>
      </c>
      <c r="C191" s="5">
        <v>1956</v>
      </c>
      <c r="D191" s="5">
        <v>7</v>
      </c>
      <c r="E191" s="28">
        <v>0.965</v>
      </c>
      <c r="F191" s="28">
        <v>70.3007789</v>
      </c>
    </row>
    <row r="192" spans="1:6" ht="12.75">
      <c r="A192" s="30" t="s">
        <v>0</v>
      </c>
      <c r="B192" s="30">
        <v>41</v>
      </c>
      <c r="C192" s="5">
        <v>1956</v>
      </c>
      <c r="D192" s="5">
        <v>8</v>
      </c>
      <c r="E192" s="28">
        <v>0.749</v>
      </c>
      <c r="F192" s="28">
        <v>41.203</v>
      </c>
    </row>
    <row r="193" spans="1:6" ht="12.75">
      <c r="A193" s="30" t="s">
        <v>0</v>
      </c>
      <c r="B193" s="30">
        <v>41</v>
      </c>
      <c r="C193" s="5">
        <v>1956</v>
      </c>
      <c r="D193" s="5">
        <v>9</v>
      </c>
      <c r="E193" s="28">
        <v>0.592</v>
      </c>
      <c r="F193" s="28">
        <v>44.66734999999999</v>
      </c>
    </row>
    <row r="194" spans="1:6" ht="12.75">
      <c r="A194" s="30" t="s">
        <v>0</v>
      </c>
      <c r="B194" s="30">
        <v>41</v>
      </c>
      <c r="C194" s="5">
        <v>1956</v>
      </c>
      <c r="D194" s="5">
        <v>10</v>
      </c>
      <c r="E194" s="28">
        <v>0.483</v>
      </c>
      <c r="F194" s="28">
        <v>63.575203800000025</v>
      </c>
    </row>
    <row r="195" spans="1:6" ht="12.75">
      <c r="A195" s="30" t="s">
        <v>0</v>
      </c>
      <c r="B195" s="30">
        <v>41</v>
      </c>
      <c r="C195" s="5">
        <v>1956</v>
      </c>
      <c r="D195" s="5">
        <v>11</v>
      </c>
      <c r="E195" s="28">
        <v>0.37</v>
      </c>
      <c r="F195" s="28">
        <v>42.801</v>
      </c>
    </row>
    <row r="196" spans="1:6" ht="12.75">
      <c r="A196" s="30" t="s">
        <v>0</v>
      </c>
      <c r="B196" s="30">
        <v>41</v>
      </c>
      <c r="C196" s="5">
        <v>1956</v>
      </c>
      <c r="D196" s="5">
        <v>12</v>
      </c>
      <c r="E196" s="28">
        <v>0.303</v>
      </c>
      <c r="F196" s="28">
        <v>32.653249</v>
      </c>
    </row>
    <row r="197" spans="1:6" ht="12.75">
      <c r="A197" s="30" t="s">
        <v>0</v>
      </c>
      <c r="B197" s="30">
        <v>41</v>
      </c>
      <c r="C197" s="5">
        <v>1957</v>
      </c>
      <c r="D197" s="5">
        <v>1</v>
      </c>
      <c r="E197" s="28">
        <v>0.238</v>
      </c>
      <c r="F197" s="28">
        <v>28.233</v>
      </c>
    </row>
    <row r="198" spans="1:6" ht="12.75">
      <c r="A198" s="30" t="s">
        <v>0</v>
      </c>
      <c r="B198" s="30">
        <v>41</v>
      </c>
      <c r="C198" s="5">
        <v>1957</v>
      </c>
      <c r="D198" s="5">
        <v>2</v>
      </c>
      <c r="E198" s="28">
        <v>0.262</v>
      </c>
      <c r="F198" s="28">
        <v>49.031000000000006</v>
      </c>
    </row>
    <row r="199" spans="1:6" ht="12.75">
      <c r="A199" s="30" t="s">
        <v>0</v>
      </c>
      <c r="B199" s="30">
        <v>41</v>
      </c>
      <c r="C199" s="5">
        <v>1957</v>
      </c>
      <c r="D199" s="5">
        <v>3</v>
      </c>
      <c r="E199" s="28">
        <v>0.215</v>
      </c>
      <c r="F199" s="28">
        <v>64.69243390000001</v>
      </c>
    </row>
    <row r="200" spans="1:6" ht="12.75">
      <c r="A200" s="30" t="s">
        <v>0</v>
      </c>
      <c r="B200" s="30">
        <v>41</v>
      </c>
      <c r="C200" s="5">
        <v>1957</v>
      </c>
      <c r="D200" s="5">
        <v>4</v>
      </c>
      <c r="E200" s="28">
        <v>0.214</v>
      </c>
      <c r="F200" s="28">
        <v>58.60710689999999</v>
      </c>
    </row>
    <row r="201" spans="1:6" ht="12.75">
      <c r="A201" s="30" t="s">
        <v>0</v>
      </c>
      <c r="B201" s="30">
        <v>41</v>
      </c>
      <c r="C201" s="5">
        <v>1957</v>
      </c>
      <c r="D201" s="5">
        <v>5</v>
      </c>
      <c r="E201" s="28">
        <v>0.191</v>
      </c>
      <c r="F201" s="28">
        <v>65.6700848</v>
      </c>
    </row>
    <row r="202" spans="1:6" ht="12.75">
      <c r="A202" s="30" t="s">
        <v>0</v>
      </c>
      <c r="B202" s="30">
        <v>41</v>
      </c>
      <c r="C202" s="5">
        <v>1957</v>
      </c>
      <c r="D202" s="5">
        <v>6</v>
      </c>
      <c r="E202" s="28">
        <v>0.163</v>
      </c>
      <c r="F202" s="28">
        <v>46.78190739999999</v>
      </c>
    </row>
    <row r="203" spans="1:6" ht="12.75">
      <c r="A203" s="30" t="s">
        <v>0</v>
      </c>
      <c r="B203" s="30">
        <v>41</v>
      </c>
      <c r="C203" s="5">
        <v>1957</v>
      </c>
      <c r="D203" s="5">
        <v>7</v>
      </c>
      <c r="E203" s="28">
        <v>0.142</v>
      </c>
      <c r="F203" s="28">
        <v>24.9863146</v>
      </c>
    </row>
    <row r="204" spans="1:6" ht="12.75">
      <c r="A204" s="30" t="s">
        <v>0</v>
      </c>
      <c r="B204" s="30">
        <v>41</v>
      </c>
      <c r="C204" s="5">
        <v>1957</v>
      </c>
      <c r="D204" s="5">
        <v>8</v>
      </c>
      <c r="E204" s="28">
        <v>0.129</v>
      </c>
      <c r="F204" s="28">
        <v>19.9058955</v>
      </c>
    </row>
    <row r="205" spans="1:6" ht="12.75">
      <c r="A205" s="30" t="s">
        <v>0</v>
      </c>
      <c r="B205" s="30">
        <v>41</v>
      </c>
      <c r="C205" s="5">
        <v>1957</v>
      </c>
      <c r="D205" s="5">
        <v>9</v>
      </c>
      <c r="E205" s="28">
        <v>0.116</v>
      </c>
      <c r="F205" s="28">
        <v>20.087807699999992</v>
      </c>
    </row>
    <row r="206" spans="1:6" ht="12.75">
      <c r="A206" s="30" t="s">
        <v>0</v>
      </c>
      <c r="B206" s="30">
        <v>41</v>
      </c>
      <c r="C206" s="5">
        <v>1957</v>
      </c>
      <c r="D206" s="5">
        <v>10</v>
      </c>
      <c r="E206" s="28">
        <v>0.102</v>
      </c>
      <c r="F206" s="28">
        <v>24.179310000000005</v>
      </c>
    </row>
    <row r="207" spans="1:6" ht="12.75">
      <c r="A207" s="30" t="s">
        <v>0</v>
      </c>
      <c r="B207" s="30">
        <v>41</v>
      </c>
      <c r="C207" s="5">
        <v>1957</v>
      </c>
      <c r="D207" s="5">
        <v>11</v>
      </c>
      <c r="E207" s="28">
        <v>0.096</v>
      </c>
      <c r="F207" s="28">
        <v>46.07407020000001</v>
      </c>
    </row>
    <row r="208" spans="1:6" ht="12.75">
      <c r="A208" s="30" t="s">
        <v>0</v>
      </c>
      <c r="B208" s="30">
        <v>41</v>
      </c>
      <c r="C208" s="5">
        <v>1957</v>
      </c>
      <c r="D208" s="5">
        <v>12</v>
      </c>
      <c r="E208" s="28">
        <v>0.179</v>
      </c>
      <c r="F208" s="28">
        <v>36.890812100000005</v>
      </c>
    </row>
    <row r="209" spans="1:6" ht="12.75">
      <c r="A209" s="30" t="s">
        <v>0</v>
      </c>
      <c r="B209" s="30">
        <v>41</v>
      </c>
      <c r="C209" s="5">
        <v>1958</v>
      </c>
      <c r="D209" s="5">
        <v>1</v>
      </c>
      <c r="E209" s="28">
        <v>0.206</v>
      </c>
      <c r="F209" s="28">
        <v>76.87110500000003</v>
      </c>
    </row>
    <row r="210" spans="1:6" ht="12.75">
      <c r="A210" s="30" t="s">
        <v>0</v>
      </c>
      <c r="B210" s="30">
        <v>41</v>
      </c>
      <c r="C210" s="5">
        <v>1958</v>
      </c>
      <c r="D210" s="5">
        <v>2</v>
      </c>
      <c r="E210" s="28">
        <v>0.223</v>
      </c>
      <c r="F210" s="28">
        <v>144.6152327</v>
      </c>
    </row>
    <row r="211" spans="1:6" ht="12.75">
      <c r="A211" s="30" t="s">
        <v>0</v>
      </c>
      <c r="B211" s="30">
        <v>41</v>
      </c>
      <c r="C211" s="5">
        <v>1958</v>
      </c>
      <c r="D211" s="5">
        <v>3</v>
      </c>
      <c r="E211" s="28">
        <v>0.464</v>
      </c>
      <c r="F211" s="28">
        <v>130.8045728</v>
      </c>
    </row>
    <row r="212" spans="1:6" ht="12.75">
      <c r="A212" s="30" t="s">
        <v>0</v>
      </c>
      <c r="B212" s="30">
        <v>41</v>
      </c>
      <c r="C212" s="5">
        <v>1958</v>
      </c>
      <c r="D212" s="5">
        <v>4</v>
      </c>
      <c r="E212" s="28">
        <v>0.361</v>
      </c>
      <c r="F212" s="28">
        <v>116.25740510000001</v>
      </c>
    </row>
    <row r="213" spans="1:6" ht="12.75">
      <c r="A213" s="30" t="s">
        <v>0</v>
      </c>
      <c r="B213" s="30">
        <v>41</v>
      </c>
      <c r="C213" s="5">
        <v>1958</v>
      </c>
      <c r="D213" s="5">
        <v>5</v>
      </c>
      <c r="E213" s="28">
        <v>0.311</v>
      </c>
      <c r="F213" s="28">
        <v>80.68576880000002</v>
      </c>
    </row>
    <row r="214" spans="1:6" ht="12.75">
      <c r="A214" s="30" t="s">
        <v>0</v>
      </c>
      <c r="B214" s="30">
        <v>41</v>
      </c>
      <c r="C214" s="5">
        <v>1958</v>
      </c>
      <c r="D214" s="5">
        <v>6</v>
      </c>
      <c r="E214" s="28">
        <v>0.262</v>
      </c>
      <c r="F214" s="28">
        <v>53.61400000000001</v>
      </c>
    </row>
    <row r="215" spans="1:6" ht="12.75">
      <c r="A215" s="30" t="s">
        <v>0</v>
      </c>
      <c r="B215" s="30">
        <v>41</v>
      </c>
      <c r="C215" s="5">
        <v>1958</v>
      </c>
      <c r="D215" s="5">
        <v>7</v>
      </c>
      <c r="E215" s="28">
        <v>0.218</v>
      </c>
      <c r="F215" s="28">
        <v>31.850704700000005</v>
      </c>
    </row>
    <row r="216" spans="1:6" ht="12.75">
      <c r="A216" s="30" t="s">
        <v>0</v>
      </c>
      <c r="B216" s="30">
        <v>41</v>
      </c>
      <c r="C216" s="5">
        <v>1958</v>
      </c>
      <c r="D216" s="5">
        <v>8</v>
      </c>
      <c r="E216" s="28">
        <v>0.184</v>
      </c>
      <c r="F216" s="28">
        <v>21.4823522</v>
      </c>
    </row>
    <row r="217" spans="1:6" ht="12.75">
      <c r="A217" s="30" t="s">
        <v>0</v>
      </c>
      <c r="B217" s="30">
        <v>41</v>
      </c>
      <c r="C217" s="5">
        <v>1958</v>
      </c>
      <c r="D217" s="5">
        <v>9</v>
      </c>
      <c r="E217" s="28">
        <v>0.159</v>
      </c>
      <c r="F217" s="28">
        <v>20.297000000000004</v>
      </c>
    </row>
    <row r="218" spans="1:6" ht="12.75">
      <c r="A218" s="30" t="s">
        <v>0</v>
      </c>
      <c r="B218" s="30">
        <v>41</v>
      </c>
      <c r="C218" s="5">
        <v>1958</v>
      </c>
      <c r="D218" s="5">
        <v>10</v>
      </c>
      <c r="E218" s="28">
        <v>0.158</v>
      </c>
      <c r="F218" s="28">
        <v>27.3288055</v>
      </c>
    </row>
    <row r="219" spans="1:6" ht="12.75">
      <c r="A219" s="30" t="s">
        <v>0</v>
      </c>
      <c r="B219" s="30">
        <v>41</v>
      </c>
      <c r="C219" s="5">
        <v>1958</v>
      </c>
      <c r="D219" s="5">
        <v>11</v>
      </c>
      <c r="E219" s="28">
        <v>0.127</v>
      </c>
      <c r="F219" s="28">
        <v>27.39199999999999</v>
      </c>
    </row>
    <row r="220" spans="1:6" ht="12.75">
      <c r="A220" s="30" t="s">
        <v>0</v>
      </c>
      <c r="B220" s="30">
        <v>41</v>
      </c>
      <c r="C220" s="5">
        <v>1958</v>
      </c>
      <c r="D220" s="5">
        <v>12</v>
      </c>
      <c r="E220" s="28">
        <v>0.95</v>
      </c>
      <c r="F220" s="28">
        <v>220.40887239999998</v>
      </c>
    </row>
    <row r="221" spans="1:6" ht="12.75">
      <c r="A221" s="30" t="s">
        <v>0</v>
      </c>
      <c r="B221" s="30">
        <v>41</v>
      </c>
      <c r="C221" s="5">
        <v>1959</v>
      </c>
      <c r="D221" s="5">
        <v>1</v>
      </c>
      <c r="E221" s="28">
        <v>0.623</v>
      </c>
      <c r="F221" s="28">
        <v>143.47025729999996</v>
      </c>
    </row>
    <row r="222" spans="1:6" ht="12.75">
      <c r="A222" s="30" t="s">
        <v>0</v>
      </c>
      <c r="B222" s="30">
        <v>41</v>
      </c>
      <c r="C222" s="5">
        <v>1959</v>
      </c>
      <c r="D222" s="5">
        <v>2</v>
      </c>
      <c r="E222" s="28">
        <v>0.508</v>
      </c>
      <c r="F222" s="28">
        <v>70.8559091</v>
      </c>
    </row>
    <row r="223" spans="1:6" ht="12.75">
      <c r="A223" s="30" t="s">
        <v>0</v>
      </c>
      <c r="B223" s="30">
        <v>41</v>
      </c>
      <c r="C223" s="5">
        <v>1959</v>
      </c>
      <c r="D223" s="5">
        <v>3</v>
      </c>
      <c r="E223" s="28">
        <v>0.519</v>
      </c>
      <c r="F223" s="28">
        <v>108.9454018</v>
      </c>
    </row>
    <row r="224" spans="1:6" ht="12.75">
      <c r="A224" s="30" t="s">
        <v>0</v>
      </c>
      <c r="B224" s="30">
        <v>41</v>
      </c>
      <c r="C224" s="5">
        <v>1959</v>
      </c>
      <c r="D224" s="5">
        <v>4</v>
      </c>
      <c r="E224" s="28">
        <v>0.503</v>
      </c>
      <c r="F224" s="28">
        <v>115.081</v>
      </c>
    </row>
    <row r="225" spans="1:6" ht="12.75">
      <c r="A225" s="30" t="s">
        <v>0</v>
      </c>
      <c r="B225" s="30">
        <v>41</v>
      </c>
      <c r="C225" s="5">
        <v>1959</v>
      </c>
      <c r="D225" s="5">
        <v>5</v>
      </c>
      <c r="E225" s="28">
        <v>0.477</v>
      </c>
      <c r="F225" s="28">
        <v>129.2838154</v>
      </c>
    </row>
    <row r="226" spans="1:6" ht="12.75">
      <c r="A226" s="30" t="s">
        <v>0</v>
      </c>
      <c r="B226" s="30">
        <v>41</v>
      </c>
      <c r="C226" s="5">
        <v>1959</v>
      </c>
      <c r="D226" s="5">
        <v>6</v>
      </c>
      <c r="E226" s="28">
        <v>0.429</v>
      </c>
      <c r="F226" s="28">
        <v>68.5589391</v>
      </c>
    </row>
    <row r="227" spans="1:6" ht="12.75">
      <c r="A227" s="30" t="s">
        <v>0</v>
      </c>
      <c r="B227" s="30">
        <v>41</v>
      </c>
      <c r="C227" s="5">
        <v>1959</v>
      </c>
      <c r="D227" s="5">
        <v>7</v>
      </c>
      <c r="E227" s="28">
        <v>0.348</v>
      </c>
      <c r="F227" s="28">
        <v>34.32972410000001</v>
      </c>
    </row>
    <row r="228" spans="1:6" ht="12.75">
      <c r="A228" s="30" t="s">
        <v>0</v>
      </c>
      <c r="B228" s="30">
        <v>41</v>
      </c>
      <c r="C228" s="5">
        <v>1959</v>
      </c>
      <c r="D228" s="5">
        <v>8</v>
      </c>
      <c r="E228" s="28">
        <v>0.285</v>
      </c>
      <c r="F228" s="28">
        <v>29.617708900000014</v>
      </c>
    </row>
    <row r="229" spans="1:6" ht="12.75">
      <c r="A229" s="30" t="s">
        <v>0</v>
      </c>
      <c r="B229" s="30">
        <v>41</v>
      </c>
      <c r="C229" s="5">
        <v>1959</v>
      </c>
      <c r="D229" s="5">
        <v>9</v>
      </c>
      <c r="E229" s="28">
        <v>0.278</v>
      </c>
      <c r="F229" s="28">
        <v>49.537000000000006</v>
      </c>
    </row>
    <row r="230" spans="1:6" ht="12.75">
      <c r="A230" s="30" t="s">
        <v>0</v>
      </c>
      <c r="B230" s="30">
        <v>41</v>
      </c>
      <c r="C230" s="5">
        <v>1959</v>
      </c>
      <c r="D230" s="5">
        <v>10</v>
      </c>
      <c r="E230" s="28">
        <v>0.231</v>
      </c>
      <c r="F230" s="28">
        <v>99.6908442</v>
      </c>
    </row>
    <row r="231" spans="1:6" ht="12.75">
      <c r="A231" s="30" t="s">
        <v>0</v>
      </c>
      <c r="B231" s="30">
        <v>41</v>
      </c>
      <c r="C231" s="5">
        <v>1959</v>
      </c>
      <c r="D231" s="5">
        <v>11</v>
      </c>
      <c r="E231" s="28">
        <v>0.397</v>
      </c>
      <c r="F231" s="28">
        <v>112.51800000000003</v>
      </c>
    </row>
    <row r="232" spans="1:6" ht="12.75">
      <c r="A232" s="30" t="s">
        <v>0</v>
      </c>
      <c r="B232" s="30">
        <v>41</v>
      </c>
      <c r="C232" s="5">
        <v>1959</v>
      </c>
      <c r="D232" s="5">
        <v>12</v>
      </c>
      <c r="E232" s="28">
        <v>1.266</v>
      </c>
      <c r="F232" s="28">
        <v>247.5740741999999</v>
      </c>
    </row>
    <row r="233" spans="1:6" ht="12.75">
      <c r="A233" s="30" t="s">
        <v>0</v>
      </c>
      <c r="B233" s="30">
        <v>41</v>
      </c>
      <c r="C233" s="5">
        <v>1960</v>
      </c>
      <c r="D233" s="5">
        <v>1</v>
      </c>
      <c r="E233" s="28">
        <v>0.954</v>
      </c>
      <c r="F233" s="28">
        <v>146.5536713</v>
      </c>
    </row>
    <row r="234" spans="1:6" ht="12.75">
      <c r="A234" s="30" t="s">
        <v>0</v>
      </c>
      <c r="B234" s="30">
        <v>41</v>
      </c>
      <c r="C234" s="5">
        <v>1960</v>
      </c>
      <c r="D234" s="5">
        <v>2</v>
      </c>
      <c r="E234" s="28">
        <v>2.51</v>
      </c>
      <c r="F234" s="28">
        <v>323.14961270000003</v>
      </c>
    </row>
    <row r="235" spans="1:6" ht="12.75">
      <c r="A235" s="30" t="s">
        <v>0</v>
      </c>
      <c r="B235" s="30">
        <v>41</v>
      </c>
      <c r="C235" s="5">
        <v>1960</v>
      </c>
      <c r="D235" s="5">
        <v>3</v>
      </c>
      <c r="E235" s="28">
        <v>2.158</v>
      </c>
      <c r="F235" s="28">
        <v>188.37379519999996</v>
      </c>
    </row>
    <row r="236" spans="1:6" ht="12.75">
      <c r="A236" s="30" t="s">
        <v>0</v>
      </c>
      <c r="B236" s="30">
        <v>41</v>
      </c>
      <c r="C236" s="5">
        <v>1960</v>
      </c>
      <c r="D236" s="5">
        <v>4</v>
      </c>
      <c r="E236" s="28">
        <v>1.107</v>
      </c>
      <c r="F236" s="28">
        <v>130.9764971</v>
      </c>
    </row>
    <row r="237" spans="1:6" ht="12.75">
      <c r="A237" s="30" t="s">
        <v>0</v>
      </c>
      <c r="B237" s="30">
        <v>41</v>
      </c>
      <c r="C237" s="5">
        <v>1960</v>
      </c>
      <c r="D237" s="5">
        <v>5</v>
      </c>
      <c r="E237" s="28">
        <v>0.909</v>
      </c>
      <c r="F237" s="28">
        <v>148.5196267</v>
      </c>
    </row>
    <row r="238" spans="1:6" ht="12.75">
      <c r="A238" s="30" t="s">
        <v>0</v>
      </c>
      <c r="B238" s="30">
        <v>41</v>
      </c>
      <c r="C238" s="5">
        <v>1960</v>
      </c>
      <c r="D238" s="5">
        <v>6</v>
      </c>
      <c r="E238" s="28">
        <v>0.74</v>
      </c>
      <c r="F238" s="28">
        <v>91.07387440000001</v>
      </c>
    </row>
    <row r="239" spans="1:6" ht="12.75">
      <c r="A239" s="30" t="s">
        <v>0</v>
      </c>
      <c r="B239" s="30">
        <v>41</v>
      </c>
      <c r="C239" s="5">
        <v>1960</v>
      </c>
      <c r="D239" s="5">
        <v>7</v>
      </c>
      <c r="E239" s="28">
        <v>0.577</v>
      </c>
      <c r="F239" s="28">
        <v>39.9817247</v>
      </c>
    </row>
    <row r="240" spans="1:6" ht="12.75">
      <c r="A240" s="30" t="s">
        <v>0</v>
      </c>
      <c r="B240" s="30">
        <v>41</v>
      </c>
      <c r="C240" s="5">
        <v>1960</v>
      </c>
      <c r="D240" s="5">
        <v>8</v>
      </c>
      <c r="E240" s="28">
        <v>0.458</v>
      </c>
      <c r="F240" s="28">
        <v>29.996335700000003</v>
      </c>
    </row>
    <row r="241" spans="1:6" ht="12.75">
      <c r="A241" s="30" t="s">
        <v>0</v>
      </c>
      <c r="B241" s="30">
        <v>41</v>
      </c>
      <c r="C241" s="5">
        <v>1960</v>
      </c>
      <c r="D241" s="5">
        <v>9</v>
      </c>
      <c r="E241" s="28">
        <v>0.377</v>
      </c>
      <c r="F241" s="28">
        <v>27.166999999999994</v>
      </c>
    </row>
    <row r="242" spans="1:6" ht="12.75">
      <c r="A242" s="30" t="s">
        <v>0</v>
      </c>
      <c r="B242" s="30">
        <v>41</v>
      </c>
      <c r="C242" s="5">
        <v>1960</v>
      </c>
      <c r="D242" s="5">
        <v>10</v>
      </c>
      <c r="E242" s="28">
        <v>1.114</v>
      </c>
      <c r="F242" s="28">
        <v>231.35293510000002</v>
      </c>
    </row>
    <row r="243" spans="1:6" ht="12.75">
      <c r="A243" s="30" t="s">
        <v>0</v>
      </c>
      <c r="B243" s="30">
        <v>41</v>
      </c>
      <c r="C243" s="5">
        <v>1960</v>
      </c>
      <c r="D243" s="5">
        <v>11</v>
      </c>
      <c r="E243" s="28">
        <v>1.059</v>
      </c>
      <c r="F243" s="28">
        <v>195.45367899999997</v>
      </c>
    </row>
    <row r="244" spans="1:6" ht="12.75">
      <c r="A244" s="30" t="s">
        <v>0</v>
      </c>
      <c r="B244" s="30">
        <v>41</v>
      </c>
      <c r="C244" s="5">
        <v>1960</v>
      </c>
      <c r="D244" s="5">
        <v>12</v>
      </c>
      <c r="E244" s="28">
        <v>1.971</v>
      </c>
      <c r="F244" s="28">
        <v>134.1842382</v>
      </c>
    </row>
    <row r="245" spans="1:6" ht="12.75">
      <c r="A245" s="30" t="s">
        <v>0</v>
      </c>
      <c r="B245" s="30">
        <v>41</v>
      </c>
      <c r="C245" s="5">
        <v>1961</v>
      </c>
      <c r="D245" s="5">
        <v>1</v>
      </c>
      <c r="E245" s="28">
        <v>1.133</v>
      </c>
      <c r="F245" s="28">
        <v>99.14589309999998</v>
      </c>
    </row>
    <row r="246" spans="1:6" ht="12.75">
      <c r="A246" s="30" t="s">
        <v>0</v>
      </c>
      <c r="B246" s="30">
        <v>41</v>
      </c>
      <c r="C246" s="5">
        <v>1961</v>
      </c>
      <c r="D246" s="5">
        <v>2</v>
      </c>
      <c r="E246" s="28">
        <v>0.787</v>
      </c>
      <c r="F246" s="28">
        <v>73.60190619999999</v>
      </c>
    </row>
    <row r="247" spans="1:6" ht="12.75">
      <c r="A247" s="30" t="s">
        <v>0</v>
      </c>
      <c r="B247" s="30">
        <v>41</v>
      </c>
      <c r="C247" s="5">
        <v>1961</v>
      </c>
      <c r="D247" s="5">
        <v>3</v>
      </c>
      <c r="E247" s="28">
        <v>0.634</v>
      </c>
      <c r="F247" s="28">
        <v>70.49600000000001</v>
      </c>
    </row>
    <row r="248" spans="1:6" ht="12.75">
      <c r="A248" s="30" t="s">
        <v>0</v>
      </c>
      <c r="B248" s="30">
        <v>41</v>
      </c>
      <c r="C248" s="5">
        <v>1961</v>
      </c>
      <c r="D248" s="5">
        <v>4</v>
      </c>
      <c r="E248" s="28">
        <v>0.645</v>
      </c>
      <c r="F248" s="28">
        <v>104.42</v>
      </c>
    </row>
    <row r="249" spans="1:6" ht="12.75">
      <c r="A249" s="30" t="s">
        <v>0</v>
      </c>
      <c r="B249" s="30">
        <v>41</v>
      </c>
      <c r="C249" s="5">
        <v>1961</v>
      </c>
      <c r="D249" s="5">
        <v>5</v>
      </c>
      <c r="E249" s="28">
        <v>0.803</v>
      </c>
      <c r="F249" s="28">
        <v>86.55758579999994</v>
      </c>
    </row>
    <row r="250" spans="1:6" ht="12.75">
      <c r="A250" s="30" t="s">
        <v>0</v>
      </c>
      <c r="B250" s="30">
        <v>41</v>
      </c>
      <c r="C250" s="5">
        <v>1961</v>
      </c>
      <c r="D250" s="5">
        <v>6</v>
      </c>
      <c r="E250" s="28">
        <v>0.508</v>
      </c>
      <c r="F250" s="28">
        <v>71.42832580000001</v>
      </c>
    </row>
    <row r="251" spans="1:6" ht="12.75">
      <c r="A251" s="30" t="s">
        <v>0</v>
      </c>
      <c r="B251" s="30">
        <v>41</v>
      </c>
      <c r="C251" s="5">
        <v>1961</v>
      </c>
      <c r="D251" s="5">
        <v>7</v>
      </c>
      <c r="E251" s="28">
        <v>0.421</v>
      </c>
      <c r="F251" s="28">
        <v>44.51899999999999</v>
      </c>
    </row>
    <row r="252" spans="1:6" ht="12.75">
      <c r="A252" s="30" t="s">
        <v>0</v>
      </c>
      <c r="B252" s="30">
        <v>41</v>
      </c>
      <c r="C252" s="5">
        <v>1961</v>
      </c>
      <c r="D252" s="5">
        <v>8</v>
      </c>
      <c r="E252" s="28">
        <v>0.339</v>
      </c>
      <c r="F252" s="28">
        <v>26.583352199999993</v>
      </c>
    </row>
    <row r="253" spans="1:6" ht="12.75">
      <c r="A253" s="30" t="s">
        <v>0</v>
      </c>
      <c r="B253" s="30">
        <v>41</v>
      </c>
      <c r="C253" s="5">
        <v>1961</v>
      </c>
      <c r="D253" s="5">
        <v>9</v>
      </c>
      <c r="E253" s="28">
        <v>0.458</v>
      </c>
      <c r="F253" s="28">
        <v>35.63372879999999</v>
      </c>
    </row>
    <row r="254" spans="1:6" ht="12.75">
      <c r="A254" s="30" t="s">
        <v>0</v>
      </c>
      <c r="B254" s="30">
        <v>41</v>
      </c>
      <c r="C254" s="5">
        <v>1961</v>
      </c>
      <c r="D254" s="5">
        <v>10</v>
      </c>
      <c r="E254" s="28">
        <v>0.273</v>
      </c>
      <c r="F254" s="28">
        <v>39.42262519999999</v>
      </c>
    </row>
    <row r="255" spans="1:6" ht="12.75">
      <c r="A255" s="30" t="s">
        <v>0</v>
      </c>
      <c r="B255" s="30">
        <v>41</v>
      </c>
      <c r="C255" s="5">
        <v>1961</v>
      </c>
      <c r="D255" s="5">
        <v>11</v>
      </c>
      <c r="E255" s="28">
        <v>0.817</v>
      </c>
      <c r="F255" s="28">
        <v>183.9391914</v>
      </c>
    </row>
    <row r="256" spans="1:6" ht="12.75">
      <c r="A256" s="30" t="s">
        <v>0</v>
      </c>
      <c r="B256" s="30">
        <v>41</v>
      </c>
      <c r="C256" s="5">
        <v>1961</v>
      </c>
      <c r="D256" s="5">
        <v>12</v>
      </c>
      <c r="E256" s="28">
        <v>2.543</v>
      </c>
      <c r="F256" s="28">
        <v>146.5605368</v>
      </c>
    </row>
    <row r="257" spans="1:6" ht="12.75">
      <c r="A257" s="30" t="s">
        <v>0</v>
      </c>
      <c r="B257" s="30">
        <v>41</v>
      </c>
      <c r="C257" s="5">
        <v>1962</v>
      </c>
      <c r="D257" s="5">
        <v>1</v>
      </c>
      <c r="E257" s="28">
        <v>1.731</v>
      </c>
      <c r="F257" s="28">
        <v>239.04574249999996</v>
      </c>
    </row>
    <row r="258" spans="1:6" ht="12.75">
      <c r="A258" s="30" t="s">
        <v>0</v>
      </c>
      <c r="B258" s="30">
        <v>41</v>
      </c>
      <c r="C258" s="5">
        <v>1962</v>
      </c>
      <c r="D258" s="5">
        <v>2</v>
      </c>
      <c r="E258" s="28">
        <v>0.946</v>
      </c>
      <c r="F258" s="28">
        <v>74.451</v>
      </c>
    </row>
    <row r="259" spans="1:6" ht="12.75">
      <c r="A259" s="30" t="s">
        <v>0</v>
      </c>
      <c r="B259" s="30">
        <v>41</v>
      </c>
      <c r="C259" s="5">
        <v>1962</v>
      </c>
      <c r="D259" s="5">
        <v>3</v>
      </c>
      <c r="E259" s="28">
        <v>1.111</v>
      </c>
      <c r="F259" s="28">
        <v>215.2771361</v>
      </c>
    </row>
    <row r="260" spans="1:6" ht="12.75">
      <c r="A260" s="30" t="s">
        <v>0</v>
      </c>
      <c r="B260" s="30">
        <v>41</v>
      </c>
      <c r="C260" s="5">
        <v>1962</v>
      </c>
      <c r="D260" s="5">
        <v>4</v>
      </c>
      <c r="E260" s="28">
        <v>1.274</v>
      </c>
      <c r="F260" s="28">
        <v>155.79311610000002</v>
      </c>
    </row>
    <row r="261" spans="1:6" ht="12.75">
      <c r="A261" s="30" t="s">
        <v>0</v>
      </c>
      <c r="B261" s="30">
        <v>41</v>
      </c>
      <c r="C261" s="5">
        <v>1962</v>
      </c>
      <c r="D261" s="5">
        <v>5</v>
      </c>
      <c r="E261" s="28">
        <v>0.748</v>
      </c>
      <c r="F261" s="28">
        <v>119.637</v>
      </c>
    </row>
    <row r="262" spans="1:6" ht="12.75">
      <c r="A262" s="30" t="s">
        <v>0</v>
      </c>
      <c r="B262" s="30">
        <v>41</v>
      </c>
      <c r="C262" s="5">
        <v>1962</v>
      </c>
      <c r="D262" s="5">
        <v>6</v>
      </c>
      <c r="E262" s="28">
        <v>0.587</v>
      </c>
      <c r="F262" s="28">
        <v>77.68147049999997</v>
      </c>
    </row>
    <row r="263" spans="1:6" ht="12.75">
      <c r="A263" s="30" t="s">
        <v>0</v>
      </c>
      <c r="B263" s="30">
        <v>41</v>
      </c>
      <c r="C263" s="5">
        <v>1962</v>
      </c>
      <c r="D263" s="5">
        <v>7</v>
      </c>
      <c r="E263" s="28">
        <v>0.466</v>
      </c>
      <c r="F263" s="28">
        <v>37.71364079999999</v>
      </c>
    </row>
    <row r="264" spans="1:6" ht="12.75">
      <c r="A264" s="30" t="s">
        <v>0</v>
      </c>
      <c r="B264" s="30">
        <v>41</v>
      </c>
      <c r="C264" s="5">
        <v>1962</v>
      </c>
      <c r="D264" s="5">
        <v>8</v>
      </c>
      <c r="E264" s="28">
        <v>0.381</v>
      </c>
      <c r="F264" s="28">
        <v>26.4416435</v>
      </c>
    </row>
    <row r="265" spans="1:6" ht="12.75">
      <c r="A265" s="30" t="s">
        <v>0</v>
      </c>
      <c r="B265" s="30">
        <v>41</v>
      </c>
      <c r="C265" s="5">
        <v>1962</v>
      </c>
      <c r="D265" s="5">
        <v>9</v>
      </c>
      <c r="E265" s="28">
        <v>0.323</v>
      </c>
      <c r="F265" s="28">
        <v>25.757652900000004</v>
      </c>
    </row>
    <row r="266" spans="1:6" ht="12.75">
      <c r="A266" s="30" t="s">
        <v>0</v>
      </c>
      <c r="B266" s="30">
        <v>41</v>
      </c>
      <c r="C266" s="5">
        <v>1962</v>
      </c>
      <c r="D266" s="5">
        <v>10</v>
      </c>
      <c r="E266" s="28">
        <v>0.472</v>
      </c>
      <c r="F266" s="28">
        <v>85.13419310000002</v>
      </c>
    </row>
    <row r="267" spans="1:6" ht="12.75">
      <c r="A267" s="30" t="s">
        <v>0</v>
      </c>
      <c r="B267" s="30">
        <v>41</v>
      </c>
      <c r="C267" s="5">
        <v>1962</v>
      </c>
      <c r="D267" s="5">
        <v>11</v>
      </c>
      <c r="E267" s="28">
        <v>0.292</v>
      </c>
      <c r="F267" s="28">
        <v>51.6100988</v>
      </c>
    </row>
    <row r="268" spans="1:6" ht="12.75">
      <c r="A268" s="30" t="s">
        <v>0</v>
      </c>
      <c r="B268" s="30">
        <v>41</v>
      </c>
      <c r="C268" s="5">
        <v>1962</v>
      </c>
      <c r="D268" s="5">
        <v>12</v>
      </c>
      <c r="E268" s="28">
        <v>0.274</v>
      </c>
      <c r="F268" s="28">
        <v>49.57467840000001</v>
      </c>
    </row>
    <row r="269" spans="1:6" ht="12.75">
      <c r="A269" s="30" t="s">
        <v>0</v>
      </c>
      <c r="B269" s="30">
        <v>41</v>
      </c>
      <c r="C269" s="5">
        <v>1963</v>
      </c>
      <c r="D269" s="5">
        <v>1</v>
      </c>
      <c r="E269" s="28">
        <v>0.732</v>
      </c>
      <c r="F269" s="28">
        <v>205.87194739999995</v>
      </c>
    </row>
    <row r="270" spans="1:6" ht="12.75">
      <c r="A270" s="30" t="s">
        <v>0</v>
      </c>
      <c r="B270" s="30">
        <v>41</v>
      </c>
      <c r="C270" s="5">
        <v>1963</v>
      </c>
      <c r="D270" s="5">
        <v>2</v>
      </c>
      <c r="E270" s="28">
        <v>1.359</v>
      </c>
      <c r="F270" s="28">
        <v>113.26072609999997</v>
      </c>
    </row>
    <row r="271" spans="1:6" ht="12.75">
      <c r="A271" s="30" t="s">
        <v>0</v>
      </c>
      <c r="B271" s="30">
        <v>41</v>
      </c>
      <c r="C271" s="5">
        <v>1963</v>
      </c>
      <c r="D271" s="5">
        <v>3</v>
      </c>
      <c r="E271" s="28">
        <v>1.104</v>
      </c>
      <c r="F271" s="28">
        <v>123.13766859999998</v>
      </c>
    </row>
    <row r="272" spans="1:6" ht="12.75">
      <c r="A272" s="30" t="s">
        <v>0</v>
      </c>
      <c r="B272" s="30">
        <v>41</v>
      </c>
      <c r="C272" s="5">
        <v>1963</v>
      </c>
      <c r="D272" s="5">
        <v>4</v>
      </c>
      <c r="E272" s="28">
        <v>0.951</v>
      </c>
      <c r="F272" s="28">
        <v>127.55156409999998</v>
      </c>
    </row>
    <row r="273" spans="1:6" ht="12.75">
      <c r="A273" s="30" t="s">
        <v>0</v>
      </c>
      <c r="B273" s="30">
        <v>41</v>
      </c>
      <c r="C273" s="5">
        <v>1963</v>
      </c>
      <c r="D273" s="5">
        <v>5</v>
      </c>
      <c r="E273" s="28">
        <v>0.636</v>
      </c>
      <c r="F273" s="28">
        <v>104.80161110000002</v>
      </c>
    </row>
    <row r="274" spans="1:6" ht="12.75">
      <c r="A274" s="30" t="s">
        <v>0</v>
      </c>
      <c r="B274" s="30">
        <v>41</v>
      </c>
      <c r="C274" s="5">
        <v>1963</v>
      </c>
      <c r="D274" s="5">
        <v>6</v>
      </c>
      <c r="E274" s="28">
        <v>0.538</v>
      </c>
      <c r="F274" s="28">
        <v>87.32775540000002</v>
      </c>
    </row>
    <row r="275" spans="1:6" ht="12.75">
      <c r="A275" s="30" t="s">
        <v>0</v>
      </c>
      <c r="B275" s="30">
        <v>41</v>
      </c>
      <c r="C275" s="5">
        <v>1963</v>
      </c>
      <c r="D275" s="5">
        <v>7</v>
      </c>
      <c r="E275" s="28">
        <v>0.415</v>
      </c>
      <c r="F275" s="28">
        <v>42.01381140000001</v>
      </c>
    </row>
    <row r="276" spans="1:6" ht="12.75">
      <c r="A276" s="30" t="s">
        <v>0</v>
      </c>
      <c r="B276" s="30">
        <v>41</v>
      </c>
      <c r="C276" s="5">
        <v>1963</v>
      </c>
      <c r="D276" s="5">
        <v>8</v>
      </c>
      <c r="E276" s="28">
        <v>0.336</v>
      </c>
      <c r="F276" s="28">
        <v>25.664761500000008</v>
      </c>
    </row>
    <row r="277" spans="1:6" ht="12.75">
      <c r="A277" s="30" t="s">
        <v>0</v>
      </c>
      <c r="B277" s="30">
        <v>41</v>
      </c>
      <c r="C277" s="5">
        <v>1963</v>
      </c>
      <c r="D277" s="5">
        <v>9</v>
      </c>
      <c r="E277" s="28">
        <v>0.277</v>
      </c>
      <c r="F277" s="28">
        <v>31.093532099999997</v>
      </c>
    </row>
    <row r="278" spans="1:6" ht="12.75">
      <c r="A278" s="30" t="s">
        <v>0</v>
      </c>
      <c r="B278" s="30">
        <v>41</v>
      </c>
      <c r="C278" s="5">
        <v>1963</v>
      </c>
      <c r="D278" s="5">
        <v>10</v>
      </c>
      <c r="E278" s="28">
        <v>0.224</v>
      </c>
      <c r="F278" s="28">
        <v>28.10994999999999</v>
      </c>
    </row>
    <row r="279" spans="1:6" ht="12.75">
      <c r="A279" s="30" t="s">
        <v>0</v>
      </c>
      <c r="B279" s="30">
        <v>41</v>
      </c>
      <c r="C279" s="5">
        <v>1963</v>
      </c>
      <c r="D279" s="5">
        <v>11</v>
      </c>
      <c r="E279" s="28">
        <v>2.415</v>
      </c>
      <c r="F279" s="28">
        <v>295.5331549</v>
      </c>
    </row>
    <row r="280" spans="1:6" ht="12.75">
      <c r="A280" s="30" t="s">
        <v>0</v>
      </c>
      <c r="B280" s="30">
        <v>41</v>
      </c>
      <c r="C280" s="5">
        <v>1963</v>
      </c>
      <c r="D280" s="5">
        <v>12</v>
      </c>
      <c r="E280" s="28">
        <v>0.988</v>
      </c>
      <c r="F280" s="28">
        <v>131.48899999999995</v>
      </c>
    </row>
    <row r="281" spans="1:6" ht="12.75">
      <c r="A281" s="30" t="s">
        <v>0</v>
      </c>
      <c r="B281" s="30">
        <v>41</v>
      </c>
      <c r="C281" s="5">
        <v>1964</v>
      </c>
      <c r="D281" s="5">
        <v>1</v>
      </c>
      <c r="E281" s="28">
        <v>0.649</v>
      </c>
      <c r="F281" s="28">
        <v>80.7443898</v>
      </c>
    </row>
    <row r="282" spans="1:6" ht="12.75">
      <c r="A282" s="30" t="s">
        <v>0</v>
      </c>
      <c r="B282" s="30">
        <v>41</v>
      </c>
      <c r="C282" s="5">
        <v>1964</v>
      </c>
      <c r="D282" s="5">
        <v>2</v>
      </c>
      <c r="E282" s="28">
        <v>3.112</v>
      </c>
      <c r="F282" s="28">
        <v>177.9559871</v>
      </c>
    </row>
    <row r="283" spans="1:6" ht="12.75">
      <c r="A283" s="30" t="s">
        <v>0</v>
      </c>
      <c r="B283" s="30">
        <v>41</v>
      </c>
      <c r="C283" s="5">
        <v>1964</v>
      </c>
      <c r="D283" s="5">
        <v>3</v>
      </c>
      <c r="E283" s="28">
        <v>1.654</v>
      </c>
      <c r="F283" s="28">
        <v>206.95927450000002</v>
      </c>
    </row>
    <row r="284" spans="1:6" ht="12.75">
      <c r="A284" s="30" t="s">
        <v>0</v>
      </c>
      <c r="B284" s="30">
        <v>41</v>
      </c>
      <c r="C284" s="5">
        <v>1964</v>
      </c>
      <c r="D284" s="5">
        <v>4</v>
      </c>
      <c r="E284" s="28">
        <v>1.016</v>
      </c>
      <c r="F284" s="28">
        <v>113.79599999999998</v>
      </c>
    </row>
    <row r="285" spans="1:6" ht="12.75">
      <c r="A285" s="30" t="s">
        <v>0</v>
      </c>
      <c r="B285" s="30">
        <v>41</v>
      </c>
      <c r="C285" s="5">
        <v>1964</v>
      </c>
      <c r="D285" s="5">
        <v>5</v>
      </c>
      <c r="E285" s="28">
        <v>0.805</v>
      </c>
      <c r="F285" s="28">
        <v>134.96562660000004</v>
      </c>
    </row>
    <row r="286" spans="1:6" ht="12.75">
      <c r="A286" s="30" t="s">
        <v>0</v>
      </c>
      <c r="B286" s="30">
        <v>41</v>
      </c>
      <c r="C286" s="5">
        <v>1964</v>
      </c>
      <c r="D286" s="5">
        <v>6</v>
      </c>
      <c r="E286" s="28">
        <v>0.644</v>
      </c>
      <c r="F286" s="28">
        <v>88.39600000000002</v>
      </c>
    </row>
    <row r="287" spans="1:6" ht="12.75">
      <c r="A287" s="30" t="s">
        <v>0</v>
      </c>
      <c r="B287" s="30">
        <v>41</v>
      </c>
      <c r="C287" s="5">
        <v>1964</v>
      </c>
      <c r="D287" s="5">
        <v>7</v>
      </c>
      <c r="E287" s="28">
        <v>0.51</v>
      </c>
      <c r="F287" s="28">
        <v>49.181000000000004</v>
      </c>
    </row>
    <row r="288" spans="1:6" ht="12.75">
      <c r="A288" s="30" t="s">
        <v>0</v>
      </c>
      <c r="B288" s="30">
        <v>41</v>
      </c>
      <c r="C288" s="5">
        <v>1964</v>
      </c>
      <c r="D288" s="5">
        <v>8</v>
      </c>
      <c r="E288" s="28">
        <v>0.408</v>
      </c>
      <c r="F288" s="28">
        <v>28.042</v>
      </c>
    </row>
    <row r="289" spans="1:6" ht="12.75">
      <c r="A289" s="30" t="s">
        <v>0</v>
      </c>
      <c r="B289" s="30">
        <v>41</v>
      </c>
      <c r="C289" s="5">
        <v>1964</v>
      </c>
      <c r="D289" s="5">
        <v>9</v>
      </c>
      <c r="E289" s="28">
        <v>0.336</v>
      </c>
      <c r="F289" s="28">
        <v>27.8959489</v>
      </c>
    </row>
    <row r="290" spans="1:6" ht="12.75">
      <c r="A290" s="30" t="s">
        <v>0</v>
      </c>
      <c r="B290" s="30">
        <v>41</v>
      </c>
      <c r="C290" s="5">
        <v>1964</v>
      </c>
      <c r="D290" s="5">
        <v>10</v>
      </c>
      <c r="E290" s="28">
        <v>0.269</v>
      </c>
      <c r="F290" s="28">
        <v>31.805887200000004</v>
      </c>
    </row>
    <row r="291" spans="1:6" ht="12.75">
      <c r="A291" s="30" t="s">
        <v>0</v>
      </c>
      <c r="B291" s="30">
        <v>41</v>
      </c>
      <c r="C291" s="5">
        <v>1964</v>
      </c>
      <c r="D291" s="5">
        <v>11</v>
      </c>
      <c r="E291" s="28">
        <v>0.22</v>
      </c>
      <c r="F291" s="28">
        <v>26.2563102</v>
      </c>
    </row>
    <row r="292" spans="1:6" ht="12.75">
      <c r="A292" s="30" t="s">
        <v>0</v>
      </c>
      <c r="B292" s="30">
        <v>41</v>
      </c>
      <c r="C292" s="5">
        <v>1964</v>
      </c>
      <c r="D292" s="5">
        <v>12</v>
      </c>
      <c r="E292" s="28">
        <v>0.186</v>
      </c>
      <c r="F292" s="28">
        <v>25.8453077</v>
      </c>
    </row>
    <row r="293" spans="1:6" ht="12.75">
      <c r="A293" s="30" t="s">
        <v>0</v>
      </c>
      <c r="B293" s="30">
        <v>41</v>
      </c>
      <c r="C293" s="5">
        <v>1965</v>
      </c>
      <c r="D293" s="5">
        <v>1</v>
      </c>
      <c r="E293" s="28">
        <v>0.19</v>
      </c>
      <c r="F293" s="28">
        <v>48.50039889999999</v>
      </c>
    </row>
    <row r="294" spans="1:6" ht="12.75">
      <c r="A294" s="30" t="s">
        <v>0</v>
      </c>
      <c r="B294" s="30">
        <v>41</v>
      </c>
      <c r="C294" s="5">
        <v>1965</v>
      </c>
      <c r="D294" s="5">
        <v>2</v>
      </c>
      <c r="E294" s="28">
        <v>0.185</v>
      </c>
      <c r="F294" s="28">
        <v>80.74391430000001</v>
      </c>
    </row>
    <row r="295" spans="1:6" ht="12.75">
      <c r="A295" s="30" t="s">
        <v>0</v>
      </c>
      <c r="B295" s="30">
        <v>41</v>
      </c>
      <c r="C295" s="5">
        <v>1965</v>
      </c>
      <c r="D295" s="5">
        <v>3</v>
      </c>
      <c r="E295" s="28">
        <v>0.257</v>
      </c>
      <c r="F295" s="28">
        <v>106.9134646</v>
      </c>
    </row>
    <row r="296" spans="1:6" ht="12.75">
      <c r="A296" s="30" t="s">
        <v>0</v>
      </c>
      <c r="B296" s="30">
        <v>41</v>
      </c>
      <c r="C296" s="5">
        <v>1965</v>
      </c>
      <c r="D296" s="5">
        <v>4</v>
      </c>
      <c r="E296" s="28">
        <v>0.178</v>
      </c>
      <c r="F296" s="28">
        <v>74.033535</v>
      </c>
    </row>
    <row r="297" spans="1:6" ht="12.75">
      <c r="A297" s="30" t="s">
        <v>0</v>
      </c>
      <c r="B297" s="30">
        <v>41</v>
      </c>
      <c r="C297" s="5">
        <v>1965</v>
      </c>
      <c r="D297" s="5">
        <v>5</v>
      </c>
      <c r="E297" s="28">
        <v>0.154</v>
      </c>
      <c r="F297" s="28">
        <v>62.55682060000001</v>
      </c>
    </row>
    <row r="298" spans="1:6" ht="12.75">
      <c r="A298" s="30" t="s">
        <v>0</v>
      </c>
      <c r="B298" s="30">
        <v>41</v>
      </c>
      <c r="C298" s="5">
        <v>1965</v>
      </c>
      <c r="D298" s="5">
        <v>6</v>
      </c>
      <c r="E298" s="28">
        <v>0.132</v>
      </c>
      <c r="F298" s="28">
        <v>32.04035</v>
      </c>
    </row>
    <row r="299" spans="1:6" ht="12.75">
      <c r="A299" s="30" t="s">
        <v>0</v>
      </c>
      <c r="B299" s="30">
        <v>41</v>
      </c>
      <c r="C299" s="5">
        <v>1965</v>
      </c>
      <c r="D299" s="5">
        <v>7</v>
      </c>
      <c r="E299" s="28">
        <v>0.114</v>
      </c>
      <c r="F299" s="28">
        <v>19.3316512</v>
      </c>
    </row>
    <row r="300" spans="1:6" ht="12.75">
      <c r="A300" s="30" t="s">
        <v>0</v>
      </c>
      <c r="B300" s="30">
        <v>41</v>
      </c>
      <c r="C300" s="5">
        <v>1965</v>
      </c>
      <c r="D300" s="5">
        <v>8</v>
      </c>
      <c r="E300" s="28">
        <v>0.1</v>
      </c>
      <c r="F300" s="28">
        <v>17.863643799999995</v>
      </c>
    </row>
    <row r="301" spans="1:6" ht="12.75">
      <c r="A301" s="30" t="s">
        <v>0</v>
      </c>
      <c r="B301" s="30">
        <v>41</v>
      </c>
      <c r="C301" s="5">
        <v>1965</v>
      </c>
      <c r="D301" s="5">
        <v>9</v>
      </c>
      <c r="E301" s="28">
        <v>0.151</v>
      </c>
      <c r="F301" s="28">
        <v>34.72838929999999</v>
      </c>
    </row>
    <row r="302" spans="1:6" ht="12.75">
      <c r="A302" s="30" t="s">
        <v>0</v>
      </c>
      <c r="B302" s="30">
        <v>41</v>
      </c>
      <c r="C302" s="5">
        <v>1965</v>
      </c>
      <c r="D302" s="5">
        <v>10</v>
      </c>
      <c r="E302" s="28">
        <v>0.193</v>
      </c>
      <c r="F302" s="28">
        <v>113.64437640000001</v>
      </c>
    </row>
    <row r="303" spans="1:6" ht="12.75">
      <c r="A303" s="30" t="s">
        <v>0</v>
      </c>
      <c r="B303" s="30">
        <v>41</v>
      </c>
      <c r="C303" s="5">
        <v>1965</v>
      </c>
      <c r="D303" s="5">
        <v>11</v>
      </c>
      <c r="E303" s="28">
        <v>0.399</v>
      </c>
      <c r="F303" s="28">
        <v>168.05149530000006</v>
      </c>
    </row>
    <row r="304" spans="1:6" ht="12.75">
      <c r="A304" s="30" t="s">
        <v>0</v>
      </c>
      <c r="B304" s="30">
        <v>41</v>
      </c>
      <c r="C304" s="5">
        <v>1965</v>
      </c>
      <c r="D304" s="5">
        <v>12</v>
      </c>
      <c r="E304" s="28">
        <v>0.584</v>
      </c>
      <c r="F304" s="28">
        <v>120.6462819</v>
      </c>
    </row>
    <row r="305" spans="1:6" ht="12.75">
      <c r="A305" s="30" t="s">
        <v>0</v>
      </c>
      <c r="B305" s="30">
        <v>41</v>
      </c>
      <c r="C305" s="5">
        <v>1966</v>
      </c>
      <c r="D305" s="5">
        <v>1</v>
      </c>
      <c r="E305" s="28">
        <v>2.864</v>
      </c>
      <c r="F305" s="28">
        <v>236.61688210000003</v>
      </c>
    </row>
    <row r="306" spans="1:6" ht="12.75">
      <c r="A306" s="30" t="s">
        <v>0</v>
      </c>
      <c r="B306" s="30">
        <v>41</v>
      </c>
      <c r="C306" s="5">
        <v>1966</v>
      </c>
      <c r="D306" s="5">
        <v>2</v>
      </c>
      <c r="E306" s="28">
        <v>3.871</v>
      </c>
      <c r="F306" s="28">
        <v>265.8254006</v>
      </c>
    </row>
    <row r="307" spans="1:6" ht="12.75">
      <c r="A307" s="30" t="s">
        <v>0</v>
      </c>
      <c r="B307" s="30">
        <v>41</v>
      </c>
      <c r="C307" s="5">
        <v>1966</v>
      </c>
      <c r="D307" s="5">
        <v>3</v>
      </c>
      <c r="E307" s="28">
        <v>1.207</v>
      </c>
      <c r="F307" s="28">
        <v>119.7067048</v>
      </c>
    </row>
    <row r="308" spans="1:6" ht="12.75">
      <c r="A308" s="30" t="s">
        <v>0</v>
      </c>
      <c r="B308" s="30">
        <v>41</v>
      </c>
      <c r="C308" s="5">
        <v>1966</v>
      </c>
      <c r="D308" s="5">
        <v>4</v>
      </c>
      <c r="E308" s="28">
        <v>1.544</v>
      </c>
      <c r="F308" s="28">
        <v>180.56834980000005</v>
      </c>
    </row>
    <row r="309" spans="1:6" ht="12.75">
      <c r="A309" s="30" t="s">
        <v>0</v>
      </c>
      <c r="B309" s="30">
        <v>41</v>
      </c>
      <c r="C309" s="5">
        <v>1966</v>
      </c>
      <c r="D309" s="5">
        <v>5</v>
      </c>
      <c r="E309" s="28">
        <v>0.99</v>
      </c>
      <c r="F309" s="28">
        <v>106.88975619999998</v>
      </c>
    </row>
    <row r="310" spans="1:6" ht="12.75">
      <c r="A310" s="30" t="s">
        <v>0</v>
      </c>
      <c r="B310" s="30">
        <v>41</v>
      </c>
      <c r="C310" s="5">
        <v>1966</v>
      </c>
      <c r="D310" s="5">
        <v>6</v>
      </c>
      <c r="E310" s="28">
        <v>0.802</v>
      </c>
      <c r="F310" s="28">
        <v>94.60878430000002</v>
      </c>
    </row>
    <row r="311" spans="1:6" ht="12.75">
      <c r="A311" s="30" t="s">
        <v>0</v>
      </c>
      <c r="B311" s="30">
        <v>41</v>
      </c>
      <c r="C311" s="5">
        <v>1966</v>
      </c>
      <c r="D311" s="5">
        <v>7</v>
      </c>
      <c r="E311" s="28">
        <v>0.613</v>
      </c>
      <c r="F311" s="28">
        <v>40.49800000000001</v>
      </c>
    </row>
    <row r="312" spans="1:6" ht="12.75">
      <c r="A312" s="30" t="s">
        <v>0</v>
      </c>
      <c r="B312" s="30">
        <v>41</v>
      </c>
      <c r="C312" s="5">
        <v>1966</v>
      </c>
      <c r="D312" s="5">
        <v>8</v>
      </c>
      <c r="E312" s="28">
        <v>0.486</v>
      </c>
      <c r="F312" s="28">
        <v>30.051100800000004</v>
      </c>
    </row>
    <row r="313" spans="1:6" ht="12.75">
      <c r="A313" s="30" t="s">
        <v>0</v>
      </c>
      <c r="B313" s="30">
        <v>41</v>
      </c>
      <c r="C313" s="5">
        <v>1966</v>
      </c>
      <c r="D313" s="5">
        <v>9</v>
      </c>
      <c r="E313" s="28">
        <v>0.389</v>
      </c>
      <c r="F313" s="28">
        <v>26.7276448</v>
      </c>
    </row>
    <row r="314" spans="1:6" ht="12.75">
      <c r="A314" s="30" t="s">
        <v>0</v>
      </c>
      <c r="B314" s="30">
        <v>41</v>
      </c>
      <c r="C314" s="5">
        <v>1966</v>
      </c>
      <c r="D314" s="5">
        <v>10</v>
      </c>
      <c r="E314" s="28">
        <v>1.192</v>
      </c>
      <c r="F314" s="28">
        <v>189.704</v>
      </c>
    </row>
    <row r="315" spans="1:6" ht="12.75">
      <c r="A315" s="30" t="s">
        <v>0</v>
      </c>
      <c r="B315" s="30">
        <v>41</v>
      </c>
      <c r="C315" s="5">
        <v>1966</v>
      </c>
      <c r="D315" s="5">
        <v>11</v>
      </c>
      <c r="E315" s="28">
        <v>0.659</v>
      </c>
      <c r="F315" s="28">
        <v>120.20704650000003</v>
      </c>
    </row>
    <row r="316" spans="1:6" ht="12.75">
      <c r="A316" s="30" t="s">
        <v>0</v>
      </c>
      <c r="B316" s="30">
        <v>41</v>
      </c>
      <c r="C316" s="5">
        <v>1966</v>
      </c>
      <c r="D316" s="5">
        <v>12</v>
      </c>
      <c r="E316" s="28">
        <v>0.422</v>
      </c>
      <c r="F316" s="28">
        <v>64.1279903</v>
      </c>
    </row>
    <row r="317" spans="1:6" ht="12.75">
      <c r="A317" s="30" t="s">
        <v>0</v>
      </c>
      <c r="B317" s="30">
        <v>41</v>
      </c>
      <c r="C317" s="5">
        <v>1967</v>
      </c>
      <c r="D317" s="5">
        <v>1</v>
      </c>
      <c r="E317" s="28">
        <v>0.38</v>
      </c>
      <c r="F317" s="28">
        <v>54.187141</v>
      </c>
    </row>
    <row r="318" spans="1:6" ht="12.75">
      <c r="A318" s="30" t="s">
        <v>0</v>
      </c>
      <c r="B318" s="30">
        <v>41</v>
      </c>
      <c r="C318" s="5">
        <v>1967</v>
      </c>
      <c r="D318" s="5">
        <v>2</v>
      </c>
      <c r="E318" s="28">
        <v>0.398</v>
      </c>
      <c r="F318" s="28">
        <v>70.799801</v>
      </c>
    </row>
    <row r="319" spans="1:6" ht="12.75">
      <c r="A319" s="30" t="s">
        <v>0</v>
      </c>
      <c r="B319" s="30">
        <v>41</v>
      </c>
      <c r="C319" s="5">
        <v>1967</v>
      </c>
      <c r="D319" s="5">
        <v>3</v>
      </c>
      <c r="E319" s="28">
        <v>0.566</v>
      </c>
      <c r="F319" s="28">
        <v>118.8497622</v>
      </c>
    </row>
    <row r="320" spans="1:6" ht="12.75">
      <c r="A320" s="30" t="s">
        <v>0</v>
      </c>
      <c r="B320" s="30">
        <v>41</v>
      </c>
      <c r="C320" s="5">
        <v>1967</v>
      </c>
      <c r="D320" s="5">
        <v>4</v>
      </c>
      <c r="E320" s="28">
        <v>0.401</v>
      </c>
      <c r="F320" s="28">
        <v>73.07887790000001</v>
      </c>
    </row>
    <row r="321" spans="1:6" ht="12.75">
      <c r="A321" s="30" t="s">
        <v>0</v>
      </c>
      <c r="B321" s="30">
        <v>41</v>
      </c>
      <c r="C321" s="5">
        <v>1967</v>
      </c>
      <c r="D321" s="5">
        <v>5</v>
      </c>
      <c r="E321" s="28">
        <v>0.483</v>
      </c>
      <c r="F321" s="28">
        <v>141.32783249999997</v>
      </c>
    </row>
    <row r="322" spans="1:6" ht="12.75">
      <c r="A322" s="30" t="s">
        <v>0</v>
      </c>
      <c r="B322" s="30">
        <v>41</v>
      </c>
      <c r="C322" s="5">
        <v>1967</v>
      </c>
      <c r="D322" s="5">
        <v>6</v>
      </c>
      <c r="E322" s="28">
        <v>0.381</v>
      </c>
      <c r="F322" s="28">
        <v>62.595101000000014</v>
      </c>
    </row>
    <row r="323" spans="1:6" ht="12.75">
      <c r="A323" s="30" t="s">
        <v>0</v>
      </c>
      <c r="B323" s="30">
        <v>41</v>
      </c>
      <c r="C323" s="5">
        <v>1967</v>
      </c>
      <c r="D323" s="5">
        <v>7</v>
      </c>
      <c r="E323" s="28">
        <v>0.312</v>
      </c>
      <c r="F323" s="28">
        <v>27.741</v>
      </c>
    </row>
    <row r="324" spans="1:6" ht="12.75">
      <c r="A324" s="30" t="s">
        <v>0</v>
      </c>
      <c r="B324" s="30">
        <v>41</v>
      </c>
      <c r="C324" s="5">
        <v>1967</v>
      </c>
      <c r="D324" s="5">
        <v>8</v>
      </c>
      <c r="E324" s="28">
        <v>0.259</v>
      </c>
      <c r="F324" s="28">
        <v>22.525354800000002</v>
      </c>
    </row>
    <row r="325" spans="1:6" ht="12.75">
      <c r="A325" s="30" t="s">
        <v>0</v>
      </c>
      <c r="B325" s="30">
        <v>41</v>
      </c>
      <c r="C325" s="5">
        <v>1967</v>
      </c>
      <c r="D325" s="5">
        <v>9</v>
      </c>
      <c r="E325" s="28">
        <v>0.213</v>
      </c>
      <c r="F325" s="28">
        <v>20.869905999999997</v>
      </c>
    </row>
    <row r="326" spans="1:6" ht="12.75">
      <c r="A326" s="30" t="s">
        <v>0</v>
      </c>
      <c r="B326" s="30">
        <v>41</v>
      </c>
      <c r="C326" s="5">
        <v>1967</v>
      </c>
      <c r="D326" s="5">
        <v>10</v>
      </c>
      <c r="E326" s="28">
        <v>0.182</v>
      </c>
      <c r="F326" s="28">
        <v>31.8344741</v>
      </c>
    </row>
    <row r="327" spans="1:6" ht="12.75">
      <c r="A327" s="30" t="s">
        <v>0</v>
      </c>
      <c r="B327" s="30">
        <v>41</v>
      </c>
      <c r="C327" s="5">
        <v>1967</v>
      </c>
      <c r="D327" s="5">
        <v>11</v>
      </c>
      <c r="E327" s="28">
        <v>0.577</v>
      </c>
      <c r="F327" s="28">
        <v>113.44</v>
      </c>
    </row>
    <row r="328" spans="1:6" ht="12.75">
      <c r="A328" s="30" t="s">
        <v>0</v>
      </c>
      <c r="B328" s="30">
        <v>41</v>
      </c>
      <c r="C328" s="5">
        <v>1967</v>
      </c>
      <c r="D328" s="5">
        <v>12</v>
      </c>
      <c r="E328" s="28">
        <v>0.227</v>
      </c>
      <c r="F328" s="28">
        <v>73.493</v>
      </c>
    </row>
    <row r="329" spans="1:6" ht="12.75">
      <c r="A329" s="30" t="s">
        <v>0</v>
      </c>
      <c r="B329" s="30">
        <v>41</v>
      </c>
      <c r="C329" s="5">
        <v>1968</v>
      </c>
      <c r="D329" s="5">
        <v>1</v>
      </c>
      <c r="E329" s="28">
        <v>0.189</v>
      </c>
      <c r="F329" s="28">
        <v>44.076999999999984</v>
      </c>
    </row>
    <row r="330" spans="1:6" ht="12.75">
      <c r="A330" s="30" t="s">
        <v>0</v>
      </c>
      <c r="B330" s="30">
        <v>41</v>
      </c>
      <c r="C330" s="5">
        <v>1968</v>
      </c>
      <c r="D330" s="5">
        <v>2</v>
      </c>
      <c r="E330" s="28">
        <v>0.662</v>
      </c>
      <c r="F330" s="28">
        <v>133.4123102</v>
      </c>
    </row>
    <row r="331" spans="1:6" ht="12.75">
      <c r="A331" s="30" t="s">
        <v>0</v>
      </c>
      <c r="B331" s="30">
        <v>41</v>
      </c>
      <c r="C331" s="5">
        <v>1968</v>
      </c>
      <c r="D331" s="5">
        <v>3</v>
      </c>
      <c r="E331" s="28">
        <v>0.489</v>
      </c>
      <c r="F331" s="28">
        <v>93.81604700000003</v>
      </c>
    </row>
    <row r="332" spans="1:6" ht="12.75">
      <c r="A332" s="30" t="s">
        <v>0</v>
      </c>
      <c r="B332" s="30">
        <v>41</v>
      </c>
      <c r="C332" s="5">
        <v>1968</v>
      </c>
      <c r="D332" s="5">
        <v>4</v>
      </c>
      <c r="E332" s="28">
        <v>0.491</v>
      </c>
      <c r="F332" s="28">
        <v>130.10062859999996</v>
      </c>
    </row>
    <row r="333" spans="1:6" ht="12.75">
      <c r="A333" s="30" t="s">
        <v>0</v>
      </c>
      <c r="B333" s="30">
        <v>41</v>
      </c>
      <c r="C333" s="5">
        <v>1968</v>
      </c>
      <c r="D333" s="5">
        <v>5</v>
      </c>
      <c r="E333" s="28">
        <v>0.476</v>
      </c>
      <c r="F333" s="28">
        <v>103.54256459999999</v>
      </c>
    </row>
    <row r="334" spans="1:6" ht="12.75">
      <c r="A334" s="30" t="s">
        <v>0</v>
      </c>
      <c r="B334" s="30">
        <v>41</v>
      </c>
      <c r="C334" s="5">
        <v>1968</v>
      </c>
      <c r="D334" s="5">
        <v>6</v>
      </c>
      <c r="E334" s="28">
        <v>0.394</v>
      </c>
      <c r="F334" s="28">
        <v>64.55877339999999</v>
      </c>
    </row>
    <row r="335" spans="1:6" ht="12.75">
      <c r="A335" s="30" t="s">
        <v>0</v>
      </c>
      <c r="B335" s="30">
        <v>41</v>
      </c>
      <c r="C335" s="5">
        <v>1968</v>
      </c>
      <c r="D335" s="5">
        <v>7</v>
      </c>
      <c r="E335" s="28">
        <v>0.32</v>
      </c>
      <c r="F335" s="28">
        <v>27.6814006</v>
      </c>
    </row>
    <row r="336" spans="1:6" ht="12.75">
      <c r="A336" s="30" t="s">
        <v>0</v>
      </c>
      <c r="B336" s="30">
        <v>41</v>
      </c>
      <c r="C336" s="5">
        <v>1968</v>
      </c>
      <c r="D336" s="5">
        <v>8</v>
      </c>
      <c r="E336" s="28">
        <v>0.264</v>
      </c>
      <c r="F336" s="28">
        <v>22.873546200000003</v>
      </c>
    </row>
    <row r="337" spans="1:6" ht="12.75">
      <c r="A337" s="30" t="s">
        <v>0</v>
      </c>
      <c r="B337" s="30">
        <v>41</v>
      </c>
      <c r="C337" s="5">
        <v>1968</v>
      </c>
      <c r="D337" s="5">
        <v>9</v>
      </c>
      <c r="E337" s="28">
        <v>0.218</v>
      </c>
      <c r="F337" s="28">
        <v>21.318999999999996</v>
      </c>
    </row>
    <row r="338" spans="1:6" ht="12.75">
      <c r="A338" s="30" t="s">
        <v>0</v>
      </c>
      <c r="B338" s="30">
        <v>41</v>
      </c>
      <c r="C338" s="5">
        <v>1968</v>
      </c>
      <c r="D338" s="5">
        <v>10</v>
      </c>
      <c r="E338" s="28">
        <v>0.283</v>
      </c>
      <c r="F338" s="28">
        <v>33.871663600000005</v>
      </c>
    </row>
    <row r="339" spans="1:6" ht="12.75">
      <c r="A339" s="30" t="s">
        <v>0</v>
      </c>
      <c r="B339" s="30">
        <v>41</v>
      </c>
      <c r="C339" s="5">
        <v>1968</v>
      </c>
      <c r="D339" s="5">
        <v>11</v>
      </c>
      <c r="E339" s="28">
        <v>0.209</v>
      </c>
      <c r="F339" s="28">
        <v>102.65186280000003</v>
      </c>
    </row>
    <row r="340" spans="1:6" ht="12.75">
      <c r="A340" s="30" t="s">
        <v>0</v>
      </c>
      <c r="B340" s="30">
        <v>41</v>
      </c>
      <c r="C340" s="5">
        <v>1968</v>
      </c>
      <c r="D340" s="5">
        <v>12</v>
      </c>
      <c r="E340" s="28">
        <v>0.244</v>
      </c>
      <c r="F340" s="28">
        <v>76.31382999999998</v>
      </c>
    </row>
    <row r="341" spans="1:6" ht="12.75">
      <c r="A341" s="30" t="s">
        <v>0</v>
      </c>
      <c r="B341" s="30">
        <v>41</v>
      </c>
      <c r="C341" s="5">
        <v>1969</v>
      </c>
      <c r="D341" s="5">
        <v>1</v>
      </c>
      <c r="E341" s="28">
        <v>0.558</v>
      </c>
      <c r="F341" s="28">
        <v>90.28187950000004</v>
      </c>
    </row>
    <row r="342" spans="1:6" ht="12.75">
      <c r="A342" s="30" t="s">
        <v>0</v>
      </c>
      <c r="B342" s="30">
        <v>41</v>
      </c>
      <c r="C342" s="5">
        <v>1969</v>
      </c>
      <c r="D342" s="5">
        <v>2</v>
      </c>
      <c r="E342" s="28">
        <v>0.587</v>
      </c>
      <c r="F342" s="28">
        <v>113.52844839999996</v>
      </c>
    </row>
    <row r="343" spans="1:6" ht="12.75">
      <c r="A343" s="30" t="s">
        <v>0</v>
      </c>
      <c r="B343" s="30">
        <v>41</v>
      </c>
      <c r="C343" s="5">
        <v>1969</v>
      </c>
      <c r="D343" s="5">
        <v>3</v>
      </c>
      <c r="E343" s="28">
        <v>1.267</v>
      </c>
      <c r="F343" s="28">
        <v>212.71260039999996</v>
      </c>
    </row>
    <row r="344" spans="1:6" ht="12.75">
      <c r="A344" s="30" t="s">
        <v>0</v>
      </c>
      <c r="B344" s="30">
        <v>41</v>
      </c>
      <c r="C344" s="5">
        <v>1969</v>
      </c>
      <c r="D344" s="5">
        <v>4</v>
      </c>
      <c r="E344" s="28">
        <v>0.888</v>
      </c>
      <c r="F344" s="28">
        <v>132.81399999999996</v>
      </c>
    </row>
    <row r="345" spans="1:6" ht="12.75">
      <c r="A345" s="30" t="s">
        <v>0</v>
      </c>
      <c r="B345" s="30">
        <v>41</v>
      </c>
      <c r="C345" s="5">
        <v>1969</v>
      </c>
      <c r="D345" s="5">
        <v>5</v>
      </c>
      <c r="E345" s="28">
        <v>0.791</v>
      </c>
      <c r="F345" s="28">
        <v>155.56936139999996</v>
      </c>
    </row>
    <row r="346" spans="1:6" ht="12.75">
      <c r="A346" s="30" t="s">
        <v>0</v>
      </c>
      <c r="B346" s="30">
        <v>41</v>
      </c>
      <c r="C346" s="5">
        <v>1969</v>
      </c>
      <c r="D346" s="5">
        <v>6</v>
      </c>
      <c r="E346" s="28">
        <v>0.69</v>
      </c>
      <c r="F346" s="28">
        <v>91.54521889999998</v>
      </c>
    </row>
    <row r="347" spans="1:6" ht="12.75">
      <c r="A347" s="30" t="s">
        <v>0</v>
      </c>
      <c r="B347" s="30">
        <v>41</v>
      </c>
      <c r="C347" s="5">
        <v>1969</v>
      </c>
      <c r="D347" s="5">
        <v>7</v>
      </c>
      <c r="E347" s="28">
        <v>0.551</v>
      </c>
      <c r="F347" s="28">
        <v>43.705509200000016</v>
      </c>
    </row>
    <row r="348" spans="1:6" ht="12.75">
      <c r="A348" s="30" t="s">
        <v>0</v>
      </c>
      <c r="B348" s="30">
        <v>41</v>
      </c>
      <c r="C348" s="5">
        <v>1969</v>
      </c>
      <c r="D348" s="5">
        <v>8</v>
      </c>
      <c r="E348" s="28">
        <v>0.439</v>
      </c>
      <c r="F348" s="28">
        <v>28.57</v>
      </c>
    </row>
    <row r="349" spans="1:6" ht="12.75">
      <c r="A349" s="30" t="s">
        <v>0</v>
      </c>
      <c r="B349" s="30">
        <v>41</v>
      </c>
      <c r="C349" s="5">
        <v>1969</v>
      </c>
      <c r="D349" s="5">
        <v>9</v>
      </c>
      <c r="E349" s="28">
        <v>0.463</v>
      </c>
      <c r="F349" s="28">
        <v>40.7363305</v>
      </c>
    </row>
    <row r="350" spans="1:6" ht="12.75">
      <c r="A350" s="30" t="s">
        <v>0</v>
      </c>
      <c r="B350" s="30">
        <v>41</v>
      </c>
      <c r="C350" s="5">
        <v>1969</v>
      </c>
      <c r="D350" s="5">
        <v>10</v>
      </c>
      <c r="E350" s="28">
        <v>0.357</v>
      </c>
      <c r="F350" s="28">
        <v>63.952971199999986</v>
      </c>
    </row>
    <row r="351" spans="1:6" ht="12.75">
      <c r="A351" s="30" t="s">
        <v>0</v>
      </c>
      <c r="B351" s="30">
        <v>41</v>
      </c>
      <c r="C351" s="5">
        <v>1969</v>
      </c>
      <c r="D351" s="5">
        <v>11</v>
      </c>
      <c r="E351" s="28">
        <v>0.42</v>
      </c>
      <c r="F351" s="28">
        <v>70.71391189999999</v>
      </c>
    </row>
    <row r="352" spans="1:6" ht="12.75">
      <c r="A352" s="30" t="s">
        <v>0</v>
      </c>
      <c r="B352" s="30">
        <v>41</v>
      </c>
      <c r="C352" s="5">
        <v>1969</v>
      </c>
      <c r="D352" s="5">
        <v>12</v>
      </c>
      <c r="E352" s="28">
        <v>0.315</v>
      </c>
      <c r="F352" s="28">
        <v>54.4978244</v>
      </c>
    </row>
    <row r="353" spans="1:6" ht="12.75">
      <c r="A353" s="30" t="s">
        <v>0</v>
      </c>
      <c r="B353" s="30">
        <v>41</v>
      </c>
      <c r="C353" s="5">
        <v>1970</v>
      </c>
      <c r="D353" s="5">
        <v>1</v>
      </c>
      <c r="E353" s="28">
        <v>1.481</v>
      </c>
      <c r="F353" s="28">
        <v>309.4920163</v>
      </c>
    </row>
    <row r="354" spans="1:6" ht="12.75">
      <c r="A354" s="30" t="s">
        <v>0</v>
      </c>
      <c r="B354" s="30">
        <v>41</v>
      </c>
      <c r="C354" s="5">
        <v>1970</v>
      </c>
      <c r="D354" s="5">
        <v>2</v>
      </c>
      <c r="E354" s="28">
        <v>0.76</v>
      </c>
      <c r="F354" s="28">
        <v>79.29282699999999</v>
      </c>
    </row>
    <row r="355" spans="1:6" ht="12.75">
      <c r="A355" s="30" t="s">
        <v>0</v>
      </c>
      <c r="B355" s="30">
        <v>41</v>
      </c>
      <c r="C355" s="5">
        <v>1970</v>
      </c>
      <c r="D355" s="5">
        <v>3</v>
      </c>
      <c r="E355" s="28">
        <v>0.603</v>
      </c>
      <c r="F355" s="28">
        <v>63.38697489999999</v>
      </c>
    </row>
    <row r="356" spans="1:6" ht="12.75">
      <c r="A356" s="30" t="s">
        <v>0</v>
      </c>
      <c r="B356" s="30">
        <v>41</v>
      </c>
      <c r="C356" s="5">
        <v>1970</v>
      </c>
      <c r="D356" s="5">
        <v>4</v>
      </c>
      <c r="E356" s="28">
        <v>0.479</v>
      </c>
      <c r="F356" s="28">
        <v>74.9816068</v>
      </c>
    </row>
    <row r="357" spans="1:6" ht="12.75">
      <c r="A357" s="30" t="s">
        <v>0</v>
      </c>
      <c r="B357" s="30">
        <v>41</v>
      </c>
      <c r="C357" s="5">
        <v>1970</v>
      </c>
      <c r="D357" s="5">
        <v>5</v>
      </c>
      <c r="E357" s="28">
        <v>0.4</v>
      </c>
      <c r="F357" s="28">
        <v>102.1464561</v>
      </c>
    </row>
    <row r="358" spans="1:6" ht="12.75">
      <c r="A358" s="30" t="s">
        <v>0</v>
      </c>
      <c r="B358" s="30">
        <v>41</v>
      </c>
      <c r="C358" s="5">
        <v>1970</v>
      </c>
      <c r="D358" s="5">
        <v>6</v>
      </c>
      <c r="E358" s="28">
        <v>0.341</v>
      </c>
      <c r="F358" s="28">
        <v>86.6392921</v>
      </c>
    </row>
    <row r="359" spans="1:6" ht="12.75">
      <c r="A359" s="30" t="s">
        <v>0</v>
      </c>
      <c r="B359" s="30">
        <v>41</v>
      </c>
      <c r="C359" s="5">
        <v>1970</v>
      </c>
      <c r="D359" s="5">
        <v>7</v>
      </c>
      <c r="E359" s="28">
        <v>0.282</v>
      </c>
      <c r="F359" s="28">
        <v>34.049827799999996</v>
      </c>
    </row>
    <row r="360" spans="1:6" ht="12.75">
      <c r="A360" s="30" t="s">
        <v>0</v>
      </c>
      <c r="B360" s="30">
        <v>41</v>
      </c>
      <c r="C360" s="5">
        <v>1970</v>
      </c>
      <c r="D360" s="5">
        <v>8</v>
      </c>
      <c r="E360" s="28">
        <v>0.238</v>
      </c>
      <c r="F360" s="28">
        <v>22.297352799999995</v>
      </c>
    </row>
    <row r="361" spans="1:6" ht="12.75">
      <c r="A361" s="30" t="s">
        <v>0</v>
      </c>
      <c r="B361" s="30">
        <v>41</v>
      </c>
      <c r="C361" s="5">
        <v>1970</v>
      </c>
      <c r="D361" s="5">
        <v>9</v>
      </c>
      <c r="E361" s="28">
        <v>0.19</v>
      </c>
      <c r="F361" s="28">
        <v>20.465099100000003</v>
      </c>
    </row>
    <row r="362" spans="1:6" ht="12.75">
      <c r="A362" s="30" t="s">
        <v>0</v>
      </c>
      <c r="B362" s="30">
        <v>41</v>
      </c>
      <c r="C362" s="5">
        <v>1970</v>
      </c>
      <c r="D362" s="5">
        <v>10</v>
      </c>
      <c r="E362" s="28">
        <v>0.154</v>
      </c>
      <c r="F362" s="28">
        <v>19.02464399999999</v>
      </c>
    </row>
    <row r="363" spans="1:6" ht="12.75">
      <c r="A363" s="30" t="s">
        <v>0</v>
      </c>
      <c r="B363" s="30">
        <v>41</v>
      </c>
      <c r="C363" s="5">
        <v>1970</v>
      </c>
      <c r="D363" s="5">
        <v>11</v>
      </c>
      <c r="E363" s="28">
        <v>0.148</v>
      </c>
      <c r="F363" s="28">
        <v>42.85156850000001</v>
      </c>
    </row>
    <row r="364" spans="1:6" ht="12.75">
      <c r="A364" s="30" t="s">
        <v>0</v>
      </c>
      <c r="B364" s="30">
        <v>41</v>
      </c>
      <c r="C364" s="5">
        <v>1970</v>
      </c>
      <c r="D364" s="5">
        <v>12</v>
      </c>
      <c r="E364" s="28">
        <v>0.127</v>
      </c>
      <c r="F364" s="28">
        <v>47.6309102</v>
      </c>
    </row>
    <row r="365" spans="1:6" ht="12.75">
      <c r="A365" s="30" t="s">
        <v>0</v>
      </c>
      <c r="B365" s="30">
        <v>41</v>
      </c>
      <c r="C365" s="5">
        <v>1971</v>
      </c>
      <c r="D365" s="5">
        <v>1</v>
      </c>
      <c r="E365" s="28">
        <v>0.451</v>
      </c>
      <c r="F365" s="28">
        <v>61.54340680000001</v>
      </c>
    </row>
    <row r="366" spans="1:6" ht="12.75">
      <c r="A366" s="30" t="s">
        <v>0</v>
      </c>
      <c r="B366" s="30">
        <v>41</v>
      </c>
      <c r="C366" s="5">
        <v>1971</v>
      </c>
      <c r="D366" s="5">
        <v>2</v>
      </c>
      <c r="E366" s="28">
        <v>0.219</v>
      </c>
      <c r="F366" s="28">
        <v>48.85991129999999</v>
      </c>
    </row>
    <row r="367" spans="1:6" ht="12.75">
      <c r="A367" s="30" t="s">
        <v>0</v>
      </c>
      <c r="B367" s="30">
        <v>41</v>
      </c>
      <c r="C367" s="5">
        <v>1971</v>
      </c>
      <c r="D367" s="5">
        <v>3</v>
      </c>
      <c r="E367" s="28">
        <v>0.276</v>
      </c>
      <c r="F367" s="28">
        <v>58.3695439</v>
      </c>
    </row>
    <row r="368" spans="1:6" ht="12.75">
      <c r="A368" s="30" t="s">
        <v>0</v>
      </c>
      <c r="B368" s="30">
        <v>41</v>
      </c>
      <c r="C368" s="5">
        <v>1971</v>
      </c>
      <c r="D368" s="5">
        <v>4</v>
      </c>
      <c r="E368" s="28">
        <v>0.537</v>
      </c>
      <c r="F368" s="28">
        <v>132.49131820000005</v>
      </c>
    </row>
    <row r="369" spans="1:6" ht="12.75">
      <c r="A369" s="30" t="s">
        <v>0</v>
      </c>
      <c r="B369" s="30">
        <v>41</v>
      </c>
      <c r="C369" s="5">
        <v>1971</v>
      </c>
      <c r="D369" s="5">
        <v>5</v>
      </c>
      <c r="E369" s="28">
        <v>0.733</v>
      </c>
      <c r="F369" s="28">
        <v>175.98899999999998</v>
      </c>
    </row>
    <row r="370" spans="1:6" ht="12.75">
      <c r="A370" s="30" t="s">
        <v>0</v>
      </c>
      <c r="B370" s="30">
        <v>41</v>
      </c>
      <c r="C370" s="5">
        <v>1971</v>
      </c>
      <c r="D370" s="5">
        <v>6</v>
      </c>
      <c r="E370" s="28">
        <v>0.582</v>
      </c>
      <c r="F370" s="28">
        <v>127.2096251</v>
      </c>
    </row>
    <row r="371" spans="1:6" ht="12.75">
      <c r="A371" s="30" t="s">
        <v>0</v>
      </c>
      <c r="B371" s="30">
        <v>41</v>
      </c>
      <c r="C371" s="5">
        <v>1971</v>
      </c>
      <c r="D371" s="5">
        <v>7</v>
      </c>
      <c r="E371" s="28">
        <v>0.431</v>
      </c>
      <c r="F371" s="28">
        <v>66.6166851</v>
      </c>
    </row>
    <row r="372" spans="1:6" ht="12.75">
      <c r="A372" s="30" t="s">
        <v>0</v>
      </c>
      <c r="B372" s="30">
        <v>41</v>
      </c>
      <c r="C372" s="5">
        <v>1971</v>
      </c>
      <c r="D372" s="5">
        <v>8</v>
      </c>
      <c r="E372" s="28">
        <v>0.357</v>
      </c>
      <c r="F372" s="28">
        <v>30.4235813</v>
      </c>
    </row>
    <row r="373" spans="1:6" ht="12.75">
      <c r="A373" s="30" t="s">
        <v>0</v>
      </c>
      <c r="B373" s="30">
        <v>41</v>
      </c>
      <c r="C373" s="5">
        <v>1971</v>
      </c>
      <c r="D373" s="5">
        <v>9</v>
      </c>
      <c r="E373" s="28">
        <v>0.291</v>
      </c>
      <c r="F373" s="28">
        <v>25.211549300000005</v>
      </c>
    </row>
    <row r="374" spans="1:6" ht="12.75">
      <c r="A374" s="30" t="s">
        <v>0</v>
      </c>
      <c r="B374" s="30">
        <v>41</v>
      </c>
      <c r="C374" s="5">
        <v>1971</v>
      </c>
      <c r="D374" s="5">
        <v>10</v>
      </c>
      <c r="E374" s="28">
        <v>0.231</v>
      </c>
      <c r="F374" s="28">
        <v>23.162167599999993</v>
      </c>
    </row>
    <row r="375" spans="1:6" ht="12.75">
      <c r="A375" s="30" t="s">
        <v>0</v>
      </c>
      <c r="B375" s="30">
        <v>41</v>
      </c>
      <c r="C375" s="5">
        <v>1971</v>
      </c>
      <c r="D375" s="5">
        <v>11</v>
      </c>
      <c r="E375" s="28">
        <v>0.19</v>
      </c>
      <c r="F375" s="28">
        <v>28.052145799999995</v>
      </c>
    </row>
    <row r="376" spans="1:6" ht="12.75">
      <c r="A376" s="30" t="s">
        <v>0</v>
      </c>
      <c r="B376" s="30">
        <v>41</v>
      </c>
      <c r="C376" s="5">
        <v>1971</v>
      </c>
      <c r="D376" s="5">
        <v>12</v>
      </c>
      <c r="E376" s="28">
        <v>0.158</v>
      </c>
      <c r="F376" s="28">
        <v>27.610999999999997</v>
      </c>
    </row>
    <row r="377" spans="1:6" ht="12.75">
      <c r="A377" s="30" t="s">
        <v>0</v>
      </c>
      <c r="B377" s="30">
        <v>41</v>
      </c>
      <c r="C377" s="5">
        <v>1972</v>
      </c>
      <c r="D377" s="5">
        <v>1</v>
      </c>
      <c r="E377" s="28">
        <v>0.238</v>
      </c>
      <c r="F377" s="28">
        <v>40.629</v>
      </c>
    </row>
    <row r="378" spans="1:6" ht="12.75">
      <c r="A378" s="30" t="s">
        <v>0</v>
      </c>
      <c r="B378" s="30">
        <v>41</v>
      </c>
      <c r="C378" s="5">
        <v>1972</v>
      </c>
      <c r="D378" s="5">
        <v>2</v>
      </c>
      <c r="E378" s="28">
        <v>1.173</v>
      </c>
      <c r="F378" s="28">
        <v>164.89117500000003</v>
      </c>
    </row>
    <row r="379" spans="1:6" ht="12.75">
      <c r="A379" s="30" t="s">
        <v>0</v>
      </c>
      <c r="B379" s="30">
        <v>41</v>
      </c>
      <c r="C379" s="5">
        <v>1972</v>
      </c>
      <c r="D379" s="5">
        <v>3</v>
      </c>
      <c r="E379" s="28">
        <v>0.58</v>
      </c>
      <c r="F379" s="28">
        <v>105.3383449</v>
      </c>
    </row>
    <row r="380" spans="1:6" ht="12.75">
      <c r="A380" s="30" t="s">
        <v>0</v>
      </c>
      <c r="B380" s="30">
        <v>41</v>
      </c>
      <c r="C380" s="5">
        <v>1972</v>
      </c>
      <c r="D380" s="5">
        <v>4</v>
      </c>
      <c r="E380" s="28">
        <v>0.522</v>
      </c>
      <c r="F380" s="28">
        <v>112.3122036</v>
      </c>
    </row>
    <row r="381" spans="1:6" ht="12.75">
      <c r="A381" s="30" t="s">
        <v>0</v>
      </c>
      <c r="B381" s="30">
        <v>41</v>
      </c>
      <c r="C381" s="5">
        <v>1972</v>
      </c>
      <c r="D381" s="5">
        <v>5</v>
      </c>
      <c r="E381" s="28">
        <v>0.43</v>
      </c>
      <c r="F381" s="28">
        <v>116.70844740000003</v>
      </c>
    </row>
    <row r="382" spans="1:6" ht="12.75">
      <c r="A382" s="30" t="s">
        <v>0</v>
      </c>
      <c r="B382" s="30">
        <v>41</v>
      </c>
      <c r="C382" s="5">
        <v>1972</v>
      </c>
      <c r="D382" s="5">
        <v>6</v>
      </c>
      <c r="E382" s="28">
        <v>0.346</v>
      </c>
      <c r="F382" s="28">
        <v>101.45100000000002</v>
      </c>
    </row>
    <row r="383" spans="1:6" ht="12.75">
      <c r="A383" s="30" t="s">
        <v>0</v>
      </c>
      <c r="B383" s="30">
        <v>41</v>
      </c>
      <c r="C383" s="5">
        <v>1972</v>
      </c>
      <c r="D383" s="5">
        <v>7</v>
      </c>
      <c r="E383" s="28">
        <v>0.28</v>
      </c>
      <c r="F383" s="28">
        <v>45.343138500000016</v>
      </c>
    </row>
    <row r="384" spans="1:6" ht="12.75">
      <c r="A384" s="30" t="s">
        <v>0</v>
      </c>
      <c r="B384" s="30">
        <v>41</v>
      </c>
      <c r="C384" s="5">
        <v>1972</v>
      </c>
      <c r="D384" s="5">
        <v>8</v>
      </c>
      <c r="E384" s="28">
        <v>0.23</v>
      </c>
      <c r="F384" s="28">
        <v>24.930999999999997</v>
      </c>
    </row>
    <row r="385" spans="1:6" ht="12.75">
      <c r="A385" s="30" t="s">
        <v>0</v>
      </c>
      <c r="B385" s="30">
        <v>41</v>
      </c>
      <c r="C385" s="5">
        <v>1972</v>
      </c>
      <c r="D385" s="5">
        <v>9</v>
      </c>
      <c r="E385" s="28">
        <v>0.292</v>
      </c>
      <c r="F385" s="28">
        <v>32.6629712</v>
      </c>
    </row>
    <row r="386" spans="1:6" ht="12.75">
      <c r="A386" s="30" t="s">
        <v>0</v>
      </c>
      <c r="B386" s="30">
        <v>41</v>
      </c>
      <c r="C386" s="5">
        <v>1972</v>
      </c>
      <c r="D386" s="5">
        <v>10</v>
      </c>
      <c r="E386" s="28">
        <v>0.456</v>
      </c>
      <c r="F386" s="28">
        <v>142.5238256</v>
      </c>
    </row>
    <row r="387" spans="1:6" ht="12.75">
      <c r="A387" s="30" t="s">
        <v>0</v>
      </c>
      <c r="B387" s="30">
        <v>41</v>
      </c>
      <c r="C387" s="5">
        <v>1972</v>
      </c>
      <c r="D387" s="5">
        <v>11</v>
      </c>
      <c r="E387" s="28">
        <v>0.269</v>
      </c>
      <c r="F387" s="28">
        <v>91.22300000000003</v>
      </c>
    </row>
    <row r="388" spans="1:6" ht="12.75">
      <c r="A388" s="30" t="s">
        <v>0</v>
      </c>
      <c r="B388" s="30">
        <v>41</v>
      </c>
      <c r="C388" s="5">
        <v>1972</v>
      </c>
      <c r="D388" s="5">
        <v>12</v>
      </c>
      <c r="E388" s="28">
        <v>0.476</v>
      </c>
      <c r="F388" s="28">
        <v>98.70523</v>
      </c>
    </row>
    <row r="389" spans="1:6" ht="12.75">
      <c r="A389" s="30" t="s">
        <v>0</v>
      </c>
      <c r="B389" s="30">
        <v>41</v>
      </c>
      <c r="C389" s="5">
        <v>1973</v>
      </c>
      <c r="D389" s="5">
        <v>1</v>
      </c>
      <c r="E389" s="28">
        <v>0.435</v>
      </c>
      <c r="F389" s="28">
        <v>81.47788980000001</v>
      </c>
    </row>
    <row r="390" spans="1:6" ht="12.75">
      <c r="A390" s="30" t="s">
        <v>0</v>
      </c>
      <c r="B390" s="30">
        <v>41</v>
      </c>
      <c r="C390" s="5">
        <v>1973</v>
      </c>
      <c r="D390" s="5">
        <v>2</v>
      </c>
      <c r="E390" s="28">
        <v>0.378</v>
      </c>
      <c r="F390" s="28">
        <v>53.14249610000002</v>
      </c>
    </row>
    <row r="391" spans="1:6" ht="12.75">
      <c r="A391" s="30" t="s">
        <v>0</v>
      </c>
      <c r="B391" s="30">
        <v>41</v>
      </c>
      <c r="C391" s="5">
        <v>1973</v>
      </c>
      <c r="D391" s="5">
        <v>3</v>
      </c>
      <c r="E391" s="28">
        <v>0.312</v>
      </c>
      <c r="F391" s="28">
        <v>55.199998300000004</v>
      </c>
    </row>
    <row r="392" spans="1:6" ht="12.75">
      <c r="A392" s="30" t="s">
        <v>0</v>
      </c>
      <c r="B392" s="30">
        <v>41</v>
      </c>
      <c r="C392" s="5">
        <v>1973</v>
      </c>
      <c r="D392" s="5">
        <v>4</v>
      </c>
      <c r="E392" s="28">
        <v>0.262</v>
      </c>
      <c r="F392" s="28">
        <v>66.13061239999999</v>
      </c>
    </row>
    <row r="393" spans="1:6" ht="12.75">
      <c r="A393" s="30" t="s">
        <v>0</v>
      </c>
      <c r="B393" s="30">
        <v>41</v>
      </c>
      <c r="C393" s="5">
        <v>1973</v>
      </c>
      <c r="D393" s="5">
        <v>5</v>
      </c>
      <c r="E393" s="28">
        <v>0.339</v>
      </c>
      <c r="F393" s="28">
        <v>148.36599999999999</v>
      </c>
    </row>
    <row r="394" spans="1:6" ht="12.75">
      <c r="A394" s="30" t="s">
        <v>0</v>
      </c>
      <c r="B394" s="30">
        <v>41</v>
      </c>
      <c r="C394" s="5">
        <v>1973</v>
      </c>
      <c r="D394" s="5">
        <v>6</v>
      </c>
      <c r="E394" s="28">
        <v>0.289</v>
      </c>
      <c r="F394" s="28">
        <v>85.73200000000003</v>
      </c>
    </row>
    <row r="395" spans="1:6" ht="12.75">
      <c r="A395" s="30" t="s">
        <v>0</v>
      </c>
      <c r="B395" s="30">
        <v>41</v>
      </c>
      <c r="C395" s="5">
        <v>1973</v>
      </c>
      <c r="D395" s="5">
        <v>7</v>
      </c>
      <c r="E395" s="28">
        <v>0.25</v>
      </c>
      <c r="F395" s="28">
        <v>39.368316099999994</v>
      </c>
    </row>
    <row r="396" spans="1:6" ht="12.75">
      <c r="A396" s="30" t="s">
        <v>0</v>
      </c>
      <c r="B396" s="30">
        <v>41</v>
      </c>
      <c r="C396" s="5">
        <v>1973</v>
      </c>
      <c r="D396" s="5">
        <v>8</v>
      </c>
      <c r="E396" s="28">
        <v>0.218</v>
      </c>
      <c r="F396" s="28">
        <v>25.9679697</v>
      </c>
    </row>
    <row r="397" spans="1:6" ht="12.75">
      <c r="A397" s="30" t="s">
        <v>0</v>
      </c>
      <c r="B397" s="30">
        <v>41</v>
      </c>
      <c r="C397" s="5">
        <v>1973</v>
      </c>
      <c r="D397" s="5">
        <v>9</v>
      </c>
      <c r="E397" s="28">
        <v>0.186</v>
      </c>
      <c r="F397" s="28">
        <v>21.445</v>
      </c>
    </row>
    <row r="398" spans="1:6" ht="12.75">
      <c r="A398" s="30" t="s">
        <v>0</v>
      </c>
      <c r="B398" s="30">
        <v>41</v>
      </c>
      <c r="C398" s="5">
        <v>1973</v>
      </c>
      <c r="D398" s="5">
        <v>10</v>
      </c>
      <c r="E398" s="28">
        <v>0.167</v>
      </c>
      <c r="F398" s="28">
        <v>28.272343300000003</v>
      </c>
    </row>
    <row r="399" spans="1:6" ht="12.75">
      <c r="A399" s="30" t="s">
        <v>0</v>
      </c>
      <c r="B399" s="30">
        <v>41</v>
      </c>
      <c r="C399" s="5">
        <v>1973</v>
      </c>
      <c r="D399" s="5">
        <v>11</v>
      </c>
      <c r="E399" s="28">
        <v>0.244</v>
      </c>
      <c r="F399" s="28">
        <v>71.15735680000002</v>
      </c>
    </row>
    <row r="400" spans="1:6" ht="12.75">
      <c r="A400" s="30" t="s">
        <v>0</v>
      </c>
      <c r="B400" s="30">
        <v>41</v>
      </c>
      <c r="C400" s="5">
        <v>1973</v>
      </c>
      <c r="D400" s="5">
        <v>12</v>
      </c>
      <c r="E400" s="28">
        <v>0.252</v>
      </c>
      <c r="F400" s="28">
        <v>54.32124120000002</v>
      </c>
    </row>
    <row r="401" spans="1:6" ht="12.75">
      <c r="A401" s="30" t="s">
        <v>0</v>
      </c>
      <c r="B401" s="30">
        <v>41</v>
      </c>
      <c r="C401" s="5">
        <v>1974</v>
      </c>
      <c r="D401" s="5">
        <v>1</v>
      </c>
      <c r="E401" s="28">
        <v>0.527</v>
      </c>
      <c r="F401" s="28">
        <v>104.8666159</v>
      </c>
    </row>
    <row r="402" spans="1:6" ht="12.75">
      <c r="A402" s="30" t="s">
        <v>0</v>
      </c>
      <c r="B402" s="30">
        <v>41</v>
      </c>
      <c r="C402" s="5">
        <v>1974</v>
      </c>
      <c r="D402" s="5">
        <v>2</v>
      </c>
      <c r="E402" s="28">
        <v>0.578</v>
      </c>
      <c r="F402" s="28">
        <v>98.32929660000002</v>
      </c>
    </row>
    <row r="403" spans="1:6" ht="12.75">
      <c r="A403" s="30" t="s">
        <v>0</v>
      </c>
      <c r="B403" s="30">
        <v>41</v>
      </c>
      <c r="C403" s="5">
        <v>1974</v>
      </c>
      <c r="D403" s="5">
        <v>3</v>
      </c>
      <c r="E403" s="28">
        <v>0.767</v>
      </c>
      <c r="F403" s="28">
        <v>106.7990966</v>
      </c>
    </row>
    <row r="404" spans="1:6" ht="12.75">
      <c r="A404" s="30" t="s">
        <v>0</v>
      </c>
      <c r="B404" s="30">
        <v>41</v>
      </c>
      <c r="C404" s="5">
        <v>1974</v>
      </c>
      <c r="D404" s="5">
        <v>4</v>
      </c>
      <c r="E404" s="28">
        <v>0.618</v>
      </c>
      <c r="F404" s="28">
        <v>114.735</v>
      </c>
    </row>
    <row r="405" spans="1:6" ht="12.75">
      <c r="A405" s="30" t="s">
        <v>0</v>
      </c>
      <c r="B405" s="30">
        <v>41</v>
      </c>
      <c r="C405" s="5">
        <v>1974</v>
      </c>
      <c r="D405" s="5">
        <v>5</v>
      </c>
      <c r="E405" s="28">
        <v>0.547</v>
      </c>
      <c r="F405" s="28">
        <v>120.26710399999996</v>
      </c>
    </row>
    <row r="406" spans="1:6" ht="12.75">
      <c r="A406" s="30" t="s">
        <v>0</v>
      </c>
      <c r="B406" s="30">
        <v>41</v>
      </c>
      <c r="C406" s="5">
        <v>1974</v>
      </c>
      <c r="D406" s="5">
        <v>6</v>
      </c>
      <c r="E406" s="28">
        <v>0.447</v>
      </c>
      <c r="F406" s="28">
        <v>89.60560660000002</v>
      </c>
    </row>
    <row r="407" spans="1:6" ht="12.75">
      <c r="A407" s="30" t="s">
        <v>0</v>
      </c>
      <c r="B407" s="30">
        <v>41</v>
      </c>
      <c r="C407" s="5">
        <v>1974</v>
      </c>
      <c r="D407" s="5">
        <v>7</v>
      </c>
      <c r="E407" s="28">
        <v>0.365</v>
      </c>
      <c r="F407" s="28">
        <v>49.0555058</v>
      </c>
    </row>
    <row r="408" spans="1:6" ht="12.75">
      <c r="A408" s="30" t="s">
        <v>0</v>
      </c>
      <c r="B408" s="30">
        <v>41</v>
      </c>
      <c r="C408" s="5">
        <v>1974</v>
      </c>
      <c r="D408" s="5">
        <v>8</v>
      </c>
      <c r="E408" s="28">
        <v>0.297</v>
      </c>
      <c r="F408" s="28">
        <v>27.16302209999999</v>
      </c>
    </row>
    <row r="409" spans="1:6" ht="12.75">
      <c r="A409" s="30" t="s">
        <v>0</v>
      </c>
      <c r="B409" s="30">
        <v>41</v>
      </c>
      <c r="C409" s="5">
        <v>1974</v>
      </c>
      <c r="D409" s="5">
        <v>9</v>
      </c>
      <c r="E409" s="28">
        <v>0.242</v>
      </c>
      <c r="F409" s="28">
        <v>23.5456593</v>
      </c>
    </row>
    <row r="410" spans="1:6" ht="12.75">
      <c r="A410" s="30" t="s">
        <v>0</v>
      </c>
      <c r="B410" s="30">
        <v>41</v>
      </c>
      <c r="C410" s="5">
        <v>1974</v>
      </c>
      <c r="D410" s="5">
        <v>10</v>
      </c>
      <c r="E410" s="28">
        <v>0.199</v>
      </c>
      <c r="F410" s="28">
        <v>25.5290685</v>
      </c>
    </row>
    <row r="411" spans="1:6" ht="12.75">
      <c r="A411" s="30" t="s">
        <v>0</v>
      </c>
      <c r="B411" s="30">
        <v>41</v>
      </c>
      <c r="C411" s="5">
        <v>1974</v>
      </c>
      <c r="D411" s="5">
        <v>11</v>
      </c>
      <c r="E411" s="28">
        <v>0.387</v>
      </c>
      <c r="F411" s="28">
        <v>59.56904039999998</v>
      </c>
    </row>
    <row r="412" spans="1:6" ht="12.75">
      <c r="A412" s="30" t="s">
        <v>0</v>
      </c>
      <c r="B412" s="30">
        <v>41</v>
      </c>
      <c r="C412" s="5">
        <v>1974</v>
      </c>
      <c r="D412" s="5">
        <v>12</v>
      </c>
      <c r="E412" s="28">
        <v>0.171</v>
      </c>
      <c r="F412" s="28">
        <v>39.75421780000001</v>
      </c>
    </row>
    <row r="413" spans="1:6" ht="12.75">
      <c r="A413" s="30" t="s">
        <v>0</v>
      </c>
      <c r="B413" s="30">
        <v>41</v>
      </c>
      <c r="C413" s="5">
        <v>1975</v>
      </c>
      <c r="D413" s="5">
        <v>1</v>
      </c>
      <c r="E413" s="28">
        <v>0.163</v>
      </c>
      <c r="F413" s="28">
        <v>79.777</v>
      </c>
    </row>
    <row r="414" spans="1:6" ht="12.75">
      <c r="A414" s="30" t="s">
        <v>0</v>
      </c>
      <c r="B414" s="30">
        <v>41</v>
      </c>
      <c r="C414" s="5">
        <v>1975</v>
      </c>
      <c r="D414" s="5">
        <v>2</v>
      </c>
      <c r="E414" s="28">
        <v>0.169</v>
      </c>
      <c r="F414" s="28">
        <v>72.04100000000001</v>
      </c>
    </row>
    <row r="415" spans="1:6" ht="12.75">
      <c r="A415" s="30" t="s">
        <v>0</v>
      </c>
      <c r="B415" s="30">
        <v>41</v>
      </c>
      <c r="C415" s="5">
        <v>1975</v>
      </c>
      <c r="D415" s="5">
        <v>3</v>
      </c>
      <c r="E415" s="28">
        <v>0.202</v>
      </c>
      <c r="F415" s="28">
        <v>93.5336959</v>
      </c>
    </row>
    <row r="416" spans="1:6" ht="12.75">
      <c r="A416" s="30" t="s">
        <v>0</v>
      </c>
      <c r="B416" s="30">
        <v>41</v>
      </c>
      <c r="C416" s="5">
        <v>1975</v>
      </c>
      <c r="D416" s="5">
        <v>4</v>
      </c>
      <c r="E416" s="28">
        <v>0.254</v>
      </c>
      <c r="F416" s="28">
        <v>109.42400000000005</v>
      </c>
    </row>
    <row r="417" spans="1:6" ht="12.75">
      <c r="A417" s="30" t="s">
        <v>0</v>
      </c>
      <c r="B417" s="30">
        <v>41</v>
      </c>
      <c r="C417" s="5">
        <v>1975</v>
      </c>
      <c r="D417" s="5">
        <v>5</v>
      </c>
      <c r="E417" s="28">
        <v>0.242</v>
      </c>
      <c r="F417" s="28">
        <v>114.17475130000004</v>
      </c>
    </row>
    <row r="418" spans="1:6" ht="12.75">
      <c r="A418" s="30" t="s">
        <v>0</v>
      </c>
      <c r="B418" s="30">
        <v>41</v>
      </c>
      <c r="C418" s="5">
        <v>1975</v>
      </c>
      <c r="D418" s="5">
        <v>6</v>
      </c>
      <c r="E418" s="28">
        <v>0.221</v>
      </c>
      <c r="F418" s="28">
        <v>86.71156620000001</v>
      </c>
    </row>
    <row r="419" spans="1:6" ht="12.75">
      <c r="A419" s="30" t="s">
        <v>0</v>
      </c>
      <c r="B419" s="30">
        <v>41</v>
      </c>
      <c r="C419" s="5">
        <v>1975</v>
      </c>
      <c r="D419" s="5">
        <v>7</v>
      </c>
      <c r="E419" s="28">
        <v>0.182</v>
      </c>
      <c r="F419" s="28">
        <v>31.426861900000002</v>
      </c>
    </row>
    <row r="420" spans="1:6" ht="12.75">
      <c r="A420" s="30" t="s">
        <v>0</v>
      </c>
      <c r="B420" s="30">
        <v>41</v>
      </c>
      <c r="C420" s="5">
        <v>1975</v>
      </c>
      <c r="D420" s="5">
        <v>8</v>
      </c>
      <c r="E420" s="28">
        <v>0.164</v>
      </c>
      <c r="F420" s="28">
        <v>22.60330399999999</v>
      </c>
    </row>
    <row r="421" spans="1:6" ht="12.75">
      <c r="A421" s="30" t="s">
        <v>0</v>
      </c>
      <c r="B421" s="30">
        <v>41</v>
      </c>
      <c r="C421" s="5">
        <v>1975</v>
      </c>
      <c r="D421" s="5">
        <v>9</v>
      </c>
      <c r="E421" s="28">
        <v>0.148</v>
      </c>
      <c r="F421" s="28">
        <v>23.732000000000003</v>
      </c>
    </row>
    <row r="422" spans="1:6" ht="12.75">
      <c r="A422" s="30" t="s">
        <v>0</v>
      </c>
      <c r="B422" s="30">
        <v>41</v>
      </c>
      <c r="C422" s="5">
        <v>1975</v>
      </c>
      <c r="D422" s="5">
        <v>10</v>
      </c>
      <c r="E422" s="28">
        <v>0.122</v>
      </c>
      <c r="F422" s="28">
        <v>27.477000000000004</v>
      </c>
    </row>
    <row r="423" spans="1:6" ht="12.75">
      <c r="A423" s="30" t="s">
        <v>0</v>
      </c>
      <c r="B423" s="30">
        <v>41</v>
      </c>
      <c r="C423" s="5">
        <v>1975</v>
      </c>
      <c r="D423" s="5">
        <v>11</v>
      </c>
      <c r="E423" s="28">
        <v>0.117</v>
      </c>
      <c r="F423" s="28">
        <v>32.38400000000001</v>
      </c>
    </row>
    <row r="424" spans="1:6" ht="12.75">
      <c r="A424" s="30" t="s">
        <v>0</v>
      </c>
      <c r="B424" s="30">
        <v>41</v>
      </c>
      <c r="C424" s="5">
        <v>1975</v>
      </c>
      <c r="D424" s="5">
        <v>12</v>
      </c>
      <c r="E424" s="28">
        <v>0.117</v>
      </c>
      <c r="F424" s="28">
        <v>38.5058365</v>
      </c>
    </row>
    <row r="425" spans="1:6" ht="12.75">
      <c r="A425" s="30" t="s">
        <v>0</v>
      </c>
      <c r="B425" s="30">
        <v>41</v>
      </c>
      <c r="C425" s="5">
        <v>1976</v>
      </c>
      <c r="D425" s="5">
        <v>1</v>
      </c>
      <c r="E425" s="28">
        <v>0.088</v>
      </c>
      <c r="F425" s="28">
        <v>35.290813099999994</v>
      </c>
    </row>
    <row r="426" spans="1:6" ht="12.75">
      <c r="A426" s="30" t="s">
        <v>0</v>
      </c>
      <c r="B426" s="30">
        <v>41</v>
      </c>
      <c r="C426" s="5">
        <v>1976</v>
      </c>
      <c r="D426" s="5">
        <v>2</v>
      </c>
      <c r="E426" s="28">
        <v>0.094</v>
      </c>
      <c r="F426" s="28">
        <v>45.103</v>
      </c>
    </row>
    <row r="427" spans="1:6" ht="12.75">
      <c r="A427" s="30" t="s">
        <v>0</v>
      </c>
      <c r="B427" s="30">
        <v>41</v>
      </c>
      <c r="C427" s="5">
        <v>1976</v>
      </c>
      <c r="D427" s="5">
        <v>3</v>
      </c>
      <c r="E427" s="28">
        <v>0.088</v>
      </c>
      <c r="F427" s="28">
        <v>48.1909685</v>
      </c>
    </row>
    <row r="428" spans="1:6" ht="12.75">
      <c r="A428" s="30" t="s">
        <v>0</v>
      </c>
      <c r="B428" s="30">
        <v>41</v>
      </c>
      <c r="C428" s="5">
        <v>1976</v>
      </c>
      <c r="D428" s="5">
        <v>4</v>
      </c>
      <c r="E428" s="28">
        <v>0.157</v>
      </c>
      <c r="F428" s="28">
        <v>67.38600000000001</v>
      </c>
    </row>
    <row r="429" spans="1:6" ht="12.75">
      <c r="A429" s="30" t="s">
        <v>0</v>
      </c>
      <c r="B429" s="30">
        <v>41</v>
      </c>
      <c r="C429" s="5">
        <v>1976</v>
      </c>
      <c r="D429" s="5">
        <v>5</v>
      </c>
      <c r="E429" s="28">
        <v>0.108</v>
      </c>
      <c r="F429" s="28">
        <v>94.74966969999998</v>
      </c>
    </row>
    <row r="430" spans="1:6" ht="12.75">
      <c r="A430" s="30" t="s">
        <v>0</v>
      </c>
      <c r="B430" s="30">
        <v>41</v>
      </c>
      <c r="C430" s="5">
        <v>1976</v>
      </c>
      <c r="D430" s="5">
        <v>6</v>
      </c>
      <c r="E430" s="28">
        <v>0.092</v>
      </c>
      <c r="F430" s="28">
        <v>47.362948300000006</v>
      </c>
    </row>
    <row r="431" spans="1:6" ht="12.75">
      <c r="A431" s="30" t="s">
        <v>0</v>
      </c>
      <c r="B431" s="30">
        <v>41</v>
      </c>
      <c r="C431" s="5">
        <v>1976</v>
      </c>
      <c r="D431" s="5">
        <v>7</v>
      </c>
      <c r="E431" s="28">
        <v>0.092</v>
      </c>
      <c r="F431" s="28">
        <v>36.081313400000006</v>
      </c>
    </row>
    <row r="432" spans="1:6" ht="12.75">
      <c r="A432" s="30" t="s">
        <v>0</v>
      </c>
      <c r="B432" s="30">
        <v>41</v>
      </c>
      <c r="C432" s="5">
        <v>1976</v>
      </c>
      <c r="D432" s="5">
        <v>8</v>
      </c>
      <c r="E432" s="28">
        <v>0.085</v>
      </c>
      <c r="F432" s="28">
        <v>22.9163266</v>
      </c>
    </row>
    <row r="433" spans="1:6" ht="12.75">
      <c r="A433" s="30" t="s">
        <v>0</v>
      </c>
      <c r="B433" s="30">
        <v>41</v>
      </c>
      <c r="C433" s="5">
        <v>1976</v>
      </c>
      <c r="D433" s="5">
        <v>9</v>
      </c>
      <c r="E433" s="28">
        <v>0.138</v>
      </c>
      <c r="F433" s="28">
        <v>60.604926699999986</v>
      </c>
    </row>
    <row r="434" spans="1:6" ht="12.75">
      <c r="A434" s="30" t="s">
        <v>0</v>
      </c>
      <c r="B434" s="30">
        <v>41</v>
      </c>
      <c r="C434" s="5">
        <v>1976</v>
      </c>
      <c r="D434" s="5">
        <v>10</v>
      </c>
      <c r="E434" s="28">
        <v>0.265</v>
      </c>
      <c r="F434" s="28">
        <v>95.70200000000001</v>
      </c>
    </row>
    <row r="435" spans="1:6" ht="12.75">
      <c r="A435" s="30" t="s">
        <v>0</v>
      </c>
      <c r="B435" s="30">
        <v>41</v>
      </c>
      <c r="C435" s="5">
        <v>1976</v>
      </c>
      <c r="D435" s="5">
        <v>11</v>
      </c>
      <c r="E435" s="28">
        <v>0.211</v>
      </c>
      <c r="F435" s="28">
        <v>128.79333529999997</v>
      </c>
    </row>
    <row r="436" spans="1:6" ht="12.75">
      <c r="A436" s="30" t="s">
        <v>0</v>
      </c>
      <c r="B436" s="30">
        <v>41</v>
      </c>
      <c r="C436" s="5">
        <v>1976</v>
      </c>
      <c r="D436" s="5">
        <v>12</v>
      </c>
      <c r="E436" s="28">
        <v>0.488</v>
      </c>
      <c r="F436" s="28">
        <v>133.9012434</v>
      </c>
    </row>
    <row r="437" spans="1:6" ht="12.75">
      <c r="A437" s="30" t="s">
        <v>0</v>
      </c>
      <c r="B437" s="30">
        <v>41</v>
      </c>
      <c r="C437" s="5">
        <v>1977</v>
      </c>
      <c r="D437" s="5">
        <v>1</v>
      </c>
      <c r="E437" s="28">
        <v>1.683</v>
      </c>
      <c r="F437" s="28">
        <v>176.7933144</v>
      </c>
    </row>
    <row r="438" spans="1:6" ht="12.75">
      <c r="A438" s="30" t="s">
        <v>0</v>
      </c>
      <c r="B438" s="30">
        <v>41</v>
      </c>
      <c r="C438" s="5">
        <v>1977</v>
      </c>
      <c r="D438" s="5">
        <v>2</v>
      </c>
      <c r="E438" s="28">
        <v>1.567</v>
      </c>
      <c r="F438" s="28">
        <v>184.07524369999996</v>
      </c>
    </row>
    <row r="439" spans="1:6" ht="12.75">
      <c r="A439" s="30" t="s">
        <v>0</v>
      </c>
      <c r="B439" s="30">
        <v>41</v>
      </c>
      <c r="C439" s="5">
        <v>1977</v>
      </c>
      <c r="D439" s="5">
        <v>3</v>
      </c>
      <c r="E439" s="28">
        <v>0.859</v>
      </c>
      <c r="F439" s="28">
        <v>102.34321260000002</v>
      </c>
    </row>
    <row r="440" spans="1:6" ht="12.75">
      <c r="A440" s="30" t="s">
        <v>0</v>
      </c>
      <c r="B440" s="30">
        <v>41</v>
      </c>
      <c r="C440" s="5">
        <v>1977</v>
      </c>
      <c r="D440" s="5">
        <v>4</v>
      </c>
      <c r="E440" s="28">
        <v>0.704</v>
      </c>
      <c r="F440" s="28">
        <v>75.03011519999998</v>
      </c>
    </row>
    <row r="441" spans="1:6" ht="12.75">
      <c r="A441" s="30" t="s">
        <v>0</v>
      </c>
      <c r="B441" s="30">
        <v>41</v>
      </c>
      <c r="C441" s="5">
        <v>1977</v>
      </c>
      <c r="D441" s="5">
        <v>5</v>
      </c>
      <c r="E441" s="28">
        <v>0.584</v>
      </c>
      <c r="F441" s="28">
        <v>69.29168139999999</v>
      </c>
    </row>
    <row r="442" spans="1:6" ht="12.75">
      <c r="A442" s="30" t="s">
        <v>0</v>
      </c>
      <c r="B442" s="30">
        <v>41</v>
      </c>
      <c r="C442" s="5">
        <v>1977</v>
      </c>
      <c r="D442" s="5">
        <v>6</v>
      </c>
      <c r="E442" s="28">
        <v>0.547</v>
      </c>
      <c r="F442" s="28">
        <v>75.47506729999999</v>
      </c>
    </row>
    <row r="443" spans="1:6" ht="12.75">
      <c r="A443" s="30" t="s">
        <v>0</v>
      </c>
      <c r="B443" s="30">
        <v>41</v>
      </c>
      <c r="C443" s="5">
        <v>1977</v>
      </c>
      <c r="D443" s="5">
        <v>7</v>
      </c>
      <c r="E443" s="28">
        <v>0.429</v>
      </c>
      <c r="F443" s="28">
        <v>42.1170352</v>
      </c>
    </row>
    <row r="444" spans="1:6" ht="12.75">
      <c r="A444" s="30" t="s">
        <v>0</v>
      </c>
      <c r="B444" s="30">
        <v>41</v>
      </c>
      <c r="C444" s="5">
        <v>1977</v>
      </c>
      <c r="D444" s="5">
        <v>8</v>
      </c>
      <c r="E444" s="28">
        <v>0.338</v>
      </c>
      <c r="F444" s="28">
        <v>30.701676999999993</v>
      </c>
    </row>
    <row r="445" spans="1:6" ht="12.75">
      <c r="A445" s="30" t="s">
        <v>0</v>
      </c>
      <c r="B445" s="30">
        <v>41</v>
      </c>
      <c r="C445" s="5">
        <v>1977</v>
      </c>
      <c r="D445" s="5">
        <v>9</v>
      </c>
      <c r="E445" s="28">
        <v>0.276</v>
      </c>
      <c r="F445" s="28">
        <v>26.781983599999997</v>
      </c>
    </row>
    <row r="446" spans="1:6" ht="12.75">
      <c r="A446" s="30" t="s">
        <v>0</v>
      </c>
      <c r="B446" s="30">
        <v>41</v>
      </c>
      <c r="C446" s="5">
        <v>1977</v>
      </c>
      <c r="D446" s="5">
        <v>10</v>
      </c>
      <c r="E446" s="28">
        <v>0.312</v>
      </c>
      <c r="F446" s="28">
        <v>86.49903900000001</v>
      </c>
    </row>
    <row r="447" spans="1:6" ht="12.75">
      <c r="A447" s="30" t="s">
        <v>0</v>
      </c>
      <c r="B447" s="30">
        <v>41</v>
      </c>
      <c r="C447" s="5">
        <v>1977</v>
      </c>
      <c r="D447" s="5">
        <v>11</v>
      </c>
      <c r="E447" s="28">
        <v>0.244</v>
      </c>
      <c r="F447" s="28">
        <v>66.2684693</v>
      </c>
    </row>
    <row r="448" spans="1:6" ht="12.75">
      <c r="A448" s="30" t="s">
        <v>0</v>
      </c>
      <c r="B448" s="30">
        <v>41</v>
      </c>
      <c r="C448" s="5">
        <v>1977</v>
      </c>
      <c r="D448" s="5">
        <v>12</v>
      </c>
      <c r="E448" s="28">
        <v>0.598</v>
      </c>
      <c r="F448" s="28">
        <v>203.40096269999998</v>
      </c>
    </row>
    <row r="449" spans="1:6" ht="12.75">
      <c r="A449" s="30" t="s">
        <v>0</v>
      </c>
      <c r="B449" s="30">
        <v>41</v>
      </c>
      <c r="C449" s="5">
        <v>1978</v>
      </c>
      <c r="D449" s="5">
        <v>1</v>
      </c>
      <c r="E449" s="28">
        <v>0.71</v>
      </c>
      <c r="F449" s="28">
        <v>102.24944219999998</v>
      </c>
    </row>
    <row r="450" spans="1:6" ht="12.75">
      <c r="A450" s="30" t="s">
        <v>0</v>
      </c>
      <c r="B450" s="30">
        <v>41</v>
      </c>
      <c r="C450" s="5">
        <v>1978</v>
      </c>
      <c r="D450" s="5">
        <v>2</v>
      </c>
      <c r="E450" s="28">
        <v>3.112</v>
      </c>
      <c r="F450" s="28">
        <v>266.92629730000004</v>
      </c>
    </row>
    <row r="451" spans="1:6" ht="12.75">
      <c r="A451" s="30" t="s">
        <v>0</v>
      </c>
      <c r="B451" s="30">
        <v>41</v>
      </c>
      <c r="C451" s="5">
        <v>1978</v>
      </c>
      <c r="D451" s="5">
        <v>3</v>
      </c>
      <c r="E451" s="28">
        <v>1.016</v>
      </c>
      <c r="F451" s="28">
        <v>155.54470159999997</v>
      </c>
    </row>
    <row r="452" spans="1:6" ht="12.75">
      <c r="A452" s="30" t="s">
        <v>0</v>
      </c>
      <c r="B452" s="30">
        <v>41</v>
      </c>
      <c r="C452" s="5">
        <v>1978</v>
      </c>
      <c r="D452" s="5">
        <v>4</v>
      </c>
      <c r="E452" s="28">
        <v>1.598</v>
      </c>
      <c r="F452" s="28">
        <v>147.9380704</v>
      </c>
    </row>
    <row r="453" spans="1:6" ht="12.75">
      <c r="A453" s="30" t="s">
        <v>0</v>
      </c>
      <c r="B453" s="30">
        <v>41</v>
      </c>
      <c r="C453" s="5">
        <v>1978</v>
      </c>
      <c r="D453" s="5">
        <v>5</v>
      </c>
      <c r="E453" s="28">
        <v>1.114</v>
      </c>
      <c r="F453" s="28">
        <v>158.83682379999996</v>
      </c>
    </row>
    <row r="454" spans="1:6" ht="12.75">
      <c r="A454" s="30" t="s">
        <v>0</v>
      </c>
      <c r="B454" s="30">
        <v>41</v>
      </c>
      <c r="C454" s="5">
        <v>1978</v>
      </c>
      <c r="D454" s="5">
        <v>6</v>
      </c>
      <c r="E454" s="28">
        <v>0.896</v>
      </c>
      <c r="F454" s="28">
        <v>102.01680929999998</v>
      </c>
    </row>
    <row r="455" spans="1:6" ht="12.75">
      <c r="A455" s="30" t="s">
        <v>0</v>
      </c>
      <c r="B455" s="30">
        <v>41</v>
      </c>
      <c r="C455" s="5">
        <v>1978</v>
      </c>
      <c r="D455" s="5">
        <v>7</v>
      </c>
      <c r="E455" s="28">
        <v>0.701</v>
      </c>
      <c r="F455" s="28">
        <v>53.177804800000004</v>
      </c>
    </row>
    <row r="456" spans="1:6" ht="12.75">
      <c r="A456" s="30" t="s">
        <v>0</v>
      </c>
      <c r="B456" s="30">
        <v>41</v>
      </c>
      <c r="C456" s="5">
        <v>1978</v>
      </c>
      <c r="D456" s="5">
        <v>8</v>
      </c>
      <c r="E456" s="28">
        <v>0.551</v>
      </c>
      <c r="F456" s="28">
        <v>34.313999999999986</v>
      </c>
    </row>
    <row r="457" spans="1:6" ht="12.75">
      <c r="A457" s="30" t="s">
        <v>0</v>
      </c>
      <c r="B457" s="30">
        <v>41</v>
      </c>
      <c r="C457" s="5">
        <v>1978</v>
      </c>
      <c r="D457" s="5">
        <v>9</v>
      </c>
      <c r="E457" s="28">
        <v>0.435</v>
      </c>
      <c r="F457" s="28">
        <v>28.3768099</v>
      </c>
    </row>
    <row r="458" spans="1:6" ht="12.75">
      <c r="A458" s="30" t="s">
        <v>0</v>
      </c>
      <c r="B458" s="30">
        <v>41</v>
      </c>
      <c r="C458" s="5">
        <v>1978</v>
      </c>
      <c r="D458" s="5">
        <v>10</v>
      </c>
      <c r="E458" s="28">
        <v>0.347</v>
      </c>
      <c r="F458" s="28">
        <v>28.71882290000001</v>
      </c>
    </row>
    <row r="459" spans="1:6" ht="12.75">
      <c r="A459" s="30" t="s">
        <v>0</v>
      </c>
      <c r="B459" s="30">
        <v>41</v>
      </c>
      <c r="C459" s="5">
        <v>1978</v>
      </c>
      <c r="D459" s="5">
        <v>11</v>
      </c>
      <c r="E459" s="28">
        <v>0.39</v>
      </c>
      <c r="F459" s="28">
        <v>69.1100588</v>
      </c>
    </row>
    <row r="460" spans="1:6" ht="12.75">
      <c r="A460" s="30" t="s">
        <v>0</v>
      </c>
      <c r="B460" s="30">
        <v>41</v>
      </c>
      <c r="C460" s="5">
        <v>1978</v>
      </c>
      <c r="D460" s="5">
        <v>12</v>
      </c>
      <c r="E460" s="28">
        <v>1.883</v>
      </c>
      <c r="F460" s="28">
        <v>299.47101360000005</v>
      </c>
    </row>
    <row r="461" spans="1:6" ht="12.75">
      <c r="A461" s="30" t="s">
        <v>0</v>
      </c>
      <c r="B461" s="30">
        <v>41</v>
      </c>
      <c r="C461" s="5">
        <v>1979</v>
      </c>
      <c r="D461" s="5">
        <v>1</v>
      </c>
      <c r="E461" s="28">
        <v>1.737</v>
      </c>
      <c r="F461" s="28">
        <v>241.9040382</v>
      </c>
    </row>
    <row r="462" spans="1:6" ht="12.75">
      <c r="A462" s="30" t="s">
        <v>0</v>
      </c>
      <c r="B462" s="30">
        <v>41</v>
      </c>
      <c r="C462" s="5">
        <v>1979</v>
      </c>
      <c r="D462" s="5">
        <v>2</v>
      </c>
      <c r="E462" s="28">
        <v>6.257</v>
      </c>
      <c r="F462" s="28">
        <v>434.215</v>
      </c>
    </row>
    <row r="463" spans="1:6" ht="12.75">
      <c r="A463" s="30" t="s">
        <v>0</v>
      </c>
      <c r="B463" s="30">
        <v>41</v>
      </c>
      <c r="C463" s="5">
        <v>1979</v>
      </c>
      <c r="D463" s="5">
        <v>3</v>
      </c>
      <c r="E463" s="28">
        <v>3.032</v>
      </c>
      <c r="F463" s="28">
        <v>269.475</v>
      </c>
    </row>
    <row r="464" spans="1:6" ht="12.75">
      <c r="A464" s="30" t="s">
        <v>0</v>
      </c>
      <c r="B464" s="30">
        <v>41</v>
      </c>
      <c r="C464" s="5">
        <v>1979</v>
      </c>
      <c r="D464" s="5">
        <v>4</v>
      </c>
      <c r="E464" s="28">
        <v>1.652</v>
      </c>
      <c r="F464" s="28">
        <v>247.0311588</v>
      </c>
    </row>
    <row r="465" spans="1:6" ht="12.75">
      <c r="A465" s="30" t="s">
        <v>0</v>
      </c>
      <c r="B465" s="30">
        <v>41</v>
      </c>
      <c r="C465" s="5">
        <v>1979</v>
      </c>
      <c r="D465" s="5">
        <v>5</v>
      </c>
      <c r="E465" s="28">
        <v>1.345</v>
      </c>
      <c r="F465" s="28">
        <v>141.29368269999995</v>
      </c>
    </row>
    <row r="466" spans="1:6" ht="12.75">
      <c r="A466" s="30" t="s">
        <v>0</v>
      </c>
      <c r="B466" s="30">
        <v>41</v>
      </c>
      <c r="C466" s="5">
        <v>1979</v>
      </c>
      <c r="D466" s="5">
        <v>6</v>
      </c>
      <c r="E466" s="28">
        <v>1.047</v>
      </c>
      <c r="F466" s="28">
        <v>84.14800000000001</v>
      </c>
    </row>
    <row r="467" spans="1:6" ht="12.75">
      <c r="A467" s="30" t="s">
        <v>0</v>
      </c>
      <c r="B467" s="30">
        <v>41</v>
      </c>
      <c r="C467" s="5">
        <v>1979</v>
      </c>
      <c r="D467" s="5">
        <v>7</v>
      </c>
      <c r="E467" s="28">
        <v>0.81</v>
      </c>
      <c r="F467" s="28">
        <v>46.887711100000004</v>
      </c>
    </row>
    <row r="468" spans="1:6" ht="12.75">
      <c r="A468" s="30" t="s">
        <v>0</v>
      </c>
      <c r="B468" s="30">
        <v>41</v>
      </c>
      <c r="C468" s="5">
        <v>1979</v>
      </c>
      <c r="D468" s="5">
        <v>8</v>
      </c>
      <c r="E468" s="28">
        <v>0.629</v>
      </c>
      <c r="F468" s="28">
        <v>33.5619384</v>
      </c>
    </row>
    <row r="469" spans="1:6" ht="12.75">
      <c r="A469" s="30" t="s">
        <v>0</v>
      </c>
      <c r="B469" s="30">
        <v>41</v>
      </c>
      <c r="C469" s="5">
        <v>1979</v>
      </c>
      <c r="D469" s="5">
        <v>9</v>
      </c>
      <c r="E469" s="28">
        <v>0.499</v>
      </c>
      <c r="F469" s="28">
        <v>32.102999999999994</v>
      </c>
    </row>
    <row r="470" spans="1:6" ht="12.75">
      <c r="A470" s="30" t="s">
        <v>0</v>
      </c>
      <c r="B470" s="30">
        <v>41</v>
      </c>
      <c r="C470" s="5">
        <v>1979</v>
      </c>
      <c r="D470" s="5">
        <v>10</v>
      </c>
      <c r="E470" s="28">
        <v>0.829</v>
      </c>
      <c r="F470" s="28">
        <v>194.225</v>
      </c>
    </row>
    <row r="471" spans="1:6" ht="12.75">
      <c r="A471" s="30" t="s">
        <v>0</v>
      </c>
      <c r="B471" s="30">
        <v>41</v>
      </c>
      <c r="C471" s="5">
        <v>1979</v>
      </c>
      <c r="D471" s="5">
        <v>11</v>
      </c>
      <c r="E471" s="28">
        <v>0.49</v>
      </c>
      <c r="F471" s="28">
        <v>70.47000899999999</v>
      </c>
    </row>
    <row r="472" spans="1:6" ht="12.75">
      <c r="A472" s="30" t="s">
        <v>0</v>
      </c>
      <c r="B472" s="30">
        <v>41</v>
      </c>
      <c r="C472" s="5">
        <v>1979</v>
      </c>
      <c r="D472" s="5">
        <v>12</v>
      </c>
      <c r="E472" s="28">
        <v>0.437</v>
      </c>
      <c r="F472" s="28">
        <v>54.6929072</v>
      </c>
    </row>
    <row r="473" spans="1:6" ht="12.75">
      <c r="A473" s="30" t="s">
        <v>0</v>
      </c>
      <c r="B473" s="30">
        <v>41</v>
      </c>
      <c r="C473" s="5">
        <v>1980</v>
      </c>
      <c r="D473" s="5">
        <v>1</v>
      </c>
      <c r="E473" s="28">
        <v>0.342</v>
      </c>
      <c r="F473" s="28">
        <v>53.2706963</v>
      </c>
    </row>
    <row r="474" spans="1:6" ht="12.75">
      <c r="A474" s="30" t="s">
        <v>0</v>
      </c>
      <c r="B474" s="30">
        <v>41</v>
      </c>
      <c r="C474" s="5">
        <v>1980</v>
      </c>
      <c r="D474" s="5">
        <v>2</v>
      </c>
      <c r="E474" s="28">
        <v>0.313</v>
      </c>
      <c r="F474" s="28">
        <v>56.13697330000001</v>
      </c>
    </row>
    <row r="475" spans="1:6" ht="12.75">
      <c r="A475" s="30" t="s">
        <v>0</v>
      </c>
      <c r="B475" s="30">
        <v>41</v>
      </c>
      <c r="C475" s="5">
        <v>1980</v>
      </c>
      <c r="D475" s="5">
        <v>3</v>
      </c>
      <c r="E475" s="28">
        <v>0.316</v>
      </c>
      <c r="F475" s="28">
        <v>76.9</v>
      </c>
    </row>
    <row r="476" spans="1:6" ht="12.75">
      <c r="A476" s="30" t="s">
        <v>0</v>
      </c>
      <c r="B476" s="30">
        <v>41</v>
      </c>
      <c r="C476" s="5">
        <v>1980</v>
      </c>
      <c r="D476" s="5">
        <v>4</v>
      </c>
      <c r="E476" s="28">
        <v>0.331</v>
      </c>
      <c r="F476" s="28">
        <v>98.00759680000002</v>
      </c>
    </row>
    <row r="477" spans="1:6" ht="12.75">
      <c r="A477" s="30" t="s">
        <v>0</v>
      </c>
      <c r="B477" s="30">
        <v>41</v>
      </c>
      <c r="C477" s="5">
        <v>1980</v>
      </c>
      <c r="D477" s="5">
        <v>5</v>
      </c>
      <c r="E477" s="28">
        <v>0.333</v>
      </c>
      <c r="F477" s="28">
        <v>119.50849690000001</v>
      </c>
    </row>
    <row r="478" spans="1:6" ht="12.75">
      <c r="A478" s="30" t="s">
        <v>0</v>
      </c>
      <c r="B478" s="30">
        <v>41</v>
      </c>
      <c r="C478" s="5">
        <v>1980</v>
      </c>
      <c r="D478" s="5">
        <v>6</v>
      </c>
      <c r="E478" s="28">
        <v>0.297</v>
      </c>
      <c r="F478" s="28">
        <v>43.19916989999999</v>
      </c>
    </row>
    <row r="479" spans="1:6" ht="12.75">
      <c r="A479" s="30" t="s">
        <v>0</v>
      </c>
      <c r="B479" s="30">
        <v>41</v>
      </c>
      <c r="C479" s="5">
        <v>1980</v>
      </c>
      <c r="D479" s="5">
        <v>7</v>
      </c>
      <c r="E479" s="28">
        <v>0.243</v>
      </c>
      <c r="F479" s="28">
        <v>25.371999999999996</v>
      </c>
    </row>
    <row r="480" spans="1:6" ht="12.75">
      <c r="A480" s="30" t="s">
        <v>0</v>
      </c>
      <c r="B480" s="30">
        <v>41</v>
      </c>
      <c r="C480" s="5">
        <v>1980</v>
      </c>
      <c r="D480" s="5">
        <v>8</v>
      </c>
      <c r="E480" s="28">
        <v>0.209</v>
      </c>
      <c r="F480" s="28">
        <v>22.44834940000001</v>
      </c>
    </row>
    <row r="481" spans="1:6" ht="12.75">
      <c r="A481" s="30" t="s">
        <v>0</v>
      </c>
      <c r="B481" s="30">
        <v>41</v>
      </c>
      <c r="C481" s="5">
        <v>1980</v>
      </c>
      <c r="D481" s="5">
        <v>9</v>
      </c>
      <c r="E481" s="28">
        <v>0.182</v>
      </c>
      <c r="F481" s="28">
        <v>21.785</v>
      </c>
    </row>
    <row r="482" spans="1:6" ht="12.75">
      <c r="A482" s="30" t="s">
        <v>0</v>
      </c>
      <c r="B482" s="30">
        <v>41</v>
      </c>
      <c r="C482" s="5">
        <v>1980</v>
      </c>
      <c r="D482" s="5">
        <v>10</v>
      </c>
      <c r="E482" s="28">
        <v>0.186</v>
      </c>
      <c r="F482" s="28">
        <v>41.910288800000004</v>
      </c>
    </row>
    <row r="483" spans="1:6" ht="12.75">
      <c r="A483" s="30" t="s">
        <v>0</v>
      </c>
      <c r="B483" s="30">
        <v>41</v>
      </c>
      <c r="C483" s="5">
        <v>1980</v>
      </c>
      <c r="D483" s="5">
        <v>11</v>
      </c>
      <c r="E483" s="28">
        <v>0.189</v>
      </c>
      <c r="F483" s="28">
        <v>85.94608749999999</v>
      </c>
    </row>
    <row r="484" spans="1:6" ht="12.75">
      <c r="A484" s="30" t="s">
        <v>0</v>
      </c>
      <c r="B484" s="30">
        <v>41</v>
      </c>
      <c r="C484" s="5">
        <v>1980</v>
      </c>
      <c r="D484" s="5">
        <v>12</v>
      </c>
      <c r="E484" s="28">
        <v>0.125</v>
      </c>
      <c r="F484" s="28">
        <v>91.5144365</v>
      </c>
    </row>
    <row r="485" spans="1:6" ht="12.75">
      <c r="A485" s="30" t="s">
        <v>0</v>
      </c>
      <c r="B485" s="30">
        <v>41</v>
      </c>
      <c r="C485" s="5">
        <v>1981</v>
      </c>
      <c r="D485" s="5">
        <v>1</v>
      </c>
      <c r="E485" s="28">
        <v>0.109</v>
      </c>
      <c r="F485" s="28">
        <v>78.95808490000002</v>
      </c>
    </row>
    <row r="486" spans="1:6" ht="12.75">
      <c r="A486" s="30" t="s">
        <v>0</v>
      </c>
      <c r="B486" s="30">
        <v>41</v>
      </c>
      <c r="C486" s="5">
        <v>1981</v>
      </c>
      <c r="D486" s="5">
        <v>2</v>
      </c>
      <c r="E486" s="28">
        <v>0.104</v>
      </c>
      <c r="F486" s="28">
        <v>77.5115123</v>
      </c>
    </row>
    <row r="487" spans="1:6" ht="12.75">
      <c r="A487" s="30" t="s">
        <v>0</v>
      </c>
      <c r="B487" s="30">
        <v>41</v>
      </c>
      <c r="C487" s="5">
        <v>1981</v>
      </c>
      <c r="D487" s="5">
        <v>3</v>
      </c>
      <c r="E487" s="28">
        <v>0.099</v>
      </c>
      <c r="F487" s="28">
        <v>47.3831153</v>
      </c>
    </row>
    <row r="488" spans="1:6" ht="12.75">
      <c r="A488" s="30" t="s">
        <v>0</v>
      </c>
      <c r="B488" s="30">
        <v>41</v>
      </c>
      <c r="C488" s="5">
        <v>1981</v>
      </c>
      <c r="D488" s="5">
        <v>4</v>
      </c>
      <c r="E488" s="28">
        <v>0.133</v>
      </c>
      <c r="F488" s="28">
        <v>94.82</v>
      </c>
    </row>
    <row r="489" spans="1:6" ht="12.75">
      <c r="A489" s="30" t="s">
        <v>0</v>
      </c>
      <c r="B489" s="30">
        <v>41</v>
      </c>
      <c r="C489" s="5">
        <v>1981</v>
      </c>
      <c r="D489" s="5">
        <v>5</v>
      </c>
      <c r="E489" s="28">
        <v>0.138</v>
      </c>
      <c r="F489" s="28">
        <v>94.52220770000004</v>
      </c>
    </row>
    <row r="490" spans="1:6" ht="12.75">
      <c r="A490" s="30" t="s">
        <v>0</v>
      </c>
      <c r="B490" s="30">
        <v>41</v>
      </c>
      <c r="C490" s="5">
        <v>1981</v>
      </c>
      <c r="D490" s="5">
        <v>6</v>
      </c>
      <c r="E490" s="28">
        <v>0.115</v>
      </c>
      <c r="F490" s="28">
        <v>34.575959799999985</v>
      </c>
    </row>
    <row r="491" spans="1:6" ht="12.75">
      <c r="A491" s="30" t="s">
        <v>0</v>
      </c>
      <c r="B491" s="30">
        <v>41</v>
      </c>
      <c r="C491" s="5">
        <v>1981</v>
      </c>
      <c r="D491" s="5">
        <v>7</v>
      </c>
      <c r="E491" s="28">
        <v>0.101</v>
      </c>
      <c r="F491" s="28">
        <v>20.779345799999994</v>
      </c>
    </row>
    <row r="492" spans="1:6" ht="12.75">
      <c r="A492" s="30" t="s">
        <v>0</v>
      </c>
      <c r="B492" s="30">
        <v>41</v>
      </c>
      <c r="C492" s="5">
        <v>1981</v>
      </c>
      <c r="D492" s="5">
        <v>8</v>
      </c>
      <c r="E492" s="28">
        <v>0.09</v>
      </c>
      <c r="F492" s="28">
        <v>19.036999999999995</v>
      </c>
    </row>
    <row r="493" spans="1:6" ht="12.75">
      <c r="A493" s="30" t="s">
        <v>0</v>
      </c>
      <c r="B493" s="30">
        <v>41</v>
      </c>
      <c r="C493" s="5">
        <v>1981</v>
      </c>
      <c r="D493" s="5">
        <v>9</v>
      </c>
      <c r="E493" s="28">
        <v>0.082</v>
      </c>
      <c r="F493" s="28">
        <v>24.182276000000005</v>
      </c>
    </row>
    <row r="494" spans="1:6" ht="12.75">
      <c r="A494" s="30" t="s">
        <v>0</v>
      </c>
      <c r="B494" s="30">
        <v>41</v>
      </c>
      <c r="C494" s="5">
        <v>1981</v>
      </c>
      <c r="D494" s="5">
        <v>10</v>
      </c>
      <c r="E494" s="28">
        <v>0.074</v>
      </c>
      <c r="F494" s="28">
        <v>29.4414673</v>
      </c>
    </row>
    <row r="495" spans="1:6" ht="12.75">
      <c r="A495" s="30" t="s">
        <v>0</v>
      </c>
      <c r="B495" s="30">
        <v>41</v>
      </c>
      <c r="C495" s="5">
        <v>1981</v>
      </c>
      <c r="D495" s="5">
        <v>11</v>
      </c>
      <c r="E495" s="28">
        <v>0.067</v>
      </c>
      <c r="F495" s="28">
        <v>18.61</v>
      </c>
    </row>
    <row r="496" spans="1:6" ht="12.75">
      <c r="A496" s="30" t="s">
        <v>0</v>
      </c>
      <c r="B496" s="30">
        <v>41</v>
      </c>
      <c r="C496" s="5">
        <v>1981</v>
      </c>
      <c r="D496" s="5">
        <v>12</v>
      </c>
      <c r="E496" s="28">
        <v>1.29</v>
      </c>
      <c r="F496" s="28">
        <v>160.4006004</v>
      </c>
    </row>
    <row r="497" spans="1:6" ht="12.75">
      <c r="A497" s="30" t="s">
        <v>0</v>
      </c>
      <c r="B497" s="30">
        <v>41</v>
      </c>
      <c r="C497" s="5">
        <v>1982</v>
      </c>
      <c r="D497" s="5">
        <v>1</v>
      </c>
      <c r="E497" s="28">
        <v>0.45</v>
      </c>
      <c r="F497" s="28">
        <v>89.44090560000001</v>
      </c>
    </row>
    <row r="498" spans="1:6" ht="12.75">
      <c r="A498" s="30" t="s">
        <v>0</v>
      </c>
      <c r="B498" s="30">
        <v>41</v>
      </c>
      <c r="C498" s="5">
        <v>1982</v>
      </c>
      <c r="D498" s="5">
        <v>2</v>
      </c>
      <c r="E498" s="28">
        <v>0.401</v>
      </c>
      <c r="F498" s="28">
        <v>54.472840900000016</v>
      </c>
    </row>
    <row r="499" spans="1:6" ht="12.75">
      <c r="A499" s="30" t="s">
        <v>0</v>
      </c>
      <c r="B499" s="30">
        <v>41</v>
      </c>
      <c r="C499" s="5">
        <v>1982</v>
      </c>
      <c r="D499" s="5">
        <v>3</v>
      </c>
      <c r="E499" s="28">
        <v>0.362</v>
      </c>
      <c r="F499" s="28">
        <v>52.6248965</v>
      </c>
    </row>
    <row r="500" spans="1:6" ht="12.75">
      <c r="A500" s="30" t="s">
        <v>0</v>
      </c>
      <c r="B500" s="30">
        <v>41</v>
      </c>
      <c r="C500" s="5">
        <v>1982</v>
      </c>
      <c r="D500" s="5">
        <v>4</v>
      </c>
      <c r="E500" s="28">
        <v>0.3</v>
      </c>
      <c r="F500" s="28">
        <v>57.405</v>
      </c>
    </row>
    <row r="501" spans="1:6" ht="12.75">
      <c r="A501" s="30" t="s">
        <v>0</v>
      </c>
      <c r="B501" s="30">
        <v>41</v>
      </c>
      <c r="C501" s="5">
        <v>1982</v>
      </c>
      <c r="D501" s="5">
        <v>5</v>
      </c>
      <c r="E501" s="28">
        <v>0.279</v>
      </c>
      <c r="F501" s="28">
        <v>48.698460999999995</v>
      </c>
    </row>
    <row r="502" spans="1:6" ht="12.75">
      <c r="A502" s="30" t="s">
        <v>0</v>
      </c>
      <c r="B502" s="30">
        <v>41</v>
      </c>
      <c r="C502" s="5">
        <v>1982</v>
      </c>
      <c r="D502" s="5">
        <v>6</v>
      </c>
      <c r="E502" s="28">
        <v>0.228</v>
      </c>
      <c r="F502" s="28">
        <v>35.90722219999999</v>
      </c>
    </row>
    <row r="503" spans="1:6" ht="12.75">
      <c r="A503" s="30" t="s">
        <v>0</v>
      </c>
      <c r="B503" s="30">
        <v>41</v>
      </c>
      <c r="C503" s="5">
        <v>1982</v>
      </c>
      <c r="D503" s="5">
        <v>7</v>
      </c>
      <c r="E503" s="28">
        <v>0.189</v>
      </c>
      <c r="F503" s="28">
        <v>22.297000000000004</v>
      </c>
    </row>
    <row r="504" spans="1:6" ht="12.75">
      <c r="A504" s="30" t="s">
        <v>0</v>
      </c>
      <c r="B504" s="30">
        <v>41</v>
      </c>
      <c r="C504" s="5">
        <v>1982</v>
      </c>
      <c r="D504" s="5">
        <v>8</v>
      </c>
      <c r="E504" s="28">
        <v>0.159</v>
      </c>
      <c r="F504" s="28">
        <v>20.586651899999996</v>
      </c>
    </row>
    <row r="505" spans="1:6" ht="12.75">
      <c r="A505" s="30" t="s">
        <v>0</v>
      </c>
      <c r="B505" s="30">
        <v>41</v>
      </c>
      <c r="C505" s="5">
        <v>1982</v>
      </c>
      <c r="D505" s="5">
        <v>9</v>
      </c>
      <c r="E505" s="28">
        <v>0.243</v>
      </c>
      <c r="F505" s="28">
        <v>40.86684979999999</v>
      </c>
    </row>
    <row r="506" spans="1:6" ht="12.75">
      <c r="A506" s="30" t="s">
        <v>0</v>
      </c>
      <c r="B506" s="30">
        <v>41</v>
      </c>
      <c r="C506" s="5">
        <v>1982</v>
      </c>
      <c r="D506" s="5">
        <v>10</v>
      </c>
      <c r="E506" s="28">
        <v>0.172</v>
      </c>
      <c r="F506" s="28">
        <v>33.3565695</v>
      </c>
    </row>
    <row r="507" spans="1:6" ht="12.75">
      <c r="A507" s="30" t="s">
        <v>0</v>
      </c>
      <c r="B507" s="30">
        <v>41</v>
      </c>
      <c r="C507" s="5">
        <v>1982</v>
      </c>
      <c r="D507" s="5">
        <v>11</v>
      </c>
      <c r="E507" s="28">
        <v>0.358</v>
      </c>
      <c r="F507" s="28">
        <v>177.37400000000002</v>
      </c>
    </row>
    <row r="508" spans="1:6" ht="12.75">
      <c r="A508" s="30" t="s">
        <v>0</v>
      </c>
      <c r="B508" s="30">
        <v>41</v>
      </c>
      <c r="C508" s="5">
        <v>1982</v>
      </c>
      <c r="D508" s="5">
        <v>12</v>
      </c>
      <c r="E508" s="28">
        <v>0.255</v>
      </c>
      <c r="F508" s="28">
        <v>77.04080409999997</v>
      </c>
    </row>
    <row r="509" spans="1:6" ht="12.75">
      <c r="A509" s="30" t="s">
        <v>0</v>
      </c>
      <c r="B509" s="30">
        <v>41</v>
      </c>
      <c r="C509" s="5">
        <v>1983</v>
      </c>
      <c r="D509" s="5">
        <v>1</v>
      </c>
      <c r="E509" s="28">
        <v>0.214</v>
      </c>
      <c r="F509" s="28">
        <v>47.46119799999999</v>
      </c>
    </row>
    <row r="510" spans="1:6" ht="12.75">
      <c r="A510" s="30" t="s">
        <v>0</v>
      </c>
      <c r="B510" s="30">
        <v>41</v>
      </c>
      <c r="C510" s="5">
        <v>1983</v>
      </c>
      <c r="D510" s="5">
        <v>2</v>
      </c>
      <c r="E510" s="28">
        <v>0.181</v>
      </c>
      <c r="F510" s="28">
        <v>40.3081498</v>
      </c>
    </row>
    <row r="511" spans="1:6" ht="12.75">
      <c r="A511" s="30" t="s">
        <v>0</v>
      </c>
      <c r="B511" s="30">
        <v>41</v>
      </c>
      <c r="C511" s="5">
        <v>1983</v>
      </c>
      <c r="D511" s="5">
        <v>3</v>
      </c>
      <c r="E511" s="28">
        <v>0.158</v>
      </c>
      <c r="F511" s="28">
        <v>29.517421999999996</v>
      </c>
    </row>
    <row r="512" spans="1:6" ht="12.75">
      <c r="A512" s="30" t="s">
        <v>0</v>
      </c>
      <c r="B512" s="30">
        <v>41</v>
      </c>
      <c r="C512" s="5">
        <v>1983</v>
      </c>
      <c r="D512" s="5">
        <v>4</v>
      </c>
      <c r="E512" s="28">
        <v>0.283</v>
      </c>
      <c r="F512" s="28">
        <v>92.7651105</v>
      </c>
    </row>
    <row r="513" spans="1:6" ht="12.75">
      <c r="A513" s="30" t="s">
        <v>0</v>
      </c>
      <c r="B513" s="30">
        <v>41</v>
      </c>
      <c r="C513" s="5">
        <v>1983</v>
      </c>
      <c r="D513" s="5">
        <v>5</v>
      </c>
      <c r="E513" s="28">
        <v>0.358</v>
      </c>
      <c r="F513" s="28">
        <v>221.50655070000002</v>
      </c>
    </row>
    <row r="514" spans="1:6" ht="12.75">
      <c r="A514" s="30" t="s">
        <v>0</v>
      </c>
      <c r="B514" s="30">
        <v>41</v>
      </c>
      <c r="C514" s="5">
        <v>1983</v>
      </c>
      <c r="D514" s="5">
        <v>6</v>
      </c>
      <c r="E514" s="28">
        <v>0.293</v>
      </c>
      <c r="F514" s="28">
        <v>93.98660510000002</v>
      </c>
    </row>
    <row r="515" spans="1:6" ht="12.75">
      <c r="A515" s="30" t="s">
        <v>0</v>
      </c>
      <c r="B515" s="30">
        <v>41</v>
      </c>
      <c r="C515" s="5">
        <v>1983</v>
      </c>
      <c r="D515" s="5">
        <v>7</v>
      </c>
      <c r="E515" s="28">
        <v>0.242</v>
      </c>
      <c r="F515" s="28">
        <v>26.5375811</v>
      </c>
    </row>
    <row r="516" spans="1:6" ht="12.75">
      <c r="A516" s="30" t="s">
        <v>0</v>
      </c>
      <c r="B516" s="30">
        <v>41</v>
      </c>
      <c r="C516" s="5">
        <v>1983</v>
      </c>
      <c r="D516" s="5">
        <v>8</v>
      </c>
      <c r="E516" s="28">
        <v>0.206</v>
      </c>
      <c r="F516" s="28">
        <v>23.936488599999997</v>
      </c>
    </row>
    <row r="517" spans="1:6" ht="12.75">
      <c r="A517" s="30" t="s">
        <v>0</v>
      </c>
      <c r="B517" s="30">
        <v>41</v>
      </c>
      <c r="C517" s="5">
        <v>1983</v>
      </c>
      <c r="D517" s="5">
        <v>9</v>
      </c>
      <c r="E517" s="28">
        <v>0.173</v>
      </c>
      <c r="F517" s="28">
        <v>25.377167300000004</v>
      </c>
    </row>
    <row r="518" spans="1:6" ht="12.75">
      <c r="A518" s="30" t="s">
        <v>0</v>
      </c>
      <c r="B518" s="30">
        <v>41</v>
      </c>
      <c r="C518" s="5">
        <v>1983</v>
      </c>
      <c r="D518" s="5">
        <v>10</v>
      </c>
      <c r="E518" s="28">
        <v>0.142</v>
      </c>
      <c r="F518" s="28">
        <v>22.646676599999996</v>
      </c>
    </row>
    <row r="519" spans="1:6" ht="12.75">
      <c r="A519" s="30" t="s">
        <v>0</v>
      </c>
      <c r="B519" s="30">
        <v>41</v>
      </c>
      <c r="C519" s="5">
        <v>1983</v>
      </c>
      <c r="D519" s="5">
        <v>11</v>
      </c>
      <c r="E519" s="28">
        <v>0.209</v>
      </c>
      <c r="F519" s="28">
        <v>199.33634340000003</v>
      </c>
    </row>
    <row r="520" spans="1:6" ht="12.75">
      <c r="A520" s="30" t="s">
        <v>0</v>
      </c>
      <c r="B520" s="30">
        <v>41</v>
      </c>
      <c r="C520" s="5">
        <v>1983</v>
      </c>
      <c r="D520" s="5">
        <v>12</v>
      </c>
      <c r="E520" s="28">
        <v>0.312</v>
      </c>
      <c r="F520" s="28">
        <v>107.80127280000002</v>
      </c>
    </row>
    <row r="521" spans="1:6" ht="12.75">
      <c r="A521" s="30" t="s">
        <v>0</v>
      </c>
      <c r="B521" s="30">
        <v>41</v>
      </c>
      <c r="C521" s="5">
        <v>1984</v>
      </c>
      <c r="D521" s="5">
        <v>1</v>
      </c>
      <c r="E521" s="28">
        <v>0.394</v>
      </c>
      <c r="F521" s="28">
        <v>115.65969380000001</v>
      </c>
    </row>
    <row r="522" spans="1:6" ht="12.75">
      <c r="A522" s="30" t="s">
        <v>0</v>
      </c>
      <c r="B522" s="30">
        <v>41</v>
      </c>
      <c r="C522" s="5">
        <v>1984</v>
      </c>
      <c r="D522" s="5">
        <v>2</v>
      </c>
      <c r="E522" s="28">
        <v>0.316</v>
      </c>
      <c r="F522" s="28">
        <v>71.6694164</v>
      </c>
    </row>
    <row r="523" spans="1:6" ht="12.75">
      <c r="A523" s="30" t="s">
        <v>0</v>
      </c>
      <c r="B523" s="30">
        <v>41</v>
      </c>
      <c r="C523" s="5">
        <v>1984</v>
      </c>
      <c r="D523" s="5">
        <v>3</v>
      </c>
      <c r="E523" s="28">
        <v>0.578</v>
      </c>
      <c r="F523" s="28">
        <v>100.2022984</v>
      </c>
    </row>
    <row r="524" spans="1:6" ht="12.75">
      <c r="A524" s="30" t="s">
        <v>0</v>
      </c>
      <c r="B524" s="30">
        <v>41</v>
      </c>
      <c r="C524" s="5">
        <v>1984</v>
      </c>
      <c r="D524" s="5">
        <v>4</v>
      </c>
      <c r="E524" s="28">
        <v>0.648</v>
      </c>
      <c r="F524" s="28">
        <v>161.7190448</v>
      </c>
    </row>
    <row r="525" spans="1:6" ht="12.75">
      <c r="A525" s="30" t="s">
        <v>0</v>
      </c>
      <c r="B525" s="30">
        <v>41</v>
      </c>
      <c r="C525" s="5">
        <v>1984</v>
      </c>
      <c r="D525" s="5">
        <v>5</v>
      </c>
      <c r="E525" s="28">
        <v>1.633</v>
      </c>
      <c r="F525" s="28">
        <v>219.54256860000004</v>
      </c>
    </row>
    <row r="526" spans="1:6" ht="12.75">
      <c r="A526" s="30" t="s">
        <v>0</v>
      </c>
      <c r="B526" s="30">
        <v>41</v>
      </c>
      <c r="C526" s="5">
        <v>1984</v>
      </c>
      <c r="D526" s="5">
        <v>6</v>
      </c>
      <c r="E526" s="28">
        <v>0.824</v>
      </c>
      <c r="F526" s="28">
        <v>133.61654070000003</v>
      </c>
    </row>
    <row r="527" spans="1:6" ht="12.75">
      <c r="A527" s="30" t="s">
        <v>0</v>
      </c>
      <c r="B527" s="30">
        <v>41</v>
      </c>
      <c r="C527" s="5">
        <v>1984</v>
      </c>
      <c r="D527" s="5">
        <v>7</v>
      </c>
      <c r="E527" s="28">
        <v>0.651</v>
      </c>
      <c r="F527" s="28">
        <v>49.2037744</v>
      </c>
    </row>
    <row r="528" spans="1:6" ht="12.75">
      <c r="A528" s="30" t="s">
        <v>0</v>
      </c>
      <c r="B528" s="30">
        <v>41</v>
      </c>
      <c r="C528" s="5">
        <v>1984</v>
      </c>
      <c r="D528" s="5">
        <v>8</v>
      </c>
      <c r="E528" s="28">
        <v>0.505</v>
      </c>
      <c r="F528" s="28">
        <v>32.7737781</v>
      </c>
    </row>
    <row r="529" spans="1:6" ht="12.75">
      <c r="A529" s="30" t="s">
        <v>0</v>
      </c>
      <c r="B529" s="30">
        <v>41</v>
      </c>
      <c r="C529" s="5">
        <v>1984</v>
      </c>
      <c r="D529" s="5">
        <v>9</v>
      </c>
      <c r="E529" s="28">
        <v>0.394</v>
      </c>
      <c r="F529" s="28">
        <v>27.565174000000003</v>
      </c>
    </row>
    <row r="530" spans="1:6" ht="12.75">
      <c r="A530" s="30" t="s">
        <v>0</v>
      </c>
      <c r="B530" s="30">
        <v>41</v>
      </c>
      <c r="C530" s="5">
        <v>1984</v>
      </c>
      <c r="D530" s="5">
        <v>10</v>
      </c>
      <c r="E530" s="28">
        <v>0.322</v>
      </c>
      <c r="F530" s="28">
        <v>32.7357362</v>
      </c>
    </row>
    <row r="531" spans="1:6" ht="12.75">
      <c r="A531" s="30" t="s">
        <v>0</v>
      </c>
      <c r="B531" s="30">
        <v>41</v>
      </c>
      <c r="C531" s="5">
        <v>1984</v>
      </c>
      <c r="D531" s="5">
        <v>11</v>
      </c>
      <c r="E531" s="28">
        <v>1.161</v>
      </c>
      <c r="F531" s="28">
        <v>192.96403060000003</v>
      </c>
    </row>
    <row r="532" spans="1:6" ht="12.75">
      <c r="A532" s="30" t="s">
        <v>0</v>
      </c>
      <c r="B532" s="30">
        <v>41</v>
      </c>
      <c r="C532" s="5">
        <v>1984</v>
      </c>
      <c r="D532" s="5">
        <v>12</v>
      </c>
      <c r="E532" s="28">
        <v>0.504</v>
      </c>
      <c r="F532" s="28">
        <v>122.96287679999998</v>
      </c>
    </row>
    <row r="533" spans="1:6" ht="12.75">
      <c r="A533" s="30" t="s">
        <v>0</v>
      </c>
      <c r="B533" s="30">
        <v>41</v>
      </c>
      <c r="C533" s="5">
        <v>1985</v>
      </c>
      <c r="D533" s="5">
        <v>1</v>
      </c>
      <c r="E533" s="28">
        <v>0.701</v>
      </c>
      <c r="F533" s="28">
        <v>172.49850659999993</v>
      </c>
    </row>
    <row r="534" spans="1:6" ht="12.75">
      <c r="A534" s="30" t="s">
        <v>0</v>
      </c>
      <c r="B534" s="30">
        <v>41</v>
      </c>
      <c r="C534" s="5">
        <v>1985</v>
      </c>
      <c r="D534" s="5">
        <v>2</v>
      </c>
      <c r="E534" s="28">
        <v>1.436</v>
      </c>
      <c r="F534" s="28">
        <v>244.81399999999996</v>
      </c>
    </row>
    <row r="535" spans="1:6" ht="12.75">
      <c r="A535" s="30" t="s">
        <v>0</v>
      </c>
      <c r="B535" s="30">
        <v>41</v>
      </c>
      <c r="C535" s="5">
        <v>1985</v>
      </c>
      <c r="D535" s="5">
        <v>3</v>
      </c>
      <c r="E535" s="28">
        <v>0.774</v>
      </c>
      <c r="F535" s="28">
        <v>107.10230869999998</v>
      </c>
    </row>
    <row r="536" spans="1:6" ht="12.75">
      <c r="A536" s="30" t="s">
        <v>0</v>
      </c>
      <c r="B536" s="30">
        <v>41</v>
      </c>
      <c r="C536" s="5">
        <v>1985</v>
      </c>
      <c r="D536" s="5">
        <v>4</v>
      </c>
      <c r="E536" s="28">
        <v>0.769</v>
      </c>
      <c r="F536" s="28">
        <v>188.2965005</v>
      </c>
    </row>
    <row r="537" spans="1:6" ht="12.75">
      <c r="A537" s="30" t="s">
        <v>0</v>
      </c>
      <c r="B537" s="30">
        <v>41</v>
      </c>
      <c r="C537" s="5">
        <v>1985</v>
      </c>
      <c r="D537" s="5">
        <v>5</v>
      </c>
      <c r="E537" s="28">
        <v>0.762</v>
      </c>
      <c r="F537" s="28">
        <v>124.10853100000001</v>
      </c>
    </row>
    <row r="538" spans="1:6" ht="12.75">
      <c r="A538" s="30" t="s">
        <v>0</v>
      </c>
      <c r="B538" s="30">
        <v>41</v>
      </c>
      <c r="C538" s="5">
        <v>1985</v>
      </c>
      <c r="D538" s="5">
        <v>6</v>
      </c>
      <c r="E538" s="28">
        <v>0.601</v>
      </c>
      <c r="F538" s="28">
        <v>94.21491320000001</v>
      </c>
    </row>
    <row r="539" spans="1:6" ht="12.75">
      <c r="A539" s="30" t="s">
        <v>0</v>
      </c>
      <c r="B539" s="30">
        <v>41</v>
      </c>
      <c r="C539" s="5">
        <v>1985</v>
      </c>
      <c r="D539" s="5">
        <v>7</v>
      </c>
      <c r="E539" s="28">
        <v>0.476</v>
      </c>
      <c r="F539" s="28">
        <v>38.85074459999999</v>
      </c>
    </row>
    <row r="540" spans="1:6" ht="12.75">
      <c r="A540" s="30" t="s">
        <v>0</v>
      </c>
      <c r="B540" s="30">
        <v>41</v>
      </c>
      <c r="C540" s="5">
        <v>1985</v>
      </c>
      <c r="D540" s="5">
        <v>8</v>
      </c>
      <c r="E540" s="28">
        <v>0.386</v>
      </c>
      <c r="F540" s="28">
        <v>26.6814968</v>
      </c>
    </row>
    <row r="541" spans="1:6" ht="12.75">
      <c r="A541" s="30" t="s">
        <v>0</v>
      </c>
      <c r="B541" s="30">
        <v>41</v>
      </c>
      <c r="C541" s="5">
        <v>1985</v>
      </c>
      <c r="D541" s="5">
        <v>9</v>
      </c>
      <c r="E541" s="28">
        <v>0.316</v>
      </c>
      <c r="F541" s="28">
        <v>24.145</v>
      </c>
    </row>
    <row r="542" spans="1:6" ht="12.75">
      <c r="A542" s="30" t="s">
        <v>0</v>
      </c>
      <c r="B542" s="30">
        <v>41</v>
      </c>
      <c r="C542" s="5">
        <v>1985</v>
      </c>
      <c r="D542" s="5">
        <v>10</v>
      </c>
      <c r="E542" s="28">
        <v>0.253</v>
      </c>
      <c r="F542" s="28">
        <v>23.911329199999994</v>
      </c>
    </row>
    <row r="543" spans="1:6" ht="12.75">
      <c r="A543" s="30" t="s">
        <v>0</v>
      </c>
      <c r="B543" s="30">
        <v>41</v>
      </c>
      <c r="C543" s="5">
        <v>1985</v>
      </c>
      <c r="D543" s="5">
        <v>11</v>
      </c>
      <c r="E543" s="28">
        <v>0.307</v>
      </c>
      <c r="F543" s="28">
        <v>56.767992899999996</v>
      </c>
    </row>
    <row r="544" spans="1:6" ht="12.75">
      <c r="A544" s="30" t="s">
        <v>0</v>
      </c>
      <c r="B544" s="30">
        <v>41</v>
      </c>
      <c r="C544" s="5">
        <v>1985</v>
      </c>
      <c r="D544" s="5">
        <v>12</v>
      </c>
      <c r="E544" s="28">
        <v>0.551</v>
      </c>
      <c r="F544" s="28">
        <v>78.28762219999999</v>
      </c>
    </row>
    <row r="545" spans="1:6" ht="12.75">
      <c r="A545" s="30" t="s">
        <v>0</v>
      </c>
      <c r="B545" s="30">
        <v>41</v>
      </c>
      <c r="C545" s="5">
        <v>1986</v>
      </c>
      <c r="D545" s="5">
        <v>1</v>
      </c>
      <c r="E545" s="28">
        <v>0.429</v>
      </c>
      <c r="F545" s="28">
        <v>90.56673549999998</v>
      </c>
    </row>
    <row r="546" spans="1:6" ht="12.75">
      <c r="A546" s="30" t="s">
        <v>0</v>
      </c>
      <c r="B546" s="30">
        <v>41</v>
      </c>
      <c r="C546" s="5">
        <v>1986</v>
      </c>
      <c r="D546" s="5">
        <v>2</v>
      </c>
      <c r="E546" s="28">
        <v>1.004</v>
      </c>
      <c r="F546" s="28">
        <v>145.95267270000002</v>
      </c>
    </row>
    <row r="547" spans="1:6" ht="12.75">
      <c r="A547" s="30" t="s">
        <v>0</v>
      </c>
      <c r="B547" s="30">
        <v>41</v>
      </c>
      <c r="C547" s="5">
        <v>1986</v>
      </c>
      <c r="D547" s="5">
        <v>3</v>
      </c>
      <c r="E547" s="28">
        <v>0.706</v>
      </c>
      <c r="F547" s="28">
        <v>111.02808709999996</v>
      </c>
    </row>
    <row r="548" spans="1:6" ht="12.75">
      <c r="A548" s="30" t="s">
        <v>0</v>
      </c>
      <c r="B548" s="30">
        <v>41</v>
      </c>
      <c r="C548" s="5">
        <v>1986</v>
      </c>
      <c r="D548" s="5">
        <v>4</v>
      </c>
      <c r="E548" s="28">
        <v>0.61</v>
      </c>
      <c r="F548" s="28">
        <v>92.58521939999997</v>
      </c>
    </row>
    <row r="549" spans="1:6" ht="12.75">
      <c r="A549" s="30" t="s">
        <v>0</v>
      </c>
      <c r="B549" s="30">
        <v>41</v>
      </c>
      <c r="C549" s="5">
        <v>1986</v>
      </c>
      <c r="D549" s="5">
        <v>5</v>
      </c>
      <c r="E549" s="28">
        <v>0.521</v>
      </c>
      <c r="F549" s="28">
        <v>107.27800000000002</v>
      </c>
    </row>
    <row r="550" spans="1:6" ht="12.75">
      <c r="A550" s="30" t="s">
        <v>0</v>
      </c>
      <c r="B550" s="30">
        <v>41</v>
      </c>
      <c r="C550" s="5">
        <v>1986</v>
      </c>
      <c r="D550" s="5">
        <v>6</v>
      </c>
      <c r="E550" s="28">
        <v>0.409</v>
      </c>
      <c r="F550" s="28">
        <v>45.87515740000001</v>
      </c>
    </row>
    <row r="551" spans="1:6" ht="12.75">
      <c r="A551" s="30" t="s">
        <v>0</v>
      </c>
      <c r="B551" s="30">
        <v>41</v>
      </c>
      <c r="C551" s="5">
        <v>1986</v>
      </c>
      <c r="D551" s="5">
        <v>7</v>
      </c>
      <c r="E551" s="28">
        <v>0.326</v>
      </c>
      <c r="F551" s="28">
        <v>26.7826782</v>
      </c>
    </row>
    <row r="552" spans="1:6" ht="12.75">
      <c r="A552" s="30" t="s">
        <v>0</v>
      </c>
      <c r="B552" s="30">
        <v>41</v>
      </c>
      <c r="C552" s="5">
        <v>1986</v>
      </c>
      <c r="D552" s="5">
        <v>8</v>
      </c>
      <c r="E552" s="28">
        <v>0.268</v>
      </c>
      <c r="F552" s="28">
        <v>22.823352099999997</v>
      </c>
    </row>
    <row r="553" spans="1:6" ht="12.75">
      <c r="A553" s="30" t="s">
        <v>0</v>
      </c>
      <c r="B553" s="30">
        <v>41</v>
      </c>
      <c r="C553" s="5">
        <v>1986</v>
      </c>
      <c r="D553" s="5">
        <v>9</v>
      </c>
      <c r="E553" s="28">
        <v>0.517</v>
      </c>
      <c r="F553" s="28">
        <v>49.873</v>
      </c>
    </row>
    <row r="554" spans="1:6" ht="12.75">
      <c r="A554" s="30" t="s">
        <v>0</v>
      </c>
      <c r="B554" s="30">
        <v>41</v>
      </c>
      <c r="C554" s="5">
        <v>1986</v>
      </c>
      <c r="D554" s="5">
        <v>10</v>
      </c>
      <c r="E554" s="28">
        <v>0.268</v>
      </c>
      <c r="F554" s="28">
        <v>68.3109146</v>
      </c>
    </row>
    <row r="555" spans="1:6" ht="12.75">
      <c r="A555" s="30" t="s">
        <v>0</v>
      </c>
      <c r="B555" s="30">
        <v>41</v>
      </c>
      <c r="C555" s="5">
        <v>1986</v>
      </c>
      <c r="D555" s="5">
        <v>11</v>
      </c>
      <c r="E555" s="28">
        <v>0.218</v>
      </c>
      <c r="F555" s="28">
        <v>73.6528098</v>
      </c>
    </row>
    <row r="556" spans="1:6" ht="12.75">
      <c r="A556" s="30" t="s">
        <v>0</v>
      </c>
      <c r="B556" s="30">
        <v>41</v>
      </c>
      <c r="C556" s="5">
        <v>1986</v>
      </c>
      <c r="D556" s="5">
        <v>12</v>
      </c>
      <c r="E556" s="28">
        <v>0.194</v>
      </c>
      <c r="F556" s="28">
        <v>64.8104328</v>
      </c>
    </row>
    <row r="557" spans="1:6" ht="12.75">
      <c r="A557" s="30" t="s">
        <v>0</v>
      </c>
      <c r="B557" s="30">
        <v>41</v>
      </c>
      <c r="C557" s="5">
        <v>1987</v>
      </c>
      <c r="D557" s="5">
        <v>1</v>
      </c>
      <c r="E557" s="28">
        <v>0.66</v>
      </c>
      <c r="F557" s="28">
        <v>134.24149219999998</v>
      </c>
    </row>
    <row r="558" spans="1:6" ht="12.75">
      <c r="A558" s="30" t="s">
        <v>0</v>
      </c>
      <c r="B558" s="30">
        <v>41</v>
      </c>
      <c r="C558" s="5">
        <v>1987</v>
      </c>
      <c r="D558" s="5">
        <v>2</v>
      </c>
      <c r="E558" s="28">
        <v>0.566</v>
      </c>
      <c r="F558" s="28">
        <v>143.95</v>
      </c>
    </row>
    <row r="559" spans="1:6" ht="12.75">
      <c r="A559" s="30" t="s">
        <v>0</v>
      </c>
      <c r="B559" s="30">
        <v>41</v>
      </c>
      <c r="C559" s="5">
        <v>1987</v>
      </c>
      <c r="D559" s="5">
        <v>3</v>
      </c>
      <c r="E559" s="28">
        <v>0.431</v>
      </c>
      <c r="F559" s="28">
        <v>104.8716605</v>
      </c>
    </row>
    <row r="560" spans="1:6" ht="12.75">
      <c r="A560" s="30" t="s">
        <v>0</v>
      </c>
      <c r="B560" s="30">
        <v>41</v>
      </c>
      <c r="C560" s="5">
        <v>1987</v>
      </c>
      <c r="D560" s="5">
        <v>4</v>
      </c>
      <c r="E560" s="28">
        <v>0.464</v>
      </c>
      <c r="F560" s="28">
        <v>88.6590414</v>
      </c>
    </row>
    <row r="561" spans="1:6" ht="12.75">
      <c r="A561" s="30" t="s">
        <v>0</v>
      </c>
      <c r="B561" s="30">
        <v>41</v>
      </c>
      <c r="C561" s="5">
        <v>1987</v>
      </c>
      <c r="D561" s="5">
        <v>5</v>
      </c>
      <c r="E561" s="28">
        <v>0.424</v>
      </c>
      <c r="F561" s="28">
        <v>95.06535740000001</v>
      </c>
    </row>
    <row r="562" spans="1:6" ht="12.75">
      <c r="A562" s="30" t="s">
        <v>0</v>
      </c>
      <c r="B562" s="30">
        <v>41</v>
      </c>
      <c r="C562" s="5">
        <v>1987</v>
      </c>
      <c r="D562" s="5">
        <v>6</v>
      </c>
      <c r="E562" s="28">
        <v>0.339</v>
      </c>
      <c r="F562" s="28">
        <v>54.44404809999999</v>
      </c>
    </row>
    <row r="563" spans="1:6" ht="12.75">
      <c r="A563" s="30" t="s">
        <v>0</v>
      </c>
      <c r="B563" s="30">
        <v>41</v>
      </c>
      <c r="C563" s="5">
        <v>1987</v>
      </c>
      <c r="D563" s="5">
        <v>7</v>
      </c>
      <c r="E563" s="28">
        <v>0.293</v>
      </c>
      <c r="F563" s="28">
        <v>47.3345771</v>
      </c>
    </row>
    <row r="564" spans="1:6" ht="12.75">
      <c r="A564" s="30" t="s">
        <v>0</v>
      </c>
      <c r="B564" s="30">
        <v>41</v>
      </c>
      <c r="C564" s="5">
        <v>1987</v>
      </c>
      <c r="D564" s="5">
        <v>8</v>
      </c>
      <c r="E564" s="28">
        <v>0.234</v>
      </c>
      <c r="F564" s="28">
        <v>26.982814599999998</v>
      </c>
    </row>
    <row r="565" spans="1:6" ht="12.75">
      <c r="A565" s="30" t="s">
        <v>0</v>
      </c>
      <c r="B565" s="30">
        <v>41</v>
      </c>
      <c r="C565" s="5">
        <v>1987</v>
      </c>
      <c r="D565" s="5">
        <v>9</v>
      </c>
      <c r="E565" s="28">
        <v>0.209</v>
      </c>
      <c r="F565" s="28">
        <v>40.565006499999996</v>
      </c>
    </row>
    <row r="566" spans="1:6" ht="12.75">
      <c r="A566" s="30" t="s">
        <v>0</v>
      </c>
      <c r="B566" s="30">
        <v>41</v>
      </c>
      <c r="C566" s="5">
        <v>1987</v>
      </c>
      <c r="D566" s="5">
        <v>10</v>
      </c>
      <c r="E566" s="28">
        <v>0.207</v>
      </c>
      <c r="F566" s="28">
        <v>210.19748330000002</v>
      </c>
    </row>
    <row r="567" spans="1:6" ht="12.75">
      <c r="A567" s="30" t="s">
        <v>0</v>
      </c>
      <c r="B567" s="30">
        <v>41</v>
      </c>
      <c r="C567" s="5">
        <v>1987</v>
      </c>
      <c r="D567" s="5">
        <v>11</v>
      </c>
      <c r="E567" s="28">
        <v>0.2</v>
      </c>
      <c r="F567" s="28">
        <v>207.6434765</v>
      </c>
    </row>
    <row r="568" spans="1:6" ht="12.75">
      <c r="A568" s="30" t="s">
        <v>0</v>
      </c>
      <c r="B568" s="30">
        <v>41</v>
      </c>
      <c r="C568" s="5">
        <v>1987</v>
      </c>
      <c r="D568" s="5">
        <v>12</v>
      </c>
      <c r="E568" s="28">
        <v>0.237</v>
      </c>
      <c r="F568" s="28">
        <v>265.63643780000007</v>
      </c>
    </row>
    <row r="569" spans="1:6" ht="12.75">
      <c r="A569" s="30" t="s">
        <v>0</v>
      </c>
      <c r="B569" s="30">
        <v>41</v>
      </c>
      <c r="C569" s="5">
        <v>1988</v>
      </c>
      <c r="D569" s="5">
        <v>1</v>
      </c>
      <c r="E569" s="28">
        <v>0.417</v>
      </c>
      <c r="F569" s="28">
        <v>266.70003049999997</v>
      </c>
    </row>
    <row r="570" spans="1:6" ht="12.75">
      <c r="A570" s="30" t="s">
        <v>0</v>
      </c>
      <c r="B570" s="30">
        <v>41</v>
      </c>
      <c r="C570" s="5">
        <v>1988</v>
      </c>
      <c r="D570" s="5">
        <v>2</v>
      </c>
      <c r="E570" s="28">
        <v>0.407</v>
      </c>
      <c r="F570" s="28">
        <v>220.73027020000004</v>
      </c>
    </row>
    <row r="571" spans="1:6" ht="12.75">
      <c r="A571" s="30" t="s">
        <v>0</v>
      </c>
      <c r="B571" s="30">
        <v>41</v>
      </c>
      <c r="C571" s="5">
        <v>1988</v>
      </c>
      <c r="D571" s="5">
        <v>3</v>
      </c>
      <c r="E571" s="28">
        <v>0.355</v>
      </c>
      <c r="F571" s="28">
        <v>196.60918759999998</v>
      </c>
    </row>
    <row r="572" spans="1:6" ht="12.75">
      <c r="A572" s="30" t="s">
        <v>0</v>
      </c>
      <c r="B572" s="30">
        <v>41</v>
      </c>
      <c r="C572" s="5">
        <v>1988</v>
      </c>
      <c r="D572" s="5">
        <v>4</v>
      </c>
      <c r="E572" s="28">
        <v>0.523</v>
      </c>
      <c r="F572" s="28">
        <v>240.62655390000006</v>
      </c>
    </row>
    <row r="573" spans="1:6" ht="12.75">
      <c r="A573" s="30" t="s">
        <v>0</v>
      </c>
      <c r="B573" s="30">
        <v>41</v>
      </c>
      <c r="C573" s="5">
        <v>1988</v>
      </c>
      <c r="D573" s="5">
        <v>5</v>
      </c>
      <c r="E573" s="28">
        <v>0.493</v>
      </c>
      <c r="F573" s="28">
        <v>247.2087444</v>
      </c>
    </row>
    <row r="574" spans="1:6" ht="12.75">
      <c r="A574" s="30" t="s">
        <v>0</v>
      </c>
      <c r="B574" s="30">
        <v>41</v>
      </c>
      <c r="C574" s="5">
        <v>1988</v>
      </c>
      <c r="D574" s="5">
        <v>6</v>
      </c>
      <c r="E574" s="28">
        <v>0.556</v>
      </c>
      <c r="F574" s="28">
        <v>218.03110350000003</v>
      </c>
    </row>
    <row r="575" spans="1:6" ht="12.75">
      <c r="A575" s="30" t="s">
        <v>0</v>
      </c>
      <c r="B575" s="30">
        <v>41</v>
      </c>
      <c r="C575" s="5">
        <v>1988</v>
      </c>
      <c r="D575" s="5">
        <v>7</v>
      </c>
      <c r="E575" s="28">
        <v>0.456</v>
      </c>
      <c r="F575" s="28">
        <v>204.6429999999999</v>
      </c>
    </row>
    <row r="576" spans="1:6" ht="12.75">
      <c r="A576" s="30" t="s">
        <v>0</v>
      </c>
      <c r="B576" s="30">
        <v>41</v>
      </c>
      <c r="C576" s="5">
        <v>1988</v>
      </c>
      <c r="D576" s="5">
        <v>8</v>
      </c>
      <c r="E576" s="28">
        <v>0.373</v>
      </c>
      <c r="F576" s="28">
        <v>40.728000000000016</v>
      </c>
    </row>
    <row r="577" spans="1:6" ht="12.75">
      <c r="A577" s="30" t="s">
        <v>0</v>
      </c>
      <c r="B577" s="30">
        <v>41</v>
      </c>
      <c r="C577" s="5">
        <v>1988</v>
      </c>
      <c r="D577" s="5">
        <v>9</v>
      </c>
      <c r="E577" s="28">
        <v>0.302</v>
      </c>
      <c r="F577" s="28">
        <v>31.752000000000002</v>
      </c>
    </row>
    <row r="578" spans="1:6" ht="12.75">
      <c r="A578" s="30" t="s">
        <v>0</v>
      </c>
      <c r="B578" s="30">
        <v>41</v>
      </c>
      <c r="C578" s="5">
        <v>1988</v>
      </c>
      <c r="D578" s="5">
        <v>10</v>
      </c>
      <c r="E578" s="28">
        <v>0.287</v>
      </c>
      <c r="F578" s="28">
        <v>49.9509056</v>
      </c>
    </row>
    <row r="579" spans="1:6" ht="12.75">
      <c r="A579" s="30" t="s">
        <v>0</v>
      </c>
      <c r="B579" s="30">
        <v>41</v>
      </c>
      <c r="C579" s="5">
        <v>1988</v>
      </c>
      <c r="D579" s="5">
        <v>11</v>
      </c>
      <c r="E579" s="28">
        <v>0.22</v>
      </c>
      <c r="F579" s="28">
        <v>52.22767610000001</v>
      </c>
    </row>
    <row r="580" spans="1:6" ht="12.75">
      <c r="A580" s="30" t="s">
        <v>0</v>
      </c>
      <c r="B580" s="30">
        <v>41</v>
      </c>
      <c r="C580" s="5">
        <v>1988</v>
      </c>
      <c r="D580" s="5">
        <v>12</v>
      </c>
      <c r="E580" s="28">
        <v>0.183</v>
      </c>
      <c r="F580" s="28">
        <v>28.63913509999999</v>
      </c>
    </row>
    <row r="581" spans="1:6" ht="12.75">
      <c r="A581" s="30" t="s">
        <v>0</v>
      </c>
      <c r="B581" s="30">
        <v>41</v>
      </c>
      <c r="C581" s="5">
        <v>1989</v>
      </c>
      <c r="D581" s="5">
        <v>1</v>
      </c>
      <c r="E581" s="28">
        <v>0.15</v>
      </c>
      <c r="F581" s="28">
        <v>27.327159399999992</v>
      </c>
    </row>
    <row r="582" spans="1:6" ht="12.75">
      <c r="A582" s="30" t="s">
        <v>0</v>
      </c>
      <c r="B582" s="30">
        <v>41</v>
      </c>
      <c r="C582" s="5">
        <v>1989</v>
      </c>
      <c r="D582" s="5">
        <v>2</v>
      </c>
      <c r="E582" s="28">
        <v>0.142</v>
      </c>
      <c r="F582" s="28">
        <v>37.65689849999999</v>
      </c>
    </row>
    <row r="583" spans="1:6" ht="12.75">
      <c r="A583" s="30" t="s">
        <v>0</v>
      </c>
      <c r="B583" s="30">
        <v>41</v>
      </c>
      <c r="C583" s="5">
        <v>1989</v>
      </c>
      <c r="D583" s="5">
        <v>3</v>
      </c>
      <c r="E583" s="28">
        <v>0.132</v>
      </c>
      <c r="F583" s="28">
        <v>37.747</v>
      </c>
    </row>
    <row r="584" spans="1:6" ht="12.75">
      <c r="A584" s="30" t="s">
        <v>0</v>
      </c>
      <c r="B584" s="30">
        <v>41</v>
      </c>
      <c r="C584" s="5">
        <v>1989</v>
      </c>
      <c r="D584" s="5">
        <v>4</v>
      </c>
      <c r="E584" s="28">
        <v>0.21</v>
      </c>
      <c r="F584" s="28">
        <v>83.55603409999998</v>
      </c>
    </row>
    <row r="585" spans="1:6" ht="12.75">
      <c r="A585" s="30" t="s">
        <v>0</v>
      </c>
      <c r="B585" s="30">
        <v>41</v>
      </c>
      <c r="C585" s="5">
        <v>1989</v>
      </c>
      <c r="D585" s="5">
        <v>5</v>
      </c>
      <c r="E585" s="28">
        <v>0.224</v>
      </c>
      <c r="F585" s="28">
        <v>52.4632888</v>
      </c>
    </row>
    <row r="586" spans="1:6" ht="12.75">
      <c r="A586" s="30" t="s">
        <v>0</v>
      </c>
      <c r="B586" s="30">
        <v>41</v>
      </c>
      <c r="C586" s="5">
        <v>1989</v>
      </c>
      <c r="D586" s="5">
        <v>6</v>
      </c>
      <c r="E586" s="28">
        <v>0.214</v>
      </c>
      <c r="F586" s="28">
        <v>53.72800000000001</v>
      </c>
    </row>
    <row r="587" spans="1:6" ht="12.75">
      <c r="A587" s="30" t="s">
        <v>0</v>
      </c>
      <c r="B587" s="30">
        <v>41</v>
      </c>
      <c r="C587" s="5">
        <v>1989</v>
      </c>
      <c r="D587" s="5">
        <v>7</v>
      </c>
      <c r="E587" s="28">
        <v>0.147</v>
      </c>
      <c r="F587" s="28">
        <v>33.57899999999999</v>
      </c>
    </row>
    <row r="588" spans="1:6" ht="12.75">
      <c r="A588" s="30" t="s">
        <v>0</v>
      </c>
      <c r="B588" s="30">
        <v>41</v>
      </c>
      <c r="C588" s="5">
        <v>1989</v>
      </c>
      <c r="D588" s="5">
        <v>8</v>
      </c>
      <c r="E588" s="28">
        <v>0.132</v>
      </c>
      <c r="F588" s="28">
        <v>26.984000000000005</v>
      </c>
    </row>
    <row r="589" spans="1:6" ht="12.75">
      <c r="A589" s="30" t="s">
        <v>0</v>
      </c>
      <c r="B589" s="30">
        <v>41</v>
      </c>
      <c r="C589" s="5">
        <v>1989</v>
      </c>
      <c r="D589" s="5">
        <v>9</v>
      </c>
      <c r="E589" s="28">
        <v>0.118</v>
      </c>
      <c r="F589" s="28">
        <v>26.809779199999998</v>
      </c>
    </row>
    <row r="590" spans="1:6" ht="12.75">
      <c r="A590" s="30" t="s">
        <v>0</v>
      </c>
      <c r="B590" s="30">
        <v>41</v>
      </c>
      <c r="C590" s="5">
        <v>1989</v>
      </c>
      <c r="D590" s="5">
        <v>10</v>
      </c>
      <c r="E590" s="28">
        <v>0.103</v>
      </c>
      <c r="F590" s="28">
        <v>32.452000000000005</v>
      </c>
    </row>
    <row r="591" spans="1:6" ht="12.75">
      <c r="A591" s="30" t="s">
        <v>0</v>
      </c>
      <c r="B591" s="30">
        <v>41</v>
      </c>
      <c r="C591" s="5">
        <v>1989</v>
      </c>
      <c r="D591" s="5">
        <v>11</v>
      </c>
      <c r="E591" s="28">
        <v>0.431</v>
      </c>
      <c r="F591" s="28">
        <v>404.6463215999999</v>
      </c>
    </row>
    <row r="592" spans="1:6" ht="12.75">
      <c r="A592" s="30" t="s">
        <v>0</v>
      </c>
      <c r="B592" s="30">
        <v>41</v>
      </c>
      <c r="C592" s="5">
        <v>1989</v>
      </c>
      <c r="D592" s="5">
        <v>12</v>
      </c>
      <c r="E592" s="28">
        <v>2.801</v>
      </c>
      <c r="F592" s="28">
        <v>522.1751982</v>
      </c>
    </row>
    <row r="593" spans="1:6" ht="12.75">
      <c r="A593" s="30" t="s">
        <v>0</v>
      </c>
      <c r="B593" s="30">
        <v>41</v>
      </c>
      <c r="C593" s="5">
        <v>1990</v>
      </c>
      <c r="D593" s="5">
        <v>1</v>
      </c>
      <c r="E593" s="28">
        <v>1.006</v>
      </c>
      <c r="F593" s="28">
        <v>140.356</v>
      </c>
    </row>
    <row r="594" spans="1:6" ht="12.75">
      <c r="A594" s="30" t="s">
        <v>0</v>
      </c>
      <c r="B594" s="30">
        <v>41</v>
      </c>
      <c r="C594" s="5">
        <v>1990</v>
      </c>
      <c r="D594" s="5">
        <v>2</v>
      </c>
      <c r="E594" s="28">
        <v>0.815</v>
      </c>
      <c r="F594" s="28">
        <v>73.90530589999999</v>
      </c>
    </row>
    <row r="595" spans="1:6" ht="12.75">
      <c r="A595" s="30" t="s">
        <v>0</v>
      </c>
      <c r="B595" s="30">
        <v>41</v>
      </c>
      <c r="C595" s="5">
        <v>1990</v>
      </c>
      <c r="D595" s="5">
        <v>3</v>
      </c>
      <c r="E595" s="28">
        <v>0.636</v>
      </c>
      <c r="F595" s="28">
        <v>56.6655906</v>
      </c>
    </row>
    <row r="596" spans="1:6" ht="12.75">
      <c r="A596" s="30" t="s">
        <v>0</v>
      </c>
      <c r="B596" s="30">
        <v>41</v>
      </c>
      <c r="C596" s="5">
        <v>1990</v>
      </c>
      <c r="D596" s="5">
        <v>4</v>
      </c>
      <c r="E596" s="28">
        <v>0.518</v>
      </c>
      <c r="F596" s="28">
        <v>63.3735997</v>
      </c>
    </row>
    <row r="597" spans="1:6" ht="12.75">
      <c r="A597" s="30" t="s">
        <v>0</v>
      </c>
      <c r="B597" s="30">
        <v>41</v>
      </c>
      <c r="C597" s="5">
        <v>1990</v>
      </c>
      <c r="D597" s="5">
        <v>5</v>
      </c>
      <c r="E597" s="28">
        <v>0.418</v>
      </c>
      <c r="F597" s="28">
        <v>46.43185120000001</v>
      </c>
    </row>
    <row r="598" spans="1:6" ht="12.75">
      <c r="A598" s="30" t="s">
        <v>0</v>
      </c>
      <c r="B598" s="30">
        <v>41</v>
      </c>
      <c r="C598" s="5">
        <v>1990</v>
      </c>
      <c r="D598" s="5">
        <v>6</v>
      </c>
      <c r="E598" s="28">
        <v>0.328</v>
      </c>
      <c r="F598" s="28">
        <v>34.2845117</v>
      </c>
    </row>
    <row r="599" spans="1:6" ht="12.75">
      <c r="A599" s="30" t="s">
        <v>0</v>
      </c>
      <c r="B599" s="30">
        <v>41</v>
      </c>
      <c r="C599" s="5">
        <v>1990</v>
      </c>
      <c r="D599" s="5">
        <v>7</v>
      </c>
      <c r="E599" s="28">
        <v>0.263</v>
      </c>
      <c r="F599" s="28">
        <v>27.905</v>
      </c>
    </row>
    <row r="600" spans="1:6" ht="12.75">
      <c r="A600" s="30" t="s">
        <v>0</v>
      </c>
      <c r="B600" s="30">
        <v>41</v>
      </c>
      <c r="C600" s="5">
        <v>1990</v>
      </c>
      <c r="D600" s="5">
        <v>8</v>
      </c>
      <c r="E600" s="28">
        <v>0.219</v>
      </c>
      <c r="F600" s="28">
        <v>26.311593800000004</v>
      </c>
    </row>
    <row r="601" spans="1:6" ht="12.75">
      <c r="A601" s="30" t="s">
        <v>0</v>
      </c>
      <c r="B601" s="30">
        <v>41</v>
      </c>
      <c r="C601" s="5">
        <v>1990</v>
      </c>
      <c r="D601" s="5">
        <v>9</v>
      </c>
      <c r="E601" s="28">
        <v>0.183</v>
      </c>
      <c r="F601" s="28">
        <v>28.319564199999995</v>
      </c>
    </row>
    <row r="602" spans="1:6" ht="12.75">
      <c r="A602" s="30" t="s">
        <v>0</v>
      </c>
      <c r="B602" s="30">
        <v>41</v>
      </c>
      <c r="C602" s="5">
        <v>1990</v>
      </c>
      <c r="D602" s="5">
        <v>10</v>
      </c>
      <c r="E602" s="28">
        <v>0.488</v>
      </c>
      <c r="F602" s="28">
        <v>158.76386259999998</v>
      </c>
    </row>
    <row r="603" spans="1:6" ht="12.75">
      <c r="A603" s="30" t="s">
        <v>0</v>
      </c>
      <c r="B603" s="30">
        <v>41</v>
      </c>
      <c r="C603" s="5">
        <v>1990</v>
      </c>
      <c r="D603" s="5">
        <v>11</v>
      </c>
      <c r="E603" s="28">
        <v>0.279</v>
      </c>
      <c r="F603" s="28">
        <v>88.558</v>
      </c>
    </row>
    <row r="604" spans="1:6" ht="12.75">
      <c r="A604" s="30" t="s">
        <v>0</v>
      </c>
      <c r="B604" s="30">
        <v>41</v>
      </c>
      <c r="C604" s="5">
        <v>1990</v>
      </c>
      <c r="D604" s="5">
        <v>12</v>
      </c>
      <c r="E604" s="28">
        <v>0.235</v>
      </c>
      <c r="F604" s="28">
        <v>47.57724509999999</v>
      </c>
    </row>
    <row r="605" spans="1:6" ht="12.75">
      <c r="A605" s="30" t="s">
        <v>0</v>
      </c>
      <c r="B605" s="30">
        <v>41</v>
      </c>
      <c r="C605" s="5">
        <v>1991</v>
      </c>
      <c r="D605" s="5">
        <v>1</v>
      </c>
      <c r="E605" s="28">
        <v>0.32</v>
      </c>
      <c r="F605" s="28">
        <v>60.214226600000025</v>
      </c>
    </row>
    <row r="606" spans="1:6" ht="12.75">
      <c r="A606" s="30" t="s">
        <v>0</v>
      </c>
      <c r="B606" s="30">
        <v>41</v>
      </c>
      <c r="C606" s="5">
        <v>1991</v>
      </c>
      <c r="D606" s="5">
        <v>2</v>
      </c>
      <c r="E606" s="28">
        <v>0.631</v>
      </c>
      <c r="F606" s="28">
        <v>55.767485499999985</v>
      </c>
    </row>
    <row r="607" spans="1:6" ht="12.75">
      <c r="A607" s="30" t="s">
        <v>0</v>
      </c>
      <c r="B607" s="30">
        <v>41</v>
      </c>
      <c r="C607" s="5">
        <v>1991</v>
      </c>
      <c r="D607" s="5">
        <v>3</v>
      </c>
      <c r="E607" s="28">
        <v>0.769</v>
      </c>
      <c r="F607" s="28">
        <v>242.57299999999992</v>
      </c>
    </row>
    <row r="608" spans="1:6" ht="12.75">
      <c r="A608" s="30" t="s">
        <v>0</v>
      </c>
      <c r="B608" s="30">
        <v>41</v>
      </c>
      <c r="C608" s="5">
        <v>1991</v>
      </c>
      <c r="D608" s="5">
        <v>4</v>
      </c>
      <c r="E608" s="28">
        <v>0.582</v>
      </c>
      <c r="F608" s="28">
        <v>105.76399999999998</v>
      </c>
    </row>
    <row r="609" spans="1:6" ht="12.75">
      <c r="A609" s="30" t="s">
        <v>0</v>
      </c>
      <c r="B609" s="30">
        <v>41</v>
      </c>
      <c r="C609" s="5">
        <v>1991</v>
      </c>
      <c r="D609" s="5">
        <v>5</v>
      </c>
      <c r="E609" s="28">
        <v>0.467</v>
      </c>
      <c r="F609" s="28">
        <v>70.9469261</v>
      </c>
    </row>
    <row r="610" spans="1:6" ht="12.75">
      <c r="A610" s="30" t="s">
        <v>0</v>
      </c>
      <c r="B610" s="30">
        <v>41</v>
      </c>
      <c r="C610" s="5">
        <v>1991</v>
      </c>
      <c r="D610" s="5">
        <v>6</v>
      </c>
      <c r="E610" s="28">
        <v>0.37</v>
      </c>
      <c r="F610" s="28">
        <v>33.79834060000001</v>
      </c>
    </row>
    <row r="611" spans="1:6" ht="12.75">
      <c r="A611" s="30" t="s">
        <v>0</v>
      </c>
      <c r="B611" s="30">
        <v>41</v>
      </c>
      <c r="C611" s="5">
        <v>1991</v>
      </c>
      <c r="D611" s="5">
        <v>7</v>
      </c>
      <c r="E611" s="28">
        <v>0.295</v>
      </c>
      <c r="F611" s="28">
        <v>18.251</v>
      </c>
    </row>
    <row r="612" spans="1:6" ht="12.75">
      <c r="A612" s="30" t="s">
        <v>0</v>
      </c>
      <c r="B612" s="30">
        <v>41</v>
      </c>
      <c r="C612" s="5">
        <v>1991</v>
      </c>
      <c r="D612" s="5">
        <v>8</v>
      </c>
      <c r="E612" s="28">
        <v>0.242</v>
      </c>
      <c r="F612" s="28">
        <v>12.955</v>
      </c>
    </row>
    <row r="613" spans="1:6" ht="12.75">
      <c r="A613" s="30" t="s">
        <v>0</v>
      </c>
      <c r="B613" s="30">
        <v>41</v>
      </c>
      <c r="C613" s="5">
        <v>1991</v>
      </c>
      <c r="D613" s="5">
        <v>9</v>
      </c>
      <c r="E613" s="28">
        <v>0.202</v>
      </c>
      <c r="F613" s="28">
        <v>16.961000000000002</v>
      </c>
    </row>
    <row r="614" spans="1:6" ht="12.75">
      <c r="A614" s="30" t="s">
        <v>0</v>
      </c>
      <c r="B614" s="30">
        <v>41</v>
      </c>
      <c r="C614" s="5">
        <v>1991</v>
      </c>
      <c r="D614" s="5">
        <v>10</v>
      </c>
      <c r="E614" s="28">
        <v>0.17</v>
      </c>
      <c r="F614" s="28">
        <v>24.933448300000002</v>
      </c>
    </row>
    <row r="615" spans="1:6" ht="12.75">
      <c r="A615" s="30" t="s">
        <v>0</v>
      </c>
      <c r="B615" s="30">
        <v>41</v>
      </c>
      <c r="C615" s="5">
        <v>1991</v>
      </c>
      <c r="D615" s="5">
        <v>11</v>
      </c>
      <c r="E615" s="28">
        <v>0.146</v>
      </c>
      <c r="F615" s="28">
        <v>25.415999999999997</v>
      </c>
    </row>
    <row r="616" spans="1:6" ht="12.75">
      <c r="A616" s="30" t="s">
        <v>0</v>
      </c>
      <c r="B616" s="30">
        <v>41</v>
      </c>
      <c r="C616" s="5">
        <v>1991</v>
      </c>
      <c r="D616" s="5">
        <v>12</v>
      </c>
      <c r="E616" s="28">
        <v>0.125</v>
      </c>
      <c r="F616" s="28">
        <v>24.17347269999999</v>
      </c>
    </row>
    <row r="617" spans="1:6" ht="12.75">
      <c r="A617" s="30" t="s">
        <v>0</v>
      </c>
      <c r="B617" s="30">
        <v>41</v>
      </c>
      <c r="C617" s="5">
        <v>1992</v>
      </c>
      <c r="D617" s="5">
        <v>1</v>
      </c>
      <c r="E617" s="28">
        <v>0.108</v>
      </c>
      <c r="F617" s="28">
        <v>50.99280250000001</v>
      </c>
    </row>
    <row r="618" spans="1:6" ht="12.75">
      <c r="A618" s="30" t="s">
        <v>0</v>
      </c>
      <c r="B618" s="30">
        <v>41</v>
      </c>
      <c r="C618" s="5">
        <v>1992</v>
      </c>
      <c r="D618" s="5">
        <v>2</v>
      </c>
      <c r="E618" s="28">
        <v>0.094</v>
      </c>
      <c r="F618" s="28">
        <v>35.445</v>
      </c>
    </row>
    <row r="619" spans="1:6" ht="12.75">
      <c r="A619" s="30" t="s">
        <v>0</v>
      </c>
      <c r="B619" s="30">
        <v>41</v>
      </c>
      <c r="C619" s="5">
        <v>1992</v>
      </c>
      <c r="D619" s="5">
        <v>3</v>
      </c>
      <c r="E619" s="28">
        <v>0.085</v>
      </c>
      <c r="F619" s="28">
        <v>33.84609249999999</v>
      </c>
    </row>
    <row r="620" spans="1:6" ht="12.75">
      <c r="A620" s="30" t="s">
        <v>0</v>
      </c>
      <c r="B620" s="30">
        <v>41</v>
      </c>
      <c r="C620" s="5">
        <v>1992</v>
      </c>
      <c r="D620" s="5">
        <v>4</v>
      </c>
      <c r="E620" s="28">
        <v>0.097</v>
      </c>
      <c r="F620" s="28">
        <v>62.78473760000001</v>
      </c>
    </row>
    <row r="621" spans="1:6" ht="12.75">
      <c r="A621" s="30" t="s">
        <v>0</v>
      </c>
      <c r="B621" s="30">
        <v>41</v>
      </c>
      <c r="C621" s="5">
        <v>1992</v>
      </c>
      <c r="D621" s="5">
        <v>5</v>
      </c>
      <c r="E621" s="28">
        <v>0.083</v>
      </c>
      <c r="F621" s="28">
        <v>44.19318329999999</v>
      </c>
    </row>
    <row r="622" spans="1:6" ht="12.75">
      <c r="A622" s="30" t="s">
        <v>0</v>
      </c>
      <c r="B622" s="30">
        <v>41</v>
      </c>
      <c r="C622" s="5">
        <v>1992</v>
      </c>
      <c r="D622" s="5">
        <v>6</v>
      </c>
      <c r="E622" s="28">
        <v>0.077</v>
      </c>
      <c r="F622" s="28">
        <v>39.36516190000001</v>
      </c>
    </row>
    <row r="623" spans="1:6" ht="12.75">
      <c r="A623" s="30" t="s">
        <v>0</v>
      </c>
      <c r="B623" s="30">
        <v>41</v>
      </c>
      <c r="C623" s="5">
        <v>1992</v>
      </c>
      <c r="D623" s="5">
        <v>7</v>
      </c>
      <c r="E623" s="28">
        <v>0.072</v>
      </c>
      <c r="F623" s="28">
        <v>13.111852499999998</v>
      </c>
    </row>
    <row r="624" spans="1:6" ht="12.75">
      <c r="A624" s="30" t="s">
        <v>0</v>
      </c>
      <c r="B624" s="30">
        <v>41</v>
      </c>
      <c r="C624" s="5">
        <v>1992</v>
      </c>
      <c r="D624" s="5">
        <v>8</v>
      </c>
      <c r="E624" s="28">
        <v>0.069</v>
      </c>
      <c r="F624" s="28">
        <v>16.102746900000003</v>
      </c>
    </row>
    <row r="625" spans="1:6" ht="12.75">
      <c r="A625" s="30" t="s">
        <v>0</v>
      </c>
      <c r="B625" s="30">
        <v>41</v>
      </c>
      <c r="C625" s="5">
        <v>1992</v>
      </c>
      <c r="D625" s="5">
        <v>9</v>
      </c>
      <c r="E625" s="28">
        <v>0.064</v>
      </c>
      <c r="F625" s="28">
        <v>14.534181699999996</v>
      </c>
    </row>
    <row r="626" spans="1:6" ht="12.75">
      <c r="A626" s="30" t="s">
        <v>0</v>
      </c>
      <c r="B626" s="30">
        <v>41</v>
      </c>
      <c r="C626" s="5">
        <v>1992</v>
      </c>
      <c r="D626" s="5">
        <v>10</v>
      </c>
      <c r="E626" s="28">
        <v>0.391</v>
      </c>
      <c r="F626" s="28">
        <v>57.62098950000001</v>
      </c>
    </row>
    <row r="627" spans="1:6" ht="12.75">
      <c r="A627" s="30" t="s">
        <v>0</v>
      </c>
      <c r="B627" s="30">
        <v>41</v>
      </c>
      <c r="C627" s="5">
        <v>1992</v>
      </c>
      <c r="D627" s="5">
        <v>11</v>
      </c>
      <c r="E627" s="28">
        <v>0.144</v>
      </c>
      <c r="F627" s="28">
        <v>32.35299999999999</v>
      </c>
    </row>
    <row r="628" spans="1:6" ht="12.75">
      <c r="A628" s="30" t="s">
        <v>0</v>
      </c>
      <c r="B628" s="30">
        <v>41</v>
      </c>
      <c r="C628" s="5">
        <v>1992</v>
      </c>
      <c r="D628" s="5">
        <v>12</v>
      </c>
      <c r="E628" s="28">
        <v>0.167</v>
      </c>
      <c r="F628" s="28">
        <v>47.21</v>
      </c>
    </row>
    <row r="629" spans="1:6" ht="12.75">
      <c r="A629" s="30" t="s">
        <v>0</v>
      </c>
      <c r="B629" s="30">
        <v>41</v>
      </c>
      <c r="C629" s="5">
        <v>1993</v>
      </c>
      <c r="D629" s="5">
        <v>1</v>
      </c>
      <c r="E629" s="28">
        <v>0.118</v>
      </c>
      <c r="F629" s="28">
        <v>22.392000000000003</v>
      </c>
    </row>
    <row r="630" spans="1:6" ht="12.75">
      <c r="A630" s="30" t="s">
        <v>0</v>
      </c>
      <c r="B630" s="30">
        <v>41</v>
      </c>
      <c r="C630" s="5">
        <v>1993</v>
      </c>
      <c r="D630" s="5">
        <v>2</v>
      </c>
      <c r="E630" s="28">
        <v>0.102</v>
      </c>
      <c r="F630" s="28">
        <v>16.356399000000003</v>
      </c>
    </row>
    <row r="631" spans="1:6" ht="12.75">
      <c r="A631" s="30" t="s">
        <v>0</v>
      </c>
      <c r="B631" s="30">
        <v>41</v>
      </c>
      <c r="C631" s="5">
        <v>1993</v>
      </c>
      <c r="D631" s="5">
        <v>3</v>
      </c>
      <c r="E631" s="28">
        <v>0.094</v>
      </c>
      <c r="F631" s="28">
        <v>29.01806600000001</v>
      </c>
    </row>
    <row r="632" spans="1:6" ht="12.75">
      <c r="A632" s="30" t="s">
        <v>0</v>
      </c>
      <c r="B632" s="30">
        <v>41</v>
      </c>
      <c r="C632" s="5">
        <v>1993</v>
      </c>
      <c r="D632" s="5">
        <v>4</v>
      </c>
      <c r="E632" s="28">
        <v>0.118</v>
      </c>
      <c r="F632" s="28">
        <v>38.768455999999986</v>
      </c>
    </row>
    <row r="633" spans="1:6" ht="12.75">
      <c r="A633" s="30" t="s">
        <v>0</v>
      </c>
      <c r="B633" s="30">
        <v>41</v>
      </c>
      <c r="C633" s="5">
        <v>1993</v>
      </c>
      <c r="D633" s="5">
        <v>5</v>
      </c>
      <c r="E633" s="28">
        <v>0.148</v>
      </c>
      <c r="F633" s="28">
        <v>116.6067737</v>
      </c>
    </row>
    <row r="634" spans="1:6" ht="12.75">
      <c r="A634" s="30" t="s">
        <v>0</v>
      </c>
      <c r="B634" s="30">
        <v>41</v>
      </c>
      <c r="C634" s="5">
        <v>1993</v>
      </c>
      <c r="D634" s="5">
        <v>6</v>
      </c>
      <c r="E634" s="28">
        <v>0.151</v>
      </c>
      <c r="F634" s="28">
        <v>50.30270050000003</v>
      </c>
    </row>
    <row r="635" spans="1:6" ht="12.75">
      <c r="A635" s="30" t="s">
        <v>0</v>
      </c>
      <c r="B635" s="30">
        <v>41</v>
      </c>
      <c r="C635" s="5">
        <v>1993</v>
      </c>
      <c r="D635" s="5">
        <v>7</v>
      </c>
      <c r="E635" s="28">
        <v>0.131</v>
      </c>
      <c r="F635" s="28">
        <v>19.427791000000003</v>
      </c>
    </row>
    <row r="636" spans="1:6" ht="12.75">
      <c r="A636" s="30" t="s">
        <v>0</v>
      </c>
      <c r="B636" s="30">
        <v>41</v>
      </c>
      <c r="C636" s="5">
        <v>1993</v>
      </c>
      <c r="D636" s="5">
        <v>8</v>
      </c>
      <c r="E636" s="28">
        <v>0.112</v>
      </c>
      <c r="F636" s="28">
        <v>12.465874899999994</v>
      </c>
    </row>
    <row r="637" spans="1:6" ht="12.75">
      <c r="A637" s="30" t="s">
        <v>0</v>
      </c>
      <c r="B637" s="30">
        <v>41</v>
      </c>
      <c r="C637" s="5">
        <v>1993</v>
      </c>
      <c r="D637" s="5">
        <v>9</v>
      </c>
      <c r="E637" s="28">
        <v>0.1</v>
      </c>
      <c r="F637" s="28">
        <v>9.4890949</v>
      </c>
    </row>
    <row r="638" spans="1:6" ht="12.75">
      <c r="A638" s="30" t="s">
        <v>0</v>
      </c>
      <c r="B638" s="30">
        <v>41</v>
      </c>
      <c r="C638" s="5">
        <v>1993</v>
      </c>
      <c r="D638" s="5">
        <v>10</v>
      </c>
      <c r="E638" s="28">
        <v>1.403</v>
      </c>
      <c r="F638" s="28">
        <v>269.54098100000004</v>
      </c>
    </row>
    <row r="639" spans="1:6" ht="12.75">
      <c r="A639" s="30" t="s">
        <v>0</v>
      </c>
      <c r="B639" s="30">
        <v>41</v>
      </c>
      <c r="C639" s="5">
        <v>1993</v>
      </c>
      <c r="D639" s="5">
        <v>11</v>
      </c>
      <c r="E639" s="28">
        <v>0.448</v>
      </c>
      <c r="F639" s="28">
        <v>237.69854519999998</v>
      </c>
    </row>
    <row r="640" spans="1:6" ht="12.75">
      <c r="A640" s="30" t="s">
        <v>0</v>
      </c>
      <c r="B640" s="30">
        <v>41</v>
      </c>
      <c r="C640" s="5">
        <v>1993</v>
      </c>
      <c r="D640" s="5">
        <v>12</v>
      </c>
      <c r="E640" s="28">
        <v>0.377</v>
      </c>
      <c r="F640" s="28">
        <v>52.025935200000006</v>
      </c>
    </row>
    <row r="641" spans="1:6" ht="12.75">
      <c r="A641" s="30" t="s">
        <v>0</v>
      </c>
      <c r="B641" s="30">
        <v>41</v>
      </c>
      <c r="C641" s="5">
        <v>1994</v>
      </c>
      <c r="D641" s="5">
        <v>1</v>
      </c>
      <c r="E641" s="28">
        <v>0.428</v>
      </c>
      <c r="F641" s="28">
        <v>97.611137</v>
      </c>
    </row>
    <row r="642" spans="1:6" ht="12.75">
      <c r="A642" s="30" t="s">
        <v>0</v>
      </c>
      <c r="B642" s="30">
        <v>41</v>
      </c>
      <c r="C642" s="5">
        <v>1994</v>
      </c>
      <c r="D642" s="5">
        <v>2</v>
      </c>
      <c r="E642" s="28">
        <v>0.968</v>
      </c>
      <c r="F642" s="28">
        <v>105.53790820000002</v>
      </c>
    </row>
    <row r="643" spans="1:6" ht="12.75">
      <c r="A643" s="30" t="s">
        <v>0</v>
      </c>
      <c r="B643" s="30">
        <v>41</v>
      </c>
      <c r="C643" s="5">
        <v>1994</v>
      </c>
      <c r="D643" s="5">
        <v>3</v>
      </c>
      <c r="E643" s="28">
        <v>0.581</v>
      </c>
      <c r="F643" s="28">
        <v>101.8450927</v>
      </c>
    </row>
    <row r="644" spans="1:6" ht="12.75">
      <c r="A644" s="30" t="s">
        <v>0</v>
      </c>
      <c r="B644" s="30">
        <v>41</v>
      </c>
      <c r="C644" s="5">
        <v>1994</v>
      </c>
      <c r="D644" s="5">
        <v>4</v>
      </c>
      <c r="E644" s="28">
        <v>0.459</v>
      </c>
      <c r="F644" s="28">
        <v>56.54176290000002</v>
      </c>
    </row>
    <row r="645" spans="1:6" ht="12.75">
      <c r="A645" s="30" t="s">
        <v>0</v>
      </c>
      <c r="B645" s="30">
        <v>41</v>
      </c>
      <c r="C645" s="5">
        <v>1994</v>
      </c>
      <c r="D645" s="5">
        <v>5</v>
      </c>
      <c r="E645" s="28">
        <v>0.629</v>
      </c>
      <c r="F645" s="28">
        <v>262.6199182</v>
      </c>
    </row>
    <row r="646" spans="1:6" ht="12.75">
      <c r="A646" s="30" t="s">
        <v>0</v>
      </c>
      <c r="B646" s="30">
        <v>41</v>
      </c>
      <c r="C646" s="5">
        <v>1994</v>
      </c>
      <c r="D646" s="5">
        <v>6</v>
      </c>
      <c r="E646" s="28">
        <v>0.492</v>
      </c>
      <c r="F646" s="28">
        <v>59.05771009999999</v>
      </c>
    </row>
    <row r="647" spans="1:6" ht="12.75">
      <c r="A647" s="30" t="s">
        <v>0</v>
      </c>
      <c r="B647" s="30">
        <v>41</v>
      </c>
      <c r="C647" s="5">
        <v>1994</v>
      </c>
      <c r="D647" s="5">
        <v>7</v>
      </c>
      <c r="E647" s="28">
        <v>0.403</v>
      </c>
      <c r="F647" s="28">
        <v>26.964000000000002</v>
      </c>
    </row>
    <row r="648" spans="1:6" ht="12.75">
      <c r="A648" s="30" t="s">
        <v>0</v>
      </c>
      <c r="B648" s="30">
        <v>41</v>
      </c>
      <c r="C648" s="5">
        <v>1994</v>
      </c>
      <c r="D648" s="5">
        <v>8</v>
      </c>
      <c r="E648" s="28">
        <v>0.331</v>
      </c>
      <c r="F648" s="28">
        <v>18.931169499999992</v>
      </c>
    </row>
    <row r="649" spans="1:6" ht="12.75">
      <c r="A649" s="30" t="s">
        <v>0</v>
      </c>
      <c r="B649" s="30">
        <v>41</v>
      </c>
      <c r="C649" s="5">
        <v>1994</v>
      </c>
      <c r="D649" s="5">
        <v>9</v>
      </c>
      <c r="E649" s="28">
        <v>0.269</v>
      </c>
      <c r="F649" s="28">
        <v>14.2343999</v>
      </c>
    </row>
    <row r="650" spans="1:6" ht="12.75">
      <c r="A650" s="30" t="s">
        <v>0</v>
      </c>
      <c r="B650" s="30">
        <v>41</v>
      </c>
      <c r="C650" s="5">
        <v>1994</v>
      </c>
      <c r="D650" s="5">
        <v>10</v>
      </c>
      <c r="E650" s="28">
        <v>0.242</v>
      </c>
      <c r="F650" s="28">
        <v>14.439467899999999</v>
      </c>
    </row>
    <row r="651" spans="1:6" ht="12.75">
      <c r="A651" s="30" t="s">
        <v>0</v>
      </c>
      <c r="B651" s="30">
        <v>41</v>
      </c>
      <c r="C651" s="5">
        <v>1994</v>
      </c>
      <c r="D651" s="5">
        <v>11</v>
      </c>
      <c r="E651" s="28">
        <v>0.208</v>
      </c>
      <c r="F651" s="28">
        <v>76.64181629999999</v>
      </c>
    </row>
    <row r="652" spans="1:6" ht="12.75">
      <c r="A652" s="30" t="s">
        <v>0</v>
      </c>
      <c r="B652" s="30">
        <v>41</v>
      </c>
      <c r="C652" s="5">
        <v>1994</v>
      </c>
      <c r="D652" s="5">
        <v>12</v>
      </c>
      <c r="E652" s="28">
        <v>0.174</v>
      </c>
      <c r="F652" s="28">
        <v>23.902</v>
      </c>
    </row>
    <row r="653" spans="1:6" ht="12.75">
      <c r="A653" s="30" t="s">
        <v>0</v>
      </c>
      <c r="B653" s="30">
        <v>41</v>
      </c>
      <c r="C653" s="5">
        <v>1995</v>
      </c>
      <c r="D653" s="5">
        <v>1</v>
      </c>
      <c r="E653" s="28">
        <v>0.172</v>
      </c>
      <c r="F653" s="28">
        <v>53.15821699999999</v>
      </c>
    </row>
    <row r="654" spans="1:6" ht="12.75">
      <c r="A654" s="30" t="s">
        <v>0</v>
      </c>
      <c r="B654" s="30">
        <v>41</v>
      </c>
      <c r="C654" s="5">
        <v>1995</v>
      </c>
      <c r="D654" s="5">
        <v>2</v>
      </c>
      <c r="E654" s="28">
        <v>0.215</v>
      </c>
      <c r="F654" s="28">
        <v>75.18</v>
      </c>
    </row>
    <row r="655" spans="1:6" ht="12.75">
      <c r="A655" s="30" t="s">
        <v>0</v>
      </c>
      <c r="B655" s="30">
        <v>41</v>
      </c>
      <c r="C655" s="5">
        <v>1995</v>
      </c>
      <c r="D655" s="5">
        <v>3</v>
      </c>
      <c r="E655" s="28">
        <v>0.184</v>
      </c>
      <c r="F655" s="28">
        <v>43.58400000000001</v>
      </c>
    </row>
    <row r="656" spans="1:6" ht="12.75">
      <c r="A656" s="30" t="s">
        <v>0</v>
      </c>
      <c r="B656" s="30">
        <v>41</v>
      </c>
      <c r="C656" s="5">
        <v>1995</v>
      </c>
      <c r="D656" s="5">
        <v>4</v>
      </c>
      <c r="E656" s="28">
        <v>0.157</v>
      </c>
      <c r="F656" s="28">
        <v>19.671795700000008</v>
      </c>
    </row>
    <row r="657" spans="1:6" ht="12.75">
      <c r="A657" s="30" t="s">
        <v>0</v>
      </c>
      <c r="B657" s="30">
        <v>41</v>
      </c>
      <c r="C657" s="5">
        <v>1995</v>
      </c>
      <c r="D657" s="5">
        <v>5</v>
      </c>
      <c r="E657" s="28">
        <v>0.142</v>
      </c>
      <c r="F657" s="28">
        <v>25.9643292</v>
      </c>
    </row>
    <row r="658" spans="1:6" ht="12.75">
      <c r="A658" s="30" t="s">
        <v>0</v>
      </c>
      <c r="B658" s="30">
        <v>41</v>
      </c>
      <c r="C658" s="5">
        <v>1995</v>
      </c>
      <c r="D658" s="5">
        <v>6</v>
      </c>
      <c r="E658" s="28">
        <v>0.133</v>
      </c>
      <c r="F658" s="28">
        <v>23.947284499999995</v>
      </c>
    </row>
    <row r="659" spans="1:6" ht="12.75">
      <c r="A659" s="30" t="s">
        <v>0</v>
      </c>
      <c r="B659" s="30">
        <v>41</v>
      </c>
      <c r="C659" s="5">
        <v>1995</v>
      </c>
      <c r="D659" s="5">
        <v>7</v>
      </c>
      <c r="E659" s="28">
        <v>0.113</v>
      </c>
      <c r="F659" s="28">
        <v>14.623156100000001</v>
      </c>
    </row>
    <row r="660" spans="1:6" ht="12.75">
      <c r="A660" s="30" t="s">
        <v>0</v>
      </c>
      <c r="B660" s="30">
        <v>41</v>
      </c>
      <c r="C660" s="5">
        <v>1995</v>
      </c>
      <c r="D660" s="5">
        <v>8</v>
      </c>
      <c r="E660" s="28">
        <v>0.104</v>
      </c>
      <c r="F660" s="28">
        <v>10.700398099999996</v>
      </c>
    </row>
    <row r="661" spans="1:6" ht="12.75">
      <c r="A661" s="30" t="s">
        <v>0</v>
      </c>
      <c r="B661" s="30">
        <v>41</v>
      </c>
      <c r="C661" s="5">
        <v>1995</v>
      </c>
      <c r="D661" s="5">
        <v>9</v>
      </c>
      <c r="E661" s="28">
        <v>0.091</v>
      </c>
      <c r="F661" s="28">
        <v>9.9252791</v>
      </c>
    </row>
    <row r="662" spans="1:6" ht="12.75">
      <c r="A662" s="30" t="s">
        <v>0</v>
      </c>
      <c r="B662" s="30">
        <v>41</v>
      </c>
      <c r="C662" s="5">
        <v>1995</v>
      </c>
      <c r="D662" s="5">
        <v>10</v>
      </c>
      <c r="E662" s="28">
        <v>0.079</v>
      </c>
      <c r="F662" s="28">
        <v>4.290066000000001</v>
      </c>
    </row>
    <row r="663" spans="1:6" ht="12.75">
      <c r="A663" s="30" t="s">
        <v>0</v>
      </c>
      <c r="B663" s="30">
        <v>41</v>
      </c>
      <c r="C663" s="5">
        <v>1995</v>
      </c>
      <c r="D663" s="5">
        <v>11</v>
      </c>
      <c r="E663" s="28">
        <v>0.112</v>
      </c>
      <c r="F663" s="28">
        <v>66.31893030000002</v>
      </c>
    </row>
    <row r="664" spans="1:6" ht="12.75">
      <c r="A664" s="30" t="s">
        <v>0</v>
      </c>
      <c r="B664" s="30">
        <v>41</v>
      </c>
      <c r="C664" s="5">
        <v>1995</v>
      </c>
      <c r="D664" s="5">
        <v>12</v>
      </c>
      <c r="E664" s="28">
        <v>0.361</v>
      </c>
      <c r="F664" s="28">
        <v>185.0897042</v>
      </c>
    </row>
    <row r="665" spans="1:6" ht="12.75">
      <c r="A665" s="30" t="s">
        <v>0</v>
      </c>
      <c r="B665" s="30">
        <v>41</v>
      </c>
      <c r="C665" s="5">
        <v>1996</v>
      </c>
      <c r="D665" s="5">
        <v>1</v>
      </c>
      <c r="E665" s="28">
        <v>2.266</v>
      </c>
      <c r="F665" s="28">
        <v>476.10408430000007</v>
      </c>
    </row>
    <row r="666" spans="1:6" ht="12.75">
      <c r="A666" s="30" t="s">
        <v>0</v>
      </c>
      <c r="B666" s="30">
        <v>41</v>
      </c>
      <c r="C666" s="5">
        <v>1996</v>
      </c>
      <c r="D666" s="5">
        <v>2</v>
      </c>
      <c r="E666" s="28">
        <v>0.792</v>
      </c>
      <c r="F666" s="28">
        <v>194.07869160000004</v>
      </c>
    </row>
    <row r="667" spans="1:6" ht="12.75">
      <c r="A667" s="30" t="s">
        <v>0</v>
      </c>
      <c r="B667" s="30">
        <v>41</v>
      </c>
      <c r="C667" s="5">
        <v>1996</v>
      </c>
      <c r="D667" s="5">
        <v>3</v>
      </c>
      <c r="E667" s="28">
        <v>0.786</v>
      </c>
      <c r="F667" s="28">
        <v>159.22057749999996</v>
      </c>
    </row>
    <row r="668" spans="1:6" ht="12.75">
      <c r="A668" s="30" t="s">
        <v>0</v>
      </c>
      <c r="B668" s="30">
        <v>41</v>
      </c>
      <c r="C668" s="5">
        <v>1996</v>
      </c>
      <c r="D668" s="5">
        <v>4</v>
      </c>
      <c r="E668" s="28">
        <v>0.775</v>
      </c>
      <c r="F668" s="28">
        <v>230.30641069999996</v>
      </c>
    </row>
    <row r="669" spans="1:6" ht="12.75">
      <c r="A669" s="30" t="s">
        <v>0</v>
      </c>
      <c r="B669" s="30">
        <v>41</v>
      </c>
      <c r="C669" s="5">
        <v>1996</v>
      </c>
      <c r="D669" s="5">
        <v>5</v>
      </c>
      <c r="E669" s="28">
        <v>1.13</v>
      </c>
      <c r="F669" s="28">
        <v>284.3840456</v>
      </c>
    </row>
    <row r="670" spans="1:6" ht="12.75">
      <c r="A670" s="30" t="s">
        <v>0</v>
      </c>
      <c r="B670" s="30">
        <v>41</v>
      </c>
      <c r="C670" s="5">
        <v>1996</v>
      </c>
      <c r="D670" s="5">
        <v>6</v>
      </c>
      <c r="E670" s="28">
        <v>0.725</v>
      </c>
      <c r="F670" s="28">
        <v>91.67609279999999</v>
      </c>
    </row>
    <row r="671" spans="1:6" ht="12.75">
      <c r="A671" s="30" t="s">
        <v>0</v>
      </c>
      <c r="B671" s="30">
        <v>41</v>
      </c>
      <c r="C671" s="5">
        <v>1996</v>
      </c>
      <c r="D671" s="5">
        <v>7</v>
      </c>
      <c r="E671" s="28">
        <v>0.566</v>
      </c>
      <c r="F671" s="28">
        <v>39.442146099999995</v>
      </c>
    </row>
    <row r="672" spans="1:6" ht="12.75">
      <c r="A672" s="30" t="s">
        <v>0</v>
      </c>
      <c r="B672" s="30">
        <v>41</v>
      </c>
      <c r="C672" s="5">
        <v>1996</v>
      </c>
      <c r="D672" s="5">
        <v>8</v>
      </c>
      <c r="E672" s="28">
        <v>0.445</v>
      </c>
      <c r="F672" s="28">
        <v>26.144195399999997</v>
      </c>
    </row>
    <row r="673" spans="1:6" ht="12.75">
      <c r="A673" s="30" t="s">
        <v>0</v>
      </c>
      <c r="B673" s="30">
        <v>41</v>
      </c>
      <c r="C673" s="5">
        <v>1996</v>
      </c>
      <c r="D673" s="5">
        <v>9</v>
      </c>
      <c r="E673" s="28">
        <v>0.353</v>
      </c>
      <c r="F673" s="28">
        <v>21.6958349</v>
      </c>
    </row>
    <row r="674" spans="1:6" ht="12.75">
      <c r="A674" s="30" t="s">
        <v>0</v>
      </c>
      <c r="B674" s="30">
        <v>41</v>
      </c>
      <c r="C674" s="5">
        <v>1996</v>
      </c>
      <c r="D674" s="5">
        <v>10</v>
      </c>
      <c r="E674" s="28">
        <v>0.28</v>
      </c>
      <c r="F674" s="28">
        <v>22.1798177</v>
      </c>
    </row>
    <row r="675" spans="1:6" ht="12.75">
      <c r="A675" s="30" t="s">
        <v>0</v>
      </c>
      <c r="B675" s="30">
        <v>41</v>
      </c>
      <c r="C675" s="5">
        <v>1996</v>
      </c>
      <c r="D675" s="5">
        <v>11</v>
      </c>
      <c r="E675" s="28">
        <v>0.237</v>
      </c>
      <c r="F675" s="28">
        <v>33.0266011</v>
      </c>
    </row>
    <row r="676" spans="1:6" ht="12.75">
      <c r="A676" s="31" t="s">
        <v>0</v>
      </c>
      <c r="B676" s="31">
        <v>41</v>
      </c>
      <c r="C676">
        <v>1996</v>
      </c>
      <c r="D676">
        <v>12</v>
      </c>
      <c r="E676" s="28">
        <v>1.701</v>
      </c>
      <c r="F676" s="28">
        <v>353.58428430000004</v>
      </c>
    </row>
    <row r="677" spans="1:6" ht="12.75">
      <c r="A677" s="31" t="s">
        <v>0</v>
      </c>
      <c r="B677" s="31">
        <v>41</v>
      </c>
      <c r="C677">
        <v>1997</v>
      </c>
      <c r="D677">
        <v>1</v>
      </c>
      <c r="E677" s="28">
        <v>0.866</v>
      </c>
      <c r="F677" s="28">
        <v>163.959</v>
      </c>
    </row>
    <row r="678" spans="1:6" ht="12.75">
      <c r="A678" s="31" t="s">
        <v>0</v>
      </c>
      <c r="B678" s="31">
        <v>41</v>
      </c>
      <c r="C678">
        <v>1997</v>
      </c>
      <c r="D678">
        <v>2</v>
      </c>
      <c r="E678" s="28">
        <v>0.572</v>
      </c>
      <c r="F678" s="28">
        <v>91.32580709999999</v>
      </c>
    </row>
    <row r="679" spans="1:6" ht="12.75">
      <c r="A679" s="31" t="s">
        <v>0</v>
      </c>
      <c r="B679" s="31">
        <v>41</v>
      </c>
      <c r="C679">
        <v>1997</v>
      </c>
      <c r="D679">
        <v>3</v>
      </c>
      <c r="E679" s="28">
        <v>0.453</v>
      </c>
      <c r="F679" s="28">
        <v>66.22193750000002</v>
      </c>
    </row>
    <row r="680" spans="1:6" ht="12.75">
      <c r="A680" s="31" t="s">
        <v>0</v>
      </c>
      <c r="B680" s="31">
        <v>41</v>
      </c>
      <c r="C680">
        <v>1997</v>
      </c>
      <c r="D680">
        <v>4</v>
      </c>
      <c r="E680" s="28">
        <v>0.394</v>
      </c>
      <c r="F680" s="28">
        <v>69.24854789999999</v>
      </c>
    </row>
    <row r="681" spans="1:6" ht="12.75">
      <c r="A681" s="31" t="s">
        <v>0</v>
      </c>
      <c r="B681" s="31">
        <v>41</v>
      </c>
      <c r="C681">
        <v>1997</v>
      </c>
      <c r="D681">
        <v>5</v>
      </c>
      <c r="E681" s="28">
        <v>0.344</v>
      </c>
      <c r="F681" s="28">
        <v>61.0529049</v>
      </c>
    </row>
    <row r="682" spans="1:6" ht="12.75">
      <c r="A682" s="31" t="s">
        <v>0</v>
      </c>
      <c r="B682" s="31">
        <v>41</v>
      </c>
      <c r="C682">
        <v>1997</v>
      </c>
      <c r="D682">
        <v>6</v>
      </c>
      <c r="E682" s="28">
        <v>0.306</v>
      </c>
      <c r="F682" s="28">
        <v>69.8063121</v>
      </c>
    </row>
    <row r="683" spans="1:6" ht="12.75">
      <c r="A683" s="31" t="s">
        <v>0</v>
      </c>
      <c r="B683" s="31">
        <v>41</v>
      </c>
      <c r="C683">
        <v>1997</v>
      </c>
      <c r="D683">
        <v>7</v>
      </c>
      <c r="E683" s="28">
        <v>0.243</v>
      </c>
      <c r="F683" s="28">
        <v>30.8809804</v>
      </c>
    </row>
    <row r="684" spans="1:6" ht="12.75">
      <c r="A684" s="31" t="s">
        <v>0</v>
      </c>
      <c r="B684" s="31">
        <v>41</v>
      </c>
      <c r="C684">
        <v>1997</v>
      </c>
      <c r="D684">
        <v>8</v>
      </c>
      <c r="E684" s="28">
        <v>0.207</v>
      </c>
      <c r="F684" s="28">
        <v>23.74399999999999</v>
      </c>
    </row>
    <row r="685" spans="1:6" ht="12.75">
      <c r="A685" s="31" t="s">
        <v>0</v>
      </c>
      <c r="B685" s="31">
        <v>41</v>
      </c>
      <c r="C685">
        <v>1997</v>
      </c>
      <c r="D685">
        <v>9</v>
      </c>
      <c r="E685" s="28">
        <v>0.177</v>
      </c>
      <c r="F685" s="28">
        <v>24.737367400000004</v>
      </c>
    </row>
    <row r="686" spans="1:6" ht="12.75">
      <c r="A686" s="31" t="s">
        <v>0</v>
      </c>
      <c r="B686" s="31">
        <v>41</v>
      </c>
      <c r="C686">
        <v>1997</v>
      </c>
      <c r="D686">
        <v>10</v>
      </c>
      <c r="E686" s="28">
        <v>0.187</v>
      </c>
      <c r="F686" s="28">
        <v>33.8406047</v>
      </c>
    </row>
    <row r="687" spans="1:6" ht="12.75">
      <c r="A687" s="31" t="s">
        <v>0</v>
      </c>
      <c r="B687" s="31">
        <v>41</v>
      </c>
      <c r="C687">
        <v>1997</v>
      </c>
      <c r="D687">
        <v>11</v>
      </c>
      <c r="E687" s="28">
        <v>2.557</v>
      </c>
      <c r="F687" s="28">
        <v>398.70666910000006</v>
      </c>
    </row>
    <row r="688" spans="1:6" ht="12.75">
      <c r="A688" s="31" t="s">
        <v>0</v>
      </c>
      <c r="B688" s="31">
        <v>41</v>
      </c>
      <c r="C688">
        <v>1997</v>
      </c>
      <c r="D688">
        <v>12</v>
      </c>
      <c r="E688" s="28">
        <v>2.072</v>
      </c>
      <c r="F688" s="28">
        <v>388.65490259999996</v>
      </c>
    </row>
    <row r="689" spans="1:6" ht="12.75">
      <c r="A689" s="31" t="s">
        <v>0</v>
      </c>
      <c r="B689" s="31">
        <v>41</v>
      </c>
      <c r="C689">
        <v>1998</v>
      </c>
      <c r="D689">
        <v>1</v>
      </c>
      <c r="E689" s="28">
        <v>0.922</v>
      </c>
      <c r="F689" s="28">
        <v>189.5536317</v>
      </c>
    </row>
    <row r="690" spans="1:6" ht="12.75">
      <c r="A690" s="31" t="s">
        <v>0</v>
      </c>
      <c r="B690" s="31">
        <v>41</v>
      </c>
      <c r="C690">
        <v>1998</v>
      </c>
      <c r="D690">
        <v>2</v>
      </c>
      <c r="E690" s="28">
        <v>0.756</v>
      </c>
      <c r="F690" s="28">
        <v>122.43700000000003</v>
      </c>
    </row>
    <row r="691" spans="1:6" ht="12.75">
      <c r="A691" s="31" t="s">
        <v>0</v>
      </c>
      <c r="B691" s="31">
        <v>41</v>
      </c>
      <c r="C691">
        <v>1998</v>
      </c>
      <c r="D691">
        <v>3</v>
      </c>
      <c r="E691" s="28">
        <v>0.623</v>
      </c>
      <c r="F691" s="28">
        <v>88.41647080000004</v>
      </c>
    </row>
    <row r="692" spans="1:6" ht="12.75">
      <c r="A692" s="31" t="s">
        <v>0</v>
      </c>
      <c r="B692" s="31">
        <v>41</v>
      </c>
      <c r="C692">
        <v>1998</v>
      </c>
      <c r="D692">
        <v>4</v>
      </c>
      <c r="E692" s="28">
        <v>0.574</v>
      </c>
      <c r="F692" s="28">
        <v>104.65</v>
      </c>
    </row>
    <row r="693" spans="1:6" ht="12.75">
      <c r="A693" s="31" t="s">
        <v>0</v>
      </c>
      <c r="B693" s="31">
        <v>41</v>
      </c>
      <c r="C693">
        <v>1998</v>
      </c>
      <c r="D693">
        <v>5</v>
      </c>
      <c r="E693" s="28">
        <v>0.719</v>
      </c>
      <c r="F693" s="28">
        <v>112.00462819999997</v>
      </c>
    </row>
    <row r="694" spans="1:6" ht="12.75">
      <c r="A694" s="31" t="s">
        <v>0</v>
      </c>
      <c r="B694" s="31">
        <v>41</v>
      </c>
      <c r="C694">
        <v>1998</v>
      </c>
      <c r="D694">
        <v>6</v>
      </c>
      <c r="E694" s="28">
        <v>0.557</v>
      </c>
      <c r="F694" s="28">
        <v>88.19100000000002</v>
      </c>
    </row>
    <row r="695" spans="1:6" ht="12.75">
      <c r="A695" s="31" t="s">
        <v>0</v>
      </c>
      <c r="B695" s="31">
        <v>41</v>
      </c>
      <c r="C695">
        <v>1998</v>
      </c>
      <c r="D695">
        <v>7</v>
      </c>
      <c r="E695" s="28">
        <v>0.438</v>
      </c>
      <c r="F695" s="28">
        <v>30.874213300000005</v>
      </c>
    </row>
    <row r="696" spans="1:6" ht="12.75">
      <c r="A696" s="31" t="s">
        <v>0</v>
      </c>
      <c r="B696" s="31">
        <v>41</v>
      </c>
      <c r="C696">
        <v>1998</v>
      </c>
      <c r="D696">
        <v>8</v>
      </c>
      <c r="E696" s="28">
        <v>0.349</v>
      </c>
      <c r="F696" s="28">
        <v>21.452391399999996</v>
      </c>
    </row>
    <row r="697" spans="1:6" ht="12.75">
      <c r="A697" s="31" t="s">
        <v>0</v>
      </c>
      <c r="B697" s="31">
        <v>41</v>
      </c>
      <c r="C697">
        <v>1998</v>
      </c>
      <c r="D697">
        <v>9</v>
      </c>
      <c r="E697" s="28">
        <v>0.489</v>
      </c>
      <c r="F697" s="28">
        <v>51.449000000000005</v>
      </c>
    </row>
    <row r="698" spans="1:6" ht="12.75">
      <c r="A698" s="31" t="s">
        <v>0</v>
      </c>
      <c r="B698" s="31">
        <v>41</v>
      </c>
      <c r="C698">
        <v>1998</v>
      </c>
      <c r="D698">
        <v>10</v>
      </c>
      <c r="E698" s="28">
        <v>0.265</v>
      </c>
      <c r="F698" s="28">
        <v>20.987131200000007</v>
      </c>
    </row>
    <row r="699" spans="1:6" ht="12.75">
      <c r="A699" s="31" t="s">
        <v>0</v>
      </c>
      <c r="B699" s="31">
        <v>41</v>
      </c>
      <c r="C699">
        <v>1998</v>
      </c>
      <c r="D699">
        <v>11</v>
      </c>
      <c r="E699" s="28">
        <v>0.215</v>
      </c>
      <c r="F699" s="28">
        <v>20.7913794</v>
      </c>
    </row>
    <row r="700" spans="1:6" ht="12.75">
      <c r="A700" s="31" t="s">
        <v>0</v>
      </c>
      <c r="B700" s="31">
        <v>41</v>
      </c>
      <c r="C700">
        <v>1998</v>
      </c>
      <c r="D700">
        <v>12</v>
      </c>
      <c r="E700" s="28">
        <v>0.21</v>
      </c>
      <c r="F700" s="28">
        <v>15.791000000000006</v>
      </c>
    </row>
    <row r="701" spans="1:6" ht="12.75">
      <c r="A701" s="31" t="s">
        <v>0</v>
      </c>
      <c r="B701" s="31">
        <v>41</v>
      </c>
      <c r="C701">
        <v>1999</v>
      </c>
      <c r="D701">
        <v>1</v>
      </c>
      <c r="E701" s="28">
        <v>0.166</v>
      </c>
      <c r="F701" s="28">
        <v>38.7925718</v>
      </c>
    </row>
    <row r="702" spans="1:6" ht="12.75">
      <c r="A702" s="31" t="s">
        <v>0</v>
      </c>
      <c r="B702" s="31">
        <v>41</v>
      </c>
      <c r="C702">
        <v>1999</v>
      </c>
      <c r="D702">
        <v>2</v>
      </c>
      <c r="E702" s="28">
        <v>0.145</v>
      </c>
      <c r="F702" s="28">
        <v>31.2465539</v>
      </c>
    </row>
    <row r="703" spans="1:6" ht="12.75">
      <c r="A703" s="31" t="s">
        <v>0</v>
      </c>
      <c r="B703" s="31">
        <v>41</v>
      </c>
      <c r="C703">
        <v>1999</v>
      </c>
      <c r="D703">
        <v>3</v>
      </c>
      <c r="E703" s="28">
        <v>0.137</v>
      </c>
      <c r="F703" s="28">
        <v>59.015</v>
      </c>
    </row>
    <row r="704" spans="1:6" ht="12.75">
      <c r="A704" s="31" t="s">
        <v>0</v>
      </c>
      <c r="B704" s="31">
        <v>41</v>
      </c>
      <c r="C704">
        <v>1999</v>
      </c>
      <c r="D704">
        <v>4</v>
      </c>
      <c r="E704" s="28">
        <v>0.136</v>
      </c>
      <c r="F704" s="28">
        <v>58.30199999999999</v>
      </c>
    </row>
    <row r="705" spans="1:6" ht="12.75">
      <c r="A705" s="31" t="s">
        <v>0</v>
      </c>
      <c r="B705" s="31">
        <v>41</v>
      </c>
      <c r="C705">
        <v>1999</v>
      </c>
      <c r="D705">
        <v>5</v>
      </c>
      <c r="E705" s="28">
        <v>0.139</v>
      </c>
      <c r="F705" s="28">
        <v>74.13609770000001</v>
      </c>
    </row>
    <row r="706" spans="1:6" ht="12.75">
      <c r="A706" s="31" t="s">
        <v>0</v>
      </c>
      <c r="B706" s="31">
        <v>41</v>
      </c>
      <c r="C706">
        <v>1999</v>
      </c>
      <c r="D706">
        <v>6</v>
      </c>
      <c r="E706" s="28">
        <v>0.116</v>
      </c>
      <c r="F706" s="28">
        <v>16.7321481</v>
      </c>
    </row>
    <row r="707" spans="1:6" ht="12.75">
      <c r="A707" s="31" t="s">
        <v>0</v>
      </c>
      <c r="B707" s="31">
        <v>41</v>
      </c>
      <c r="C707">
        <v>1999</v>
      </c>
      <c r="D707">
        <v>7</v>
      </c>
      <c r="E707" s="28">
        <v>0.103</v>
      </c>
      <c r="F707" s="28">
        <v>11.322000000000006</v>
      </c>
    </row>
    <row r="708" spans="1:6" ht="12.75">
      <c r="A708" s="31" t="s">
        <v>0</v>
      </c>
      <c r="B708" s="31">
        <v>41</v>
      </c>
      <c r="C708">
        <v>1999</v>
      </c>
      <c r="D708">
        <v>8</v>
      </c>
      <c r="E708" s="28">
        <v>0.091</v>
      </c>
      <c r="F708" s="28">
        <v>8.4793077</v>
      </c>
    </row>
    <row r="709" spans="1:6" ht="12.75">
      <c r="A709" s="31" t="s">
        <v>0</v>
      </c>
      <c r="B709" s="31">
        <v>41</v>
      </c>
      <c r="C709">
        <v>1999</v>
      </c>
      <c r="D709">
        <v>9</v>
      </c>
      <c r="E709" s="28">
        <v>0.154</v>
      </c>
      <c r="F709" s="28">
        <v>34.07</v>
      </c>
    </row>
    <row r="710" spans="1:6" ht="12.75">
      <c r="A710" s="31" t="s">
        <v>0</v>
      </c>
      <c r="B710" s="31">
        <v>41</v>
      </c>
      <c r="C710">
        <v>1999</v>
      </c>
      <c r="D710">
        <v>10</v>
      </c>
      <c r="E710" s="28">
        <v>0.467</v>
      </c>
      <c r="F710" s="28">
        <v>173.11200000000002</v>
      </c>
    </row>
    <row r="711" spans="1:6" ht="12.75">
      <c r="A711" s="31" t="s">
        <v>0</v>
      </c>
      <c r="B711" s="31">
        <v>41</v>
      </c>
      <c r="C711">
        <v>1999</v>
      </c>
      <c r="D711">
        <v>11</v>
      </c>
      <c r="E711" s="28">
        <v>0.238</v>
      </c>
      <c r="F711" s="28">
        <v>53.74799999999999</v>
      </c>
    </row>
    <row r="712" spans="1:6" ht="12.75">
      <c r="A712" s="31" t="s">
        <v>0</v>
      </c>
      <c r="B712" s="31">
        <v>41</v>
      </c>
      <c r="C712">
        <v>1999</v>
      </c>
      <c r="D712">
        <v>12</v>
      </c>
      <c r="E712" s="28">
        <v>0.229</v>
      </c>
      <c r="F712" s="28">
        <v>46.1989744</v>
      </c>
    </row>
    <row r="713" spans="1:6" ht="12.75">
      <c r="A713" s="31" t="s">
        <v>0</v>
      </c>
      <c r="B713" s="31">
        <v>41</v>
      </c>
      <c r="C713">
        <v>2000</v>
      </c>
      <c r="D713">
        <v>1</v>
      </c>
      <c r="E713" s="28">
        <v>0.175</v>
      </c>
      <c r="F713" s="28">
        <v>34.32155110000001</v>
      </c>
    </row>
    <row r="714" spans="1:6" ht="12.75">
      <c r="A714" s="31" t="s">
        <v>0</v>
      </c>
      <c r="B714" s="31">
        <v>41</v>
      </c>
      <c r="C714">
        <v>2000</v>
      </c>
      <c r="D714">
        <v>2</v>
      </c>
      <c r="E714" s="28">
        <v>0.148</v>
      </c>
      <c r="F714" s="28">
        <v>34.589</v>
      </c>
    </row>
    <row r="715" spans="1:6" ht="12.75">
      <c r="A715" s="31" t="s">
        <v>0</v>
      </c>
      <c r="B715" s="31">
        <v>41</v>
      </c>
      <c r="C715">
        <v>2000</v>
      </c>
      <c r="D715">
        <v>3</v>
      </c>
      <c r="E715" s="28">
        <v>0.128</v>
      </c>
      <c r="F715" s="28">
        <v>23.923296499999996</v>
      </c>
    </row>
    <row r="716" spans="1:6" ht="12.75">
      <c r="A716" s="31" t="s">
        <v>0</v>
      </c>
      <c r="B716" s="31">
        <v>41</v>
      </c>
      <c r="C716">
        <v>2000</v>
      </c>
      <c r="D716">
        <v>4</v>
      </c>
      <c r="E716" s="28">
        <v>0.333</v>
      </c>
      <c r="F716" s="28">
        <v>177.76770139999996</v>
      </c>
    </row>
    <row r="717" spans="1:6" ht="12.75">
      <c r="A717" s="31" t="s">
        <v>0</v>
      </c>
      <c r="B717" s="31">
        <v>41</v>
      </c>
      <c r="C717">
        <v>2000</v>
      </c>
      <c r="D717">
        <v>5</v>
      </c>
      <c r="E717" s="28">
        <v>0.337</v>
      </c>
      <c r="F717" s="28">
        <v>167.07236400000008</v>
      </c>
    </row>
    <row r="718" spans="1:6" ht="12.75">
      <c r="A718" s="31" t="s">
        <v>0</v>
      </c>
      <c r="B718" s="31">
        <v>41</v>
      </c>
      <c r="C718">
        <v>2000</v>
      </c>
      <c r="D718">
        <v>6</v>
      </c>
      <c r="E718" s="28">
        <v>0.246</v>
      </c>
      <c r="F718" s="28">
        <v>33.584102</v>
      </c>
    </row>
    <row r="719" spans="1:6" ht="12.75">
      <c r="A719" s="31" t="s">
        <v>0</v>
      </c>
      <c r="B719" s="31">
        <v>41</v>
      </c>
      <c r="C719">
        <v>2000</v>
      </c>
      <c r="D719">
        <v>7</v>
      </c>
      <c r="E719" s="28">
        <v>0.2</v>
      </c>
      <c r="F719" s="28">
        <v>20.266256999999992</v>
      </c>
    </row>
    <row r="720" spans="1:6" ht="12.75">
      <c r="A720" s="31" t="s">
        <v>0</v>
      </c>
      <c r="B720" s="31">
        <v>41</v>
      </c>
      <c r="C720">
        <v>2000</v>
      </c>
      <c r="D720">
        <v>8</v>
      </c>
      <c r="E720" s="28">
        <v>0.165</v>
      </c>
      <c r="F720" s="28">
        <v>13.330121800000004</v>
      </c>
    </row>
    <row r="721" spans="1:6" ht="12.75">
      <c r="A721" s="31" t="s">
        <v>0</v>
      </c>
      <c r="B721" s="31">
        <v>41</v>
      </c>
      <c r="C721">
        <v>2000</v>
      </c>
      <c r="D721">
        <v>9</v>
      </c>
      <c r="E721" s="28">
        <v>0.142</v>
      </c>
      <c r="F721" s="28">
        <v>12.955529100000005</v>
      </c>
    </row>
    <row r="722" spans="1:6" ht="12.75">
      <c r="A722" s="31" t="s">
        <v>0</v>
      </c>
      <c r="B722" s="31">
        <v>41</v>
      </c>
      <c r="C722">
        <v>2000</v>
      </c>
      <c r="D722">
        <v>10</v>
      </c>
      <c r="E722" s="28">
        <v>0.171</v>
      </c>
      <c r="F722" s="28">
        <v>9.695163000000004</v>
      </c>
    </row>
    <row r="723" spans="1:6" ht="12.75">
      <c r="A723" s="31" t="s">
        <v>0</v>
      </c>
      <c r="B723" s="31">
        <v>41</v>
      </c>
      <c r="C723">
        <v>2000</v>
      </c>
      <c r="D723">
        <v>11</v>
      </c>
      <c r="E723" s="28">
        <v>0.524</v>
      </c>
      <c r="F723" s="28">
        <v>65.76299999999998</v>
      </c>
    </row>
    <row r="724" spans="1:6" ht="12.75">
      <c r="A724" s="31" t="s">
        <v>0</v>
      </c>
      <c r="B724" s="31">
        <v>41</v>
      </c>
      <c r="C724">
        <v>2000</v>
      </c>
      <c r="D724">
        <v>12</v>
      </c>
      <c r="E724" s="28">
        <v>1.019</v>
      </c>
      <c r="F724" s="28">
        <v>267.56</v>
      </c>
    </row>
    <row r="725" spans="1:6" ht="12.75">
      <c r="A725" s="31" t="s">
        <v>0</v>
      </c>
      <c r="B725" s="31">
        <v>41</v>
      </c>
      <c r="C725">
        <v>2001</v>
      </c>
      <c r="D725">
        <v>1</v>
      </c>
      <c r="E725" s="28">
        <v>2.711</v>
      </c>
      <c r="F725" s="28">
        <v>534.6379999999999</v>
      </c>
    </row>
    <row r="726" spans="1:6" ht="12.75">
      <c r="A726" s="31" t="s">
        <v>0</v>
      </c>
      <c r="B726" s="31">
        <v>41</v>
      </c>
      <c r="C726">
        <v>2001</v>
      </c>
      <c r="D726">
        <v>2</v>
      </c>
      <c r="E726" s="28">
        <v>1.362</v>
      </c>
      <c r="F726" s="28">
        <v>296.8359171999999</v>
      </c>
    </row>
    <row r="727" spans="1:6" ht="12.75">
      <c r="A727" s="31" t="s">
        <v>0</v>
      </c>
      <c r="B727" s="31">
        <v>41</v>
      </c>
      <c r="C727">
        <v>2001</v>
      </c>
      <c r="D727">
        <v>3</v>
      </c>
      <c r="E727" s="28">
        <v>2.275</v>
      </c>
      <c r="F727" s="28">
        <v>520.7288099000002</v>
      </c>
    </row>
    <row r="728" spans="1:6" ht="12.75">
      <c r="A728" s="31" t="s">
        <v>0</v>
      </c>
      <c r="B728" s="31">
        <v>41</v>
      </c>
      <c r="C728">
        <v>2001</v>
      </c>
      <c r="D728">
        <v>4</v>
      </c>
      <c r="E728" s="28">
        <v>1.232</v>
      </c>
      <c r="F728" s="28">
        <v>123.695</v>
      </c>
    </row>
    <row r="729" spans="1:6" ht="12.75">
      <c r="A729" s="31" t="s">
        <v>0</v>
      </c>
      <c r="B729" s="31">
        <v>41</v>
      </c>
      <c r="C729">
        <v>2001</v>
      </c>
      <c r="D729">
        <v>5</v>
      </c>
      <c r="E729" s="28">
        <v>0.968</v>
      </c>
      <c r="F729" s="28">
        <v>85.27389879999998</v>
      </c>
    </row>
    <row r="730" spans="1:6" ht="12.75">
      <c r="A730" s="31" t="s">
        <v>0</v>
      </c>
      <c r="B730" s="31">
        <v>41</v>
      </c>
      <c r="C730">
        <v>2001</v>
      </c>
      <c r="D730">
        <v>6</v>
      </c>
      <c r="E730" s="28">
        <v>0.756</v>
      </c>
      <c r="F730" s="28">
        <v>44.83759090000001</v>
      </c>
    </row>
    <row r="731" spans="1:6" ht="12.75">
      <c r="A731" s="31" t="s">
        <v>0</v>
      </c>
      <c r="B731" s="31">
        <v>41</v>
      </c>
      <c r="C731">
        <v>2001</v>
      </c>
      <c r="D731">
        <v>7</v>
      </c>
      <c r="E731" s="28">
        <v>0.592</v>
      </c>
      <c r="F731" s="28">
        <v>32.4797656</v>
      </c>
    </row>
    <row r="732" spans="1:6" ht="12.75">
      <c r="A732" s="31" t="s">
        <v>0</v>
      </c>
      <c r="B732" s="31">
        <v>41</v>
      </c>
      <c r="C732">
        <v>2001</v>
      </c>
      <c r="D732">
        <v>8</v>
      </c>
      <c r="E732" s="28">
        <v>0.471</v>
      </c>
      <c r="F732" s="28">
        <v>23.292</v>
      </c>
    </row>
    <row r="733" spans="1:6" ht="12.75">
      <c r="A733" s="31" t="s">
        <v>0</v>
      </c>
      <c r="B733" s="31">
        <v>41</v>
      </c>
      <c r="C733">
        <v>2001</v>
      </c>
      <c r="D733">
        <v>9</v>
      </c>
      <c r="E733" s="28">
        <v>0.375</v>
      </c>
      <c r="F733" s="28">
        <v>17.9845527</v>
      </c>
    </row>
    <row r="734" spans="1:6" ht="12.75">
      <c r="A734" s="31" t="s">
        <v>0</v>
      </c>
      <c r="B734" s="31">
        <v>41</v>
      </c>
      <c r="C734">
        <v>2001</v>
      </c>
      <c r="D734">
        <v>10</v>
      </c>
      <c r="E734" s="28">
        <v>0.385</v>
      </c>
      <c r="F734" s="28">
        <v>82.71583300000002</v>
      </c>
    </row>
    <row r="735" spans="1:6" ht="12.75">
      <c r="A735" s="31" t="s">
        <v>0</v>
      </c>
      <c r="B735" s="31">
        <v>41</v>
      </c>
      <c r="C735">
        <v>2001</v>
      </c>
      <c r="D735">
        <v>11</v>
      </c>
      <c r="E735" s="28">
        <v>0.287</v>
      </c>
      <c r="F735" s="28">
        <v>27.6377217</v>
      </c>
    </row>
    <row r="736" spans="1:6" ht="12.75">
      <c r="A736" s="31" t="s">
        <v>0</v>
      </c>
      <c r="B736" s="31">
        <v>41</v>
      </c>
      <c r="C736">
        <v>2001</v>
      </c>
      <c r="D736">
        <v>12</v>
      </c>
      <c r="E736" s="28">
        <v>0.232</v>
      </c>
      <c r="F736" s="28">
        <v>15.719287999999995</v>
      </c>
    </row>
    <row r="737" spans="1:6" ht="12.75">
      <c r="A737" s="31" t="s">
        <v>0</v>
      </c>
      <c r="B737" s="31">
        <v>41</v>
      </c>
      <c r="C737">
        <v>2002</v>
      </c>
      <c r="D737">
        <v>1</v>
      </c>
      <c r="E737" s="28">
        <v>0.275</v>
      </c>
      <c r="F737" s="28">
        <v>70.36714750000002</v>
      </c>
    </row>
    <row r="738" spans="1:6" ht="12.75">
      <c r="A738" s="31" t="s">
        <v>0</v>
      </c>
      <c r="B738" s="31">
        <v>41</v>
      </c>
      <c r="C738">
        <v>2002</v>
      </c>
      <c r="D738">
        <v>2</v>
      </c>
      <c r="E738" s="28">
        <v>0.172</v>
      </c>
      <c r="F738" s="28">
        <v>36.873999999999995</v>
      </c>
    </row>
    <row r="739" spans="1:6" ht="12.75">
      <c r="A739" s="31" t="s">
        <v>0</v>
      </c>
      <c r="B739" s="31">
        <v>41</v>
      </c>
      <c r="C739">
        <v>2002</v>
      </c>
      <c r="D739">
        <v>3</v>
      </c>
      <c r="E739" s="28">
        <v>0.186</v>
      </c>
      <c r="F739" s="28">
        <v>122.68900000000002</v>
      </c>
    </row>
    <row r="740" spans="1:6" ht="12.75">
      <c r="A740" s="31" t="s">
        <v>0</v>
      </c>
      <c r="B740" s="31">
        <v>41</v>
      </c>
      <c r="C740">
        <v>2002</v>
      </c>
      <c r="D740">
        <v>4</v>
      </c>
      <c r="E740" s="28">
        <v>0.193</v>
      </c>
      <c r="F740" s="28">
        <v>98.90411410000003</v>
      </c>
    </row>
    <row r="741" spans="1:6" ht="12.75">
      <c r="A741" s="31" t="s">
        <v>0</v>
      </c>
      <c r="B741" s="31">
        <v>41</v>
      </c>
      <c r="C741">
        <v>2002</v>
      </c>
      <c r="D741">
        <v>5</v>
      </c>
      <c r="E741" s="28">
        <v>0.17</v>
      </c>
      <c r="F741" s="28">
        <v>78.35369880000002</v>
      </c>
    </row>
    <row r="742" spans="1:6" ht="12.75">
      <c r="A742" s="31" t="s">
        <v>0</v>
      </c>
      <c r="B742" s="31">
        <v>41</v>
      </c>
      <c r="C742">
        <v>2002</v>
      </c>
      <c r="D742">
        <v>6</v>
      </c>
      <c r="E742" s="28">
        <v>0.143</v>
      </c>
      <c r="F742" s="28">
        <v>25.67730330000001</v>
      </c>
    </row>
    <row r="743" spans="1:6" ht="12.75">
      <c r="A743" s="31" t="s">
        <v>0</v>
      </c>
      <c r="B743" s="31">
        <v>41</v>
      </c>
      <c r="C743">
        <v>2002</v>
      </c>
      <c r="D743">
        <v>7</v>
      </c>
      <c r="E743" s="28">
        <v>0.125</v>
      </c>
      <c r="F743" s="28">
        <v>15.3690767</v>
      </c>
    </row>
    <row r="744" spans="1:6" ht="12.75">
      <c r="A744" s="31" t="s">
        <v>0</v>
      </c>
      <c r="B744" s="31">
        <v>41</v>
      </c>
      <c r="C744">
        <v>2002</v>
      </c>
      <c r="D744">
        <v>8</v>
      </c>
      <c r="E744" s="28">
        <v>0.113</v>
      </c>
      <c r="F744" s="28">
        <v>12.519746999999995</v>
      </c>
    </row>
    <row r="745" spans="1:6" ht="12.75">
      <c r="A745" s="31" t="s">
        <v>0</v>
      </c>
      <c r="B745" s="31">
        <v>41</v>
      </c>
      <c r="C745">
        <v>2002</v>
      </c>
      <c r="D745">
        <v>9</v>
      </c>
      <c r="E745" s="28">
        <v>0.157</v>
      </c>
      <c r="F745" s="28">
        <v>50.7648015</v>
      </c>
    </row>
    <row r="746" spans="1:6" ht="12.75">
      <c r="A746" s="31" t="s">
        <v>0</v>
      </c>
      <c r="B746" s="31">
        <v>41</v>
      </c>
      <c r="C746">
        <v>2002</v>
      </c>
      <c r="D746">
        <v>10</v>
      </c>
      <c r="E746" s="28">
        <v>0.159</v>
      </c>
      <c r="F746" s="28">
        <v>66.667</v>
      </c>
    </row>
    <row r="747" spans="1:6" ht="12.75">
      <c r="A747" s="31" t="s">
        <v>0</v>
      </c>
      <c r="B747" s="31">
        <v>41</v>
      </c>
      <c r="C747">
        <v>2002</v>
      </c>
      <c r="D747">
        <v>11</v>
      </c>
      <c r="E747" s="28">
        <v>0.382</v>
      </c>
      <c r="F747" s="28">
        <v>110.30828750000002</v>
      </c>
    </row>
    <row r="748" spans="1:6" ht="12.75">
      <c r="A748" s="31" t="s">
        <v>0</v>
      </c>
      <c r="B748" s="31">
        <v>41</v>
      </c>
      <c r="C748">
        <v>2002</v>
      </c>
      <c r="D748">
        <v>12</v>
      </c>
      <c r="E748" s="28">
        <v>0.451</v>
      </c>
      <c r="F748" s="28">
        <v>352.14963270000004</v>
      </c>
    </row>
    <row r="749" spans="1:6" ht="12.75">
      <c r="A749" s="31" t="s">
        <v>0</v>
      </c>
      <c r="B749" s="31">
        <v>41</v>
      </c>
      <c r="C749">
        <v>2003</v>
      </c>
      <c r="D749">
        <v>1</v>
      </c>
      <c r="E749" s="28">
        <v>1.578</v>
      </c>
      <c r="F749" s="28">
        <v>278.9392933</v>
      </c>
    </row>
    <row r="750" spans="1:6" ht="12.75">
      <c r="A750" s="31" t="s">
        <v>0</v>
      </c>
      <c r="B750" s="31">
        <v>41</v>
      </c>
      <c r="C750">
        <v>2003</v>
      </c>
      <c r="D750">
        <v>2</v>
      </c>
      <c r="E750" s="28">
        <v>1.019</v>
      </c>
      <c r="F750" s="28">
        <v>150.4608177</v>
      </c>
    </row>
    <row r="751" spans="1:6" ht="12.75">
      <c r="A751" s="31" t="s">
        <v>0</v>
      </c>
      <c r="B751" s="31">
        <v>41</v>
      </c>
      <c r="C751">
        <v>2003</v>
      </c>
      <c r="D751">
        <v>3</v>
      </c>
      <c r="E751" s="28">
        <v>0.888</v>
      </c>
      <c r="F751" s="28">
        <v>172.46870129999994</v>
      </c>
    </row>
    <row r="752" spans="1:6" ht="12.75">
      <c r="A752" s="31" t="s">
        <v>0</v>
      </c>
      <c r="B752" s="31">
        <v>41</v>
      </c>
      <c r="C752">
        <v>2003</v>
      </c>
      <c r="D752">
        <v>4</v>
      </c>
      <c r="E752" s="28">
        <v>0.888</v>
      </c>
      <c r="F752" s="28">
        <v>197.1186406</v>
      </c>
    </row>
    <row r="753" spans="1:6" ht="12.75">
      <c r="A753" s="31" t="s">
        <v>0</v>
      </c>
      <c r="B753" s="31">
        <v>41</v>
      </c>
      <c r="C753">
        <v>2003</v>
      </c>
      <c r="D753">
        <v>5</v>
      </c>
      <c r="E753" s="28">
        <v>0.729</v>
      </c>
      <c r="F753" s="28">
        <v>110.49717029999998</v>
      </c>
    </row>
    <row r="754" spans="1:6" ht="12.75">
      <c r="A754" s="31" t="s">
        <v>0</v>
      </c>
      <c r="B754" s="31">
        <v>41</v>
      </c>
      <c r="C754">
        <v>2003</v>
      </c>
      <c r="D754">
        <v>6</v>
      </c>
      <c r="E754" s="28">
        <v>0.574</v>
      </c>
      <c r="F754" s="28">
        <v>45.53466759999999</v>
      </c>
    </row>
    <row r="755" spans="1:6" ht="12.75">
      <c r="A755" s="31" t="s">
        <v>0</v>
      </c>
      <c r="B755" s="31">
        <v>41</v>
      </c>
      <c r="C755">
        <v>2003</v>
      </c>
      <c r="D755">
        <v>7</v>
      </c>
      <c r="E755" s="28">
        <v>0.458</v>
      </c>
      <c r="F755" s="28">
        <v>30.163999999999994</v>
      </c>
    </row>
    <row r="756" spans="1:6" ht="12.75">
      <c r="A756" s="31" t="s">
        <v>0</v>
      </c>
      <c r="B756" s="31">
        <v>41</v>
      </c>
      <c r="C756">
        <v>2003</v>
      </c>
      <c r="D756">
        <v>8</v>
      </c>
      <c r="E756" s="28">
        <v>0.369</v>
      </c>
      <c r="F756" s="28">
        <v>22.912253399999997</v>
      </c>
    </row>
    <row r="757" spans="1:6" ht="12.75">
      <c r="A757" s="31" t="s">
        <v>0</v>
      </c>
      <c r="B757" s="31">
        <v>41</v>
      </c>
      <c r="C757">
        <v>2003</v>
      </c>
      <c r="D757">
        <v>9</v>
      </c>
      <c r="E757" s="28">
        <v>0.311</v>
      </c>
      <c r="F757" s="28">
        <v>20.100025499999997</v>
      </c>
    </row>
    <row r="758" spans="1:6" ht="12.75">
      <c r="A758" s="31" t="s">
        <v>0</v>
      </c>
      <c r="B758" s="31">
        <v>41</v>
      </c>
      <c r="C758">
        <v>2003</v>
      </c>
      <c r="D758">
        <v>10</v>
      </c>
      <c r="E758" s="28">
        <v>0.508</v>
      </c>
      <c r="F758" s="28">
        <v>154.7237634</v>
      </c>
    </row>
    <row r="759" spans="1:6" ht="12.75">
      <c r="A759" s="31" t="s">
        <v>0</v>
      </c>
      <c r="B759" s="31">
        <v>41</v>
      </c>
      <c r="C759">
        <v>2003</v>
      </c>
      <c r="D759">
        <v>11</v>
      </c>
      <c r="E759" s="28">
        <v>0.671</v>
      </c>
      <c r="F759" s="28">
        <v>201.63199999999998</v>
      </c>
    </row>
    <row r="760" spans="1:6" ht="12.75">
      <c r="A760" s="31" t="s">
        <v>0</v>
      </c>
      <c r="B760" s="31">
        <v>41</v>
      </c>
      <c r="C760">
        <v>2003</v>
      </c>
      <c r="D760">
        <v>12</v>
      </c>
      <c r="E760" s="28">
        <v>0.464</v>
      </c>
      <c r="F760" s="28">
        <v>127.08800000000001</v>
      </c>
    </row>
    <row r="761" spans="1:6" ht="12.75">
      <c r="A761" s="31" t="s">
        <v>0</v>
      </c>
      <c r="B761" s="31">
        <v>41</v>
      </c>
      <c r="C761">
        <v>2004</v>
      </c>
      <c r="D761">
        <v>1</v>
      </c>
      <c r="E761" s="28">
        <v>0.397</v>
      </c>
      <c r="F761" s="28">
        <v>88.79377259999997</v>
      </c>
    </row>
    <row r="762" spans="1:6" ht="12.75">
      <c r="A762" s="31" t="s">
        <v>0</v>
      </c>
      <c r="B762" s="31">
        <v>41</v>
      </c>
      <c r="C762">
        <v>2004</v>
      </c>
      <c r="D762">
        <v>2</v>
      </c>
      <c r="E762" s="28">
        <v>0.358</v>
      </c>
      <c r="F762" s="28">
        <v>55.757608899999994</v>
      </c>
    </row>
    <row r="763" spans="1:6" ht="12.75">
      <c r="A763" s="31" t="s">
        <v>0</v>
      </c>
      <c r="B763" s="31">
        <v>41</v>
      </c>
      <c r="C763">
        <v>2004</v>
      </c>
      <c r="D763">
        <v>3</v>
      </c>
      <c r="E763" s="28">
        <v>0.345</v>
      </c>
      <c r="F763" s="28">
        <v>65.114843</v>
      </c>
    </row>
    <row r="764" spans="1:6" ht="12.75">
      <c r="A764" s="31" t="s">
        <v>0</v>
      </c>
      <c r="B764" s="31">
        <v>41</v>
      </c>
      <c r="C764">
        <v>2004</v>
      </c>
      <c r="D764">
        <v>4</v>
      </c>
      <c r="E764" s="28">
        <v>0.308</v>
      </c>
      <c r="F764" s="28">
        <v>63.879898999999995</v>
      </c>
    </row>
    <row r="765" spans="1:6" ht="12.75">
      <c r="A765" s="31" t="s">
        <v>0</v>
      </c>
      <c r="B765" s="31">
        <v>41</v>
      </c>
      <c r="C765">
        <v>2004</v>
      </c>
      <c r="D765">
        <v>5</v>
      </c>
      <c r="E765" s="28">
        <v>0.308</v>
      </c>
      <c r="F765" s="28">
        <v>87.36258889999999</v>
      </c>
    </row>
    <row r="766" spans="1:6" ht="12.75">
      <c r="A766" s="31" t="s">
        <v>0</v>
      </c>
      <c r="B766" s="31">
        <v>41</v>
      </c>
      <c r="C766">
        <v>2004</v>
      </c>
      <c r="D766">
        <v>6</v>
      </c>
      <c r="E766" s="28">
        <v>0.245</v>
      </c>
      <c r="F766" s="28">
        <v>38.954467799999996</v>
      </c>
    </row>
    <row r="767" spans="1:6" ht="12.75">
      <c r="A767" s="31" t="s">
        <v>0</v>
      </c>
      <c r="B767" s="31">
        <v>41</v>
      </c>
      <c r="C767">
        <v>2004</v>
      </c>
      <c r="D767">
        <v>7</v>
      </c>
      <c r="E767" s="28">
        <v>0.205</v>
      </c>
      <c r="F767" s="28">
        <v>21.205</v>
      </c>
    </row>
    <row r="768" spans="1:6" ht="12.75">
      <c r="A768" s="31" t="s">
        <v>0</v>
      </c>
      <c r="B768" s="31">
        <v>41</v>
      </c>
      <c r="C768">
        <v>2004</v>
      </c>
      <c r="D768">
        <v>8</v>
      </c>
      <c r="E768" s="28">
        <v>0.175</v>
      </c>
      <c r="F768" s="28">
        <v>17.022</v>
      </c>
    </row>
    <row r="769" spans="1:6" ht="12.75">
      <c r="A769" s="31" t="s">
        <v>0</v>
      </c>
      <c r="B769" s="31">
        <v>41</v>
      </c>
      <c r="C769">
        <v>2004</v>
      </c>
      <c r="D769">
        <v>9</v>
      </c>
      <c r="E769" s="28">
        <v>0.146</v>
      </c>
      <c r="F769" s="28">
        <v>10.968</v>
      </c>
    </row>
    <row r="770" spans="1:6" ht="12.75">
      <c r="A770" s="31" t="s">
        <v>0</v>
      </c>
      <c r="B770" s="31">
        <v>41</v>
      </c>
      <c r="C770">
        <v>2004</v>
      </c>
      <c r="D770">
        <v>10</v>
      </c>
      <c r="E770" s="28">
        <v>0.309</v>
      </c>
      <c r="F770" s="28">
        <v>128.3069355</v>
      </c>
    </row>
    <row r="771" spans="1:6" ht="12.75">
      <c r="A771" s="31" t="s">
        <v>0</v>
      </c>
      <c r="B771" s="31">
        <v>41</v>
      </c>
      <c r="C771">
        <v>2004</v>
      </c>
      <c r="D771">
        <v>11</v>
      </c>
      <c r="E771" s="28">
        <v>0.19</v>
      </c>
      <c r="F771" s="28">
        <v>60.28411639999999</v>
      </c>
    </row>
    <row r="772" spans="1:6" ht="12.75">
      <c r="A772" s="31" t="s">
        <v>0</v>
      </c>
      <c r="B772" s="31">
        <v>41</v>
      </c>
      <c r="C772">
        <v>2004</v>
      </c>
      <c r="D772">
        <v>12</v>
      </c>
      <c r="E772" s="28">
        <v>0.161</v>
      </c>
      <c r="F772" s="28">
        <v>37.711498200000015</v>
      </c>
    </row>
    <row r="773" spans="1:6" ht="12.75">
      <c r="A773" s="31" t="s">
        <v>0</v>
      </c>
      <c r="B773" s="31">
        <v>41</v>
      </c>
      <c r="C773">
        <v>2005</v>
      </c>
      <c r="D773">
        <v>1</v>
      </c>
      <c r="E773" s="28">
        <v>0.137</v>
      </c>
      <c r="F773" s="28">
        <v>20.812625800000006</v>
      </c>
    </row>
    <row r="774" spans="1:6" ht="12.75">
      <c r="A774" s="31" t="s">
        <v>0</v>
      </c>
      <c r="B774" s="31">
        <v>41</v>
      </c>
      <c r="C774">
        <v>2005</v>
      </c>
      <c r="D774">
        <v>2</v>
      </c>
      <c r="E774" s="28">
        <v>0.12</v>
      </c>
      <c r="F774" s="28">
        <v>14.047827999999994</v>
      </c>
    </row>
    <row r="775" spans="1:6" ht="12.75">
      <c r="A775" s="31" t="s">
        <v>0</v>
      </c>
      <c r="B775" s="31">
        <v>41</v>
      </c>
      <c r="C775">
        <v>2005</v>
      </c>
      <c r="D775">
        <v>3</v>
      </c>
      <c r="E775" s="28">
        <v>0.112</v>
      </c>
      <c r="F775" s="28">
        <v>33.15675469999999</v>
      </c>
    </row>
    <row r="776" spans="1:6" ht="12.75">
      <c r="A776" s="31" t="s">
        <v>0</v>
      </c>
      <c r="B776" s="31">
        <v>41</v>
      </c>
      <c r="C776">
        <v>2005</v>
      </c>
      <c r="D776">
        <v>4</v>
      </c>
      <c r="E776" s="28">
        <v>0.111</v>
      </c>
      <c r="F776" s="28">
        <v>43.07068170000001</v>
      </c>
    </row>
    <row r="777" spans="1:6" ht="12.75">
      <c r="A777" s="31" t="s">
        <v>0</v>
      </c>
      <c r="B777" s="31">
        <v>41</v>
      </c>
      <c r="C777">
        <v>2005</v>
      </c>
      <c r="D777">
        <v>5</v>
      </c>
      <c r="E777" s="28">
        <v>0.101</v>
      </c>
      <c r="F777" s="28">
        <v>16.493320500000003</v>
      </c>
    </row>
    <row r="778" spans="1:6" ht="12.75">
      <c r="A778" s="31" t="s">
        <v>0</v>
      </c>
      <c r="B778" s="31">
        <v>41</v>
      </c>
      <c r="C778">
        <v>2005</v>
      </c>
      <c r="D778">
        <v>6</v>
      </c>
      <c r="E778" s="28">
        <v>0.092</v>
      </c>
      <c r="F778" s="28">
        <v>11.736</v>
      </c>
    </row>
    <row r="779" spans="1:6" ht="12.75">
      <c r="A779" s="31" t="s">
        <v>0</v>
      </c>
      <c r="B779" s="31">
        <v>41</v>
      </c>
      <c r="C779">
        <v>2005</v>
      </c>
      <c r="D779">
        <v>7</v>
      </c>
      <c r="E779" s="28">
        <v>0.086</v>
      </c>
      <c r="F779" s="28">
        <v>8.499916200000001</v>
      </c>
    </row>
    <row r="780" spans="1:6" ht="12.75">
      <c r="A780" s="31" t="s">
        <v>0</v>
      </c>
      <c r="B780" s="31">
        <v>41</v>
      </c>
      <c r="C780">
        <v>2005</v>
      </c>
      <c r="D780">
        <v>8</v>
      </c>
      <c r="E780" s="28">
        <v>0.08</v>
      </c>
      <c r="F780" s="28">
        <v>6.4301574000000015</v>
      </c>
    </row>
    <row r="781" spans="1:6" ht="12.75">
      <c r="A781" s="31" t="s">
        <v>0</v>
      </c>
      <c r="B781" s="31">
        <v>41</v>
      </c>
      <c r="C781">
        <v>2005</v>
      </c>
      <c r="D781">
        <v>9</v>
      </c>
      <c r="E781" s="28">
        <v>0.071</v>
      </c>
      <c r="F781" s="28">
        <v>5.010956799999998</v>
      </c>
    </row>
    <row r="782" spans="1:6" ht="12.75">
      <c r="A782" s="31" t="s">
        <v>0</v>
      </c>
      <c r="B782" s="31">
        <v>41</v>
      </c>
      <c r="C782">
        <v>2005</v>
      </c>
      <c r="D782">
        <v>10</v>
      </c>
      <c r="E782" s="28">
        <v>0.548</v>
      </c>
      <c r="F782" s="28">
        <v>113.77620409999999</v>
      </c>
    </row>
    <row r="783" spans="1:6" ht="12.75">
      <c r="A783" s="31" t="s">
        <v>0</v>
      </c>
      <c r="B783" s="31">
        <v>41</v>
      </c>
      <c r="C783">
        <v>2005</v>
      </c>
      <c r="D783">
        <v>11</v>
      </c>
      <c r="E783" s="28">
        <v>0.302</v>
      </c>
      <c r="F783" s="28">
        <v>100.01775939999999</v>
      </c>
    </row>
    <row r="784" spans="1:6" ht="12.75">
      <c r="A784" s="31" t="s">
        <v>0</v>
      </c>
      <c r="B784" s="31">
        <v>41</v>
      </c>
      <c r="C784">
        <v>2005</v>
      </c>
      <c r="D784">
        <v>12</v>
      </c>
      <c r="E784" s="28">
        <v>0.257</v>
      </c>
      <c r="F784" s="28">
        <v>73.46950210000001</v>
      </c>
    </row>
    <row r="785" spans="1:6" ht="12.75">
      <c r="A785" s="31" t="s">
        <v>0</v>
      </c>
      <c r="B785" s="31">
        <v>41</v>
      </c>
      <c r="C785">
        <v>2006</v>
      </c>
      <c r="D785">
        <v>1</v>
      </c>
      <c r="E785" s="28">
        <v>0.26</v>
      </c>
      <c r="F785" s="28">
        <v>44.7164566</v>
      </c>
    </row>
    <row r="786" spans="1:6" ht="12.75">
      <c r="A786" s="31" t="s">
        <v>0</v>
      </c>
      <c r="B786" s="31">
        <v>41</v>
      </c>
      <c r="C786">
        <v>2006</v>
      </c>
      <c r="D786">
        <v>2</v>
      </c>
      <c r="E786" s="28">
        <v>0.319</v>
      </c>
      <c r="F786" s="28">
        <v>45.34942660000001</v>
      </c>
    </row>
    <row r="787" spans="1:6" ht="12.75">
      <c r="A787" s="31" t="s">
        <v>0</v>
      </c>
      <c r="B787" s="31">
        <v>41</v>
      </c>
      <c r="C787">
        <v>2006</v>
      </c>
      <c r="D787">
        <v>3</v>
      </c>
      <c r="E787" s="28">
        <v>0.41</v>
      </c>
      <c r="F787" s="28">
        <v>161.43068479999994</v>
      </c>
    </row>
    <row r="788" spans="1:6" ht="12.75">
      <c r="A788" s="31" t="s">
        <v>0</v>
      </c>
      <c r="B788" s="31">
        <v>41</v>
      </c>
      <c r="C788">
        <v>2006</v>
      </c>
      <c r="D788">
        <v>4</v>
      </c>
      <c r="E788" s="28">
        <v>0.427</v>
      </c>
      <c r="F788" s="28">
        <v>137.48293980000003</v>
      </c>
    </row>
    <row r="789" spans="1:6" ht="12.75">
      <c r="A789" s="31" t="s">
        <v>0</v>
      </c>
      <c r="B789" s="31">
        <v>41</v>
      </c>
      <c r="C789">
        <v>2006</v>
      </c>
      <c r="D789">
        <v>5</v>
      </c>
      <c r="E789" s="28">
        <v>0.363</v>
      </c>
      <c r="F789" s="28">
        <v>56.855</v>
      </c>
    </row>
    <row r="790" spans="1:6" ht="12.75">
      <c r="A790" s="31" t="s">
        <v>0</v>
      </c>
      <c r="B790" s="31">
        <v>41</v>
      </c>
      <c r="C790">
        <v>2006</v>
      </c>
      <c r="D790">
        <v>6</v>
      </c>
      <c r="E790" s="28">
        <v>0.299</v>
      </c>
      <c r="F790" s="28">
        <v>26.128252</v>
      </c>
    </row>
    <row r="791" spans="1:6" ht="12.75">
      <c r="A791" s="31" t="s">
        <v>0</v>
      </c>
      <c r="B791" s="31">
        <v>41</v>
      </c>
      <c r="C791">
        <v>2006</v>
      </c>
      <c r="D791">
        <v>7</v>
      </c>
      <c r="E791" s="28">
        <v>0.245</v>
      </c>
      <c r="F791" s="28">
        <v>18.086908899999997</v>
      </c>
    </row>
    <row r="792" spans="1:6" ht="12.75">
      <c r="A792" s="31" t="s">
        <v>0</v>
      </c>
      <c r="B792" s="31">
        <v>41</v>
      </c>
      <c r="C792">
        <v>2006</v>
      </c>
      <c r="D792">
        <v>8</v>
      </c>
      <c r="E792" s="28">
        <v>0.204</v>
      </c>
      <c r="F792" s="28">
        <v>12.883716699999999</v>
      </c>
    </row>
    <row r="793" spans="1:6" ht="12.75">
      <c r="A793" s="31" t="s">
        <v>0</v>
      </c>
      <c r="B793" s="31">
        <v>41</v>
      </c>
      <c r="C793">
        <v>2006</v>
      </c>
      <c r="D793">
        <v>9</v>
      </c>
      <c r="E793" s="28">
        <v>0.176</v>
      </c>
      <c r="F793" s="28">
        <v>15.150400999999999</v>
      </c>
    </row>
    <row r="794" spans="5:7" ht="12.75">
      <c r="E794" s="27">
        <f>AVERAGE(E2:E793)*12</f>
        <v>6.039212121212123</v>
      </c>
      <c r="F794" s="27">
        <f>AVERAGE(F2:F793)*12</f>
        <v>1032.958374283332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680 - Río Tormes a su paso por Salamanca (capital).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680</v>
      </c>
      <c r="B6" s="30">
        <f>'De la BASE'!B2</f>
        <v>41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0.527</v>
      </c>
      <c r="F6" s="9">
        <f>IF('De la BASE'!F2&gt;0,'De la BASE'!F2,'De la BASE'!F2+0.001)</f>
        <v>66.4749419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680</v>
      </c>
      <c r="B7" s="30">
        <f>'De la BASE'!B3</f>
        <v>41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1.026</v>
      </c>
      <c r="F7" s="9">
        <f>IF('De la BASE'!F3&gt;0,'De la BASE'!F3,'De la BASE'!F3+0.001)</f>
        <v>118.5360297</v>
      </c>
      <c r="G7" s="15">
        <v>14916</v>
      </c>
      <c r="H7" s="8">
        <f>CORREL(E6:E796,E7:E797)</f>
        <v>0.594538036461335</v>
      </c>
      <c r="I7" s="8" t="s">
        <v>119</v>
      </c>
      <c r="J7" s="8"/>
      <c r="K7" s="8"/>
      <c r="L7" s="24"/>
    </row>
    <row r="8" spans="1:13" ht="12.75">
      <c r="A8" s="30" t="str">
        <f>'De la BASE'!A4</f>
        <v>680</v>
      </c>
      <c r="B8" s="30">
        <f>'De la BASE'!B4</f>
        <v>41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0.48</v>
      </c>
      <c r="F8" s="9">
        <f>IF('De la BASE'!F4&gt;0,'De la BASE'!F4,'De la BASE'!F4+0.001)</f>
        <v>57.42215479999997</v>
      </c>
      <c r="G8" s="15">
        <v>14946</v>
      </c>
      <c r="H8" s="8">
        <f>CORREL(E486:E796,E487:E797)</f>
        <v>0.5500060479994695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680</v>
      </c>
      <c r="B9" s="30">
        <f>'De la BASE'!B5</f>
        <v>41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2.325</v>
      </c>
      <c r="F9" s="9">
        <f>IF('De la BASE'!F5&gt;0,'De la BASE'!F5,'De la BASE'!F5+0.001)</f>
        <v>273.38591979999995</v>
      </c>
      <c r="G9" s="15">
        <v>14977</v>
      </c>
    </row>
    <row r="10" spans="1:11" ht="12.75">
      <c r="A10" s="30" t="str">
        <f>'De la BASE'!A6</f>
        <v>680</v>
      </c>
      <c r="B10" s="30">
        <f>'De la BASE'!B6</f>
        <v>41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1.992</v>
      </c>
      <c r="F10" s="9">
        <f>IF('De la BASE'!F6&gt;0,'De la BASE'!F6,'De la BASE'!F6+0.001)</f>
        <v>345.129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680</v>
      </c>
      <c r="B11" s="30">
        <f>'De la BASE'!B7</f>
        <v>41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1.775</v>
      </c>
      <c r="F11" s="9">
        <f>IF('De la BASE'!F7&gt;0,'De la BASE'!F7,'De la BASE'!F7+0.001)</f>
        <v>261.916606</v>
      </c>
      <c r="G11" s="15">
        <v>15036</v>
      </c>
      <c r="H11" s="8">
        <f>CORREL(F6:F796,F7:F797)</f>
        <v>0.5594398877074205</v>
      </c>
      <c r="I11" s="8" t="s">
        <v>119</v>
      </c>
      <c r="J11" s="8"/>
      <c r="K11" s="8"/>
    </row>
    <row r="12" spans="1:11" ht="12.75">
      <c r="A12" s="30" t="str">
        <f>'De la BASE'!A8</f>
        <v>680</v>
      </c>
      <c r="B12" s="30">
        <f>'De la BASE'!B8</f>
        <v>41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1.882</v>
      </c>
      <c r="F12" s="9">
        <f>IF('De la BASE'!F8&gt;0,'De la BASE'!F8,'De la BASE'!F8+0.001)</f>
        <v>244.00171400000005</v>
      </c>
      <c r="G12" s="15">
        <v>15067</v>
      </c>
      <c r="H12" s="8">
        <f>CORREL(F486:F796,F487:F797)</f>
        <v>0.5672586136924154</v>
      </c>
      <c r="I12" s="8" t="s">
        <v>120</v>
      </c>
      <c r="J12" s="8"/>
      <c r="K12" s="8"/>
    </row>
    <row r="13" spans="1:9" ht="12.75">
      <c r="A13" s="30" t="str">
        <f>'De la BASE'!A9</f>
        <v>680</v>
      </c>
      <c r="B13" s="30">
        <f>'De la BASE'!B9</f>
        <v>41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1.679</v>
      </c>
      <c r="F13" s="9">
        <f>IF('De la BASE'!F9&gt;0,'De la BASE'!F9,'De la BASE'!F9+0.001)</f>
        <v>281.9590000000001</v>
      </c>
      <c r="G13" s="15">
        <v>15097</v>
      </c>
      <c r="H13" s="6"/>
      <c r="I13" s="6"/>
    </row>
    <row r="14" spans="1:13" ht="12.75">
      <c r="A14" s="30" t="str">
        <f>'De la BASE'!A10</f>
        <v>680</v>
      </c>
      <c r="B14" s="30">
        <f>'De la BASE'!B10</f>
        <v>41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1.204</v>
      </c>
      <c r="F14" s="9">
        <f>IF('De la BASE'!F10&gt;0,'De la BASE'!F10,'De la BASE'!F10+0.001)</f>
        <v>189.40900000000005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680</v>
      </c>
      <c r="B15" s="30">
        <f>'De la BASE'!B11</f>
        <v>41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0.956</v>
      </c>
      <c r="F15" s="9">
        <f>IF('De la BASE'!F11&gt;0,'De la BASE'!F11,'De la BASE'!F11+0.001)</f>
        <v>91.9628483</v>
      </c>
      <c r="G15" s="15">
        <v>15158</v>
      </c>
      <c r="I15" s="7"/>
    </row>
    <row r="16" spans="1:9" ht="12.75">
      <c r="A16" s="30" t="str">
        <f>'De la BASE'!A12</f>
        <v>680</v>
      </c>
      <c r="B16" s="30">
        <f>'De la BASE'!B12</f>
        <v>41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0.754</v>
      </c>
      <c r="F16" s="9">
        <f>IF('De la BASE'!F12&gt;0,'De la BASE'!F12,'De la BASE'!F12+0.001)</f>
        <v>45.367273600000004</v>
      </c>
      <c r="G16" s="15">
        <v>15189</v>
      </c>
      <c r="H16" s="7"/>
      <c r="I16" s="7"/>
    </row>
    <row r="17" spans="1:9" ht="12.75">
      <c r="A17" s="30" t="str">
        <f>'De la BASE'!A13</f>
        <v>680</v>
      </c>
      <c r="B17" s="30">
        <f>'De la BASE'!B13</f>
        <v>41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0.598</v>
      </c>
      <c r="F17" s="9">
        <f>IF('De la BASE'!F13&gt;0,'De la BASE'!F13,'De la BASE'!F13+0.001)</f>
        <v>36.562999999999995</v>
      </c>
      <c r="G17" s="15">
        <v>15220</v>
      </c>
      <c r="H17" s="7"/>
      <c r="I17" s="7"/>
    </row>
    <row r="18" spans="1:9" ht="12.75">
      <c r="A18" s="30" t="str">
        <f>'De la BASE'!A14</f>
        <v>680</v>
      </c>
      <c r="B18" s="30">
        <f>'De la BASE'!B14</f>
        <v>41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0.478</v>
      </c>
      <c r="F18" s="9">
        <f>IF('De la BASE'!F14&gt;0,'De la BASE'!F14,'De la BASE'!F14+0.001)</f>
        <v>32.36256519999999</v>
      </c>
      <c r="G18" s="15">
        <v>15250</v>
      </c>
      <c r="H18" s="7"/>
      <c r="I18" s="7"/>
    </row>
    <row r="19" spans="1:8" ht="12.75">
      <c r="A19" s="30" t="str">
        <f>'De la BASE'!A15</f>
        <v>680</v>
      </c>
      <c r="B19" s="30">
        <f>'De la BASE'!B15</f>
        <v>41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0.432</v>
      </c>
      <c r="F19" s="9">
        <f>IF('De la BASE'!F15&gt;0,'De la BASE'!F15,'De la BASE'!F15+0.001)</f>
        <v>103.01659169999999</v>
      </c>
      <c r="G19" s="15">
        <v>15281</v>
      </c>
      <c r="H19" s="7"/>
    </row>
    <row r="20" spans="1:7" ht="12.75">
      <c r="A20" s="30" t="str">
        <f>'De la BASE'!A16</f>
        <v>680</v>
      </c>
      <c r="B20" s="30">
        <f>'De la BASE'!B16</f>
        <v>41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0.391</v>
      </c>
      <c r="F20" s="9">
        <f>IF('De la BASE'!F16&gt;0,'De la BASE'!F16,'De la BASE'!F16+0.001)</f>
        <v>46.12390479999999</v>
      </c>
      <c r="G20" s="15">
        <v>15311</v>
      </c>
    </row>
    <row r="21" spans="1:7" ht="12.75">
      <c r="A21" s="30" t="str">
        <f>'De la BASE'!A17</f>
        <v>680</v>
      </c>
      <c r="B21" s="30">
        <f>'De la BASE'!B17</f>
        <v>41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0.327</v>
      </c>
      <c r="F21" s="9">
        <f>IF('De la BASE'!F17&gt;0,'De la BASE'!F17,'De la BASE'!F17+0.001)</f>
        <v>41.2891722</v>
      </c>
      <c r="G21" s="15">
        <v>15342</v>
      </c>
    </row>
    <row r="22" spans="1:7" ht="12.75">
      <c r="A22" s="30" t="str">
        <f>'De la BASE'!A18</f>
        <v>680</v>
      </c>
      <c r="B22" s="30">
        <f>'De la BASE'!B18</f>
        <v>41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0.271</v>
      </c>
      <c r="F22" s="9">
        <f>IF('De la BASE'!F18&gt;0,'De la BASE'!F18,'De la BASE'!F18+0.001)</f>
        <v>40.697</v>
      </c>
      <c r="G22" s="15">
        <v>15373</v>
      </c>
    </row>
    <row r="23" spans="1:7" ht="12.75">
      <c r="A23" s="30" t="str">
        <f>'De la BASE'!A19</f>
        <v>680</v>
      </c>
      <c r="B23" s="30">
        <f>'De la BASE'!B19</f>
        <v>41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0.397</v>
      </c>
      <c r="F23" s="9">
        <f>IF('De la BASE'!F19&gt;0,'De la BASE'!F19,'De la BASE'!F19+0.001)</f>
        <v>145.7351952</v>
      </c>
      <c r="G23" s="15">
        <v>15401</v>
      </c>
    </row>
    <row r="24" spans="1:7" ht="12.75">
      <c r="A24" s="30" t="str">
        <f>'De la BASE'!A20</f>
        <v>680</v>
      </c>
      <c r="B24" s="30">
        <f>'De la BASE'!B20</f>
        <v>41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0.601</v>
      </c>
      <c r="F24" s="9">
        <f>IF('De la BASE'!F20&gt;0,'De la BASE'!F20,'De la BASE'!F20+0.001)</f>
        <v>114.69859490000002</v>
      </c>
      <c r="G24" s="15">
        <v>15432</v>
      </c>
    </row>
    <row r="25" spans="1:7" ht="12.75">
      <c r="A25" s="30" t="str">
        <f>'De la BASE'!A21</f>
        <v>680</v>
      </c>
      <c r="B25" s="30">
        <f>'De la BASE'!B21</f>
        <v>41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0.405</v>
      </c>
      <c r="F25" s="9">
        <f>IF('De la BASE'!F21&gt;0,'De la BASE'!F21,'De la BASE'!F21+0.001)</f>
        <v>109.09099999999998</v>
      </c>
      <c r="G25" s="15">
        <v>15462</v>
      </c>
    </row>
    <row r="26" spans="1:7" ht="12.75">
      <c r="A26" s="30" t="str">
        <f>'De la BASE'!A22</f>
        <v>680</v>
      </c>
      <c r="B26" s="30">
        <f>'De la BASE'!B22</f>
        <v>41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0.335</v>
      </c>
      <c r="F26" s="9">
        <f>IF('De la BASE'!F22&gt;0,'De la BASE'!F22,'De la BASE'!F22+0.001)</f>
        <v>54.21293690000001</v>
      </c>
      <c r="G26" s="15">
        <v>15493</v>
      </c>
    </row>
    <row r="27" spans="1:7" ht="12.75">
      <c r="A27" s="30" t="str">
        <f>'De la BASE'!A23</f>
        <v>680</v>
      </c>
      <c r="B27" s="30">
        <f>'De la BASE'!B23</f>
        <v>41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0.276</v>
      </c>
      <c r="F27" s="9">
        <f>IF('De la BASE'!F23&gt;0,'De la BASE'!F23,'De la BASE'!F23+0.001)</f>
        <v>28.059456999999995</v>
      </c>
      <c r="G27" s="15">
        <v>15523</v>
      </c>
    </row>
    <row r="28" spans="1:7" ht="12.75">
      <c r="A28" s="30" t="str">
        <f>'De la BASE'!A24</f>
        <v>680</v>
      </c>
      <c r="B28" s="30">
        <f>'De la BASE'!B24</f>
        <v>41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0.235</v>
      </c>
      <c r="F28" s="9">
        <f>IF('De la BASE'!F24&gt;0,'De la BASE'!F24,'De la BASE'!F24+0.001)</f>
        <v>22.74335290000001</v>
      </c>
      <c r="G28" s="15">
        <v>15554</v>
      </c>
    </row>
    <row r="29" spans="1:7" ht="12.75">
      <c r="A29" s="30" t="str">
        <f>'De la BASE'!A25</f>
        <v>680</v>
      </c>
      <c r="B29" s="30">
        <f>'De la BASE'!B25</f>
        <v>41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0.206</v>
      </c>
      <c r="F29" s="9">
        <f>IF('De la BASE'!F25&gt;0,'De la BASE'!F25,'De la BASE'!F25+0.001)</f>
        <v>27.812317800000002</v>
      </c>
      <c r="G29" s="15">
        <v>15585</v>
      </c>
    </row>
    <row r="30" spans="1:7" ht="12.75">
      <c r="A30" s="30" t="str">
        <f>'De la BASE'!A26</f>
        <v>680</v>
      </c>
      <c r="B30" s="30">
        <f>'De la BASE'!B26</f>
        <v>41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0.189</v>
      </c>
      <c r="F30" s="9">
        <f>IF('De la BASE'!F26&gt;0,'De la BASE'!F26,'De la BASE'!F26+0.001)</f>
        <v>85.44103519999999</v>
      </c>
      <c r="G30" s="15">
        <v>15615</v>
      </c>
    </row>
    <row r="31" spans="1:7" ht="12.75">
      <c r="A31" s="30" t="str">
        <f>'De la BASE'!A27</f>
        <v>680</v>
      </c>
      <c r="B31" s="30">
        <f>'De la BASE'!B27</f>
        <v>41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0.169</v>
      </c>
      <c r="F31" s="9">
        <f>IF('De la BASE'!F27&gt;0,'De la BASE'!F27,'De la BASE'!F27+0.001)</f>
        <v>148.6185746</v>
      </c>
      <c r="G31" s="15">
        <v>15646</v>
      </c>
    </row>
    <row r="32" spans="1:7" ht="12.75">
      <c r="A32" s="30" t="str">
        <f>'De la BASE'!A28</f>
        <v>680</v>
      </c>
      <c r="B32" s="30">
        <f>'De la BASE'!B28</f>
        <v>41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0.31</v>
      </c>
      <c r="F32" s="9">
        <f>IF('De la BASE'!F28&gt;0,'De la BASE'!F28,'De la BASE'!F28+0.001)</f>
        <v>120.74899999999997</v>
      </c>
      <c r="G32" s="15">
        <v>15676</v>
      </c>
    </row>
    <row r="33" spans="1:7" ht="12.75">
      <c r="A33" s="30" t="str">
        <f>'De la BASE'!A29</f>
        <v>680</v>
      </c>
      <c r="B33" s="30">
        <f>'De la BASE'!B29</f>
        <v>41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0.546</v>
      </c>
      <c r="F33" s="9">
        <f>IF('De la BASE'!F29&gt;0,'De la BASE'!F29,'De la BASE'!F29+0.001)</f>
        <v>192.23087939999996</v>
      </c>
      <c r="G33" s="15">
        <v>15707</v>
      </c>
    </row>
    <row r="34" spans="1:7" ht="12.75">
      <c r="A34" s="30" t="str">
        <f>'De la BASE'!A30</f>
        <v>680</v>
      </c>
      <c r="B34" s="30">
        <f>'De la BASE'!B30</f>
        <v>41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0.398</v>
      </c>
      <c r="F34" s="9">
        <f>IF('De la BASE'!F30&gt;0,'De la BASE'!F30,'De la BASE'!F30+0.001)</f>
        <v>110.41802309999997</v>
      </c>
      <c r="G34" s="15">
        <v>15738</v>
      </c>
    </row>
    <row r="35" spans="1:7" ht="12.75">
      <c r="A35" s="30" t="str">
        <f>'De la BASE'!A31</f>
        <v>680</v>
      </c>
      <c r="B35" s="30">
        <f>'De la BASE'!B31</f>
        <v>41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0.532</v>
      </c>
      <c r="F35" s="9">
        <f>IF('De la BASE'!F31&gt;0,'De la BASE'!F31,'De la BASE'!F31+0.001)</f>
        <v>129.13564739999995</v>
      </c>
      <c r="G35" s="15">
        <v>15766</v>
      </c>
    </row>
    <row r="36" spans="1:7" ht="12.75">
      <c r="A36" s="30" t="str">
        <f>'De la BASE'!A32</f>
        <v>680</v>
      </c>
      <c r="B36" s="30">
        <f>'De la BASE'!B32</f>
        <v>41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0.466</v>
      </c>
      <c r="F36" s="9">
        <f>IF('De la BASE'!F32&gt;0,'De la BASE'!F32,'De la BASE'!F32+0.001)</f>
        <v>156.306541</v>
      </c>
      <c r="G36" s="15">
        <v>15797</v>
      </c>
    </row>
    <row r="37" spans="1:7" ht="12.75">
      <c r="A37" s="30" t="str">
        <f>'De la BASE'!A33</f>
        <v>680</v>
      </c>
      <c r="B37" s="30">
        <f>'De la BASE'!B33</f>
        <v>41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0.367</v>
      </c>
      <c r="F37" s="9">
        <f>IF('De la BASE'!F33&gt;0,'De la BASE'!F33,'De la BASE'!F33+0.001)</f>
        <v>156.17899999999997</v>
      </c>
      <c r="G37" s="15">
        <v>15827</v>
      </c>
    </row>
    <row r="38" spans="1:7" ht="12.75">
      <c r="A38" s="30" t="str">
        <f>'De la BASE'!A34</f>
        <v>680</v>
      </c>
      <c r="B38" s="30">
        <f>'De la BASE'!B34</f>
        <v>41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0.293</v>
      </c>
      <c r="F38" s="9">
        <f>IF('De la BASE'!F34&gt;0,'De la BASE'!F34,'De la BASE'!F34+0.001)</f>
        <v>67.625</v>
      </c>
      <c r="G38" s="15">
        <v>15858</v>
      </c>
    </row>
    <row r="39" spans="1:7" ht="12.75">
      <c r="A39" s="30" t="str">
        <f>'De la BASE'!A35</f>
        <v>680</v>
      </c>
      <c r="B39" s="30">
        <f>'De la BASE'!B35</f>
        <v>41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0.242</v>
      </c>
      <c r="F39" s="9">
        <f>IF('De la BASE'!F35&gt;0,'De la BASE'!F35,'De la BASE'!F35+0.001)</f>
        <v>34.29599999999999</v>
      </c>
      <c r="G39" s="15">
        <v>15888</v>
      </c>
    </row>
    <row r="40" spans="1:7" ht="12.75">
      <c r="A40" s="30" t="str">
        <f>'De la BASE'!A36</f>
        <v>680</v>
      </c>
      <c r="B40" s="30">
        <f>'De la BASE'!B36</f>
        <v>41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0.203</v>
      </c>
      <c r="F40" s="9">
        <f>IF('De la BASE'!F36&gt;0,'De la BASE'!F36,'De la BASE'!F36+0.001)</f>
        <v>23.7179954</v>
      </c>
      <c r="G40" s="15">
        <v>15919</v>
      </c>
    </row>
    <row r="41" spans="1:7" ht="12.75">
      <c r="A41" s="30" t="str">
        <f>'De la BASE'!A37</f>
        <v>680</v>
      </c>
      <c r="B41" s="30">
        <f>'De la BASE'!B37</f>
        <v>41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0.221</v>
      </c>
      <c r="F41" s="9">
        <f>IF('De la BASE'!F37&gt;0,'De la BASE'!F37,'De la BASE'!F37+0.001)</f>
        <v>62.78254490000001</v>
      </c>
      <c r="G41" s="15">
        <v>15950</v>
      </c>
    </row>
    <row r="42" spans="1:7" ht="12.75">
      <c r="A42" s="30" t="str">
        <f>'De la BASE'!A38</f>
        <v>680</v>
      </c>
      <c r="B42" s="30">
        <f>'De la BASE'!B38</f>
        <v>41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0.23</v>
      </c>
      <c r="F42" s="9">
        <f>IF('De la BASE'!F38&gt;0,'De la BASE'!F38,'De la BASE'!F38+0.001)</f>
        <v>73.42604410000001</v>
      </c>
      <c r="G42" s="15">
        <v>15980</v>
      </c>
    </row>
    <row r="43" spans="1:7" ht="12.75">
      <c r="A43" s="30" t="str">
        <f>'De la BASE'!A39</f>
        <v>680</v>
      </c>
      <c r="B43" s="30">
        <f>'De la BASE'!B39</f>
        <v>41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0.182</v>
      </c>
      <c r="F43" s="9">
        <f>IF('De la BASE'!F39&gt;0,'De la BASE'!F39,'De la BASE'!F39+0.001)</f>
        <v>81.33311209999998</v>
      </c>
      <c r="G43" s="15">
        <v>16011</v>
      </c>
    </row>
    <row r="44" spans="1:7" ht="12.75">
      <c r="A44" s="30" t="str">
        <f>'De la BASE'!A40</f>
        <v>680</v>
      </c>
      <c r="B44" s="30">
        <f>'De la BASE'!B40</f>
        <v>41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0.204</v>
      </c>
      <c r="F44" s="9">
        <f>IF('De la BASE'!F40&gt;0,'De la BASE'!F40,'De la BASE'!F40+0.001)</f>
        <v>61.7162234</v>
      </c>
      <c r="G44" s="15">
        <v>16041</v>
      </c>
    </row>
    <row r="45" spans="1:7" ht="12.75">
      <c r="A45" s="30" t="str">
        <f>'De la BASE'!A41</f>
        <v>680</v>
      </c>
      <c r="B45" s="30">
        <f>'De la BASE'!B41</f>
        <v>41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0.151</v>
      </c>
      <c r="F45" s="9">
        <f>IF('De la BASE'!F41&gt;0,'De la BASE'!F41,'De la BASE'!F41+0.001)</f>
        <v>52.684971600000004</v>
      </c>
      <c r="G45" s="15">
        <v>16072</v>
      </c>
    </row>
    <row r="46" spans="1:7" ht="12.75">
      <c r="A46" s="30" t="str">
        <f>'De la BASE'!A42</f>
        <v>680</v>
      </c>
      <c r="B46" s="30">
        <f>'De la BASE'!B42</f>
        <v>41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0.132</v>
      </c>
      <c r="F46" s="9">
        <f>IF('De la BASE'!F42&gt;0,'De la BASE'!F42,'De la BASE'!F42+0.001)</f>
        <v>36.765</v>
      </c>
      <c r="G46" s="15">
        <v>16103</v>
      </c>
    </row>
    <row r="47" spans="1:7" ht="12.75">
      <c r="A47" s="30" t="str">
        <f>'De la BASE'!A43</f>
        <v>680</v>
      </c>
      <c r="B47" s="30">
        <f>'De la BASE'!B43</f>
        <v>41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0.128</v>
      </c>
      <c r="F47" s="9">
        <f>IF('De la BASE'!F43&gt;0,'De la BASE'!F43,'De la BASE'!F43+0.001)</f>
        <v>32.29355950000001</v>
      </c>
      <c r="G47" s="15">
        <v>16132</v>
      </c>
    </row>
    <row r="48" spans="1:7" ht="12.75">
      <c r="A48" s="30" t="str">
        <f>'De la BASE'!A44</f>
        <v>680</v>
      </c>
      <c r="B48" s="30">
        <f>'De la BASE'!B44</f>
        <v>41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0.177</v>
      </c>
      <c r="F48" s="9">
        <f>IF('De la BASE'!F44&gt;0,'De la BASE'!F44,'De la BASE'!F44+0.001)</f>
        <v>167.02800000000005</v>
      </c>
      <c r="G48" s="15">
        <v>16163</v>
      </c>
    </row>
    <row r="49" spans="1:7" ht="12.75">
      <c r="A49" s="30" t="str">
        <f>'De la BASE'!A45</f>
        <v>680</v>
      </c>
      <c r="B49" s="30">
        <f>'De la BASE'!B45</f>
        <v>41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0.216</v>
      </c>
      <c r="F49" s="9">
        <f>IF('De la BASE'!F45&gt;0,'De la BASE'!F45,'De la BASE'!F45+0.001)</f>
        <v>68.13590429999999</v>
      </c>
      <c r="G49" s="15">
        <v>16193</v>
      </c>
    </row>
    <row r="50" spans="1:7" ht="12.75">
      <c r="A50" s="30" t="str">
        <f>'De la BASE'!A46</f>
        <v>680</v>
      </c>
      <c r="B50" s="30">
        <f>'De la BASE'!B46</f>
        <v>41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0.224</v>
      </c>
      <c r="F50" s="9">
        <f>IF('De la BASE'!F46&gt;0,'De la BASE'!F46,'De la BASE'!F46+0.001)</f>
        <v>48.55064450000001</v>
      </c>
      <c r="G50" s="15">
        <v>16224</v>
      </c>
    </row>
    <row r="51" spans="1:7" ht="12.75">
      <c r="A51" s="30" t="str">
        <f>'De la BASE'!A47</f>
        <v>680</v>
      </c>
      <c r="B51" s="30">
        <f>'De la BASE'!B47</f>
        <v>41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0.197</v>
      </c>
      <c r="F51" s="9">
        <f>IF('De la BASE'!F47&gt;0,'De la BASE'!F47,'De la BASE'!F47+0.001)</f>
        <v>34.33323360000001</v>
      </c>
      <c r="G51" s="15">
        <v>16254</v>
      </c>
    </row>
    <row r="52" spans="1:7" ht="12.75">
      <c r="A52" s="30" t="str">
        <f>'De la BASE'!A48</f>
        <v>680</v>
      </c>
      <c r="B52" s="30">
        <f>'De la BASE'!B48</f>
        <v>41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0.172</v>
      </c>
      <c r="F52" s="9">
        <f>IF('De la BASE'!F48&gt;0,'De la BASE'!F48,'De la BASE'!F48+0.001)</f>
        <v>21.5438827</v>
      </c>
      <c r="G52" s="15">
        <v>16285</v>
      </c>
    </row>
    <row r="53" spans="1:7" ht="12.75">
      <c r="A53" s="30" t="str">
        <f>'De la BASE'!A49</f>
        <v>680</v>
      </c>
      <c r="B53" s="30">
        <f>'De la BASE'!B49</f>
        <v>41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0.15</v>
      </c>
      <c r="F53" s="9">
        <f>IF('De la BASE'!F49&gt;0,'De la BASE'!F49,'De la BASE'!F49+0.001)</f>
        <v>22.645334299999995</v>
      </c>
      <c r="G53" s="15">
        <v>16316</v>
      </c>
    </row>
    <row r="54" spans="1:7" ht="12.75">
      <c r="A54" s="30" t="str">
        <f>'De la BASE'!A50</f>
        <v>680</v>
      </c>
      <c r="B54" s="30">
        <f>'De la BASE'!B50</f>
        <v>41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0.136</v>
      </c>
      <c r="F54" s="9">
        <f>IF('De la BASE'!F50&gt;0,'De la BASE'!F50,'De la BASE'!F50+0.001)</f>
        <v>24.0772595</v>
      </c>
      <c r="G54" s="15">
        <v>16346</v>
      </c>
    </row>
    <row r="55" spans="1:7" ht="12.75">
      <c r="A55" s="30" t="str">
        <f>'De la BASE'!A51</f>
        <v>680</v>
      </c>
      <c r="B55" s="30">
        <f>'De la BASE'!B51</f>
        <v>41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0.127</v>
      </c>
      <c r="F55" s="9">
        <f>IF('De la BASE'!F51&gt;0,'De la BASE'!F51,'De la BASE'!F51+0.001)</f>
        <v>32.342972200000006</v>
      </c>
      <c r="G55" s="15">
        <v>16377</v>
      </c>
    </row>
    <row r="56" spans="1:7" ht="12.75">
      <c r="A56" s="30" t="str">
        <f>'De la BASE'!A52</f>
        <v>680</v>
      </c>
      <c r="B56" s="30">
        <f>'De la BASE'!B52</f>
        <v>41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0.118</v>
      </c>
      <c r="F56" s="9">
        <f>IF('De la BASE'!F52&gt;0,'De la BASE'!F52,'De la BASE'!F52+0.001)</f>
        <v>43.40446809999999</v>
      </c>
      <c r="G56" s="15">
        <v>16407</v>
      </c>
    </row>
    <row r="57" spans="1:7" ht="12.75">
      <c r="A57" s="30" t="str">
        <f>'De la BASE'!A53</f>
        <v>680</v>
      </c>
      <c r="B57" s="30">
        <f>'De la BASE'!B53</f>
        <v>41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0.148</v>
      </c>
      <c r="F57" s="9">
        <f>IF('De la BASE'!F53&gt;0,'De la BASE'!F53,'De la BASE'!F53+0.001)</f>
        <v>38.783043299999996</v>
      </c>
      <c r="G57" s="15">
        <v>16438</v>
      </c>
    </row>
    <row r="58" spans="1:7" ht="12.75">
      <c r="A58" s="30" t="str">
        <f>'De la BASE'!A54</f>
        <v>680</v>
      </c>
      <c r="B58" s="30">
        <f>'De la BASE'!B54</f>
        <v>41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0.136</v>
      </c>
      <c r="F58" s="9">
        <f>IF('De la BASE'!F54&gt;0,'De la BASE'!F54,'De la BASE'!F54+0.001)</f>
        <v>37.90700000000001</v>
      </c>
      <c r="G58" s="15">
        <v>16469</v>
      </c>
    </row>
    <row r="59" spans="1:7" ht="12.75">
      <c r="A59" s="30" t="str">
        <f>'De la BASE'!A55</f>
        <v>680</v>
      </c>
      <c r="B59" s="30">
        <f>'De la BASE'!B55</f>
        <v>41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0.126</v>
      </c>
      <c r="F59" s="9">
        <f>IF('De la BASE'!F55&gt;0,'De la BASE'!F55,'De la BASE'!F55+0.001)</f>
        <v>32.029228599999996</v>
      </c>
      <c r="G59" s="15">
        <v>16497</v>
      </c>
    </row>
    <row r="60" spans="1:7" ht="12.75">
      <c r="A60" s="30" t="str">
        <f>'De la BASE'!A56</f>
        <v>680</v>
      </c>
      <c r="B60" s="30">
        <f>'De la BASE'!B56</f>
        <v>41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0.122</v>
      </c>
      <c r="F60" s="9">
        <f>IF('De la BASE'!F56&gt;0,'De la BASE'!F56,'De la BASE'!F56+0.001)</f>
        <v>59.800381499999986</v>
      </c>
      <c r="G60" s="15">
        <v>16528</v>
      </c>
    </row>
    <row r="61" spans="1:7" ht="12.75">
      <c r="A61" s="30" t="str">
        <f>'De la BASE'!A57</f>
        <v>680</v>
      </c>
      <c r="B61" s="30">
        <f>'De la BASE'!B57</f>
        <v>41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0.117</v>
      </c>
      <c r="F61" s="9">
        <f>IF('De la BASE'!F57&gt;0,'De la BASE'!F57,'De la BASE'!F57+0.001)</f>
        <v>33.51124180000001</v>
      </c>
      <c r="G61" s="15">
        <v>16558</v>
      </c>
    </row>
    <row r="62" spans="1:7" ht="12.75">
      <c r="A62" s="30" t="str">
        <f>'De la BASE'!A58</f>
        <v>680</v>
      </c>
      <c r="B62" s="30">
        <f>'De la BASE'!B58</f>
        <v>41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0.106</v>
      </c>
      <c r="F62" s="9">
        <f>IF('De la BASE'!F58&gt;0,'De la BASE'!F58,'De la BASE'!F58+0.001)</f>
        <v>26.2246523</v>
      </c>
      <c r="G62" s="15">
        <v>16589</v>
      </c>
    </row>
    <row r="63" spans="1:7" ht="12.75">
      <c r="A63" s="30" t="str">
        <f>'De la BASE'!A59</f>
        <v>680</v>
      </c>
      <c r="B63" s="30">
        <f>'De la BASE'!B59</f>
        <v>41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0.097</v>
      </c>
      <c r="F63" s="9">
        <f>IF('De la BASE'!F59&gt;0,'De la BASE'!F59,'De la BASE'!F59+0.001)</f>
        <v>19.500900899999998</v>
      </c>
      <c r="G63" s="15">
        <v>16619</v>
      </c>
    </row>
    <row r="64" spans="1:7" ht="12.75">
      <c r="A64" s="30" t="str">
        <f>'De la BASE'!A60</f>
        <v>680</v>
      </c>
      <c r="B64" s="30">
        <f>'De la BASE'!B60</f>
        <v>41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0.089</v>
      </c>
      <c r="F64" s="9">
        <f>IF('De la BASE'!F60&gt;0,'De la BASE'!F60,'De la BASE'!F60+0.001)</f>
        <v>18.3179314</v>
      </c>
      <c r="G64" s="15">
        <v>16650</v>
      </c>
    </row>
    <row r="65" spans="1:7" ht="12.75">
      <c r="A65" s="30" t="str">
        <f>'De la BASE'!A61</f>
        <v>680</v>
      </c>
      <c r="B65" s="30">
        <f>'De la BASE'!B61</f>
        <v>41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0.079</v>
      </c>
      <c r="F65" s="9">
        <f>IF('De la BASE'!F61&gt;0,'De la BASE'!F61,'De la BASE'!F61+0.001)</f>
        <v>17.447643499999995</v>
      </c>
      <c r="G65" s="15">
        <v>16681</v>
      </c>
    </row>
    <row r="66" spans="1:7" ht="12.75">
      <c r="A66" s="30" t="str">
        <f>'De la BASE'!A62</f>
        <v>680</v>
      </c>
      <c r="B66" s="30">
        <f>'De la BASE'!B62</f>
        <v>41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0.068</v>
      </c>
      <c r="F66" s="9">
        <f>IF('De la BASE'!F62&gt;0,'De la BASE'!F62,'De la BASE'!F62+0.001)</f>
        <v>22.371038199999997</v>
      </c>
      <c r="G66" s="15">
        <v>16711</v>
      </c>
    </row>
    <row r="67" spans="1:7" ht="12.75">
      <c r="A67" s="30" t="str">
        <f>'De la BASE'!A63</f>
        <v>680</v>
      </c>
      <c r="B67" s="30">
        <f>'De la BASE'!B63</f>
        <v>41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0.247</v>
      </c>
      <c r="F67" s="9">
        <f>IF('De la BASE'!F63&gt;0,'De la BASE'!F63,'De la BASE'!F63+0.001)</f>
        <v>185.6753486</v>
      </c>
      <c r="G67" s="15">
        <v>16742</v>
      </c>
    </row>
    <row r="68" spans="1:7" ht="12.75">
      <c r="A68" s="30" t="str">
        <f>'De la BASE'!A64</f>
        <v>680</v>
      </c>
      <c r="B68" s="30">
        <f>'De la BASE'!B64</f>
        <v>41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1.925</v>
      </c>
      <c r="F68" s="9">
        <f>IF('De la BASE'!F64&gt;0,'De la BASE'!F64,'De la BASE'!F64+0.001)</f>
        <v>250.61151099999998</v>
      </c>
      <c r="G68" s="15">
        <v>16772</v>
      </c>
    </row>
    <row r="69" spans="1:7" ht="12.75">
      <c r="A69" s="30" t="str">
        <f>'De la BASE'!A65</f>
        <v>680</v>
      </c>
      <c r="B69" s="30">
        <f>'De la BASE'!B65</f>
        <v>41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0.629</v>
      </c>
      <c r="F69" s="9">
        <f>IF('De la BASE'!F65&gt;0,'De la BASE'!F65,'De la BASE'!F65+0.001)</f>
        <v>102.52270549999997</v>
      </c>
      <c r="G69" s="15">
        <v>16803</v>
      </c>
    </row>
    <row r="70" spans="1:7" ht="12.75">
      <c r="A70" s="30" t="str">
        <f>'De la BASE'!A66</f>
        <v>680</v>
      </c>
      <c r="B70" s="30">
        <f>'De la BASE'!B66</f>
        <v>41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0.574</v>
      </c>
      <c r="F70" s="9">
        <f>IF('De la BASE'!F66&gt;0,'De la BASE'!F66,'De la BASE'!F66+0.001)</f>
        <v>59.4570505</v>
      </c>
      <c r="G70" s="15">
        <v>16834</v>
      </c>
    </row>
    <row r="71" spans="1:7" ht="12.75">
      <c r="A71" s="30" t="str">
        <f>'De la BASE'!A67</f>
        <v>680</v>
      </c>
      <c r="B71" s="30">
        <f>'De la BASE'!B67</f>
        <v>41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0.812</v>
      </c>
      <c r="F71" s="9">
        <f>IF('De la BASE'!F67&gt;0,'De la BASE'!F67,'De la BASE'!F67+0.001)</f>
        <v>102.19857910000002</v>
      </c>
      <c r="G71" s="15">
        <v>16862</v>
      </c>
    </row>
    <row r="72" spans="1:7" ht="12.75">
      <c r="A72" s="30" t="str">
        <f>'De la BASE'!A68</f>
        <v>680</v>
      </c>
      <c r="B72" s="30">
        <f>'De la BASE'!B68</f>
        <v>41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3.265</v>
      </c>
      <c r="F72" s="9">
        <f>IF('De la BASE'!F68&gt;0,'De la BASE'!F68,'De la BASE'!F68+0.001)</f>
        <v>352.7527534</v>
      </c>
      <c r="G72" s="15">
        <v>16893</v>
      </c>
    </row>
    <row r="73" spans="1:7" ht="12.75">
      <c r="A73" s="30" t="str">
        <f>'De la BASE'!A69</f>
        <v>680</v>
      </c>
      <c r="B73" s="30">
        <f>'De la BASE'!B69</f>
        <v>41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2.286</v>
      </c>
      <c r="F73" s="9">
        <f>IF('De la BASE'!F69&gt;0,'De la BASE'!F69,'De la BASE'!F69+0.001)</f>
        <v>346.385</v>
      </c>
      <c r="G73" s="15">
        <v>16923</v>
      </c>
    </row>
    <row r="74" spans="1:7" ht="12.75">
      <c r="A74" s="30" t="str">
        <f>'De la BASE'!A70</f>
        <v>680</v>
      </c>
      <c r="B74" s="30">
        <f>'De la BASE'!B70</f>
        <v>41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1.157</v>
      </c>
      <c r="F74" s="9">
        <f>IF('De la BASE'!F70&gt;0,'De la BASE'!F70,'De la BASE'!F70+0.001)</f>
        <v>191.1644514</v>
      </c>
      <c r="G74" s="15">
        <v>16954</v>
      </c>
    </row>
    <row r="75" spans="1:7" ht="12.75">
      <c r="A75" s="30" t="str">
        <f>'De la BASE'!A71</f>
        <v>680</v>
      </c>
      <c r="B75" s="30">
        <f>'De la BASE'!B71</f>
        <v>41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0.893</v>
      </c>
      <c r="F75" s="9">
        <f>IF('De la BASE'!F71&gt;0,'De la BASE'!F71,'De la BASE'!F71+0.001)</f>
        <v>77.1245783</v>
      </c>
      <c r="G75" s="15">
        <v>16984</v>
      </c>
    </row>
    <row r="76" spans="1:7" ht="12.75">
      <c r="A76" s="30" t="str">
        <f>'De la BASE'!A72</f>
        <v>680</v>
      </c>
      <c r="B76" s="30">
        <f>'De la BASE'!B72</f>
        <v>41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0.697</v>
      </c>
      <c r="F76" s="9">
        <f>IF('De la BASE'!F72&gt;0,'De la BASE'!F72,'De la BASE'!F72+0.001)</f>
        <v>39.13343590000001</v>
      </c>
      <c r="G76" s="15">
        <v>17015</v>
      </c>
    </row>
    <row r="77" spans="1:7" ht="12.75">
      <c r="A77" s="30" t="str">
        <f>'De la BASE'!A73</f>
        <v>680</v>
      </c>
      <c r="B77" s="30">
        <f>'De la BASE'!B73</f>
        <v>41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0.547</v>
      </c>
      <c r="F77" s="9">
        <f>IF('De la BASE'!F73&gt;0,'De la BASE'!F73,'De la BASE'!F73+0.001)</f>
        <v>32.808</v>
      </c>
      <c r="G77" s="15">
        <v>17046</v>
      </c>
    </row>
    <row r="78" spans="1:7" ht="12.75">
      <c r="A78" s="30" t="str">
        <f>'De la BASE'!A74</f>
        <v>680</v>
      </c>
      <c r="B78" s="30">
        <f>'De la BASE'!B74</f>
        <v>41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0.426</v>
      </c>
      <c r="F78" s="9">
        <f>IF('De la BASE'!F74&gt;0,'De la BASE'!F74,'De la BASE'!F74+0.001)</f>
        <v>28.86810609999999</v>
      </c>
      <c r="G78" s="15">
        <v>17076</v>
      </c>
    </row>
    <row r="79" spans="1:7" ht="12.75">
      <c r="A79" s="30" t="str">
        <f>'De la BASE'!A75</f>
        <v>680</v>
      </c>
      <c r="B79" s="30">
        <f>'De la BASE'!B75</f>
        <v>41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0.345</v>
      </c>
      <c r="F79" s="9">
        <f>IF('De la BASE'!F75&gt;0,'De la BASE'!F75,'De la BASE'!F75+0.001)</f>
        <v>43.1659808</v>
      </c>
      <c r="G79" s="15">
        <v>17107</v>
      </c>
    </row>
    <row r="80" spans="1:7" ht="12.75">
      <c r="A80" s="30" t="str">
        <f>'De la BASE'!A76</f>
        <v>680</v>
      </c>
      <c r="B80" s="30">
        <f>'De la BASE'!B76</f>
        <v>41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0.286</v>
      </c>
      <c r="F80" s="9">
        <f>IF('De la BASE'!F76&gt;0,'De la BASE'!F76,'De la BASE'!F76+0.001)</f>
        <v>38.640692699999995</v>
      </c>
      <c r="G80" s="15">
        <v>17137</v>
      </c>
    </row>
    <row r="81" spans="1:7" ht="12.75">
      <c r="A81" s="30" t="str">
        <f>'De la BASE'!A77</f>
        <v>680</v>
      </c>
      <c r="B81" s="30">
        <f>'De la BASE'!B77</f>
        <v>41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0.232</v>
      </c>
      <c r="F81" s="9">
        <f>IF('De la BASE'!F77&gt;0,'De la BASE'!F77,'De la BASE'!F77+0.001)</f>
        <v>30.052741799999996</v>
      </c>
      <c r="G81" s="15">
        <v>17168</v>
      </c>
    </row>
    <row r="82" spans="1:7" ht="12.75">
      <c r="A82" s="30" t="str">
        <f>'De la BASE'!A78</f>
        <v>680</v>
      </c>
      <c r="B82" s="30">
        <f>'De la BASE'!B78</f>
        <v>41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1.626</v>
      </c>
      <c r="F82" s="9">
        <f>IF('De la BASE'!F78&gt;0,'De la BASE'!F78,'De la BASE'!F78+0.001)</f>
        <v>316.8805748000001</v>
      </c>
      <c r="G82" s="15">
        <v>17199</v>
      </c>
    </row>
    <row r="83" spans="1:7" ht="12.75">
      <c r="A83" s="30" t="str">
        <f>'De la BASE'!A79</f>
        <v>680</v>
      </c>
      <c r="B83" s="30">
        <f>'De la BASE'!B79</f>
        <v>41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2.934</v>
      </c>
      <c r="F83" s="9">
        <f>IF('De la BASE'!F79&gt;0,'De la BASE'!F79,'De la BASE'!F79+0.001)</f>
        <v>386.8283709999999</v>
      </c>
      <c r="G83" s="15">
        <v>17227</v>
      </c>
    </row>
    <row r="84" spans="1:7" ht="12.75">
      <c r="A84" s="30" t="str">
        <f>'De la BASE'!A80</f>
        <v>680</v>
      </c>
      <c r="B84" s="30">
        <f>'De la BASE'!B80</f>
        <v>41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0.957</v>
      </c>
      <c r="F84" s="9">
        <f>IF('De la BASE'!F80&gt;0,'De la BASE'!F80,'De la BASE'!F80+0.001)</f>
        <v>130.12453970000007</v>
      </c>
      <c r="G84" s="15">
        <v>17258</v>
      </c>
    </row>
    <row r="85" spans="1:7" ht="12.75">
      <c r="A85" s="30" t="str">
        <f>'De la BASE'!A81</f>
        <v>680</v>
      </c>
      <c r="B85" s="30">
        <f>'De la BASE'!B81</f>
        <v>41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0.756</v>
      </c>
      <c r="F85" s="9">
        <f>IF('De la BASE'!F81&gt;0,'De la BASE'!F81,'De la BASE'!F81+0.001)</f>
        <v>83.807</v>
      </c>
      <c r="G85" s="15">
        <v>17288</v>
      </c>
    </row>
    <row r="86" spans="1:7" ht="12.75">
      <c r="A86" s="30" t="str">
        <f>'De la BASE'!A82</f>
        <v>680</v>
      </c>
      <c r="B86" s="30">
        <f>'De la BASE'!B82</f>
        <v>41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0.599</v>
      </c>
      <c r="F86" s="9">
        <f>IF('De la BASE'!F82&gt;0,'De la BASE'!F82,'De la BASE'!F82+0.001)</f>
        <v>53.140999999999984</v>
      </c>
      <c r="G86" s="15">
        <v>17319</v>
      </c>
    </row>
    <row r="87" spans="1:7" ht="12.75">
      <c r="A87" s="30" t="str">
        <f>'De la BASE'!A83</f>
        <v>680</v>
      </c>
      <c r="B87" s="30">
        <f>'De la BASE'!B83</f>
        <v>41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0.471</v>
      </c>
      <c r="F87" s="9">
        <f>IF('De la BASE'!F83&gt;0,'De la BASE'!F83,'De la BASE'!F83+0.001)</f>
        <v>34.546868599999996</v>
      </c>
      <c r="G87" s="15">
        <v>17349</v>
      </c>
    </row>
    <row r="88" spans="1:7" ht="12.75">
      <c r="A88" s="30" t="str">
        <f>'De la BASE'!A84</f>
        <v>680</v>
      </c>
      <c r="B88" s="30">
        <f>'De la BASE'!B84</f>
        <v>41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0.378</v>
      </c>
      <c r="F88" s="9">
        <f>IF('De la BASE'!F84&gt;0,'De la BASE'!F84,'De la BASE'!F84+0.001)</f>
        <v>27.178481899999994</v>
      </c>
      <c r="G88" s="15">
        <v>17380</v>
      </c>
    </row>
    <row r="89" spans="1:7" ht="12.75">
      <c r="A89" s="30" t="str">
        <f>'De la BASE'!A85</f>
        <v>680</v>
      </c>
      <c r="B89" s="30">
        <f>'De la BASE'!B85</f>
        <v>41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0.31</v>
      </c>
      <c r="F89" s="9">
        <f>IF('De la BASE'!F85&gt;0,'De la BASE'!F85,'De la BASE'!F85+0.001)</f>
        <v>42.48</v>
      </c>
      <c r="G89" s="15">
        <v>17411</v>
      </c>
    </row>
    <row r="90" spans="1:7" ht="12.75">
      <c r="A90" s="30" t="str">
        <f>'De la BASE'!A86</f>
        <v>680</v>
      </c>
      <c r="B90" s="30">
        <f>'De la BASE'!B86</f>
        <v>41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0.259</v>
      </c>
      <c r="F90" s="9">
        <f>IF('De la BASE'!F86&gt;0,'De la BASE'!F86,'De la BASE'!F86+0.001)</f>
        <v>31.49</v>
      </c>
      <c r="G90" s="15">
        <v>17441</v>
      </c>
    </row>
    <row r="91" spans="1:7" ht="12.75">
      <c r="A91" s="30" t="str">
        <f>'De la BASE'!A87</f>
        <v>680</v>
      </c>
      <c r="B91" s="30">
        <f>'De la BASE'!B87</f>
        <v>41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0.208</v>
      </c>
      <c r="F91" s="9">
        <f>IF('De la BASE'!F87&gt;0,'De la BASE'!F87,'De la BASE'!F87+0.001)</f>
        <v>35.62835619999999</v>
      </c>
      <c r="G91" s="15">
        <v>17472</v>
      </c>
    </row>
    <row r="92" spans="1:7" ht="12.75">
      <c r="A92" s="30" t="str">
        <f>'De la BASE'!A88</f>
        <v>680</v>
      </c>
      <c r="B92" s="30">
        <f>'De la BASE'!B88</f>
        <v>41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0.243</v>
      </c>
      <c r="F92" s="9">
        <f>IF('De la BASE'!F88&gt;0,'De la BASE'!F88,'De la BASE'!F88+0.001)</f>
        <v>51.500943400000004</v>
      </c>
      <c r="G92" s="15">
        <v>17502</v>
      </c>
    </row>
    <row r="93" spans="1:7" ht="12.75">
      <c r="A93" s="30" t="str">
        <f>'De la BASE'!A89</f>
        <v>680</v>
      </c>
      <c r="B93" s="30">
        <f>'De la BASE'!B89</f>
        <v>41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2.059</v>
      </c>
      <c r="F93" s="9">
        <f>IF('De la BASE'!F89&gt;0,'De la BASE'!F89,'De la BASE'!F89+0.001)</f>
        <v>269.3701021</v>
      </c>
      <c r="G93" s="15">
        <v>17533</v>
      </c>
    </row>
    <row r="94" spans="1:7" ht="12.75">
      <c r="A94" s="30" t="str">
        <f>'De la BASE'!A90</f>
        <v>680</v>
      </c>
      <c r="B94" s="30">
        <f>'De la BASE'!B90</f>
        <v>41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0.61</v>
      </c>
      <c r="F94" s="9">
        <f>IF('De la BASE'!F90&gt;0,'De la BASE'!F90,'De la BASE'!F90+0.001)</f>
        <v>146.28061280000003</v>
      </c>
      <c r="G94" s="15">
        <v>17564</v>
      </c>
    </row>
    <row r="95" spans="1:7" ht="12.75">
      <c r="A95" s="30" t="str">
        <f>'De la BASE'!A91</f>
        <v>680</v>
      </c>
      <c r="B95" s="30">
        <f>'De la BASE'!B91</f>
        <v>41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0.524</v>
      </c>
      <c r="F95" s="9">
        <f>IF('De la BASE'!F91&gt;0,'De la BASE'!F91,'De la BASE'!F91+0.001)</f>
        <v>110.55635860000001</v>
      </c>
      <c r="G95" s="15">
        <v>17593</v>
      </c>
    </row>
    <row r="96" spans="1:7" ht="12.75">
      <c r="A96" s="30" t="str">
        <f>'De la BASE'!A92</f>
        <v>680</v>
      </c>
      <c r="B96" s="30">
        <f>'De la BASE'!B92</f>
        <v>41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0.525</v>
      </c>
      <c r="F96" s="9">
        <f>IF('De la BASE'!F92&gt;0,'De la BASE'!F92,'De la BASE'!F92+0.001)</f>
        <v>80.3108924</v>
      </c>
      <c r="G96" s="15">
        <v>17624</v>
      </c>
    </row>
    <row r="97" spans="1:7" ht="12.75">
      <c r="A97" s="30" t="str">
        <f>'De la BASE'!A93</f>
        <v>680</v>
      </c>
      <c r="B97" s="30">
        <f>'De la BASE'!B93</f>
        <v>41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1.024</v>
      </c>
      <c r="F97" s="9">
        <f>IF('De la BASE'!F93&gt;0,'De la BASE'!F93,'De la BASE'!F93+0.001)</f>
        <v>252.5827484</v>
      </c>
      <c r="G97" s="15">
        <v>17654</v>
      </c>
    </row>
    <row r="98" spans="1:7" ht="12.75">
      <c r="A98" s="30" t="str">
        <f>'De la BASE'!A94</f>
        <v>680</v>
      </c>
      <c r="B98" s="30">
        <f>'De la BASE'!B94</f>
        <v>41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0.573</v>
      </c>
      <c r="F98" s="9">
        <f>IF('De la BASE'!F94&gt;0,'De la BASE'!F94,'De la BASE'!F94+0.001)</f>
        <v>66.04332119999998</v>
      </c>
      <c r="G98" s="15">
        <v>17685</v>
      </c>
    </row>
    <row r="99" spans="1:7" ht="12.75">
      <c r="A99" s="30" t="str">
        <f>'De la BASE'!A95</f>
        <v>680</v>
      </c>
      <c r="B99" s="30">
        <f>'De la BASE'!B95</f>
        <v>41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0.45</v>
      </c>
      <c r="F99" s="9">
        <f>IF('De la BASE'!F95&gt;0,'De la BASE'!F95,'De la BASE'!F95+0.001)</f>
        <v>33.336680099999995</v>
      </c>
      <c r="G99" s="15">
        <v>17715</v>
      </c>
    </row>
    <row r="100" spans="1:7" ht="12.75">
      <c r="A100" s="30" t="str">
        <f>'De la BASE'!A96</f>
        <v>680</v>
      </c>
      <c r="B100" s="30">
        <f>'De la BASE'!B96</f>
        <v>41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0.363</v>
      </c>
      <c r="F100" s="9">
        <f>IF('De la BASE'!F96&gt;0,'De la BASE'!F96,'De la BASE'!F96+0.001)</f>
        <v>26.300884200000006</v>
      </c>
      <c r="G100" s="15">
        <v>17746</v>
      </c>
    </row>
    <row r="101" spans="1:7" ht="12.75">
      <c r="A101" s="30" t="str">
        <f>'De la BASE'!A97</f>
        <v>680</v>
      </c>
      <c r="B101" s="30">
        <f>'De la BASE'!B97</f>
        <v>41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0.294</v>
      </c>
      <c r="F101" s="9">
        <f>IF('De la BASE'!F97&gt;0,'De la BASE'!F97,'De la BASE'!F97+0.001)</f>
        <v>23.53890020000001</v>
      </c>
      <c r="G101" s="15">
        <v>17777</v>
      </c>
    </row>
    <row r="102" spans="1:7" ht="12.75">
      <c r="A102" s="30" t="str">
        <f>'De la BASE'!A98</f>
        <v>680</v>
      </c>
      <c r="B102" s="30">
        <f>'De la BASE'!B98</f>
        <v>41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0.257</v>
      </c>
      <c r="F102" s="9">
        <f>IF('De la BASE'!F98&gt;0,'De la BASE'!F98,'De la BASE'!F98+0.001)</f>
        <v>26.250659700000003</v>
      </c>
      <c r="G102" s="15">
        <v>17807</v>
      </c>
    </row>
    <row r="103" spans="1:7" ht="12.75">
      <c r="A103" s="30" t="str">
        <f>'De la BASE'!A99</f>
        <v>680</v>
      </c>
      <c r="B103" s="30">
        <f>'De la BASE'!B99</f>
        <v>41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0.208</v>
      </c>
      <c r="F103" s="9">
        <f>IF('De la BASE'!F99&gt;0,'De la BASE'!F99,'De la BASE'!F99+0.001)</f>
        <v>27.910292400000003</v>
      </c>
      <c r="G103" s="15">
        <v>17838</v>
      </c>
    </row>
    <row r="104" spans="1:7" ht="12.75">
      <c r="A104" s="30" t="str">
        <f>'De la BASE'!A100</f>
        <v>680</v>
      </c>
      <c r="B104" s="30">
        <f>'De la BASE'!B100</f>
        <v>41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0.335</v>
      </c>
      <c r="F104" s="9">
        <f>IF('De la BASE'!F100&gt;0,'De la BASE'!F100,'De la BASE'!F100+0.001)</f>
        <v>91.96013230000003</v>
      </c>
      <c r="G104" s="15">
        <v>17868</v>
      </c>
    </row>
    <row r="105" spans="1:7" ht="12.75">
      <c r="A105" s="30" t="str">
        <f>'De la BASE'!A101</f>
        <v>680</v>
      </c>
      <c r="B105" s="30">
        <f>'De la BASE'!B101</f>
        <v>41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0.213</v>
      </c>
      <c r="F105" s="9">
        <f>IF('De la BASE'!F101&gt;0,'De la BASE'!F101,'De la BASE'!F101+0.001)</f>
        <v>57.6894979</v>
      </c>
      <c r="G105" s="15">
        <v>17899</v>
      </c>
    </row>
    <row r="106" spans="1:7" ht="12.75">
      <c r="A106" s="30" t="str">
        <f>'De la BASE'!A102</f>
        <v>680</v>
      </c>
      <c r="B106" s="30">
        <f>'De la BASE'!B102</f>
        <v>41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0.183</v>
      </c>
      <c r="F106" s="9">
        <f>IF('De la BASE'!F102&gt;0,'De la BASE'!F102,'De la BASE'!F102+0.001)</f>
        <v>39.29481909999999</v>
      </c>
      <c r="G106" s="15">
        <v>17930</v>
      </c>
    </row>
    <row r="107" spans="1:7" ht="12.75">
      <c r="A107" s="30" t="str">
        <f>'De la BASE'!A103</f>
        <v>680</v>
      </c>
      <c r="B107" s="30">
        <f>'De la BASE'!B103</f>
        <v>41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0.162</v>
      </c>
      <c r="F107" s="9">
        <f>IF('De la BASE'!F103&gt;0,'De la BASE'!F103,'De la BASE'!F103+0.001)</f>
        <v>43.940459</v>
      </c>
      <c r="G107" s="15">
        <v>17958</v>
      </c>
    </row>
    <row r="108" spans="1:7" ht="12.75">
      <c r="A108" s="30" t="str">
        <f>'De la BASE'!A104</f>
        <v>680</v>
      </c>
      <c r="B108" s="30">
        <f>'De la BASE'!B104</f>
        <v>41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0.139</v>
      </c>
      <c r="F108" s="9">
        <f>IF('De la BASE'!F104&gt;0,'De la BASE'!F104,'De la BASE'!F104+0.001)</f>
        <v>88.24093959999999</v>
      </c>
      <c r="G108" s="15">
        <v>17989</v>
      </c>
    </row>
    <row r="109" spans="1:7" ht="12.75">
      <c r="A109" s="30" t="str">
        <f>'De la BASE'!A105</f>
        <v>680</v>
      </c>
      <c r="B109" s="30">
        <f>'De la BASE'!B105</f>
        <v>41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0.123</v>
      </c>
      <c r="F109" s="9">
        <f>IF('De la BASE'!F105&gt;0,'De la BASE'!F105,'De la BASE'!F105+0.001)</f>
        <v>69.2452956</v>
      </c>
      <c r="G109" s="15">
        <v>18019</v>
      </c>
    </row>
    <row r="110" spans="1:7" ht="12.75">
      <c r="A110" s="30" t="str">
        <f>'De la BASE'!A106</f>
        <v>680</v>
      </c>
      <c r="B110" s="30">
        <f>'De la BASE'!B106</f>
        <v>41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0.111</v>
      </c>
      <c r="F110" s="9">
        <f>IF('De la BASE'!F106&gt;0,'De la BASE'!F106,'De la BASE'!F106+0.001)</f>
        <v>39.43899999999999</v>
      </c>
      <c r="G110" s="15">
        <v>18050</v>
      </c>
    </row>
    <row r="111" spans="1:7" ht="12.75">
      <c r="A111" s="30" t="str">
        <f>'De la BASE'!A107</f>
        <v>680</v>
      </c>
      <c r="B111" s="30">
        <f>'De la BASE'!B107</f>
        <v>41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0.102</v>
      </c>
      <c r="F111" s="9">
        <f>IF('De la BASE'!F107&gt;0,'De la BASE'!F107,'De la BASE'!F107+0.001)</f>
        <v>26.732991</v>
      </c>
      <c r="G111" s="15">
        <v>18080</v>
      </c>
    </row>
    <row r="112" spans="1:7" ht="12.75">
      <c r="A112" s="30" t="str">
        <f>'De la BASE'!A108</f>
        <v>680</v>
      </c>
      <c r="B112" s="30">
        <f>'De la BASE'!B108</f>
        <v>41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0.097</v>
      </c>
      <c r="F112" s="9">
        <f>IF('De la BASE'!F108&gt;0,'De la BASE'!F108,'De la BASE'!F108+0.001)</f>
        <v>19.598823399999993</v>
      </c>
      <c r="G112" s="15">
        <v>18111</v>
      </c>
    </row>
    <row r="113" spans="1:7" ht="12.75">
      <c r="A113" s="30" t="str">
        <f>'De la BASE'!A109</f>
        <v>680</v>
      </c>
      <c r="B113" s="30">
        <f>'De la BASE'!B109</f>
        <v>41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0.14</v>
      </c>
      <c r="F113" s="9">
        <f>IF('De la BASE'!F109&gt;0,'De la BASE'!F109,'De la BASE'!F109+0.001)</f>
        <v>45.45561039999999</v>
      </c>
      <c r="G113" s="15">
        <v>18142</v>
      </c>
    </row>
    <row r="114" spans="1:7" ht="12.75">
      <c r="A114" s="30" t="str">
        <f>'De la BASE'!A110</f>
        <v>680</v>
      </c>
      <c r="B114" s="30">
        <f>'De la BASE'!B110</f>
        <v>41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0.125</v>
      </c>
      <c r="F114" s="9">
        <f>IF('De la BASE'!F110&gt;0,'De la BASE'!F110,'De la BASE'!F110+0.001)</f>
        <v>40.326686800000004</v>
      </c>
      <c r="G114" s="15">
        <v>18172</v>
      </c>
    </row>
    <row r="115" spans="1:7" ht="12.75">
      <c r="A115" s="30" t="str">
        <f>'De la BASE'!A111</f>
        <v>680</v>
      </c>
      <c r="B115" s="30">
        <f>'De la BASE'!B111</f>
        <v>41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0.163</v>
      </c>
      <c r="F115" s="9">
        <f>IF('De la BASE'!F111&gt;0,'De la BASE'!F111,'De la BASE'!F111+0.001)</f>
        <v>39.2688034</v>
      </c>
      <c r="G115" s="15">
        <v>18203</v>
      </c>
    </row>
    <row r="116" spans="1:7" ht="12.75">
      <c r="A116" s="30" t="str">
        <f>'De la BASE'!A112</f>
        <v>680</v>
      </c>
      <c r="B116" s="30">
        <f>'De la BASE'!B112</f>
        <v>41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0.12</v>
      </c>
      <c r="F116" s="9">
        <f>IF('De la BASE'!F112&gt;0,'De la BASE'!F112,'De la BASE'!F112+0.001)</f>
        <v>125.13640389999998</v>
      </c>
      <c r="G116" s="15">
        <v>18233</v>
      </c>
    </row>
    <row r="117" spans="1:7" ht="12.75">
      <c r="A117" s="30" t="str">
        <f>'De la BASE'!A113</f>
        <v>680</v>
      </c>
      <c r="B117" s="30">
        <f>'De la BASE'!B113</f>
        <v>41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0.106</v>
      </c>
      <c r="F117" s="9">
        <f>IF('De la BASE'!F113&gt;0,'De la BASE'!F113,'De la BASE'!F113+0.001)</f>
        <v>121.75224349999995</v>
      </c>
      <c r="G117" s="15">
        <v>18264</v>
      </c>
    </row>
    <row r="118" spans="1:7" ht="12.75">
      <c r="A118" s="30" t="str">
        <f>'De la BASE'!A114</f>
        <v>680</v>
      </c>
      <c r="B118" s="30">
        <f>'De la BASE'!B114</f>
        <v>41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0.156</v>
      </c>
      <c r="F118" s="9">
        <f>IF('De la BASE'!F114&gt;0,'De la BASE'!F114,'De la BASE'!F114+0.001)</f>
        <v>88.40836390000003</v>
      </c>
      <c r="G118" s="15">
        <v>18295</v>
      </c>
    </row>
    <row r="119" spans="1:7" ht="12.75">
      <c r="A119" s="30" t="str">
        <f>'De la BASE'!A115</f>
        <v>680</v>
      </c>
      <c r="B119" s="30">
        <f>'De la BASE'!B115</f>
        <v>41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0.135</v>
      </c>
      <c r="F119" s="9">
        <f>IF('De la BASE'!F115&gt;0,'De la BASE'!F115,'De la BASE'!F115+0.001)</f>
        <v>56.239878099999984</v>
      </c>
      <c r="G119" s="15">
        <v>18323</v>
      </c>
    </row>
    <row r="120" spans="1:7" ht="12.75">
      <c r="A120" s="30" t="str">
        <f>'De la BASE'!A116</f>
        <v>680</v>
      </c>
      <c r="B120" s="30">
        <f>'De la BASE'!B116</f>
        <v>41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0.121</v>
      </c>
      <c r="F120" s="9">
        <f>IF('De la BASE'!F116&gt;0,'De la BASE'!F116,'De la BASE'!F116+0.001)</f>
        <v>43.383168899999994</v>
      </c>
      <c r="G120" s="15">
        <v>18354</v>
      </c>
    </row>
    <row r="121" spans="1:7" ht="12.75">
      <c r="A121" s="30" t="str">
        <f>'De la BASE'!A117</f>
        <v>680</v>
      </c>
      <c r="B121" s="30">
        <f>'De la BASE'!B117</f>
        <v>41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0.215</v>
      </c>
      <c r="F121" s="9">
        <f>IF('De la BASE'!F117&gt;0,'De la BASE'!F117,'De la BASE'!F117+0.001)</f>
        <v>85.74013819999999</v>
      </c>
      <c r="G121" s="15">
        <v>18384</v>
      </c>
    </row>
    <row r="122" spans="1:7" ht="12.75">
      <c r="A122" s="30" t="str">
        <f>'De la BASE'!A118</f>
        <v>680</v>
      </c>
      <c r="B122" s="30">
        <f>'De la BASE'!B118</f>
        <v>41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0.127</v>
      </c>
      <c r="F122" s="9">
        <f>IF('De la BASE'!F118&gt;0,'De la BASE'!F118,'De la BASE'!F118+0.001)</f>
        <v>73.42</v>
      </c>
      <c r="G122" s="15">
        <v>18415</v>
      </c>
    </row>
    <row r="123" spans="1:7" ht="12.75">
      <c r="A123" s="30" t="str">
        <f>'De la BASE'!A119</f>
        <v>680</v>
      </c>
      <c r="B123" s="30">
        <f>'De la BASE'!B119</f>
        <v>41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0.114</v>
      </c>
      <c r="F123" s="9">
        <f>IF('De la BASE'!F119&gt;0,'De la BASE'!F119,'De la BASE'!F119+0.001)</f>
        <v>24.477594800000002</v>
      </c>
      <c r="G123" s="15">
        <v>18445</v>
      </c>
    </row>
    <row r="124" spans="1:7" ht="12.75">
      <c r="A124" s="30" t="str">
        <f>'De la BASE'!A120</f>
        <v>680</v>
      </c>
      <c r="B124" s="30">
        <f>'De la BASE'!B120</f>
        <v>41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0.103</v>
      </c>
      <c r="F124" s="9">
        <f>IF('De la BASE'!F120&gt;0,'De la BASE'!F120,'De la BASE'!F120+0.001)</f>
        <v>18.698088300000002</v>
      </c>
      <c r="G124" s="15">
        <v>18476</v>
      </c>
    </row>
    <row r="125" spans="1:7" ht="12.75">
      <c r="A125" s="30" t="str">
        <f>'De la BASE'!A121</f>
        <v>680</v>
      </c>
      <c r="B125" s="30">
        <f>'De la BASE'!B121</f>
        <v>41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0.089</v>
      </c>
      <c r="F125" s="9">
        <f>IF('De la BASE'!F121&gt;0,'De la BASE'!F121,'De la BASE'!F121+0.001)</f>
        <v>17.878000000000007</v>
      </c>
      <c r="G125" s="15">
        <v>18507</v>
      </c>
    </row>
    <row r="126" spans="1:7" ht="12.75">
      <c r="A126" s="30" t="str">
        <f>'De la BASE'!A122</f>
        <v>680</v>
      </c>
      <c r="B126" s="30">
        <f>'De la BASE'!B122</f>
        <v>41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0.082</v>
      </c>
      <c r="F126" s="9">
        <f>IF('De la BASE'!F122&gt;0,'De la BASE'!F122,'De la BASE'!F122+0.001)</f>
        <v>21.157070100000002</v>
      </c>
      <c r="G126" s="15">
        <v>18537</v>
      </c>
    </row>
    <row r="127" spans="1:7" ht="12.75">
      <c r="A127" s="30" t="str">
        <f>'De la BASE'!A123</f>
        <v>680</v>
      </c>
      <c r="B127" s="30">
        <f>'De la BASE'!B123</f>
        <v>41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0.112</v>
      </c>
      <c r="F127" s="9">
        <f>IF('De la BASE'!F123&gt;0,'De la BASE'!F123,'De la BASE'!F123+0.001)</f>
        <v>42.49389069999999</v>
      </c>
      <c r="G127" s="15">
        <v>18568</v>
      </c>
    </row>
    <row r="128" spans="1:7" ht="12.75">
      <c r="A128" s="30" t="str">
        <f>'De la BASE'!A124</f>
        <v>680</v>
      </c>
      <c r="B128" s="30">
        <f>'De la BASE'!B124</f>
        <v>41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0.202</v>
      </c>
      <c r="F128" s="9">
        <f>IF('De la BASE'!F124&gt;0,'De la BASE'!F124,'De la BASE'!F124+0.001)</f>
        <v>48.812109299999996</v>
      </c>
      <c r="G128" s="15">
        <v>18598</v>
      </c>
    </row>
    <row r="129" spans="1:7" ht="12.75">
      <c r="A129" s="30" t="str">
        <f>'De la BASE'!A125</f>
        <v>680</v>
      </c>
      <c r="B129" s="30">
        <f>'De la BASE'!B125</f>
        <v>41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0.26</v>
      </c>
      <c r="F129" s="9">
        <f>IF('De la BASE'!F125&gt;0,'De la BASE'!F125,'De la BASE'!F125+0.001)</f>
        <v>58.634040999999996</v>
      </c>
      <c r="G129" s="15">
        <v>18629</v>
      </c>
    </row>
    <row r="130" spans="1:7" ht="12.75">
      <c r="A130" s="30" t="str">
        <f>'De la BASE'!A126</f>
        <v>680</v>
      </c>
      <c r="B130" s="30">
        <f>'De la BASE'!B126</f>
        <v>41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0.93</v>
      </c>
      <c r="F130" s="9">
        <f>IF('De la BASE'!F126&gt;0,'De la BASE'!F126,'De la BASE'!F126+0.001)</f>
        <v>100.17578700000001</v>
      </c>
      <c r="G130" s="15">
        <v>18660</v>
      </c>
    </row>
    <row r="131" spans="1:7" ht="12.75">
      <c r="A131" s="30" t="str">
        <f>'De la BASE'!A127</f>
        <v>680</v>
      </c>
      <c r="B131" s="30">
        <f>'De la BASE'!B127</f>
        <v>41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1.198</v>
      </c>
      <c r="F131" s="9">
        <f>IF('De la BASE'!F127&gt;0,'De la BASE'!F127,'De la BASE'!F127+0.001)</f>
        <v>224.82199999999997</v>
      </c>
      <c r="G131" s="15">
        <v>18688</v>
      </c>
    </row>
    <row r="132" spans="1:7" ht="12.75">
      <c r="A132" s="30" t="str">
        <f>'De la BASE'!A128</f>
        <v>680</v>
      </c>
      <c r="B132" s="30">
        <f>'De la BASE'!B128</f>
        <v>41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0.676</v>
      </c>
      <c r="F132" s="9">
        <f>IF('De la BASE'!F128&gt;0,'De la BASE'!F128,'De la BASE'!F128+0.001)</f>
        <v>153.13099999999997</v>
      </c>
      <c r="G132" s="15">
        <v>18719</v>
      </c>
    </row>
    <row r="133" spans="1:7" ht="12.75">
      <c r="A133" s="30" t="str">
        <f>'De la BASE'!A129</f>
        <v>680</v>
      </c>
      <c r="B133" s="30">
        <f>'De la BASE'!B129</f>
        <v>41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0.633</v>
      </c>
      <c r="F133" s="9">
        <f>IF('De la BASE'!F129&gt;0,'De la BASE'!F129,'De la BASE'!F129+0.001)</f>
        <v>144.20262739999998</v>
      </c>
      <c r="G133" s="15">
        <v>18749</v>
      </c>
    </row>
    <row r="134" spans="1:7" ht="12.75">
      <c r="A134" s="30" t="str">
        <f>'De la BASE'!A130</f>
        <v>680</v>
      </c>
      <c r="B134" s="30">
        <f>'De la BASE'!B130</f>
        <v>41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0.495</v>
      </c>
      <c r="F134" s="9">
        <f>IF('De la BASE'!F130&gt;0,'De la BASE'!F130,'De la BASE'!F130+0.001)</f>
        <v>76.45099429999998</v>
      </c>
      <c r="G134" s="15">
        <v>18780</v>
      </c>
    </row>
    <row r="135" spans="1:7" ht="12.75">
      <c r="A135" s="30" t="str">
        <f>'De la BASE'!A131</f>
        <v>680</v>
      </c>
      <c r="B135" s="30">
        <f>'De la BASE'!B131</f>
        <v>41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0.398</v>
      </c>
      <c r="F135" s="9">
        <f>IF('De la BASE'!F131&gt;0,'De la BASE'!F131,'De la BASE'!F131+0.001)</f>
        <v>34.7197059</v>
      </c>
      <c r="G135" s="15">
        <v>18810</v>
      </c>
    </row>
    <row r="136" spans="1:7" ht="12.75">
      <c r="A136" s="30" t="str">
        <f>'De la BASE'!A132</f>
        <v>680</v>
      </c>
      <c r="B136" s="30">
        <f>'De la BASE'!B132</f>
        <v>41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0.314</v>
      </c>
      <c r="F136" s="9">
        <f>IF('De la BASE'!F132&gt;0,'De la BASE'!F132,'De la BASE'!F132+0.001)</f>
        <v>25.823210500000005</v>
      </c>
      <c r="G136" s="15">
        <v>18841</v>
      </c>
    </row>
    <row r="137" spans="1:7" ht="12.75">
      <c r="A137" s="30" t="str">
        <f>'De la BASE'!A133</f>
        <v>680</v>
      </c>
      <c r="B137" s="30">
        <f>'De la BASE'!B133</f>
        <v>41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0.257</v>
      </c>
      <c r="F137" s="9">
        <f>IF('De la BASE'!F133&gt;0,'De la BASE'!F133,'De la BASE'!F133+0.001)</f>
        <v>24.414140699999997</v>
      </c>
      <c r="G137" s="15">
        <v>18872</v>
      </c>
    </row>
    <row r="138" spans="1:7" ht="12.75">
      <c r="A138" s="30" t="str">
        <f>'De la BASE'!A134</f>
        <v>680</v>
      </c>
      <c r="B138" s="30">
        <f>'De la BASE'!B134</f>
        <v>41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0.208</v>
      </c>
      <c r="F138" s="9">
        <f>IF('De la BASE'!F134&gt;0,'De la BASE'!F134,'De la BASE'!F134+0.001)</f>
        <v>26.770999999999997</v>
      </c>
      <c r="G138" s="15">
        <v>18902</v>
      </c>
    </row>
    <row r="139" spans="1:7" ht="12.75">
      <c r="A139" s="30" t="str">
        <f>'De la BASE'!A135</f>
        <v>680</v>
      </c>
      <c r="B139" s="30">
        <f>'De la BASE'!B135</f>
        <v>41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2.881</v>
      </c>
      <c r="F139" s="9">
        <f>IF('De la BASE'!F135&gt;0,'De la BASE'!F135,'De la BASE'!F135+0.001)</f>
        <v>322.31759559999995</v>
      </c>
      <c r="G139" s="15">
        <v>18933</v>
      </c>
    </row>
    <row r="140" spans="1:7" ht="12.75">
      <c r="A140" s="30" t="str">
        <f>'De la BASE'!A136</f>
        <v>680</v>
      </c>
      <c r="B140" s="30">
        <f>'De la BASE'!B136</f>
        <v>41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0.58</v>
      </c>
      <c r="F140" s="9">
        <f>IF('De la BASE'!F136&gt;0,'De la BASE'!F136,'De la BASE'!F136+0.001)</f>
        <v>84.75477880000001</v>
      </c>
      <c r="G140" s="15">
        <v>18963</v>
      </c>
    </row>
    <row r="141" spans="1:7" ht="12.75">
      <c r="A141" s="30" t="str">
        <f>'De la BASE'!A137</f>
        <v>680</v>
      </c>
      <c r="B141" s="30">
        <f>'De la BASE'!B137</f>
        <v>41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0.522</v>
      </c>
      <c r="F141" s="9">
        <f>IF('De la BASE'!F137&gt;0,'De la BASE'!F137,'De la BASE'!F137+0.001)</f>
        <v>64.85199999999999</v>
      </c>
      <c r="G141" s="15">
        <v>18994</v>
      </c>
    </row>
    <row r="142" spans="1:7" ht="12.75">
      <c r="A142" s="30" t="str">
        <f>'De la BASE'!A138</f>
        <v>680</v>
      </c>
      <c r="B142" s="30">
        <f>'De la BASE'!B138</f>
        <v>41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0.402</v>
      </c>
      <c r="F142" s="9">
        <f>IF('De la BASE'!F138&gt;0,'De la BASE'!F138,'De la BASE'!F138+0.001)</f>
        <v>53.6</v>
      </c>
      <c r="G142" s="15">
        <v>19025</v>
      </c>
    </row>
    <row r="143" spans="1:7" ht="12.75">
      <c r="A143" s="30" t="str">
        <f>'De la BASE'!A139</f>
        <v>680</v>
      </c>
      <c r="B143" s="30">
        <f>'De la BASE'!B139</f>
        <v>41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0.716</v>
      </c>
      <c r="F143" s="9">
        <f>IF('De la BASE'!F139&gt;0,'De la BASE'!F139,'De la BASE'!F139+0.001)</f>
        <v>185.70403439999998</v>
      </c>
      <c r="G143" s="15">
        <v>19054</v>
      </c>
    </row>
    <row r="144" spans="1:7" ht="12.75">
      <c r="A144" s="30" t="str">
        <f>'De la BASE'!A140</f>
        <v>680</v>
      </c>
      <c r="B144" s="30">
        <f>'De la BASE'!B140</f>
        <v>41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0.523</v>
      </c>
      <c r="F144" s="9">
        <f>IF('De la BASE'!F140&gt;0,'De la BASE'!F140,'De la BASE'!F140+0.001)</f>
        <v>131.16632799999996</v>
      </c>
      <c r="G144" s="15">
        <v>19085</v>
      </c>
    </row>
    <row r="145" spans="1:7" ht="12.75">
      <c r="A145" s="30" t="str">
        <f>'De la BASE'!A141</f>
        <v>680</v>
      </c>
      <c r="B145" s="30">
        <f>'De la BASE'!B141</f>
        <v>41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0.554</v>
      </c>
      <c r="F145" s="9">
        <f>IF('De la BASE'!F141&gt;0,'De la BASE'!F141,'De la BASE'!F141+0.001)</f>
        <v>181.87</v>
      </c>
      <c r="G145" s="15">
        <v>19115</v>
      </c>
    </row>
    <row r="146" spans="1:7" ht="12.75">
      <c r="A146" s="30" t="str">
        <f>'De la BASE'!A142</f>
        <v>680</v>
      </c>
      <c r="B146" s="30">
        <f>'De la BASE'!B142</f>
        <v>41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0.449</v>
      </c>
      <c r="F146" s="9">
        <f>IF('De la BASE'!F142&gt;0,'De la BASE'!F142,'De la BASE'!F142+0.001)</f>
        <v>91.3055891</v>
      </c>
      <c r="G146" s="15">
        <v>19146</v>
      </c>
    </row>
    <row r="147" spans="1:7" ht="12.75">
      <c r="A147" s="30" t="str">
        <f>'De la BASE'!A143</f>
        <v>680</v>
      </c>
      <c r="B147" s="30">
        <f>'De la BASE'!B143</f>
        <v>41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0.419</v>
      </c>
      <c r="F147" s="9">
        <f>IF('De la BASE'!F143&gt;0,'De la BASE'!F143,'De la BASE'!F143+0.001)</f>
        <v>62.820104499999985</v>
      </c>
      <c r="G147" s="15">
        <v>19176</v>
      </c>
    </row>
    <row r="148" spans="1:7" ht="12.75">
      <c r="A148" s="30" t="str">
        <f>'De la BASE'!A144</f>
        <v>680</v>
      </c>
      <c r="B148" s="30">
        <f>'De la BASE'!B144</f>
        <v>41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0.302</v>
      </c>
      <c r="F148" s="9">
        <f>IF('De la BASE'!F144&gt;0,'De la BASE'!F144,'De la BASE'!F144+0.001)</f>
        <v>32.5386958</v>
      </c>
      <c r="G148" s="15">
        <v>19207</v>
      </c>
    </row>
    <row r="149" spans="1:7" ht="12.75">
      <c r="A149" s="30" t="str">
        <f>'De la BASE'!A145</f>
        <v>680</v>
      </c>
      <c r="B149" s="30">
        <f>'De la BASE'!B145</f>
        <v>41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0.248</v>
      </c>
      <c r="F149" s="9">
        <f>IF('De la BASE'!F145&gt;0,'De la BASE'!F145,'De la BASE'!F145+0.001)</f>
        <v>41.7278359</v>
      </c>
      <c r="G149" s="15">
        <v>19238</v>
      </c>
    </row>
    <row r="150" spans="1:7" ht="12.75">
      <c r="A150" s="30" t="str">
        <f>'De la BASE'!A146</f>
        <v>680</v>
      </c>
      <c r="B150" s="30">
        <f>'De la BASE'!B146</f>
        <v>41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0.233</v>
      </c>
      <c r="F150" s="9">
        <f>IF('De la BASE'!F146&gt;0,'De la BASE'!F146,'De la BASE'!F146+0.001)</f>
        <v>33.185</v>
      </c>
      <c r="G150" s="15">
        <v>19268</v>
      </c>
    </row>
    <row r="151" spans="1:7" ht="12.75">
      <c r="A151" s="30" t="str">
        <f>'De la BASE'!A147</f>
        <v>680</v>
      </c>
      <c r="B151" s="30">
        <f>'De la BASE'!B147</f>
        <v>41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0.218</v>
      </c>
      <c r="F151" s="9">
        <f>IF('De la BASE'!F147&gt;0,'De la BASE'!F147,'De la BASE'!F147+0.001)</f>
        <v>71.091</v>
      </c>
      <c r="G151" s="15">
        <v>19299</v>
      </c>
    </row>
    <row r="152" spans="1:7" ht="12.75">
      <c r="A152" s="30" t="str">
        <f>'De la BASE'!A148</f>
        <v>680</v>
      </c>
      <c r="B152" s="30">
        <f>'De la BASE'!B148</f>
        <v>41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0.252</v>
      </c>
      <c r="F152" s="9">
        <f>IF('De la BASE'!F148&gt;0,'De la BASE'!F148,'De la BASE'!F148+0.001)</f>
        <v>112.22152789999998</v>
      </c>
      <c r="G152" s="15">
        <v>19329</v>
      </c>
    </row>
    <row r="153" spans="1:7" ht="12.75">
      <c r="A153" s="30" t="str">
        <f>'De la BASE'!A149</f>
        <v>680</v>
      </c>
      <c r="B153" s="30">
        <f>'De la BASE'!B149</f>
        <v>41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0.24</v>
      </c>
      <c r="F153" s="9">
        <f>IF('De la BASE'!F149&gt;0,'De la BASE'!F149,'De la BASE'!F149+0.001)</f>
        <v>51.75505509999999</v>
      </c>
      <c r="G153" s="15">
        <v>19360</v>
      </c>
    </row>
    <row r="154" spans="1:7" ht="12.75">
      <c r="A154" s="30" t="str">
        <f>'De la BASE'!A150</f>
        <v>680</v>
      </c>
      <c r="B154" s="30">
        <f>'De la BASE'!B150</f>
        <v>41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0.217</v>
      </c>
      <c r="F154" s="9">
        <f>IF('De la BASE'!F150&gt;0,'De la BASE'!F150,'De la BASE'!F150+0.001)</f>
        <v>44.48895160000001</v>
      </c>
      <c r="G154" s="15">
        <v>19391</v>
      </c>
    </row>
    <row r="155" spans="1:7" ht="12.75">
      <c r="A155" s="30" t="str">
        <f>'De la BASE'!A151</f>
        <v>680</v>
      </c>
      <c r="B155" s="30">
        <f>'De la BASE'!B151</f>
        <v>41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0.189</v>
      </c>
      <c r="F155" s="9">
        <f>IF('De la BASE'!F151&gt;0,'De la BASE'!F151,'De la BASE'!F151+0.001)</f>
        <v>52.49</v>
      </c>
      <c r="G155" s="15">
        <v>19419</v>
      </c>
    </row>
    <row r="156" spans="1:7" ht="12.75">
      <c r="A156" s="30" t="str">
        <f>'De la BASE'!A152</f>
        <v>680</v>
      </c>
      <c r="B156" s="30">
        <f>'De la BASE'!B152</f>
        <v>41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0.217</v>
      </c>
      <c r="F156" s="9">
        <f>IF('De la BASE'!F152&gt;0,'De la BASE'!F152,'De la BASE'!F152+0.001)</f>
        <v>135.40299999999996</v>
      </c>
      <c r="G156" s="15">
        <v>19450</v>
      </c>
    </row>
    <row r="157" spans="1:7" ht="12.75">
      <c r="A157" s="30" t="str">
        <f>'De la BASE'!A153</f>
        <v>680</v>
      </c>
      <c r="B157" s="30">
        <f>'De la BASE'!B153</f>
        <v>41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0.207</v>
      </c>
      <c r="F157" s="9">
        <f>IF('De la BASE'!F153&gt;0,'De la BASE'!F153,'De la BASE'!F153+0.001)</f>
        <v>84.7056829</v>
      </c>
      <c r="G157" s="15">
        <v>19480</v>
      </c>
    </row>
    <row r="158" spans="1:7" ht="12.75">
      <c r="A158" s="30" t="str">
        <f>'De la BASE'!A154</f>
        <v>680</v>
      </c>
      <c r="B158" s="30">
        <f>'De la BASE'!B154</f>
        <v>41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0.176</v>
      </c>
      <c r="F158" s="9">
        <f>IF('De la BASE'!F154&gt;0,'De la BASE'!F154,'De la BASE'!F154+0.001)</f>
        <v>43.408763799999996</v>
      </c>
      <c r="G158" s="15">
        <v>19511</v>
      </c>
    </row>
    <row r="159" spans="1:7" ht="12.75">
      <c r="A159" s="30" t="str">
        <f>'De la BASE'!A155</f>
        <v>680</v>
      </c>
      <c r="B159" s="30">
        <f>'De la BASE'!B155</f>
        <v>41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0.153</v>
      </c>
      <c r="F159" s="9">
        <f>IF('De la BASE'!F155&gt;0,'De la BASE'!F155,'De la BASE'!F155+0.001)</f>
        <v>26.527275000000007</v>
      </c>
      <c r="G159" s="15">
        <v>19541</v>
      </c>
    </row>
    <row r="160" spans="1:7" ht="12.75">
      <c r="A160" s="30" t="str">
        <f>'De la BASE'!A156</f>
        <v>680</v>
      </c>
      <c r="B160" s="30">
        <f>'De la BASE'!B156</f>
        <v>41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0.137</v>
      </c>
      <c r="F160" s="9">
        <f>IF('De la BASE'!F156&gt;0,'De la BASE'!F156,'De la BASE'!F156+0.001)</f>
        <v>20.205444999999997</v>
      </c>
      <c r="G160" s="15">
        <v>19572</v>
      </c>
    </row>
    <row r="161" spans="1:7" ht="12.75">
      <c r="A161" s="30" t="str">
        <f>'De la BASE'!A157</f>
        <v>680</v>
      </c>
      <c r="B161" s="30">
        <f>'De la BASE'!B157</f>
        <v>41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0.122</v>
      </c>
      <c r="F161" s="9">
        <f>IF('De la BASE'!F157&gt;0,'De la BASE'!F157,'De la BASE'!F157+0.001)</f>
        <v>19.857350099999994</v>
      </c>
      <c r="G161" s="15">
        <v>19603</v>
      </c>
    </row>
    <row r="162" spans="1:7" ht="12.75">
      <c r="A162" s="30" t="str">
        <f>'De la BASE'!A158</f>
        <v>680</v>
      </c>
      <c r="B162" s="30">
        <f>'De la BASE'!B158</f>
        <v>41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0.427</v>
      </c>
      <c r="F162" s="9">
        <f>IF('De la BASE'!F158&gt;0,'De la BASE'!F158,'De la BASE'!F158+0.001)</f>
        <v>95.144</v>
      </c>
      <c r="G162" s="15">
        <v>19633</v>
      </c>
    </row>
    <row r="163" spans="1:7" ht="12.75">
      <c r="A163" s="30" t="str">
        <f>'De la BASE'!A159</f>
        <v>680</v>
      </c>
      <c r="B163" s="30">
        <f>'De la BASE'!B159</f>
        <v>41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0.276</v>
      </c>
      <c r="F163" s="9">
        <f>IF('De la BASE'!F159&gt;0,'De la BASE'!F159,'De la BASE'!F159+0.001)</f>
        <v>70.27353980000002</v>
      </c>
      <c r="G163" s="15">
        <v>19664</v>
      </c>
    </row>
    <row r="164" spans="1:7" ht="12.75">
      <c r="A164" s="30" t="str">
        <f>'De la BASE'!A160</f>
        <v>680</v>
      </c>
      <c r="B164" s="30">
        <f>'De la BASE'!B160</f>
        <v>41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0.248</v>
      </c>
      <c r="F164" s="9">
        <f>IF('De la BASE'!F160&gt;0,'De la BASE'!F160,'De la BASE'!F160+0.001)</f>
        <v>198.46377489999995</v>
      </c>
      <c r="G164" s="15">
        <v>19694</v>
      </c>
    </row>
    <row r="165" spans="1:7" ht="12.75">
      <c r="A165" s="30" t="str">
        <f>'De la BASE'!A161</f>
        <v>680</v>
      </c>
      <c r="B165" s="30">
        <f>'De la BASE'!B161</f>
        <v>41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0.222</v>
      </c>
      <c r="F165" s="9">
        <f>IF('De la BASE'!F161&gt;0,'De la BASE'!F161,'De la BASE'!F161+0.001)</f>
        <v>51.71</v>
      </c>
      <c r="G165" s="15">
        <v>19725</v>
      </c>
    </row>
    <row r="166" spans="1:7" ht="12.75">
      <c r="A166" s="30" t="str">
        <f>'De la BASE'!A162</f>
        <v>680</v>
      </c>
      <c r="B166" s="30">
        <f>'De la BASE'!B162</f>
        <v>41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0.198</v>
      </c>
      <c r="F166" s="9">
        <f>IF('De la BASE'!F162&gt;0,'De la BASE'!F162,'De la BASE'!F162+0.001)</f>
        <v>52.6950883</v>
      </c>
      <c r="G166" s="15">
        <v>19756</v>
      </c>
    </row>
    <row r="167" spans="1:7" ht="12.75">
      <c r="A167" s="30" t="str">
        <f>'De la BASE'!A163</f>
        <v>680</v>
      </c>
      <c r="B167" s="30">
        <f>'De la BASE'!B163</f>
        <v>41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0.281</v>
      </c>
      <c r="F167" s="9">
        <f>IF('De la BASE'!F163&gt;0,'De la BASE'!F163,'De la BASE'!F163+0.001)</f>
        <v>91.065</v>
      </c>
      <c r="G167" s="15">
        <v>19784</v>
      </c>
    </row>
    <row r="168" spans="1:7" ht="12.75">
      <c r="A168" s="30" t="str">
        <f>'De la BASE'!A164</f>
        <v>680</v>
      </c>
      <c r="B168" s="30">
        <f>'De la BASE'!B164</f>
        <v>41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0.286</v>
      </c>
      <c r="F168" s="9">
        <f>IF('De la BASE'!F164&gt;0,'De la BASE'!F164,'De la BASE'!F164+0.001)</f>
        <v>71.69730709999999</v>
      </c>
      <c r="G168" s="15">
        <v>19815</v>
      </c>
    </row>
    <row r="169" spans="1:7" ht="12.75">
      <c r="A169" s="30" t="str">
        <f>'De la BASE'!A165</f>
        <v>680</v>
      </c>
      <c r="B169" s="30">
        <f>'De la BASE'!B165</f>
        <v>41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0.251</v>
      </c>
      <c r="F169" s="9">
        <f>IF('De la BASE'!F165&gt;0,'De la BASE'!F165,'De la BASE'!F165+0.001)</f>
        <v>90.66929909999999</v>
      </c>
      <c r="G169" s="15">
        <v>19845</v>
      </c>
    </row>
    <row r="170" spans="1:7" ht="12.75">
      <c r="A170" s="30" t="str">
        <f>'De la BASE'!A166</f>
        <v>680</v>
      </c>
      <c r="B170" s="30">
        <f>'De la BASE'!B166</f>
        <v>41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0.213</v>
      </c>
      <c r="F170" s="9">
        <f>IF('De la BASE'!F166&gt;0,'De la BASE'!F166,'De la BASE'!F166+0.001)</f>
        <v>52.59396720000002</v>
      </c>
      <c r="G170" s="15">
        <v>19876</v>
      </c>
    </row>
    <row r="171" spans="1:7" ht="12.75">
      <c r="A171" s="30" t="str">
        <f>'De la BASE'!A167</f>
        <v>680</v>
      </c>
      <c r="B171" s="30">
        <f>'De la BASE'!B167</f>
        <v>41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0.176</v>
      </c>
      <c r="F171" s="9">
        <f>IF('De la BASE'!F167&gt;0,'De la BASE'!F167,'De la BASE'!F167+0.001)</f>
        <v>26.385</v>
      </c>
      <c r="G171" s="15">
        <v>19906</v>
      </c>
    </row>
    <row r="172" spans="1:7" ht="12.75">
      <c r="A172" s="30" t="str">
        <f>'De la BASE'!A168</f>
        <v>680</v>
      </c>
      <c r="B172" s="30">
        <f>'De la BASE'!B168</f>
        <v>41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0.149</v>
      </c>
      <c r="F172" s="9">
        <f>IF('De la BASE'!F168&gt;0,'De la BASE'!F168,'De la BASE'!F168+0.001)</f>
        <v>20.660764600000004</v>
      </c>
      <c r="G172" s="15">
        <v>19937</v>
      </c>
    </row>
    <row r="173" spans="1:7" ht="12.75">
      <c r="A173" s="30" t="str">
        <f>'De la BASE'!A169</f>
        <v>680</v>
      </c>
      <c r="B173" s="30">
        <f>'De la BASE'!B169</f>
        <v>41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0.127</v>
      </c>
      <c r="F173" s="9">
        <f>IF('De la BASE'!F169&gt;0,'De la BASE'!F169,'De la BASE'!F169+0.001)</f>
        <v>19.138799200000005</v>
      </c>
      <c r="G173" s="15">
        <v>19968</v>
      </c>
    </row>
    <row r="174" spans="1:7" ht="12.75">
      <c r="A174" s="30" t="str">
        <f>'De la BASE'!A170</f>
        <v>680</v>
      </c>
      <c r="B174" s="30">
        <f>'De la BASE'!B170</f>
        <v>41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0.111</v>
      </c>
      <c r="F174" s="9">
        <f>IF('De la BASE'!F170&gt;0,'De la BASE'!F170,'De la BASE'!F170+0.001)</f>
        <v>18.861700000000006</v>
      </c>
      <c r="G174" s="15">
        <v>19998</v>
      </c>
    </row>
    <row r="175" spans="1:7" ht="12.75">
      <c r="A175" s="30" t="str">
        <f>'De la BASE'!A171</f>
        <v>680</v>
      </c>
      <c r="B175" s="30">
        <f>'De la BASE'!B171</f>
        <v>41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0.826</v>
      </c>
      <c r="F175" s="9">
        <f>IF('De la BASE'!F171&gt;0,'De la BASE'!F171,'De la BASE'!F171+0.001)</f>
        <v>103.66642269999998</v>
      </c>
      <c r="G175" s="15">
        <v>20029</v>
      </c>
    </row>
    <row r="176" spans="1:7" ht="12.75">
      <c r="A176" s="30" t="str">
        <f>'De la BASE'!A172</f>
        <v>680</v>
      </c>
      <c r="B176" s="30">
        <f>'De la BASE'!B172</f>
        <v>41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0.249</v>
      </c>
      <c r="F176" s="9">
        <f>IF('De la BASE'!F172&gt;0,'De la BASE'!F172,'De la BASE'!F172+0.001)</f>
        <v>61.70005939999999</v>
      </c>
      <c r="G176" s="15">
        <v>20059</v>
      </c>
    </row>
    <row r="177" spans="1:7" ht="12.75">
      <c r="A177" s="30" t="str">
        <f>'De la BASE'!A173</f>
        <v>680</v>
      </c>
      <c r="B177" s="30">
        <f>'De la BASE'!B173</f>
        <v>41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1.564</v>
      </c>
      <c r="F177" s="9">
        <f>IF('De la BASE'!F173&gt;0,'De la BASE'!F173,'De la BASE'!F173+0.001)</f>
        <v>166.22831889999998</v>
      </c>
      <c r="G177" s="15">
        <v>20090</v>
      </c>
    </row>
    <row r="178" spans="1:7" ht="12.75">
      <c r="A178" s="30" t="str">
        <f>'De la BASE'!A174</f>
        <v>680</v>
      </c>
      <c r="B178" s="30">
        <f>'De la BASE'!B174</f>
        <v>41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2.696</v>
      </c>
      <c r="F178" s="9">
        <f>IF('De la BASE'!F174&gt;0,'De la BASE'!F174,'De la BASE'!F174+0.001)</f>
        <v>184.93317130000005</v>
      </c>
      <c r="G178" s="15">
        <v>20121</v>
      </c>
    </row>
    <row r="179" spans="1:7" ht="12.75">
      <c r="A179" s="30" t="str">
        <f>'De la BASE'!A175</f>
        <v>680</v>
      </c>
      <c r="B179" s="30">
        <f>'De la BASE'!B175</f>
        <v>41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0.882</v>
      </c>
      <c r="F179" s="9">
        <f>IF('De la BASE'!F175&gt;0,'De la BASE'!F175,'De la BASE'!F175+0.001)</f>
        <v>116.16620520000001</v>
      </c>
      <c r="G179" s="15">
        <v>20149</v>
      </c>
    </row>
    <row r="180" spans="1:7" ht="12.75">
      <c r="A180" s="30" t="str">
        <f>'De la BASE'!A176</f>
        <v>680</v>
      </c>
      <c r="B180" s="30">
        <f>'De la BASE'!B176</f>
        <v>41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0.711</v>
      </c>
      <c r="F180" s="9">
        <f>IF('De la BASE'!F176&gt;0,'De la BASE'!F176,'De la BASE'!F176+0.001)</f>
        <v>97.39643819999998</v>
      </c>
      <c r="G180" s="15">
        <v>20180</v>
      </c>
    </row>
    <row r="181" spans="1:7" ht="12.75">
      <c r="A181" s="30" t="str">
        <f>'De la BASE'!A177</f>
        <v>680</v>
      </c>
      <c r="B181" s="30">
        <f>'De la BASE'!B177</f>
        <v>41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0.597</v>
      </c>
      <c r="F181" s="9">
        <f>IF('De la BASE'!F177&gt;0,'De la BASE'!F177,'De la BASE'!F177+0.001)</f>
        <v>71.13507540000002</v>
      </c>
      <c r="G181" s="15">
        <v>20210</v>
      </c>
    </row>
    <row r="182" spans="1:7" ht="12.75">
      <c r="A182" s="30" t="str">
        <f>'De la BASE'!A178</f>
        <v>680</v>
      </c>
      <c r="B182" s="30">
        <f>'De la BASE'!B178</f>
        <v>41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0.483</v>
      </c>
      <c r="F182" s="9">
        <f>IF('De la BASE'!F178&gt;0,'De la BASE'!F178,'De la BASE'!F178+0.001)</f>
        <v>50.7321509</v>
      </c>
      <c r="G182" s="15">
        <v>20241</v>
      </c>
    </row>
    <row r="183" spans="1:7" ht="12.75">
      <c r="A183" s="30" t="str">
        <f>'De la BASE'!A179</f>
        <v>680</v>
      </c>
      <c r="B183" s="30">
        <f>'De la BASE'!B179</f>
        <v>41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0.387</v>
      </c>
      <c r="F183" s="9">
        <f>IF('De la BASE'!F179&gt;0,'De la BASE'!F179,'De la BASE'!F179+0.001)</f>
        <v>29.452581700000003</v>
      </c>
      <c r="G183" s="15">
        <v>20271</v>
      </c>
    </row>
    <row r="184" spans="1:7" ht="12.75">
      <c r="A184" s="30" t="str">
        <f>'De la BASE'!A180</f>
        <v>680</v>
      </c>
      <c r="B184" s="30">
        <f>'De la BASE'!B180</f>
        <v>41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0.325</v>
      </c>
      <c r="F184" s="9">
        <f>IF('De la BASE'!F180&gt;0,'De la BASE'!F180,'De la BASE'!F180+0.001)</f>
        <v>25.23991060000001</v>
      </c>
      <c r="G184" s="15">
        <v>20302</v>
      </c>
    </row>
    <row r="185" spans="1:7" ht="12.75">
      <c r="A185" s="30" t="str">
        <f>'De la BASE'!A181</f>
        <v>680</v>
      </c>
      <c r="B185" s="30">
        <f>'De la BASE'!B181</f>
        <v>41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0.256</v>
      </c>
      <c r="F185" s="9">
        <f>IF('De la BASE'!F181&gt;0,'De la BASE'!F181,'De la BASE'!F181+0.001)</f>
        <v>23.475517800000002</v>
      </c>
      <c r="G185" s="15">
        <v>20333</v>
      </c>
    </row>
    <row r="186" spans="1:7" ht="12.75">
      <c r="A186" s="30" t="str">
        <f>'De la BASE'!A182</f>
        <v>680</v>
      </c>
      <c r="B186" s="30">
        <f>'De la BASE'!B182</f>
        <v>41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0.222</v>
      </c>
      <c r="F186" s="9">
        <f>IF('De la BASE'!F182&gt;0,'De la BASE'!F182,'De la BASE'!F182+0.001)</f>
        <v>30.77329170000001</v>
      </c>
      <c r="G186" s="15">
        <v>20363</v>
      </c>
    </row>
    <row r="187" spans="1:7" ht="12.75">
      <c r="A187" s="30" t="str">
        <f>'De la BASE'!A183</f>
        <v>680</v>
      </c>
      <c r="B187" s="30">
        <f>'De la BASE'!B183</f>
        <v>41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1.432</v>
      </c>
      <c r="F187" s="9">
        <f>IF('De la BASE'!F183&gt;0,'De la BASE'!F183,'De la BASE'!F183+0.001)</f>
        <v>167.89700000000005</v>
      </c>
      <c r="G187" s="15">
        <v>20394</v>
      </c>
    </row>
    <row r="188" spans="1:7" ht="12.75">
      <c r="A188" s="30" t="str">
        <f>'De la BASE'!A184</f>
        <v>680</v>
      </c>
      <c r="B188" s="30">
        <f>'De la BASE'!B184</f>
        <v>41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2.228</v>
      </c>
      <c r="F188" s="9">
        <f>IF('De la BASE'!F184&gt;0,'De la BASE'!F184,'De la BASE'!F184+0.001)</f>
        <v>226.2311999</v>
      </c>
      <c r="G188" s="15">
        <v>20424</v>
      </c>
    </row>
    <row r="189" spans="1:7" ht="12.75">
      <c r="A189" s="30" t="str">
        <f>'De la BASE'!A185</f>
        <v>680</v>
      </c>
      <c r="B189" s="30">
        <f>'De la BASE'!B185</f>
        <v>41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1.561</v>
      </c>
      <c r="F189" s="9">
        <f>IF('De la BASE'!F185&gt;0,'De la BASE'!F185,'De la BASE'!F185+0.001)</f>
        <v>193.8905976</v>
      </c>
      <c r="G189" s="15">
        <v>20455</v>
      </c>
    </row>
    <row r="190" spans="1:7" ht="12.75">
      <c r="A190" s="30" t="str">
        <f>'De la BASE'!A186</f>
        <v>680</v>
      </c>
      <c r="B190" s="30">
        <f>'De la BASE'!B186</f>
        <v>41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1.013</v>
      </c>
      <c r="F190" s="9">
        <f>IF('De la BASE'!F186&gt;0,'De la BASE'!F186,'De la BASE'!F186+0.001)</f>
        <v>85.119826</v>
      </c>
      <c r="G190" s="15">
        <v>20486</v>
      </c>
    </row>
    <row r="191" spans="1:7" ht="12.75">
      <c r="A191" s="30" t="str">
        <f>'De la BASE'!A187</f>
        <v>680</v>
      </c>
      <c r="B191" s="30">
        <f>'De la BASE'!B187</f>
        <v>41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3.335</v>
      </c>
      <c r="F191" s="9">
        <f>IF('De la BASE'!F187&gt;0,'De la BASE'!F187,'De la BASE'!F187+0.001)</f>
        <v>240.90810820000004</v>
      </c>
      <c r="G191" s="15">
        <v>20515</v>
      </c>
    </row>
    <row r="192" spans="1:7" ht="12.75">
      <c r="A192" s="30" t="str">
        <f>'De la BASE'!A188</f>
        <v>680</v>
      </c>
      <c r="B192" s="30">
        <f>'De la BASE'!B188</f>
        <v>41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2.385</v>
      </c>
      <c r="F192" s="9">
        <f>IF('De la BASE'!F188&gt;0,'De la BASE'!F188,'De la BASE'!F188+0.001)</f>
        <v>241.98770280000005</v>
      </c>
      <c r="G192" s="15">
        <v>20546</v>
      </c>
    </row>
    <row r="193" spans="1:7" ht="12.75">
      <c r="A193" s="30" t="str">
        <f>'De la BASE'!A189</f>
        <v>680</v>
      </c>
      <c r="B193" s="30">
        <f>'De la BASE'!B189</f>
        <v>41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1.585</v>
      </c>
      <c r="F193" s="9">
        <f>IF('De la BASE'!F189&gt;0,'De la BASE'!F189,'De la BASE'!F189+0.001)</f>
        <v>182.7575654</v>
      </c>
      <c r="G193" s="15">
        <v>20576</v>
      </c>
    </row>
    <row r="194" spans="1:7" ht="12.75">
      <c r="A194" s="30" t="str">
        <f>'De la BASE'!A190</f>
        <v>680</v>
      </c>
      <c r="B194" s="30">
        <f>'De la BASE'!B190</f>
        <v>41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1.253</v>
      </c>
      <c r="F194" s="9">
        <f>IF('De la BASE'!F190&gt;0,'De la BASE'!F190,'De la BASE'!F190+0.001)</f>
        <v>114.6334267</v>
      </c>
      <c r="G194" s="15">
        <v>20607</v>
      </c>
    </row>
    <row r="195" spans="1:7" ht="12.75">
      <c r="A195" s="30" t="str">
        <f>'De la BASE'!A191</f>
        <v>680</v>
      </c>
      <c r="B195" s="30">
        <f>'De la BASE'!B191</f>
        <v>41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0.965</v>
      </c>
      <c r="F195" s="9">
        <f>IF('De la BASE'!F191&gt;0,'De la BASE'!F191,'De la BASE'!F191+0.001)</f>
        <v>70.3007789</v>
      </c>
      <c r="G195" s="15">
        <v>20637</v>
      </c>
    </row>
    <row r="196" spans="1:7" ht="12.75">
      <c r="A196" s="30" t="str">
        <f>'De la BASE'!A192</f>
        <v>680</v>
      </c>
      <c r="B196" s="30">
        <f>'De la BASE'!B192</f>
        <v>41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0.749</v>
      </c>
      <c r="F196" s="9">
        <f>IF('De la BASE'!F192&gt;0,'De la BASE'!F192,'De la BASE'!F192+0.001)</f>
        <v>41.203</v>
      </c>
      <c r="G196" s="15">
        <v>20668</v>
      </c>
    </row>
    <row r="197" spans="1:7" ht="12.75">
      <c r="A197" s="30" t="str">
        <f>'De la BASE'!A193</f>
        <v>680</v>
      </c>
      <c r="B197" s="30">
        <f>'De la BASE'!B193</f>
        <v>41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0.592</v>
      </c>
      <c r="F197" s="9">
        <f>IF('De la BASE'!F193&gt;0,'De la BASE'!F193,'De la BASE'!F193+0.001)</f>
        <v>44.66734999999999</v>
      </c>
      <c r="G197" s="15">
        <v>20699</v>
      </c>
    </row>
    <row r="198" spans="1:7" ht="12.75">
      <c r="A198" s="30" t="str">
        <f>'De la BASE'!A194</f>
        <v>680</v>
      </c>
      <c r="B198" s="30">
        <f>'De la BASE'!B194</f>
        <v>41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0.483</v>
      </c>
      <c r="F198" s="9">
        <f>IF('De la BASE'!F194&gt;0,'De la BASE'!F194,'De la BASE'!F194+0.001)</f>
        <v>63.575203800000025</v>
      </c>
      <c r="G198" s="15">
        <v>20729</v>
      </c>
    </row>
    <row r="199" spans="1:7" ht="12.75">
      <c r="A199" s="30" t="str">
        <f>'De la BASE'!A195</f>
        <v>680</v>
      </c>
      <c r="B199" s="30">
        <f>'De la BASE'!B195</f>
        <v>41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0.37</v>
      </c>
      <c r="F199" s="9">
        <f>IF('De la BASE'!F195&gt;0,'De la BASE'!F195,'De la BASE'!F195+0.001)</f>
        <v>42.801</v>
      </c>
      <c r="G199" s="15">
        <v>20760</v>
      </c>
    </row>
    <row r="200" spans="1:7" ht="12.75">
      <c r="A200" s="30" t="str">
        <f>'De la BASE'!A196</f>
        <v>680</v>
      </c>
      <c r="B200" s="30">
        <f>'De la BASE'!B196</f>
        <v>41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0.303</v>
      </c>
      <c r="F200" s="9">
        <f>IF('De la BASE'!F196&gt;0,'De la BASE'!F196,'De la BASE'!F196+0.001)</f>
        <v>32.653249</v>
      </c>
      <c r="G200" s="15">
        <v>20790</v>
      </c>
    </row>
    <row r="201" spans="1:7" ht="12.75">
      <c r="A201" s="30" t="str">
        <f>'De la BASE'!A197</f>
        <v>680</v>
      </c>
      <c r="B201" s="30">
        <f>'De la BASE'!B197</f>
        <v>41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0.238</v>
      </c>
      <c r="F201" s="9">
        <f>IF('De la BASE'!F197&gt;0,'De la BASE'!F197,'De la BASE'!F197+0.001)</f>
        <v>28.233</v>
      </c>
      <c r="G201" s="15">
        <v>20821</v>
      </c>
    </row>
    <row r="202" spans="1:7" ht="12.75">
      <c r="A202" s="30" t="str">
        <f>'De la BASE'!A198</f>
        <v>680</v>
      </c>
      <c r="B202" s="30">
        <f>'De la BASE'!B198</f>
        <v>41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0.262</v>
      </c>
      <c r="F202" s="9">
        <f>IF('De la BASE'!F198&gt;0,'De la BASE'!F198,'De la BASE'!F198+0.001)</f>
        <v>49.031000000000006</v>
      </c>
      <c r="G202" s="15">
        <v>20852</v>
      </c>
    </row>
    <row r="203" spans="1:7" ht="12.75">
      <c r="A203" s="30" t="str">
        <f>'De la BASE'!A199</f>
        <v>680</v>
      </c>
      <c r="B203" s="30">
        <f>'De la BASE'!B199</f>
        <v>41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0.215</v>
      </c>
      <c r="F203" s="9">
        <f>IF('De la BASE'!F199&gt;0,'De la BASE'!F199,'De la BASE'!F199+0.001)</f>
        <v>64.69243390000001</v>
      </c>
      <c r="G203" s="15">
        <v>20880</v>
      </c>
    </row>
    <row r="204" spans="1:7" ht="12.75">
      <c r="A204" s="30" t="str">
        <f>'De la BASE'!A200</f>
        <v>680</v>
      </c>
      <c r="B204" s="30">
        <f>'De la BASE'!B200</f>
        <v>41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0.214</v>
      </c>
      <c r="F204" s="9">
        <f>IF('De la BASE'!F200&gt;0,'De la BASE'!F200,'De la BASE'!F200+0.001)</f>
        <v>58.60710689999999</v>
      </c>
      <c r="G204" s="15">
        <v>20911</v>
      </c>
    </row>
    <row r="205" spans="1:7" ht="12.75">
      <c r="A205" s="30" t="str">
        <f>'De la BASE'!A201</f>
        <v>680</v>
      </c>
      <c r="B205" s="30">
        <f>'De la BASE'!B201</f>
        <v>41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0.191</v>
      </c>
      <c r="F205" s="9">
        <f>IF('De la BASE'!F201&gt;0,'De la BASE'!F201,'De la BASE'!F201+0.001)</f>
        <v>65.6700848</v>
      </c>
      <c r="G205" s="15">
        <v>20941</v>
      </c>
    </row>
    <row r="206" spans="1:7" ht="12.75">
      <c r="A206" s="30" t="str">
        <f>'De la BASE'!A202</f>
        <v>680</v>
      </c>
      <c r="B206" s="30">
        <f>'De la BASE'!B202</f>
        <v>41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0.163</v>
      </c>
      <c r="F206" s="9">
        <f>IF('De la BASE'!F202&gt;0,'De la BASE'!F202,'De la BASE'!F202+0.001)</f>
        <v>46.78190739999999</v>
      </c>
      <c r="G206" s="15">
        <v>20972</v>
      </c>
    </row>
    <row r="207" spans="1:7" ht="12.75">
      <c r="A207" s="30" t="str">
        <f>'De la BASE'!A203</f>
        <v>680</v>
      </c>
      <c r="B207" s="30">
        <f>'De la BASE'!B203</f>
        <v>41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0.142</v>
      </c>
      <c r="F207" s="9">
        <f>IF('De la BASE'!F203&gt;0,'De la BASE'!F203,'De la BASE'!F203+0.001)</f>
        <v>24.9863146</v>
      </c>
      <c r="G207" s="15">
        <v>21002</v>
      </c>
    </row>
    <row r="208" spans="1:7" ht="12.75">
      <c r="A208" s="30" t="str">
        <f>'De la BASE'!A204</f>
        <v>680</v>
      </c>
      <c r="B208" s="30">
        <f>'De la BASE'!B204</f>
        <v>41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0.129</v>
      </c>
      <c r="F208" s="9">
        <f>IF('De la BASE'!F204&gt;0,'De la BASE'!F204,'De la BASE'!F204+0.001)</f>
        <v>19.9058955</v>
      </c>
      <c r="G208" s="15">
        <v>21033</v>
      </c>
    </row>
    <row r="209" spans="1:7" ht="12.75">
      <c r="A209" s="30" t="str">
        <f>'De la BASE'!A205</f>
        <v>680</v>
      </c>
      <c r="B209" s="30">
        <f>'De la BASE'!B205</f>
        <v>41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0.116</v>
      </c>
      <c r="F209" s="9">
        <f>IF('De la BASE'!F205&gt;0,'De la BASE'!F205,'De la BASE'!F205+0.001)</f>
        <v>20.087807699999992</v>
      </c>
      <c r="G209" s="15">
        <v>21064</v>
      </c>
    </row>
    <row r="210" spans="1:7" ht="12.75">
      <c r="A210" s="30" t="str">
        <f>'De la BASE'!A206</f>
        <v>680</v>
      </c>
      <c r="B210" s="30">
        <f>'De la BASE'!B206</f>
        <v>41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0.102</v>
      </c>
      <c r="F210" s="9">
        <f>IF('De la BASE'!F206&gt;0,'De la BASE'!F206,'De la BASE'!F206+0.001)</f>
        <v>24.179310000000005</v>
      </c>
      <c r="G210" s="15">
        <v>21094</v>
      </c>
    </row>
    <row r="211" spans="1:7" ht="12.75">
      <c r="A211" s="30" t="str">
        <f>'De la BASE'!A207</f>
        <v>680</v>
      </c>
      <c r="B211" s="30">
        <f>'De la BASE'!B207</f>
        <v>41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0.096</v>
      </c>
      <c r="F211" s="9">
        <f>IF('De la BASE'!F207&gt;0,'De la BASE'!F207,'De la BASE'!F207+0.001)</f>
        <v>46.07407020000001</v>
      </c>
      <c r="G211" s="15">
        <v>21125</v>
      </c>
    </row>
    <row r="212" spans="1:7" ht="12.75">
      <c r="A212" s="30" t="str">
        <f>'De la BASE'!A208</f>
        <v>680</v>
      </c>
      <c r="B212" s="30">
        <f>'De la BASE'!B208</f>
        <v>41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0.179</v>
      </c>
      <c r="F212" s="9">
        <f>IF('De la BASE'!F208&gt;0,'De la BASE'!F208,'De la BASE'!F208+0.001)</f>
        <v>36.890812100000005</v>
      </c>
      <c r="G212" s="15">
        <v>21155</v>
      </c>
    </row>
    <row r="213" spans="1:7" ht="12.75">
      <c r="A213" s="30" t="str">
        <f>'De la BASE'!A209</f>
        <v>680</v>
      </c>
      <c r="B213" s="30">
        <f>'De la BASE'!B209</f>
        <v>41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0.206</v>
      </c>
      <c r="F213" s="9">
        <f>IF('De la BASE'!F209&gt;0,'De la BASE'!F209,'De la BASE'!F209+0.001)</f>
        <v>76.87110500000003</v>
      </c>
      <c r="G213" s="15">
        <v>21186</v>
      </c>
    </row>
    <row r="214" spans="1:7" ht="12.75">
      <c r="A214" s="30" t="str">
        <f>'De la BASE'!A210</f>
        <v>680</v>
      </c>
      <c r="B214" s="30">
        <f>'De la BASE'!B210</f>
        <v>41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0.223</v>
      </c>
      <c r="F214" s="9">
        <f>IF('De la BASE'!F210&gt;0,'De la BASE'!F210,'De la BASE'!F210+0.001)</f>
        <v>144.6152327</v>
      </c>
      <c r="G214" s="15">
        <v>21217</v>
      </c>
    </row>
    <row r="215" spans="1:7" ht="12.75">
      <c r="A215" s="30" t="str">
        <f>'De la BASE'!A211</f>
        <v>680</v>
      </c>
      <c r="B215" s="30">
        <f>'De la BASE'!B211</f>
        <v>41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0.464</v>
      </c>
      <c r="F215" s="9">
        <f>IF('De la BASE'!F211&gt;0,'De la BASE'!F211,'De la BASE'!F211+0.001)</f>
        <v>130.8045728</v>
      </c>
      <c r="G215" s="15">
        <v>21245</v>
      </c>
    </row>
    <row r="216" spans="1:7" ht="12.75">
      <c r="A216" s="30" t="str">
        <f>'De la BASE'!A212</f>
        <v>680</v>
      </c>
      <c r="B216" s="30">
        <f>'De la BASE'!B212</f>
        <v>41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0.361</v>
      </c>
      <c r="F216" s="9">
        <f>IF('De la BASE'!F212&gt;0,'De la BASE'!F212,'De la BASE'!F212+0.001)</f>
        <v>116.25740510000001</v>
      </c>
      <c r="G216" s="15">
        <v>21276</v>
      </c>
    </row>
    <row r="217" spans="1:7" ht="12.75">
      <c r="A217" s="30" t="str">
        <f>'De la BASE'!A213</f>
        <v>680</v>
      </c>
      <c r="B217" s="30">
        <f>'De la BASE'!B213</f>
        <v>41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0.311</v>
      </c>
      <c r="F217" s="9">
        <f>IF('De la BASE'!F213&gt;0,'De la BASE'!F213,'De la BASE'!F213+0.001)</f>
        <v>80.68576880000002</v>
      </c>
      <c r="G217" s="15">
        <v>21306</v>
      </c>
    </row>
    <row r="218" spans="1:7" ht="12.75">
      <c r="A218" s="30" t="str">
        <f>'De la BASE'!A214</f>
        <v>680</v>
      </c>
      <c r="B218" s="30">
        <f>'De la BASE'!B214</f>
        <v>41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0.262</v>
      </c>
      <c r="F218" s="9">
        <f>IF('De la BASE'!F214&gt;0,'De la BASE'!F214,'De la BASE'!F214+0.001)</f>
        <v>53.61400000000001</v>
      </c>
      <c r="G218" s="15">
        <v>21337</v>
      </c>
    </row>
    <row r="219" spans="1:7" ht="12.75">
      <c r="A219" s="30" t="str">
        <f>'De la BASE'!A215</f>
        <v>680</v>
      </c>
      <c r="B219" s="30">
        <f>'De la BASE'!B215</f>
        <v>41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0.218</v>
      </c>
      <c r="F219" s="9">
        <f>IF('De la BASE'!F215&gt;0,'De la BASE'!F215,'De la BASE'!F215+0.001)</f>
        <v>31.850704700000005</v>
      </c>
      <c r="G219" s="15">
        <v>21367</v>
      </c>
    </row>
    <row r="220" spans="1:7" ht="12.75">
      <c r="A220" s="30" t="str">
        <f>'De la BASE'!A216</f>
        <v>680</v>
      </c>
      <c r="B220" s="30">
        <f>'De la BASE'!B216</f>
        <v>41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0.184</v>
      </c>
      <c r="F220" s="9">
        <f>IF('De la BASE'!F216&gt;0,'De la BASE'!F216,'De la BASE'!F216+0.001)</f>
        <v>21.4823522</v>
      </c>
      <c r="G220" s="15">
        <v>21398</v>
      </c>
    </row>
    <row r="221" spans="1:7" ht="12.75">
      <c r="A221" s="30" t="str">
        <f>'De la BASE'!A217</f>
        <v>680</v>
      </c>
      <c r="B221" s="30">
        <f>'De la BASE'!B217</f>
        <v>41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0.159</v>
      </c>
      <c r="F221" s="9">
        <f>IF('De la BASE'!F217&gt;0,'De la BASE'!F217,'De la BASE'!F217+0.001)</f>
        <v>20.297000000000004</v>
      </c>
      <c r="G221" s="15">
        <v>21429</v>
      </c>
    </row>
    <row r="222" spans="1:7" ht="12.75">
      <c r="A222" s="30" t="str">
        <f>'De la BASE'!A218</f>
        <v>680</v>
      </c>
      <c r="B222" s="30">
        <f>'De la BASE'!B218</f>
        <v>41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0.158</v>
      </c>
      <c r="F222" s="9">
        <f>IF('De la BASE'!F218&gt;0,'De la BASE'!F218,'De la BASE'!F218+0.001)</f>
        <v>27.3288055</v>
      </c>
      <c r="G222" s="15">
        <v>21459</v>
      </c>
    </row>
    <row r="223" spans="1:7" ht="12.75">
      <c r="A223" s="30" t="str">
        <f>'De la BASE'!A219</f>
        <v>680</v>
      </c>
      <c r="B223" s="30">
        <f>'De la BASE'!B219</f>
        <v>41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0.127</v>
      </c>
      <c r="F223" s="9">
        <f>IF('De la BASE'!F219&gt;0,'De la BASE'!F219,'De la BASE'!F219+0.001)</f>
        <v>27.39199999999999</v>
      </c>
      <c r="G223" s="15">
        <v>21490</v>
      </c>
    </row>
    <row r="224" spans="1:7" ht="12.75">
      <c r="A224" s="30" t="str">
        <f>'De la BASE'!A220</f>
        <v>680</v>
      </c>
      <c r="B224" s="30">
        <f>'De la BASE'!B220</f>
        <v>41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0.95</v>
      </c>
      <c r="F224" s="9">
        <f>IF('De la BASE'!F220&gt;0,'De la BASE'!F220,'De la BASE'!F220+0.001)</f>
        <v>220.40887239999998</v>
      </c>
      <c r="G224" s="15">
        <v>21520</v>
      </c>
    </row>
    <row r="225" spans="1:7" ht="12.75">
      <c r="A225" s="30" t="str">
        <f>'De la BASE'!A221</f>
        <v>680</v>
      </c>
      <c r="B225" s="30">
        <f>'De la BASE'!B221</f>
        <v>41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0.623</v>
      </c>
      <c r="F225" s="9">
        <f>IF('De la BASE'!F221&gt;0,'De la BASE'!F221,'De la BASE'!F221+0.001)</f>
        <v>143.47025729999996</v>
      </c>
      <c r="G225" s="15">
        <v>21551</v>
      </c>
    </row>
    <row r="226" spans="1:7" ht="12.75">
      <c r="A226" s="30" t="str">
        <f>'De la BASE'!A222</f>
        <v>680</v>
      </c>
      <c r="B226" s="30">
        <f>'De la BASE'!B222</f>
        <v>41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0.508</v>
      </c>
      <c r="F226" s="9">
        <f>IF('De la BASE'!F222&gt;0,'De la BASE'!F222,'De la BASE'!F222+0.001)</f>
        <v>70.8559091</v>
      </c>
      <c r="G226" s="15">
        <v>21582</v>
      </c>
    </row>
    <row r="227" spans="1:7" ht="12.75">
      <c r="A227" s="30" t="str">
        <f>'De la BASE'!A223</f>
        <v>680</v>
      </c>
      <c r="B227" s="30">
        <f>'De la BASE'!B223</f>
        <v>41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0.519</v>
      </c>
      <c r="F227" s="9">
        <f>IF('De la BASE'!F223&gt;0,'De la BASE'!F223,'De la BASE'!F223+0.001)</f>
        <v>108.9454018</v>
      </c>
      <c r="G227" s="15">
        <v>21610</v>
      </c>
    </row>
    <row r="228" spans="1:7" ht="12.75">
      <c r="A228" s="30" t="str">
        <f>'De la BASE'!A224</f>
        <v>680</v>
      </c>
      <c r="B228" s="30">
        <f>'De la BASE'!B224</f>
        <v>41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0.503</v>
      </c>
      <c r="F228" s="9">
        <f>IF('De la BASE'!F224&gt;0,'De la BASE'!F224,'De la BASE'!F224+0.001)</f>
        <v>115.081</v>
      </c>
      <c r="G228" s="15">
        <v>21641</v>
      </c>
    </row>
    <row r="229" spans="1:7" ht="12.75">
      <c r="A229" s="30" t="str">
        <f>'De la BASE'!A225</f>
        <v>680</v>
      </c>
      <c r="B229" s="30">
        <f>'De la BASE'!B225</f>
        <v>41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0.477</v>
      </c>
      <c r="F229" s="9">
        <f>IF('De la BASE'!F225&gt;0,'De la BASE'!F225,'De la BASE'!F225+0.001)</f>
        <v>129.2838154</v>
      </c>
      <c r="G229" s="15">
        <v>21671</v>
      </c>
    </row>
    <row r="230" spans="1:7" ht="12.75">
      <c r="A230" s="30" t="str">
        <f>'De la BASE'!A226</f>
        <v>680</v>
      </c>
      <c r="B230" s="30">
        <f>'De la BASE'!B226</f>
        <v>41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0.429</v>
      </c>
      <c r="F230" s="9">
        <f>IF('De la BASE'!F226&gt;0,'De la BASE'!F226,'De la BASE'!F226+0.001)</f>
        <v>68.5589391</v>
      </c>
      <c r="G230" s="15">
        <v>21702</v>
      </c>
    </row>
    <row r="231" spans="1:7" ht="12.75">
      <c r="A231" s="30" t="str">
        <f>'De la BASE'!A227</f>
        <v>680</v>
      </c>
      <c r="B231" s="30">
        <f>'De la BASE'!B227</f>
        <v>41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0.348</v>
      </c>
      <c r="F231" s="9">
        <f>IF('De la BASE'!F227&gt;0,'De la BASE'!F227,'De la BASE'!F227+0.001)</f>
        <v>34.32972410000001</v>
      </c>
      <c r="G231" s="15">
        <v>21732</v>
      </c>
    </row>
    <row r="232" spans="1:7" ht="12.75">
      <c r="A232" s="30" t="str">
        <f>'De la BASE'!A228</f>
        <v>680</v>
      </c>
      <c r="B232" s="30">
        <f>'De la BASE'!B228</f>
        <v>41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0.285</v>
      </c>
      <c r="F232" s="9">
        <f>IF('De la BASE'!F228&gt;0,'De la BASE'!F228,'De la BASE'!F228+0.001)</f>
        <v>29.617708900000014</v>
      </c>
      <c r="G232" s="15">
        <v>21763</v>
      </c>
    </row>
    <row r="233" spans="1:7" ht="12.75">
      <c r="A233" s="30" t="str">
        <f>'De la BASE'!A229</f>
        <v>680</v>
      </c>
      <c r="B233" s="30">
        <f>'De la BASE'!B229</f>
        <v>41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0.278</v>
      </c>
      <c r="F233" s="9">
        <f>IF('De la BASE'!F229&gt;0,'De la BASE'!F229,'De la BASE'!F229+0.001)</f>
        <v>49.537000000000006</v>
      </c>
      <c r="G233" s="15">
        <v>21794</v>
      </c>
    </row>
    <row r="234" spans="1:7" ht="12.75">
      <c r="A234" s="30" t="str">
        <f>'De la BASE'!A230</f>
        <v>680</v>
      </c>
      <c r="B234" s="30">
        <f>'De la BASE'!B230</f>
        <v>41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0.231</v>
      </c>
      <c r="F234" s="9">
        <f>IF('De la BASE'!F230&gt;0,'De la BASE'!F230,'De la BASE'!F230+0.001)</f>
        <v>99.6908442</v>
      </c>
      <c r="G234" s="15">
        <v>21824</v>
      </c>
    </row>
    <row r="235" spans="1:7" ht="12.75">
      <c r="A235" s="30" t="str">
        <f>'De la BASE'!A231</f>
        <v>680</v>
      </c>
      <c r="B235" s="30">
        <f>'De la BASE'!B231</f>
        <v>41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0.397</v>
      </c>
      <c r="F235" s="9">
        <f>IF('De la BASE'!F231&gt;0,'De la BASE'!F231,'De la BASE'!F231+0.001)</f>
        <v>112.51800000000003</v>
      </c>
      <c r="G235" s="15">
        <v>21855</v>
      </c>
    </row>
    <row r="236" spans="1:7" ht="12.75">
      <c r="A236" s="30" t="str">
        <f>'De la BASE'!A232</f>
        <v>680</v>
      </c>
      <c r="B236" s="30">
        <f>'De la BASE'!B232</f>
        <v>41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1.266</v>
      </c>
      <c r="F236" s="9">
        <f>IF('De la BASE'!F232&gt;0,'De la BASE'!F232,'De la BASE'!F232+0.001)</f>
        <v>247.5740741999999</v>
      </c>
      <c r="G236" s="15">
        <v>21885</v>
      </c>
    </row>
    <row r="237" spans="1:7" ht="12.75">
      <c r="A237" s="30" t="str">
        <f>'De la BASE'!A233</f>
        <v>680</v>
      </c>
      <c r="B237" s="30">
        <f>'De la BASE'!B233</f>
        <v>41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0.954</v>
      </c>
      <c r="F237" s="9">
        <f>IF('De la BASE'!F233&gt;0,'De la BASE'!F233,'De la BASE'!F233+0.001)</f>
        <v>146.5536713</v>
      </c>
      <c r="G237" s="15">
        <v>21916</v>
      </c>
    </row>
    <row r="238" spans="1:7" ht="12.75">
      <c r="A238" s="30" t="str">
        <f>'De la BASE'!A234</f>
        <v>680</v>
      </c>
      <c r="B238" s="30">
        <f>'De la BASE'!B234</f>
        <v>41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2.51</v>
      </c>
      <c r="F238" s="9">
        <f>IF('De la BASE'!F234&gt;0,'De la BASE'!F234,'De la BASE'!F234+0.001)</f>
        <v>323.14961270000003</v>
      </c>
      <c r="G238" s="15">
        <v>21947</v>
      </c>
    </row>
    <row r="239" spans="1:7" ht="12.75">
      <c r="A239" s="30" t="str">
        <f>'De la BASE'!A235</f>
        <v>680</v>
      </c>
      <c r="B239" s="30">
        <f>'De la BASE'!B235</f>
        <v>41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2.158</v>
      </c>
      <c r="F239" s="9">
        <f>IF('De la BASE'!F235&gt;0,'De la BASE'!F235,'De la BASE'!F235+0.001)</f>
        <v>188.37379519999996</v>
      </c>
      <c r="G239" s="15">
        <v>21976</v>
      </c>
    </row>
    <row r="240" spans="1:7" ht="12.75">
      <c r="A240" s="30" t="str">
        <f>'De la BASE'!A236</f>
        <v>680</v>
      </c>
      <c r="B240" s="30">
        <f>'De la BASE'!B236</f>
        <v>41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1.107</v>
      </c>
      <c r="F240" s="9">
        <f>IF('De la BASE'!F236&gt;0,'De la BASE'!F236,'De la BASE'!F236+0.001)</f>
        <v>130.9764971</v>
      </c>
      <c r="G240" s="15">
        <v>22007</v>
      </c>
    </row>
    <row r="241" spans="1:7" ht="12.75">
      <c r="A241" s="30" t="str">
        <f>'De la BASE'!A237</f>
        <v>680</v>
      </c>
      <c r="B241" s="30">
        <f>'De la BASE'!B237</f>
        <v>41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0.909</v>
      </c>
      <c r="F241" s="9">
        <f>IF('De la BASE'!F237&gt;0,'De la BASE'!F237,'De la BASE'!F237+0.001)</f>
        <v>148.5196267</v>
      </c>
      <c r="G241" s="15">
        <v>22037</v>
      </c>
    </row>
    <row r="242" spans="1:7" ht="12.75">
      <c r="A242" s="30" t="str">
        <f>'De la BASE'!A238</f>
        <v>680</v>
      </c>
      <c r="B242" s="30">
        <f>'De la BASE'!B238</f>
        <v>41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0.74</v>
      </c>
      <c r="F242" s="9">
        <f>IF('De la BASE'!F238&gt;0,'De la BASE'!F238,'De la BASE'!F238+0.001)</f>
        <v>91.07387440000001</v>
      </c>
      <c r="G242" s="15">
        <v>22068</v>
      </c>
    </row>
    <row r="243" spans="1:7" ht="12.75">
      <c r="A243" s="30" t="str">
        <f>'De la BASE'!A239</f>
        <v>680</v>
      </c>
      <c r="B243" s="30">
        <f>'De la BASE'!B239</f>
        <v>41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0.577</v>
      </c>
      <c r="F243" s="9">
        <f>IF('De la BASE'!F239&gt;0,'De la BASE'!F239,'De la BASE'!F239+0.001)</f>
        <v>39.9817247</v>
      </c>
      <c r="G243" s="15">
        <v>22098</v>
      </c>
    </row>
    <row r="244" spans="1:7" ht="12.75">
      <c r="A244" s="30" t="str">
        <f>'De la BASE'!A240</f>
        <v>680</v>
      </c>
      <c r="B244" s="30">
        <f>'De la BASE'!B240</f>
        <v>41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0.458</v>
      </c>
      <c r="F244" s="9">
        <f>IF('De la BASE'!F240&gt;0,'De la BASE'!F240,'De la BASE'!F240+0.001)</f>
        <v>29.996335700000003</v>
      </c>
      <c r="G244" s="15">
        <v>22129</v>
      </c>
    </row>
    <row r="245" spans="1:7" ht="12.75">
      <c r="A245" s="30" t="str">
        <f>'De la BASE'!A241</f>
        <v>680</v>
      </c>
      <c r="B245" s="30">
        <f>'De la BASE'!B241</f>
        <v>41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0.377</v>
      </c>
      <c r="F245" s="9">
        <f>IF('De la BASE'!F241&gt;0,'De la BASE'!F241,'De la BASE'!F241+0.001)</f>
        <v>27.166999999999994</v>
      </c>
      <c r="G245" s="15">
        <v>22160</v>
      </c>
    </row>
    <row r="246" spans="1:7" ht="12.75">
      <c r="A246" s="30" t="str">
        <f>'De la BASE'!A242</f>
        <v>680</v>
      </c>
      <c r="B246" s="30">
        <f>'De la BASE'!B242</f>
        <v>41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1.114</v>
      </c>
      <c r="F246" s="9">
        <f>IF('De la BASE'!F242&gt;0,'De la BASE'!F242,'De la BASE'!F242+0.001)</f>
        <v>231.35293510000002</v>
      </c>
      <c r="G246" s="15">
        <v>22190</v>
      </c>
    </row>
    <row r="247" spans="1:7" ht="12.75">
      <c r="A247" s="30" t="str">
        <f>'De la BASE'!A243</f>
        <v>680</v>
      </c>
      <c r="B247" s="30">
        <f>'De la BASE'!B243</f>
        <v>41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1.059</v>
      </c>
      <c r="F247" s="9">
        <f>IF('De la BASE'!F243&gt;0,'De la BASE'!F243,'De la BASE'!F243+0.001)</f>
        <v>195.45367899999997</v>
      </c>
      <c r="G247" s="15">
        <v>22221</v>
      </c>
    </row>
    <row r="248" spans="1:7" ht="12.75">
      <c r="A248" s="30" t="str">
        <f>'De la BASE'!A244</f>
        <v>680</v>
      </c>
      <c r="B248" s="30">
        <f>'De la BASE'!B244</f>
        <v>41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1.971</v>
      </c>
      <c r="F248" s="9">
        <f>IF('De la BASE'!F244&gt;0,'De la BASE'!F244,'De la BASE'!F244+0.001)</f>
        <v>134.1842382</v>
      </c>
      <c r="G248" s="15">
        <v>22251</v>
      </c>
    </row>
    <row r="249" spans="1:7" ht="12.75">
      <c r="A249" s="30" t="str">
        <f>'De la BASE'!A245</f>
        <v>680</v>
      </c>
      <c r="B249" s="30">
        <f>'De la BASE'!B245</f>
        <v>41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1.133</v>
      </c>
      <c r="F249" s="9">
        <f>IF('De la BASE'!F245&gt;0,'De la BASE'!F245,'De la BASE'!F245+0.001)</f>
        <v>99.14589309999998</v>
      </c>
      <c r="G249" s="15">
        <v>22282</v>
      </c>
    </row>
    <row r="250" spans="1:7" ht="12.75">
      <c r="A250" s="30" t="str">
        <f>'De la BASE'!A246</f>
        <v>680</v>
      </c>
      <c r="B250" s="30">
        <f>'De la BASE'!B246</f>
        <v>41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0.787</v>
      </c>
      <c r="F250" s="9">
        <f>IF('De la BASE'!F246&gt;0,'De la BASE'!F246,'De la BASE'!F246+0.001)</f>
        <v>73.60190619999999</v>
      </c>
      <c r="G250" s="15">
        <v>22313</v>
      </c>
    </row>
    <row r="251" spans="1:7" ht="12.75">
      <c r="A251" s="30" t="str">
        <f>'De la BASE'!A247</f>
        <v>680</v>
      </c>
      <c r="B251" s="30">
        <f>'De la BASE'!B247</f>
        <v>41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0.634</v>
      </c>
      <c r="F251" s="9">
        <f>IF('De la BASE'!F247&gt;0,'De la BASE'!F247,'De la BASE'!F247+0.001)</f>
        <v>70.49600000000001</v>
      </c>
      <c r="G251" s="15">
        <v>22341</v>
      </c>
    </row>
    <row r="252" spans="1:7" ht="12.75">
      <c r="A252" s="30" t="str">
        <f>'De la BASE'!A248</f>
        <v>680</v>
      </c>
      <c r="B252" s="30">
        <f>'De la BASE'!B248</f>
        <v>41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0.645</v>
      </c>
      <c r="F252" s="9">
        <f>IF('De la BASE'!F248&gt;0,'De la BASE'!F248,'De la BASE'!F248+0.001)</f>
        <v>104.42</v>
      </c>
      <c r="G252" s="15">
        <v>22372</v>
      </c>
    </row>
    <row r="253" spans="1:7" ht="12.75">
      <c r="A253" s="30" t="str">
        <f>'De la BASE'!A249</f>
        <v>680</v>
      </c>
      <c r="B253" s="30">
        <f>'De la BASE'!B249</f>
        <v>41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0.803</v>
      </c>
      <c r="F253" s="9">
        <f>IF('De la BASE'!F249&gt;0,'De la BASE'!F249,'De la BASE'!F249+0.001)</f>
        <v>86.55758579999994</v>
      </c>
      <c r="G253" s="15">
        <v>22402</v>
      </c>
    </row>
    <row r="254" spans="1:7" ht="12.75">
      <c r="A254" s="30" t="str">
        <f>'De la BASE'!A250</f>
        <v>680</v>
      </c>
      <c r="B254" s="30">
        <f>'De la BASE'!B250</f>
        <v>41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0.508</v>
      </c>
      <c r="F254" s="9">
        <f>IF('De la BASE'!F250&gt;0,'De la BASE'!F250,'De la BASE'!F250+0.001)</f>
        <v>71.42832580000001</v>
      </c>
      <c r="G254" s="15">
        <v>22433</v>
      </c>
    </row>
    <row r="255" spans="1:7" ht="12.75">
      <c r="A255" s="30" t="str">
        <f>'De la BASE'!A251</f>
        <v>680</v>
      </c>
      <c r="B255" s="30">
        <f>'De la BASE'!B251</f>
        <v>41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0.421</v>
      </c>
      <c r="F255" s="9">
        <f>IF('De la BASE'!F251&gt;0,'De la BASE'!F251,'De la BASE'!F251+0.001)</f>
        <v>44.51899999999999</v>
      </c>
      <c r="G255" s="15">
        <v>22463</v>
      </c>
    </row>
    <row r="256" spans="1:7" ht="12.75">
      <c r="A256" s="30" t="str">
        <f>'De la BASE'!A252</f>
        <v>680</v>
      </c>
      <c r="B256" s="30">
        <f>'De la BASE'!B252</f>
        <v>41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0.339</v>
      </c>
      <c r="F256" s="9">
        <f>IF('De la BASE'!F252&gt;0,'De la BASE'!F252,'De la BASE'!F252+0.001)</f>
        <v>26.583352199999993</v>
      </c>
      <c r="G256" s="15">
        <v>22494</v>
      </c>
    </row>
    <row r="257" spans="1:7" ht="12.75">
      <c r="A257" s="30" t="str">
        <f>'De la BASE'!A253</f>
        <v>680</v>
      </c>
      <c r="B257" s="30">
        <f>'De la BASE'!B253</f>
        <v>41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0.458</v>
      </c>
      <c r="F257" s="9">
        <f>IF('De la BASE'!F253&gt;0,'De la BASE'!F253,'De la BASE'!F253+0.001)</f>
        <v>35.63372879999999</v>
      </c>
      <c r="G257" s="15">
        <v>22525</v>
      </c>
    </row>
    <row r="258" spans="1:7" ht="12.75">
      <c r="A258" s="30" t="str">
        <f>'De la BASE'!A254</f>
        <v>680</v>
      </c>
      <c r="B258" s="30">
        <f>'De la BASE'!B254</f>
        <v>41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0.273</v>
      </c>
      <c r="F258" s="9">
        <f>IF('De la BASE'!F254&gt;0,'De la BASE'!F254,'De la BASE'!F254+0.001)</f>
        <v>39.42262519999999</v>
      </c>
      <c r="G258" s="15">
        <v>22555</v>
      </c>
    </row>
    <row r="259" spans="1:7" ht="12.75">
      <c r="A259" s="30" t="str">
        <f>'De la BASE'!A255</f>
        <v>680</v>
      </c>
      <c r="B259" s="30">
        <f>'De la BASE'!B255</f>
        <v>41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0.817</v>
      </c>
      <c r="F259" s="9">
        <f>IF('De la BASE'!F255&gt;0,'De la BASE'!F255,'De la BASE'!F255+0.001)</f>
        <v>183.9391914</v>
      </c>
      <c r="G259" s="15">
        <v>22586</v>
      </c>
    </row>
    <row r="260" spans="1:7" ht="12.75">
      <c r="A260" s="30" t="str">
        <f>'De la BASE'!A256</f>
        <v>680</v>
      </c>
      <c r="B260" s="30">
        <f>'De la BASE'!B256</f>
        <v>41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2.543</v>
      </c>
      <c r="F260" s="9">
        <f>IF('De la BASE'!F256&gt;0,'De la BASE'!F256,'De la BASE'!F256+0.001)</f>
        <v>146.5605368</v>
      </c>
      <c r="G260" s="15">
        <v>22616</v>
      </c>
    </row>
    <row r="261" spans="1:7" ht="12.75">
      <c r="A261" s="30" t="str">
        <f>'De la BASE'!A257</f>
        <v>680</v>
      </c>
      <c r="B261" s="30">
        <f>'De la BASE'!B257</f>
        <v>41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1.731</v>
      </c>
      <c r="F261" s="9">
        <f>IF('De la BASE'!F257&gt;0,'De la BASE'!F257,'De la BASE'!F257+0.001)</f>
        <v>239.04574249999996</v>
      </c>
      <c r="G261" s="15">
        <v>22647</v>
      </c>
    </row>
    <row r="262" spans="1:7" ht="12.75">
      <c r="A262" s="30" t="str">
        <f>'De la BASE'!A258</f>
        <v>680</v>
      </c>
      <c r="B262" s="30">
        <f>'De la BASE'!B258</f>
        <v>41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0.946</v>
      </c>
      <c r="F262" s="9">
        <f>IF('De la BASE'!F258&gt;0,'De la BASE'!F258,'De la BASE'!F258+0.001)</f>
        <v>74.451</v>
      </c>
      <c r="G262" s="15">
        <v>22678</v>
      </c>
    </row>
    <row r="263" spans="1:7" ht="12.75">
      <c r="A263" s="30" t="str">
        <f>'De la BASE'!A259</f>
        <v>680</v>
      </c>
      <c r="B263" s="30">
        <f>'De la BASE'!B259</f>
        <v>41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1.111</v>
      </c>
      <c r="F263" s="9">
        <f>IF('De la BASE'!F259&gt;0,'De la BASE'!F259,'De la BASE'!F259+0.001)</f>
        <v>215.2771361</v>
      </c>
      <c r="G263" s="15">
        <v>22706</v>
      </c>
    </row>
    <row r="264" spans="1:7" ht="12.75">
      <c r="A264" s="30" t="str">
        <f>'De la BASE'!A260</f>
        <v>680</v>
      </c>
      <c r="B264" s="30">
        <f>'De la BASE'!B260</f>
        <v>41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1.274</v>
      </c>
      <c r="F264" s="9">
        <f>IF('De la BASE'!F260&gt;0,'De la BASE'!F260,'De la BASE'!F260+0.001)</f>
        <v>155.79311610000002</v>
      </c>
      <c r="G264" s="15">
        <v>22737</v>
      </c>
    </row>
    <row r="265" spans="1:7" ht="12.75">
      <c r="A265" s="30" t="str">
        <f>'De la BASE'!A261</f>
        <v>680</v>
      </c>
      <c r="B265" s="30">
        <f>'De la BASE'!B261</f>
        <v>41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0.748</v>
      </c>
      <c r="F265" s="9">
        <f>IF('De la BASE'!F261&gt;0,'De la BASE'!F261,'De la BASE'!F261+0.001)</f>
        <v>119.637</v>
      </c>
      <c r="G265" s="15">
        <v>22767</v>
      </c>
    </row>
    <row r="266" spans="1:7" ht="12.75">
      <c r="A266" s="30" t="str">
        <f>'De la BASE'!A262</f>
        <v>680</v>
      </c>
      <c r="B266" s="30">
        <f>'De la BASE'!B262</f>
        <v>41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0.587</v>
      </c>
      <c r="F266" s="9">
        <f>IF('De la BASE'!F262&gt;0,'De la BASE'!F262,'De la BASE'!F262+0.001)</f>
        <v>77.68147049999997</v>
      </c>
      <c r="G266" s="15">
        <v>22798</v>
      </c>
    </row>
    <row r="267" spans="1:7" ht="12.75">
      <c r="A267" s="30" t="str">
        <f>'De la BASE'!A263</f>
        <v>680</v>
      </c>
      <c r="B267" s="30">
        <f>'De la BASE'!B263</f>
        <v>41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0.466</v>
      </c>
      <c r="F267" s="9">
        <f>IF('De la BASE'!F263&gt;0,'De la BASE'!F263,'De la BASE'!F263+0.001)</f>
        <v>37.71364079999999</v>
      </c>
      <c r="G267" s="15">
        <v>22828</v>
      </c>
    </row>
    <row r="268" spans="1:7" ht="12.75">
      <c r="A268" s="30" t="str">
        <f>'De la BASE'!A264</f>
        <v>680</v>
      </c>
      <c r="B268" s="30">
        <f>'De la BASE'!B264</f>
        <v>41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0.381</v>
      </c>
      <c r="F268" s="9">
        <f>IF('De la BASE'!F264&gt;0,'De la BASE'!F264,'De la BASE'!F264+0.001)</f>
        <v>26.4416435</v>
      </c>
      <c r="G268" s="15">
        <v>22859</v>
      </c>
    </row>
    <row r="269" spans="1:7" ht="12.75">
      <c r="A269" s="30" t="str">
        <f>'De la BASE'!A265</f>
        <v>680</v>
      </c>
      <c r="B269" s="30">
        <f>'De la BASE'!B265</f>
        <v>41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0.323</v>
      </c>
      <c r="F269" s="9">
        <f>IF('De la BASE'!F265&gt;0,'De la BASE'!F265,'De la BASE'!F265+0.001)</f>
        <v>25.757652900000004</v>
      </c>
      <c r="G269" s="15">
        <v>22890</v>
      </c>
    </row>
    <row r="270" spans="1:7" ht="12.75">
      <c r="A270" s="30" t="str">
        <f>'De la BASE'!A266</f>
        <v>680</v>
      </c>
      <c r="B270" s="30">
        <f>'De la BASE'!B266</f>
        <v>41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0.472</v>
      </c>
      <c r="F270" s="9">
        <f>IF('De la BASE'!F266&gt;0,'De la BASE'!F266,'De la BASE'!F266+0.001)</f>
        <v>85.13419310000002</v>
      </c>
      <c r="G270" s="15">
        <v>22920</v>
      </c>
    </row>
    <row r="271" spans="1:7" ht="12.75">
      <c r="A271" s="30" t="str">
        <f>'De la BASE'!A267</f>
        <v>680</v>
      </c>
      <c r="B271" s="30">
        <f>'De la BASE'!B267</f>
        <v>41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0.292</v>
      </c>
      <c r="F271" s="9">
        <f>IF('De la BASE'!F267&gt;0,'De la BASE'!F267,'De la BASE'!F267+0.001)</f>
        <v>51.6100988</v>
      </c>
      <c r="G271" s="15">
        <v>22951</v>
      </c>
    </row>
    <row r="272" spans="1:7" ht="12.75">
      <c r="A272" s="30" t="str">
        <f>'De la BASE'!A268</f>
        <v>680</v>
      </c>
      <c r="B272" s="30">
        <f>'De la BASE'!B268</f>
        <v>41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0.274</v>
      </c>
      <c r="F272" s="9">
        <f>IF('De la BASE'!F268&gt;0,'De la BASE'!F268,'De la BASE'!F268+0.001)</f>
        <v>49.57467840000001</v>
      </c>
      <c r="G272" s="15">
        <v>22981</v>
      </c>
    </row>
    <row r="273" spans="1:7" ht="12.75">
      <c r="A273" s="30" t="str">
        <f>'De la BASE'!A269</f>
        <v>680</v>
      </c>
      <c r="B273" s="30">
        <f>'De la BASE'!B269</f>
        <v>41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0.732</v>
      </c>
      <c r="F273" s="9">
        <f>IF('De la BASE'!F269&gt;0,'De la BASE'!F269,'De la BASE'!F269+0.001)</f>
        <v>205.87194739999995</v>
      </c>
      <c r="G273" s="15">
        <v>23012</v>
      </c>
    </row>
    <row r="274" spans="1:7" ht="12.75">
      <c r="A274" s="30" t="str">
        <f>'De la BASE'!A270</f>
        <v>680</v>
      </c>
      <c r="B274" s="30">
        <f>'De la BASE'!B270</f>
        <v>41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1.359</v>
      </c>
      <c r="F274" s="9">
        <f>IF('De la BASE'!F270&gt;0,'De la BASE'!F270,'De la BASE'!F270+0.001)</f>
        <v>113.26072609999997</v>
      </c>
      <c r="G274" s="15">
        <v>23043</v>
      </c>
    </row>
    <row r="275" spans="1:7" ht="12.75">
      <c r="A275" s="30" t="str">
        <f>'De la BASE'!A271</f>
        <v>680</v>
      </c>
      <c r="B275" s="30">
        <f>'De la BASE'!B271</f>
        <v>41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1.104</v>
      </c>
      <c r="F275" s="9">
        <f>IF('De la BASE'!F271&gt;0,'De la BASE'!F271,'De la BASE'!F271+0.001)</f>
        <v>123.13766859999998</v>
      </c>
      <c r="G275" s="15">
        <v>23071</v>
      </c>
    </row>
    <row r="276" spans="1:7" ht="12.75">
      <c r="A276" s="30" t="str">
        <f>'De la BASE'!A272</f>
        <v>680</v>
      </c>
      <c r="B276" s="30">
        <f>'De la BASE'!B272</f>
        <v>41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0.951</v>
      </c>
      <c r="F276" s="9">
        <f>IF('De la BASE'!F272&gt;0,'De la BASE'!F272,'De la BASE'!F272+0.001)</f>
        <v>127.55156409999998</v>
      </c>
      <c r="G276" s="15">
        <v>23102</v>
      </c>
    </row>
    <row r="277" spans="1:7" ht="12.75">
      <c r="A277" s="30" t="str">
        <f>'De la BASE'!A273</f>
        <v>680</v>
      </c>
      <c r="B277" s="30">
        <f>'De la BASE'!B273</f>
        <v>41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0.636</v>
      </c>
      <c r="F277" s="9">
        <f>IF('De la BASE'!F273&gt;0,'De la BASE'!F273,'De la BASE'!F273+0.001)</f>
        <v>104.80161110000002</v>
      </c>
      <c r="G277" s="15">
        <v>23132</v>
      </c>
    </row>
    <row r="278" spans="1:7" ht="12.75">
      <c r="A278" s="30" t="str">
        <f>'De la BASE'!A274</f>
        <v>680</v>
      </c>
      <c r="B278" s="30">
        <f>'De la BASE'!B274</f>
        <v>41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0.538</v>
      </c>
      <c r="F278" s="9">
        <f>IF('De la BASE'!F274&gt;0,'De la BASE'!F274,'De la BASE'!F274+0.001)</f>
        <v>87.32775540000002</v>
      </c>
      <c r="G278" s="15">
        <v>23163</v>
      </c>
    </row>
    <row r="279" spans="1:7" ht="12.75">
      <c r="A279" s="30" t="str">
        <f>'De la BASE'!A275</f>
        <v>680</v>
      </c>
      <c r="B279" s="30">
        <f>'De la BASE'!B275</f>
        <v>41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0.415</v>
      </c>
      <c r="F279" s="9">
        <f>IF('De la BASE'!F275&gt;0,'De la BASE'!F275,'De la BASE'!F275+0.001)</f>
        <v>42.01381140000001</v>
      </c>
      <c r="G279" s="15">
        <v>23193</v>
      </c>
    </row>
    <row r="280" spans="1:7" ht="12.75">
      <c r="A280" s="30" t="str">
        <f>'De la BASE'!A276</f>
        <v>680</v>
      </c>
      <c r="B280" s="30">
        <f>'De la BASE'!B276</f>
        <v>41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0.336</v>
      </c>
      <c r="F280" s="9">
        <f>IF('De la BASE'!F276&gt;0,'De la BASE'!F276,'De la BASE'!F276+0.001)</f>
        <v>25.664761500000008</v>
      </c>
      <c r="G280" s="15">
        <v>23224</v>
      </c>
    </row>
    <row r="281" spans="1:7" ht="12.75">
      <c r="A281" s="30" t="str">
        <f>'De la BASE'!A277</f>
        <v>680</v>
      </c>
      <c r="B281" s="30">
        <f>'De la BASE'!B277</f>
        <v>41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0.277</v>
      </c>
      <c r="F281" s="9">
        <f>IF('De la BASE'!F277&gt;0,'De la BASE'!F277,'De la BASE'!F277+0.001)</f>
        <v>31.093532099999997</v>
      </c>
      <c r="G281" s="15">
        <v>23255</v>
      </c>
    </row>
    <row r="282" spans="1:7" ht="12.75">
      <c r="A282" s="30" t="str">
        <f>'De la BASE'!A278</f>
        <v>680</v>
      </c>
      <c r="B282" s="30">
        <f>'De la BASE'!B278</f>
        <v>41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0.224</v>
      </c>
      <c r="F282" s="9">
        <f>IF('De la BASE'!F278&gt;0,'De la BASE'!F278,'De la BASE'!F278+0.001)</f>
        <v>28.10994999999999</v>
      </c>
      <c r="G282" s="15">
        <v>23285</v>
      </c>
    </row>
    <row r="283" spans="1:7" ht="12.75">
      <c r="A283" s="30" t="str">
        <f>'De la BASE'!A279</f>
        <v>680</v>
      </c>
      <c r="B283" s="30">
        <f>'De la BASE'!B279</f>
        <v>41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2.415</v>
      </c>
      <c r="F283" s="9">
        <f>IF('De la BASE'!F279&gt;0,'De la BASE'!F279,'De la BASE'!F279+0.001)</f>
        <v>295.5331549</v>
      </c>
      <c r="G283" s="15">
        <v>23316</v>
      </c>
    </row>
    <row r="284" spans="1:7" ht="12.75">
      <c r="A284" s="30" t="str">
        <f>'De la BASE'!A280</f>
        <v>680</v>
      </c>
      <c r="B284" s="30">
        <f>'De la BASE'!B280</f>
        <v>41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0.988</v>
      </c>
      <c r="F284" s="9">
        <f>IF('De la BASE'!F280&gt;0,'De la BASE'!F280,'De la BASE'!F280+0.001)</f>
        <v>131.48899999999995</v>
      </c>
      <c r="G284" s="15">
        <v>23346</v>
      </c>
    </row>
    <row r="285" spans="1:7" ht="12.75">
      <c r="A285" s="30" t="str">
        <f>'De la BASE'!A281</f>
        <v>680</v>
      </c>
      <c r="B285" s="30">
        <f>'De la BASE'!B281</f>
        <v>41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0.649</v>
      </c>
      <c r="F285" s="9">
        <f>IF('De la BASE'!F281&gt;0,'De la BASE'!F281,'De la BASE'!F281+0.001)</f>
        <v>80.7443898</v>
      </c>
      <c r="G285" s="15">
        <v>23377</v>
      </c>
    </row>
    <row r="286" spans="1:7" ht="12.75">
      <c r="A286" s="30" t="str">
        <f>'De la BASE'!A282</f>
        <v>680</v>
      </c>
      <c r="B286" s="30">
        <f>'De la BASE'!B282</f>
        <v>41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3.112</v>
      </c>
      <c r="F286" s="9">
        <f>IF('De la BASE'!F282&gt;0,'De la BASE'!F282,'De la BASE'!F282+0.001)</f>
        <v>177.9559871</v>
      </c>
      <c r="G286" s="15">
        <v>23408</v>
      </c>
    </row>
    <row r="287" spans="1:7" ht="12.75">
      <c r="A287" s="30" t="str">
        <f>'De la BASE'!A283</f>
        <v>680</v>
      </c>
      <c r="B287" s="30">
        <f>'De la BASE'!B283</f>
        <v>41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1.654</v>
      </c>
      <c r="F287" s="9">
        <f>IF('De la BASE'!F283&gt;0,'De la BASE'!F283,'De la BASE'!F283+0.001)</f>
        <v>206.95927450000002</v>
      </c>
      <c r="G287" s="15">
        <v>23437</v>
      </c>
    </row>
    <row r="288" spans="1:7" ht="12.75">
      <c r="A288" s="30" t="str">
        <f>'De la BASE'!A284</f>
        <v>680</v>
      </c>
      <c r="B288" s="30">
        <f>'De la BASE'!B284</f>
        <v>41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1.016</v>
      </c>
      <c r="F288" s="9">
        <f>IF('De la BASE'!F284&gt;0,'De la BASE'!F284,'De la BASE'!F284+0.001)</f>
        <v>113.79599999999998</v>
      </c>
      <c r="G288" s="15">
        <v>23468</v>
      </c>
    </row>
    <row r="289" spans="1:7" ht="12.75">
      <c r="A289" s="30" t="str">
        <f>'De la BASE'!A285</f>
        <v>680</v>
      </c>
      <c r="B289" s="30">
        <f>'De la BASE'!B285</f>
        <v>41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0.805</v>
      </c>
      <c r="F289" s="9">
        <f>IF('De la BASE'!F285&gt;0,'De la BASE'!F285,'De la BASE'!F285+0.001)</f>
        <v>134.96562660000004</v>
      </c>
      <c r="G289" s="15">
        <v>23498</v>
      </c>
    </row>
    <row r="290" spans="1:7" ht="12.75">
      <c r="A290" s="30" t="str">
        <f>'De la BASE'!A286</f>
        <v>680</v>
      </c>
      <c r="B290" s="30">
        <f>'De la BASE'!B286</f>
        <v>41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0.644</v>
      </c>
      <c r="F290" s="9">
        <f>IF('De la BASE'!F286&gt;0,'De la BASE'!F286,'De la BASE'!F286+0.001)</f>
        <v>88.39600000000002</v>
      </c>
      <c r="G290" s="15">
        <v>23529</v>
      </c>
    </row>
    <row r="291" spans="1:7" ht="12.75">
      <c r="A291" s="30" t="str">
        <f>'De la BASE'!A287</f>
        <v>680</v>
      </c>
      <c r="B291" s="30">
        <f>'De la BASE'!B287</f>
        <v>41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0.51</v>
      </c>
      <c r="F291" s="9">
        <f>IF('De la BASE'!F287&gt;0,'De la BASE'!F287,'De la BASE'!F287+0.001)</f>
        <v>49.181000000000004</v>
      </c>
      <c r="G291" s="15">
        <v>23559</v>
      </c>
    </row>
    <row r="292" spans="1:7" ht="12.75">
      <c r="A292" s="30" t="str">
        <f>'De la BASE'!A288</f>
        <v>680</v>
      </c>
      <c r="B292" s="30">
        <f>'De la BASE'!B288</f>
        <v>41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0.408</v>
      </c>
      <c r="F292" s="9">
        <f>IF('De la BASE'!F288&gt;0,'De la BASE'!F288,'De la BASE'!F288+0.001)</f>
        <v>28.042</v>
      </c>
      <c r="G292" s="15">
        <v>23590</v>
      </c>
    </row>
    <row r="293" spans="1:7" ht="12.75">
      <c r="A293" s="30" t="str">
        <f>'De la BASE'!A289</f>
        <v>680</v>
      </c>
      <c r="B293" s="30">
        <f>'De la BASE'!B289</f>
        <v>41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0.336</v>
      </c>
      <c r="F293" s="9">
        <f>IF('De la BASE'!F289&gt;0,'De la BASE'!F289,'De la BASE'!F289+0.001)</f>
        <v>27.8959489</v>
      </c>
      <c r="G293" s="15">
        <v>23621</v>
      </c>
    </row>
    <row r="294" spans="1:7" ht="12.75">
      <c r="A294" s="30" t="str">
        <f>'De la BASE'!A290</f>
        <v>680</v>
      </c>
      <c r="B294" s="30">
        <f>'De la BASE'!B290</f>
        <v>41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0.269</v>
      </c>
      <c r="F294" s="9">
        <f>IF('De la BASE'!F290&gt;0,'De la BASE'!F290,'De la BASE'!F290+0.001)</f>
        <v>31.805887200000004</v>
      </c>
      <c r="G294" s="15">
        <v>23651</v>
      </c>
    </row>
    <row r="295" spans="1:7" ht="12.75">
      <c r="A295" s="30" t="str">
        <f>'De la BASE'!A291</f>
        <v>680</v>
      </c>
      <c r="B295" s="30">
        <f>'De la BASE'!B291</f>
        <v>41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0.22</v>
      </c>
      <c r="F295" s="9">
        <f>IF('De la BASE'!F291&gt;0,'De la BASE'!F291,'De la BASE'!F291+0.001)</f>
        <v>26.2563102</v>
      </c>
      <c r="G295" s="15">
        <v>23682</v>
      </c>
    </row>
    <row r="296" spans="1:7" ht="12.75">
      <c r="A296" s="30" t="str">
        <f>'De la BASE'!A292</f>
        <v>680</v>
      </c>
      <c r="B296" s="30">
        <f>'De la BASE'!B292</f>
        <v>41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0.186</v>
      </c>
      <c r="F296" s="9">
        <f>IF('De la BASE'!F292&gt;0,'De la BASE'!F292,'De la BASE'!F292+0.001)</f>
        <v>25.8453077</v>
      </c>
      <c r="G296" s="15">
        <v>23712</v>
      </c>
    </row>
    <row r="297" spans="1:7" ht="12.75">
      <c r="A297" s="30" t="str">
        <f>'De la BASE'!A293</f>
        <v>680</v>
      </c>
      <c r="B297" s="30">
        <f>'De la BASE'!B293</f>
        <v>41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0.19</v>
      </c>
      <c r="F297" s="9">
        <f>IF('De la BASE'!F293&gt;0,'De la BASE'!F293,'De la BASE'!F293+0.001)</f>
        <v>48.50039889999999</v>
      </c>
      <c r="G297" s="15">
        <v>23743</v>
      </c>
    </row>
    <row r="298" spans="1:7" ht="12.75">
      <c r="A298" s="30" t="str">
        <f>'De la BASE'!A294</f>
        <v>680</v>
      </c>
      <c r="B298" s="30">
        <f>'De la BASE'!B294</f>
        <v>41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0.185</v>
      </c>
      <c r="F298" s="9">
        <f>IF('De la BASE'!F294&gt;0,'De la BASE'!F294,'De la BASE'!F294+0.001)</f>
        <v>80.74391430000001</v>
      </c>
      <c r="G298" s="15">
        <v>23774</v>
      </c>
    </row>
    <row r="299" spans="1:7" ht="12.75">
      <c r="A299" s="30" t="str">
        <f>'De la BASE'!A295</f>
        <v>680</v>
      </c>
      <c r="B299" s="30">
        <f>'De la BASE'!B295</f>
        <v>41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0.257</v>
      </c>
      <c r="F299" s="9">
        <f>IF('De la BASE'!F295&gt;0,'De la BASE'!F295,'De la BASE'!F295+0.001)</f>
        <v>106.9134646</v>
      </c>
      <c r="G299" s="15">
        <v>23802</v>
      </c>
    </row>
    <row r="300" spans="1:7" ht="12.75">
      <c r="A300" s="30" t="str">
        <f>'De la BASE'!A296</f>
        <v>680</v>
      </c>
      <c r="B300" s="30">
        <f>'De la BASE'!B296</f>
        <v>41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0.178</v>
      </c>
      <c r="F300" s="9">
        <f>IF('De la BASE'!F296&gt;0,'De la BASE'!F296,'De la BASE'!F296+0.001)</f>
        <v>74.033535</v>
      </c>
      <c r="G300" s="15">
        <v>23833</v>
      </c>
    </row>
    <row r="301" spans="1:7" ht="12.75">
      <c r="A301" s="30" t="str">
        <f>'De la BASE'!A297</f>
        <v>680</v>
      </c>
      <c r="B301" s="30">
        <f>'De la BASE'!B297</f>
        <v>41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0.154</v>
      </c>
      <c r="F301" s="9">
        <f>IF('De la BASE'!F297&gt;0,'De la BASE'!F297,'De la BASE'!F297+0.001)</f>
        <v>62.55682060000001</v>
      </c>
      <c r="G301" s="15">
        <v>23863</v>
      </c>
    </row>
    <row r="302" spans="1:7" ht="12.75">
      <c r="A302" s="30" t="str">
        <f>'De la BASE'!A298</f>
        <v>680</v>
      </c>
      <c r="B302" s="30">
        <f>'De la BASE'!B298</f>
        <v>41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0.132</v>
      </c>
      <c r="F302" s="9">
        <f>IF('De la BASE'!F298&gt;0,'De la BASE'!F298,'De la BASE'!F298+0.001)</f>
        <v>32.04035</v>
      </c>
      <c r="G302" s="15">
        <v>23894</v>
      </c>
    </row>
    <row r="303" spans="1:7" ht="12.75">
      <c r="A303" s="30" t="str">
        <f>'De la BASE'!A299</f>
        <v>680</v>
      </c>
      <c r="B303" s="30">
        <f>'De la BASE'!B299</f>
        <v>41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0.114</v>
      </c>
      <c r="F303" s="9">
        <f>IF('De la BASE'!F299&gt;0,'De la BASE'!F299,'De la BASE'!F299+0.001)</f>
        <v>19.3316512</v>
      </c>
      <c r="G303" s="15">
        <v>23924</v>
      </c>
    </row>
    <row r="304" spans="1:7" ht="12.75">
      <c r="A304" s="30" t="str">
        <f>'De la BASE'!A300</f>
        <v>680</v>
      </c>
      <c r="B304" s="30">
        <f>'De la BASE'!B300</f>
        <v>41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</v>
      </c>
      <c r="F304" s="9">
        <f>IF('De la BASE'!F300&gt;0,'De la BASE'!F300,'De la BASE'!F300+0.001)</f>
        <v>17.863643799999995</v>
      </c>
      <c r="G304" s="15">
        <v>23955</v>
      </c>
    </row>
    <row r="305" spans="1:7" ht="12.75">
      <c r="A305" s="30" t="str">
        <f>'De la BASE'!A301</f>
        <v>680</v>
      </c>
      <c r="B305" s="30">
        <f>'De la BASE'!B301</f>
        <v>41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0.151</v>
      </c>
      <c r="F305" s="9">
        <f>IF('De la BASE'!F301&gt;0,'De la BASE'!F301,'De la BASE'!F301+0.001)</f>
        <v>34.72838929999999</v>
      </c>
      <c r="G305" s="15">
        <v>23986</v>
      </c>
    </row>
    <row r="306" spans="1:7" ht="12.75">
      <c r="A306" s="30" t="str">
        <f>'De la BASE'!A302</f>
        <v>680</v>
      </c>
      <c r="B306" s="30">
        <f>'De la BASE'!B302</f>
        <v>41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0.193</v>
      </c>
      <c r="F306" s="9">
        <f>IF('De la BASE'!F302&gt;0,'De la BASE'!F302,'De la BASE'!F302+0.001)</f>
        <v>113.64437640000001</v>
      </c>
      <c r="G306" s="15">
        <v>24016</v>
      </c>
    </row>
    <row r="307" spans="1:7" ht="12.75">
      <c r="A307" s="30" t="str">
        <f>'De la BASE'!A303</f>
        <v>680</v>
      </c>
      <c r="B307" s="30">
        <f>'De la BASE'!B303</f>
        <v>41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0.399</v>
      </c>
      <c r="F307" s="9">
        <f>IF('De la BASE'!F303&gt;0,'De la BASE'!F303,'De la BASE'!F303+0.001)</f>
        <v>168.05149530000006</v>
      </c>
      <c r="G307" s="15">
        <v>24047</v>
      </c>
    </row>
    <row r="308" spans="1:7" ht="12.75">
      <c r="A308" s="30" t="str">
        <f>'De la BASE'!A304</f>
        <v>680</v>
      </c>
      <c r="B308" s="30">
        <f>'De la BASE'!B304</f>
        <v>41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0.584</v>
      </c>
      <c r="F308" s="9">
        <f>IF('De la BASE'!F304&gt;0,'De la BASE'!F304,'De la BASE'!F304+0.001)</f>
        <v>120.6462819</v>
      </c>
      <c r="G308" s="15">
        <v>24077</v>
      </c>
    </row>
    <row r="309" spans="1:7" ht="12.75">
      <c r="A309" s="30" t="str">
        <f>'De la BASE'!A305</f>
        <v>680</v>
      </c>
      <c r="B309" s="30">
        <f>'De la BASE'!B305</f>
        <v>41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2.864</v>
      </c>
      <c r="F309" s="9">
        <f>IF('De la BASE'!F305&gt;0,'De la BASE'!F305,'De la BASE'!F305+0.001)</f>
        <v>236.61688210000003</v>
      </c>
      <c r="G309" s="15">
        <v>24108</v>
      </c>
    </row>
    <row r="310" spans="1:7" ht="12.75">
      <c r="A310" s="30" t="str">
        <f>'De la BASE'!A306</f>
        <v>680</v>
      </c>
      <c r="B310" s="30">
        <f>'De la BASE'!B306</f>
        <v>41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3.871</v>
      </c>
      <c r="F310" s="9">
        <f>IF('De la BASE'!F306&gt;0,'De la BASE'!F306,'De la BASE'!F306+0.001)</f>
        <v>265.8254006</v>
      </c>
      <c r="G310" s="15">
        <v>24139</v>
      </c>
    </row>
    <row r="311" spans="1:7" ht="12.75">
      <c r="A311" s="30" t="str">
        <f>'De la BASE'!A307</f>
        <v>680</v>
      </c>
      <c r="B311" s="30">
        <f>'De la BASE'!B307</f>
        <v>41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1.207</v>
      </c>
      <c r="F311" s="9">
        <f>IF('De la BASE'!F307&gt;0,'De la BASE'!F307,'De la BASE'!F307+0.001)</f>
        <v>119.7067048</v>
      </c>
      <c r="G311" s="15">
        <v>24167</v>
      </c>
    </row>
    <row r="312" spans="1:7" ht="12.75">
      <c r="A312" s="30" t="str">
        <f>'De la BASE'!A308</f>
        <v>680</v>
      </c>
      <c r="B312" s="30">
        <f>'De la BASE'!B308</f>
        <v>41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1.544</v>
      </c>
      <c r="F312" s="9">
        <f>IF('De la BASE'!F308&gt;0,'De la BASE'!F308,'De la BASE'!F308+0.001)</f>
        <v>180.56834980000005</v>
      </c>
      <c r="G312" s="15">
        <v>24198</v>
      </c>
    </row>
    <row r="313" spans="1:7" ht="12.75">
      <c r="A313" s="30" t="str">
        <f>'De la BASE'!A309</f>
        <v>680</v>
      </c>
      <c r="B313" s="30">
        <f>'De la BASE'!B309</f>
        <v>41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0.99</v>
      </c>
      <c r="F313" s="9">
        <f>IF('De la BASE'!F309&gt;0,'De la BASE'!F309,'De la BASE'!F309+0.001)</f>
        <v>106.88975619999998</v>
      </c>
      <c r="G313" s="15">
        <v>24228</v>
      </c>
    </row>
    <row r="314" spans="1:7" ht="12.75">
      <c r="A314" s="30" t="str">
        <f>'De la BASE'!A310</f>
        <v>680</v>
      </c>
      <c r="B314" s="30">
        <f>'De la BASE'!B310</f>
        <v>41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0.802</v>
      </c>
      <c r="F314" s="9">
        <f>IF('De la BASE'!F310&gt;0,'De la BASE'!F310,'De la BASE'!F310+0.001)</f>
        <v>94.60878430000002</v>
      </c>
      <c r="G314" s="15">
        <v>24259</v>
      </c>
    </row>
    <row r="315" spans="1:7" ht="12.75">
      <c r="A315" s="30" t="str">
        <f>'De la BASE'!A311</f>
        <v>680</v>
      </c>
      <c r="B315" s="30">
        <f>'De la BASE'!B311</f>
        <v>41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0.613</v>
      </c>
      <c r="F315" s="9">
        <f>IF('De la BASE'!F311&gt;0,'De la BASE'!F311,'De la BASE'!F311+0.001)</f>
        <v>40.49800000000001</v>
      </c>
      <c r="G315" s="15">
        <v>24289</v>
      </c>
    </row>
    <row r="316" spans="1:7" ht="12.75">
      <c r="A316" s="30" t="str">
        <f>'De la BASE'!A312</f>
        <v>680</v>
      </c>
      <c r="B316" s="30">
        <f>'De la BASE'!B312</f>
        <v>41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0.486</v>
      </c>
      <c r="F316" s="9">
        <f>IF('De la BASE'!F312&gt;0,'De la BASE'!F312,'De la BASE'!F312+0.001)</f>
        <v>30.051100800000004</v>
      </c>
      <c r="G316" s="15">
        <v>24320</v>
      </c>
    </row>
    <row r="317" spans="1:7" ht="12.75">
      <c r="A317" s="30" t="str">
        <f>'De la BASE'!A313</f>
        <v>680</v>
      </c>
      <c r="B317" s="30">
        <f>'De la BASE'!B313</f>
        <v>41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0.389</v>
      </c>
      <c r="F317" s="9">
        <f>IF('De la BASE'!F313&gt;0,'De la BASE'!F313,'De la BASE'!F313+0.001)</f>
        <v>26.7276448</v>
      </c>
      <c r="G317" s="15">
        <v>24351</v>
      </c>
    </row>
    <row r="318" spans="1:7" ht="12.75">
      <c r="A318" s="30" t="str">
        <f>'De la BASE'!A314</f>
        <v>680</v>
      </c>
      <c r="B318" s="30">
        <f>'De la BASE'!B314</f>
        <v>41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1.192</v>
      </c>
      <c r="F318" s="9">
        <f>IF('De la BASE'!F314&gt;0,'De la BASE'!F314,'De la BASE'!F314+0.001)</f>
        <v>189.704</v>
      </c>
      <c r="G318" s="15">
        <v>24381</v>
      </c>
    </row>
    <row r="319" spans="1:7" ht="12.75">
      <c r="A319" s="30" t="str">
        <f>'De la BASE'!A315</f>
        <v>680</v>
      </c>
      <c r="B319" s="30">
        <f>'De la BASE'!B315</f>
        <v>41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0.659</v>
      </c>
      <c r="F319" s="9">
        <f>IF('De la BASE'!F315&gt;0,'De la BASE'!F315,'De la BASE'!F315+0.001)</f>
        <v>120.20704650000003</v>
      </c>
      <c r="G319" s="15">
        <v>24412</v>
      </c>
    </row>
    <row r="320" spans="1:7" ht="12.75">
      <c r="A320" s="30" t="str">
        <f>'De la BASE'!A316</f>
        <v>680</v>
      </c>
      <c r="B320" s="30">
        <f>'De la BASE'!B316</f>
        <v>41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0.422</v>
      </c>
      <c r="F320" s="9">
        <f>IF('De la BASE'!F316&gt;0,'De la BASE'!F316,'De la BASE'!F316+0.001)</f>
        <v>64.1279903</v>
      </c>
      <c r="G320" s="15">
        <v>24442</v>
      </c>
    </row>
    <row r="321" spans="1:7" ht="12.75">
      <c r="A321" s="30" t="str">
        <f>'De la BASE'!A317</f>
        <v>680</v>
      </c>
      <c r="B321" s="30">
        <f>'De la BASE'!B317</f>
        <v>41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0.38</v>
      </c>
      <c r="F321" s="9">
        <f>IF('De la BASE'!F317&gt;0,'De la BASE'!F317,'De la BASE'!F317+0.001)</f>
        <v>54.187141</v>
      </c>
      <c r="G321" s="15">
        <v>24473</v>
      </c>
    </row>
    <row r="322" spans="1:7" ht="12.75">
      <c r="A322" s="30" t="str">
        <f>'De la BASE'!A318</f>
        <v>680</v>
      </c>
      <c r="B322" s="30">
        <f>'De la BASE'!B318</f>
        <v>41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0.398</v>
      </c>
      <c r="F322" s="9">
        <f>IF('De la BASE'!F318&gt;0,'De la BASE'!F318,'De la BASE'!F318+0.001)</f>
        <v>70.799801</v>
      </c>
      <c r="G322" s="15">
        <v>24504</v>
      </c>
    </row>
    <row r="323" spans="1:7" ht="12.75">
      <c r="A323" s="30" t="str">
        <f>'De la BASE'!A319</f>
        <v>680</v>
      </c>
      <c r="B323" s="30">
        <f>'De la BASE'!B319</f>
        <v>41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0.566</v>
      </c>
      <c r="F323" s="9">
        <f>IF('De la BASE'!F319&gt;0,'De la BASE'!F319,'De la BASE'!F319+0.001)</f>
        <v>118.8497622</v>
      </c>
      <c r="G323" s="15">
        <v>24532</v>
      </c>
    </row>
    <row r="324" spans="1:7" ht="12.75">
      <c r="A324" s="30" t="str">
        <f>'De la BASE'!A320</f>
        <v>680</v>
      </c>
      <c r="B324" s="30">
        <f>'De la BASE'!B320</f>
        <v>41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0.401</v>
      </c>
      <c r="F324" s="9">
        <f>IF('De la BASE'!F320&gt;0,'De la BASE'!F320,'De la BASE'!F320+0.001)</f>
        <v>73.07887790000001</v>
      </c>
      <c r="G324" s="15">
        <v>24563</v>
      </c>
    </row>
    <row r="325" spans="1:7" ht="12.75">
      <c r="A325" s="30" t="str">
        <f>'De la BASE'!A321</f>
        <v>680</v>
      </c>
      <c r="B325" s="30">
        <f>'De la BASE'!B321</f>
        <v>41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0.483</v>
      </c>
      <c r="F325" s="9">
        <f>IF('De la BASE'!F321&gt;0,'De la BASE'!F321,'De la BASE'!F321+0.001)</f>
        <v>141.32783249999997</v>
      </c>
      <c r="G325" s="15">
        <v>24593</v>
      </c>
    </row>
    <row r="326" spans="1:7" ht="12.75">
      <c r="A326" s="30" t="str">
        <f>'De la BASE'!A322</f>
        <v>680</v>
      </c>
      <c r="B326" s="30">
        <f>'De la BASE'!B322</f>
        <v>41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0.381</v>
      </c>
      <c r="F326" s="9">
        <f>IF('De la BASE'!F322&gt;0,'De la BASE'!F322,'De la BASE'!F322+0.001)</f>
        <v>62.595101000000014</v>
      </c>
      <c r="G326" s="15">
        <v>24624</v>
      </c>
    </row>
    <row r="327" spans="1:7" ht="12.75">
      <c r="A327" s="30" t="str">
        <f>'De la BASE'!A323</f>
        <v>680</v>
      </c>
      <c r="B327" s="30">
        <f>'De la BASE'!B323</f>
        <v>41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0.312</v>
      </c>
      <c r="F327" s="9">
        <f>IF('De la BASE'!F323&gt;0,'De la BASE'!F323,'De la BASE'!F323+0.001)</f>
        <v>27.741</v>
      </c>
      <c r="G327" s="15">
        <v>24654</v>
      </c>
    </row>
    <row r="328" spans="1:7" ht="12.75">
      <c r="A328" s="30" t="str">
        <f>'De la BASE'!A324</f>
        <v>680</v>
      </c>
      <c r="B328" s="30">
        <f>'De la BASE'!B324</f>
        <v>41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0.259</v>
      </c>
      <c r="F328" s="9">
        <f>IF('De la BASE'!F324&gt;0,'De la BASE'!F324,'De la BASE'!F324+0.001)</f>
        <v>22.525354800000002</v>
      </c>
      <c r="G328" s="15">
        <v>24685</v>
      </c>
    </row>
    <row r="329" spans="1:7" ht="12.75">
      <c r="A329" s="30" t="str">
        <f>'De la BASE'!A325</f>
        <v>680</v>
      </c>
      <c r="B329" s="30">
        <f>'De la BASE'!B325</f>
        <v>41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0.213</v>
      </c>
      <c r="F329" s="9">
        <f>IF('De la BASE'!F325&gt;0,'De la BASE'!F325,'De la BASE'!F325+0.001)</f>
        <v>20.869905999999997</v>
      </c>
      <c r="G329" s="15">
        <v>24716</v>
      </c>
    </row>
    <row r="330" spans="1:7" ht="12.75">
      <c r="A330" s="30" t="str">
        <f>'De la BASE'!A326</f>
        <v>680</v>
      </c>
      <c r="B330" s="30">
        <f>'De la BASE'!B326</f>
        <v>41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0.182</v>
      </c>
      <c r="F330" s="9">
        <f>IF('De la BASE'!F326&gt;0,'De la BASE'!F326,'De la BASE'!F326+0.001)</f>
        <v>31.8344741</v>
      </c>
      <c r="G330" s="15">
        <v>24746</v>
      </c>
    </row>
    <row r="331" spans="1:7" ht="12.75">
      <c r="A331" s="30" t="str">
        <f>'De la BASE'!A327</f>
        <v>680</v>
      </c>
      <c r="B331" s="30">
        <f>'De la BASE'!B327</f>
        <v>41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0.577</v>
      </c>
      <c r="F331" s="9">
        <f>IF('De la BASE'!F327&gt;0,'De la BASE'!F327,'De la BASE'!F327+0.001)</f>
        <v>113.44</v>
      </c>
      <c r="G331" s="15">
        <v>24777</v>
      </c>
    </row>
    <row r="332" spans="1:7" ht="12.75">
      <c r="A332" s="30" t="str">
        <f>'De la BASE'!A328</f>
        <v>680</v>
      </c>
      <c r="B332" s="30">
        <f>'De la BASE'!B328</f>
        <v>41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0.227</v>
      </c>
      <c r="F332" s="9">
        <f>IF('De la BASE'!F328&gt;0,'De la BASE'!F328,'De la BASE'!F328+0.001)</f>
        <v>73.493</v>
      </c>
      <c r="G332" s="15">
        <v>24807</v>
      </c>
    </row>
    <row r="333" spans="1:7" ht="12.75">
      <c r="A333" s="30" t="str">
        <f>'De la BASE'!A329</f>
        <v>680</v>
      </c>
      <c r="B333" s="30">
        <f>'De la BASE'!B329</f>
        <v>41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0.189</v>
      </c>
      <c r="F333" s="9">
        <f>IF('De la BASE'!F329&gt;0,'De la BASE'!F329,'De la BASE'!F329+0.001)</f>
        <v>44.076999999999984</v>
      </c>
      <c r="G333" s="15">
        <v>24838</v>
      </c>
    </row>
    <row r="334" spans="1:7" ht="12.75">
      <c r="A334" s="30" t="str">
        <f>'De la BASE'!A330</f>
        <v>680</v>
      </c>
      <c r="B334" s="30">
        <f>'De la BASE'!B330</f>
        <v>41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0.662</v>
      </c>
      <c r="F334" s="9">
        <f>IF('De la BASE'!F330&gt;0,'De la BASE'!F330,'De la BASE'!F330+0.001)</f>
        <v>133.4123102</v>
      </c>
      <c r="G334" s="15">
        <v>24869</v>
      </c>
    </row>
    <row r="335" spans="1:7" ht="12.75">
      <c r="A335" s="30" t="str">
        <f>'De la BASE'!A331</f>
        <v>680</v>
      </c>
      <c r="B335" s="30">
        <f>'De la BASE'!B331</f>
        <v>41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0.489</v>
      </c>
      <c r="F335" s="9">
        <f>IF('De la BASE'!F331&gt;0,'De la BASE'!F331,'De la BASE'!F331+0.001)</f>
        <v>93.81604700000003</v>
      </c>
      <c r="G335" s="15">
        <v>24898</v>
      </c>
    </row>
    <row r="336" spans="1:7" ht="12.75">
      <c r="A336" s="30" t="str">
        <f>'De la BASE'!A332</f>
        <v>680</v>
      </c>
      <c r="B336" s="30">
        <f>'De la BASE'!B332</f>
        <v>41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0.491</v>
      </c>
      <c r="F336" s="9">
        <f>IF('De la BASE'!F332&gt;0,'De la BASE'!F332,'De la BASE'!F332+0.001)</f>
        <v>130.10062859999996</v>
      </c>
      <c r="G336" s="15">
        <v>24929</v>
      </c>
    </row>
    <row r="337" spans="1:7" ht="12.75">
      <c r="A337" s="30" t="str">
        <f>'De la BASE'!A333</f>
        <v>680</v>
      </c>
      <c r="B337" s="30">
        <f>'De la BASE'!B333</f>
        <v>41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0.476</v>
      </c>
      <c r="F337" s="9">
        <f>IF('De la BASE'!F333&gt;0,'De la BASE'!F333,'De la BASE'!F333+0.001)</f>
        <v>103.54256459999999</v>
      </c>
      <c r="G337" s="15">
        <v>24959</v>
      </c>
    </row>
    <row r="338" spans="1:7" ht="12.75">
      <c r="A338" s="30" t="str">
        <f>'De la BASE'!A334</f>
        <v>680</v>
      </c>
      <c r="B338" s="30">
        <f>'De la BASE'!B334</f>
        <v>41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0.394</v>
      </c>
      <c r="F338" s="9">
        <f>IF('De la BASE'!F334&gt;0,'De la BASE'!F334,'De la BASE'!F334+0.001)</f>
        <v>64.55877339999999</v>
      </c>
      <c r="G338" s="15">
        <v>24990</v>
      </c>
    </row>
    <row r="339" spans="1:7" ht="12.75">
      <c r="A339" s="30" t="str">
        <f>'De la BASE'!A335</f>
        <v>680</v>
      </c>
      <c r="B339" s="30">
        <f>'De la BASE'!B335</f>
        <v>41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0.32</v>
      </c>
      <c r="F339" s="9">
        <f>IF('De la BASE'!F335&gt;0,'De la BASE'!F335,'De la BASE'!F335+0.001)</f>
        <v>27.6814006</v>
      </c>
      <c r="G339" s="15">
        <v>25020</v>
      </c>
    </row>
    <row r="340" spans="1:7" ht="12.75">
      <c r="A340" s="30" t="str">
        <f>'De la BASE'!A336</f>
        <v>680</v>
      </c>
      <c r="B340" s="30">
        <f>'De la BASE'!B336</f>
        <v>41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0.264</v>
      </c>
      <c r="F340" s="9">
        <f>IF('De la BASE'!F336&gt;0,'De la BASE'!F336,'De la BASE'!F336+0.001)</f>
        <v>22.873546200000003</v>
      </c>
      <c r="G340" s="15">
        <v>25051</v>
      </c>
    </row>
    <row r="341" spans="1:7" ht="12.75">
      <c r="A341" s="30" t="str">
        <f>'De la BASE'!A337</f>
        <v>680</v>
      </c>
      <c r="B341" s="30">
        <f>'De la BASE'!B337</f>
        <v>41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0.218</v>
      </c>
      <c r="F341" s="9">
        <f>IF('De la BASE'!F337&gt;0,'De la BASE'!F337,'De la BASE'!F337+0.001)</f>
        <v>21.318999999999996</v>
      </c>
      <c r="G341" s="15">
        <v>25082</v>
      </c>
    </row>
    <row r="342" spans="1:7" ht="12.75">
      <c r="A342" s="30" t="str">
        <f>'De la BASE'!A338</f>
        <v>680</v>
      </c>
      <c r="B342" s="30">
        <f>'De la BASE'!B338</f>
        <v>41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0.283</v>
      </c>
      <c r="F342" s="9">
        <f>IF('De la BASE'!F338&gt;0,'De la BASE'!F338,'De la BASE'!F338+0.001)</f>
        <v>33.871663600000005</v>
      </c>
      <c r="G342" s="15">
        <v>25112</v>
      </c>
    </row>
    <row r="343" spans="1:7" ht="12.75">
      <c r="A343" s="30" t="str">
        <f>'De la BASE'!A339</f>
        <v>680</v>
      </c>
      <c r="B343" s="30">
        <f>'De la BASE'!B339</f>
        <v>41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0.209</v>
      </c>
      <c r="F343" s="9">
        <f>IF('De la BASE'!F339&gt;0,'De la BASE'!F339,'De la BASE'!F339+0.001)</f>
        <v>102.65186280000003</v>
      </c>
      <c r="G343" s="15">
        <v>25143</v>
      </c>
    </row>
    <row r="344" spans="1:7" ht="12.75">
      <c r="A344" s="30" t="str">
        <f>'De la BASE'!A340</f>
        <v>680</v>
      </c>
      <c r="B344" s="30">
        <f>'De la BASE'!B340</f>
        <v>41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0.244</v>
      </c>
      <c r="F344" s="9">
        <f>IF('De la BASE'!F340&gt;0,'De la BASE'!F340,'De la BASE'!F340+0.001)</f>
        <v>76.31382999999998</v>
      </c>
      <c r="G344" s="15">
        <v>25173</v>
      </c>
    </row>
    <row r="345" spans="1:7" ht="12.75">
      <c r="A345" s="30" t="str">
        <f>'De la BASE'!A341</f>
        <v>680</v>
      </c>
      <c r="B345" s="30">
        <f>'De la BASE'!B341</f>
        <v>41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0.558</v>
      </c>
      <c r="F345" s="9">
        <f>IF('De la BASE'!F341&gt;0,'De la BASE'!F341,'De la BASE'!F341+0.001)</f>
        <v>90.28187950000004</v>
      </c>
      <c r="G345" s="15">
        <v>25204</v>
      </c>
    </row>
    <row r="346" spans="1:7" ht="12.75">
      <c r="A346" s="30" t="str">
        <f>'De la BASE'!A342</f>
        <v>680</v>
      </c>
      <c r="B346" s="30">
        <f>'De la BASE'!B342</f>
        <v>41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0.587</v>
      </c>
      <c r="F346" s="9">
        <f>IF('De la BASE'!F342&gt;0,'De la BASE'!F342,'De la BASE'!F342+0.001)</f>
        <v>113.52844839999996</v>
      </c>
      <c r="G346" s="15">
        <v>25235</v>
      </c>
    </row>
    <row r="347" spans="1:7" ht="12.75">
      <c r="A347" s="30" t="str">
        <f>'De la BASE'!A343</f>
        <v>680</v>
      </c>
      <c r="B347" s="30">
        <f>'De la BASE'!B343</f>
        <v>41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1.267</v>
      </c>
      <c r="F347" s="9">
        <f>IF('De la BASE'!F343&gt;0,'De la BASE'!F343,'De la BASE'!F343+0.001)</f>
        <v>212.71260039999996</v>
      </c>
      <c r="G347" s="15">
        <v>25263</v>
      </c>
    </row>
    <row r="348" spans="1:7" ht="12.75">
      <c r="A348" s="30" t="str">
        <f>'De la BASE'!A344</f>
        <v>680</v>
      </c>
      <c r="B348" s="30">
        <f>'De la BASE'!B344</f>
        <v>41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0.888</v>
      </c>
      <c r="F348" s="9">
        <f>IF('De la BASE'!F344&gt;0,'De la BASE'!F344,'De la BASE'!F344+0.001)</f>
        <v>132.81399999999996</v>
      </c>
      <c r="G348" s="15">
        <v>25294</v>
      </c>
    </row>
    <row r="349" spans="1:7" ht="12.75">
      <c r="A349" s="30" t="str">
        <f>'De la BASE'!A345</f>
        <v>680</v>
      </c>
      <c r="B349" s="30">
        <f>'De la BASE'!B345</f>
        <v>41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0.791</v>
      </c>
      <c r="F349" s="9">
        <f>IF('De la BASE'!F345&gt;0,'De la BASE'!F345,'De la BASE'!F345+0.001)</f>
        <v>155.56936139999996</v>
      </c>
      <c r="G349" s="15">
        <v>25324</v>
      </c>
    </row>
    <row r="350" spans="1:7" ht="12.75">
      <c r="A350" s="30" t="str">
        <f>'De la BASE'!A346</f>
        <v>680</v>
      </c>
      <c r="B350" s="30">
        <f>'De la BASE'!B346</f>
        <v>41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0.69</v>
      </c>
      <c r="F350" s="9">
        <f>IF('De la BASE'!F346&gt;0,'De la BASE'!F346,'De la BASE'!F346+0.001)</f>
        <v>91.54521889999998</v>
      </c>
      <c r="G350" s="15">
        <v>25355</v>
      </c>
    </row>
    <row r="351" spans="1:7" ht="12.75">
      <c r="A351" s="30" t="str">
        <f>'De la BASE'!A347</f>
        <v>680</v>
      </c>
      <c r="B351" s="30">
        <f>'De la BASE'!B347</f>
        <v>41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0.551</v>
      </c>
      <c r="F351" s="9">
        <f>IF('De la BASE'!F347&gt;0,'De la BASE'!F347,'De la BASE'!F347+0.001)</f>
        <v>43.705509200000016</v>
      </c>
      <c r="G351" s="15">
        <v>25385</v>
      </c>
    </row>
    <row r="352" spans="1:7" ht="12.75">
      <c r="A352" s="30" t="str">
        <f>'De la BASE'!A348</f>
        <v>680</v>
      </c>
      <c r="B352" s="30">
        <f>'De la BASE'!B348</f>
        <v>41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0.439</v>
      </c>
      <c r="F352" s="9">
        <f>IF('De la BASE'!F348&gt;0,'De la BASE'!F348,'De la BASE'!F348+0.001)</f>
        <v>28.57</v>
      </c>
      <c r="G352" s="15">
        <v>25416</v>
      </c>
    </row>
    <row r="353" spans="1:7" ht="12.75">
      <c r="A353" s="30" t="str">
        <f>'De la BASE'!A349</f>
        <v>680</v>
      </c>
      <c r="B353" s="30">
        <f>'De la BASE'!B349</f>
        <v>41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0.463</v>
      </c>
      <c r="F353" s="9">
        <f>IF('De la BASE'!F349&gt;0,'De la BASE'!F349,'De la BASE'!F349+0.001)</f>
        <v>40.7363305</v>
      </c>
      <c r="G353" s="15">
        <v>25447</v>
      </c>
    </row>
    <row r="354" spans="1:7" ht="12.75">
      <c r="A354" s="30" t="str">
        <f>'De la BASE'!A350</f>
        <v>680</v>
      </c>
      <c r="B354" s="30">
        <f>'De la BASE'!B350</f>
        <v>41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0.357</v>
      </c>
      <c r="F354" s="9">
        <f>IF('De la BASE'!F350&gt;0,'De la BASE'!F350,'De la BASE'!F350+0.001)</f>
        <v>63.952971199999986</v>
      </c>
      <c r="G354" s="15">
        <v>25477</v>
      </c>
    </row>
    <row r="355" spans="1:7" ht="12.75">
      <c r="A355" s="30" t="str">
        <f>'De la BASE'!A351</f>
        <v>680</v>
      </c>
      <c r="B355" s="30">
        <f>'De la BASE'!B351</f>
        <v>41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0.42</v>
      </c>
      <c r="F355" s="9">
        <f>IF('De la BASE'!F351&gt;0,'De la BASE'!F351,'De la BASE'!F351+0.001)</f>
        <v>70.71391189999999</v>
      </c>
      <c r="G355" s="15">
        <v>25508</v>
      </c>
    </row>
    <row r="356" spans="1:7" ht="12.75">
      <c r="A356" s="30" t="str">
        <f>'De la BASE'!A352</f>
        <v>680</v>
      </c>
      <c r="B356" s="30">
        <f>'De la BASE'!B352</f>
        <v>41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0.315</v>
      </c>
      <c r="F356" s="9">
        <f>IF('De la BASE'!F352&gt;0,'De la BASE'!F352,'De la BASE'!F352+0.001)</f>
        <v>54.4978244</v>
      </c>
      <c r="G356" s="15">
        <v>25538</v>
      </c>
    </row>
    <row r="357" spans="1:7" ht="12.75">
      <c r="A357" s="30" t="str">
        <f>'De la BASE'!A353</f>
        <v>680</v>
      </c>
      <c r="B357" s="30">
        <f>'De la BASE'!B353</f>
        <v>41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1.481</v>
      </c>
      <c r="F357" s="9">
        <f>IF('De la BASE'!F353&gt;0,'De la BASE'!F353,'De la BASE'!F353+0.001)</f>
        <v>309.4920163</v>
      </c>
      <c r="G357" s="15">
        <v>25569</v>
      </c>
    </row>
    <row r="358" spans="1:7" ht="12.75">
      <c r="A358" s="30" t="str">
        <f>'De la BASE'!A354</f>
        <v>680</v>
      </c>
      <c r="B358" s="30">
        <f>'De la BASE'!B354</f>
        <v>41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0.76</v>
      </c>
      <c r="F358" s="9">
        <f>IF('De la BASE'!F354&gt;0,'De la BASE'!F354,'De la BASE'!F354+0.001)</f>
        <v>79.29282699999999</v>
      </c>
      <c r="G358" s="15">
        <v>25600</v>
      </c>
    </row>
    <row r="359" spans="1:7" ht="12.75">
      <c r="A359" s="30" t="str">
        <f>'De la BASE'!A355</f>
        <v>680</v>
      </c>
      <c r="B359" s="30">
        <f>'De la BASE'!B355</f>
        <v>41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0.603</v>
      </c>
      <c r="F359" s="9">
        <f>IF('De la BASE'!F355&gt;0,'De la BASE'!F355,'De la BASE'!F355+0.001)</f>
        <v>63.38697489999999</v>
      </c>
      <c r="G359" s="15">
        <v>25628</v>
      </c>
    </row>
    <row r="360" spans="1:7" ht="12.75">
      <c r="A360" s="30" t="str">
        <f>'De la BASE'!A356</f>
        <v>680</v>
      </c>
      <c r="B360" s="30">
        <f>'De la BASE'!B356</f>
        <v>41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0.479</v>
      </c>
      <c r="F360" s="9">
        <f>IF('De la BASE'!F356&gt;0,'De la BASE'!F356,'De la BASE'!F356+0.001)</f>
        <v>74.9816068</v>
      </c>
      <c r="G360" s="15">
        <v>25659</v>
      </c>
    </row>
    <row r="361" spans="1:7" ht="12.75">
      <c r="A361" s="30" t="str">
        <f>'De la BASE'!A357</f>
        <v>680</v>
      </c>
      <c r="B361" s="30">
        <f>'De la BASE'!B357</f>
        <v>41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</v>
      </c>
      <c r="F361" s="9">
        <f>IF('De la BASE'!F357&gt;0,'De la BASE'!F357,'De la BASE'!F357+0.001)</f>
        <v>102.1464561</v>
      </c>
      <c r="G361" s="15">
        <v>25689</v>
      </c>
    </row>
    <row r="362" spans="1:7" ht="12.75">
      <c r="A362" s="30" t="str">
        <f>'De la BASE'!A358</f>
        <v>680</v>
      </c>
      <c r="B362" s="30">
        <f>'De la BASE'!B358</f>
        <v>41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0.341</v>
      </c>
      <c r="F362" s="9">
        <f>IF('De la BASE'!F358&gt;0,'De la BASE'!F358,'De la BASE'!F358+0.001)</f>
        <v>86.6392921</v>
      </c>
      <c r="G362" s="15">
        <v>25720</v>
      </c>
    </row>
    <row r="363" spans="1:7" ht="12.75">
      <c r="A363" s="30" t="str">
        <f>'De la BASE'!A359</f>
        <v>680</v>
      </c>
      <c r="B363" s="30">
        <f>'De la BASE'!B359</f>
        <v>41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0.282</v>
      </c>
      <c r="F363" s="9">
        <f>IF('De la BASE'!F359&gt;0,'De la BASE'!F359,'De la BASE'!F359+0.001)</f>
        <v>34.049827799999996</v>
      </c>
      <c r="G363" s="15">
        <v>25750</v>
      </c>
    </row>
    <row r="364" spans="1:7" ht="12.75">
      <c r="A364" s="30" t="str">
        <f>'De la BASE'!A360</f>
        <v>680</v>
      </c>
      <c r="B364" s="30">
        <f>'De la BASE'!B360</f>
        <v>41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0.238</v>
      </c>
      <c r="F364" s="9">
        <f>IF('De la BASE'!F360&gt;0,'De la BASE'!F360,'De la BASE'!F360+0.001)</f>
        <v>22.297352799999995</v>
      </c>
      <c r="G364" s="15">
        <v>25781</v>
      </c>
    </row>
    <row r="365" spans="1:7" ht="12.75">
      <c r="A365" s="30" t="str">
        <f>'De la BASE'!A361</f>
        <v>680</v>
      </c>
      <c r="B365" s="30">
        <f>'De la BASE'!B361</f>
        <v>41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0.19</v>
      </c>
      <c r="F365" s="9">
        <f>IF('De la BASE'!F361&gt;0,'De la BASE'!F361,'De la BASE'!F361+0.001)</f>
        <v>20.465099100000003</v>
      </c>
      <c r="G365" s="15">
        <v>25812</v>
      </c>
    </row>
    <row r="366" spans="1:7" ht="12.75">
      <c r="A366" s="30" t="str">
        <f>'De la BASE'!A362</f>
        <v>680</v>
      </c>
      <c r="B366" s="30">
        <f>'De la BASE'!B362</f>
        <v>41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0.154</v>
      </c>
      <c r="F366" s="9">
        <f>IF('De la BASE'!F362&gt;0,'De la BASE'!F362,'De la BASE'!F362+0.001)</f>
        <v>19.02464399999999</v>
      </c>
      <c r="G366" s="15">
        <v>25842</v>
      </c>
    </row>
    <row r="367" spans="1:7" ht="12.75">
      <c r="A367" s="30" t="str">
        <f>'De la BASE'!A363</f>
        <v>680</v>
      </c>
      <c r="B367" s="30">
        <f>'De la BASE'!B363</f>
        <v>41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0.148</v>
      </c>
      <c r="F367" s="9">
        <f>IF('De la BASE'!F363&gt;0,'De la BASE'!F363,'De la BASE'!F363+0.001)</f>
        <v>42.85156850000001</v>
      </c>
      <c r="G367" s="15">
        <v>25873</v>
      </c>
    </row>
    <row r="368" spans="1:7" ht="12.75">
      <c r="A368" s="30" t="str">
        <f>'De la BASE'!A364</f>
        <v>680</v>
      </c>
      <c r="B368" s="30">
        <f>'De la BASE'!B364</f>
        <v>41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0.127</v>
      </c>
      <c r="F368" s="9">
        <f>IF('De la BASE'!F364&gt;0,'De la BASE'!F364,'De la BASE'!F364+0.001)</f>
        <v>47.6309102</v>
      </c>
      <c r="G368" s="15">
        <v>25903</v>
      </c>
    </row>
    <row r="369" spans="1:7" ht="12.75">
      <c r="A369" s="30" t="str">
        <f>'De la BASE'!A365</f>
        <v>680</v>
      </c>
      <c r="B369" s="30">
        <f>'De la BASE'!B365</f>
        <v>41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0.451</v>
      </c>
      <c r="F369" s="9">
        <f>IF('De la BASE'!F365&gt;0,'De la BASE'!F365,'De la BASE'!F365+0.001)</f>
        <v>61.54340680000001</v>
      </c>
      <c r="G369" s="15">
        <v>25934</v>
      </c>
    </row>
    <row r="370" spans="1:7" ht="12.75">
      <c r="A370" s="30" t="str">
        <f>'De la BASE'!A366</f>
        <v>680</v>
      </c>
      <c r="B370" s="30">
        <f>'De la BASE'!B366</f>
        <v>41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0.219</v>
      </c>
      <c r="F370" s="9">
        <f>IF('De la BASE'!F366&gt;0,'De la BASE'!F366,'De la BASE'!F366+0.001)</f>
        <v>48.85991129999999</v>
      </c>
      <c r="G370" s="15">
        <v>25965</v>
      </c>
    </row>
    <row r="371" spans="1:7" ht="12.75">
      <c r="A371" s="30" t="str">
        <f>'De la BASE'!A367</f>
        <v>680</v>
      </c>
      <c r="B371" s="30">
        <f>'De la BASE'!B367</f>
        <v>41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0.276</v>
      </c>
      <c r="F371" s="9">
        <f>IF('De la BASE'!F367&gt;0,'De la BASE'!F367,'De la BASE'!F367+0.001)</f>
        <v>58.3695439</v>
      </c>
      <c r="G371" s="15">
        <v>25993</v>
      </c>
    </row>
    <row r="372" spans="1:7" ht="12.75">
      <c r="A372" s="30" t="str">
        <f>'De la BASE'!A368</f>
        <v>680</v>
      </c>
      <c r="B372" s="30">
        <f>'De la BASE'!B368</f>
        <v>41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0.537</v>
      </c>
      <c r="F372" s="9">
        <f>IF('De la BASE'!F368&gt;0,'De la BASE'!F368,'De la BASE'!F368+0.001)</f>
        <v>132.49131820000005</v>
      </c>
      <c r="G372" s="15">
        <v>26024</v>
      </c>
    </row>
    <row r="373" spans="1:7" ht="12.75">
      <c r="A373" s="30" t="str">
        <f>'De la BASE'!A369</f>
        <v>680</v>
      </c>
      <c r="B373" s="30">
        <f>'De la BASE'!B369</f>
        <v>41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0.733</v>
      </c>
      <c r="F373" s="9">
        <f>IF('De la BASE'!F369&gt;0,'De la BASE'!F369,'De la BASE'!F369+0.001)</f>
        <v>175.98899999999998</v>
      </c>
      <c r="G373" s="15">
        <v>26054</v>
      </c>
    </row>
    <row r="374" spans="1:7" ht="12.75">
      <c r="A374" s="30" t="str">
        <f>'De la BASE'!A370</f>
        <v>680</v>
      </c>
      <c r="B374" s="30">
        <f>'De la BASE'!B370</f>
        <v>41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0.582</v>
      </c>
      <c r="F374" s="9">
        <f>IF('De la BASE'!F370&gt;0,'De la BASE'!F370,'De la BASE'!F370+0.001)</f>
        <v>127.2096251</v>
      </c>
      <c r="G374" s="15">
        <v>26085</v>
      </c>
    </row>
    <row r="375" spans="1:7" ht="12.75">
      <c r="A375" s="30" t="str">
        <f>'De la BASE'!A371</f>
        <v>680</v>
      </c>
      <c r="B375" s="30">
        <f>'De la BASE'!B371</f>
        <v>41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0.431</v>
      </c>
      <c r="F375" s="9">
        <f>IF('De la BASE'!F371&gt;0,'De la BASE'!F371,'De la BASE'!F371+0.001)</f>
        <v>66.6166851</v>
      </c>
      <c r="G375" s="15">
        <v>26115</v>
      </c>
    </row>
    <row r="376" spans="1:7" ht="12.75">
      <c r="A376" s="30" t="str">
        <f>'De la BASE'!A372</f>
        <v>680</v>
      </c>
      <c r="B376" s="30">
        <f>'De la BASE'!B372</f>
        <v>41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0.357</v>
      </c>
      <c r="F376" s="9">
        <f>IF('De la BASE'!F372&gt;0,'De la BASE'!F372,'De la BASE'!F372+0.001)</f>
        <v>30.4235813</v>
      </c>
      <c r="G376" s="15">
        <v>26146</v>
      </c>
    </row>
    <row r="377" spans="1:7" ht="12.75">
      <c r="A377" s="30" t="str">
        <f>'De la BASE'!A373</f>
        <v>680</v>
      </c>
      <c r="B377" s="30">
        <f>'De la BASE'!B373</f>
        <v>41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0.291</v>
      </c>
      <c r="F377" s="9">
        <f>IF('De la BASE'!F373&gt;0,'De la BASE'!F373,'De la BASE'!F373+0.001)</f>
        <v>25.211549300000005</v>
      </c>
      <c r="G377" s="15">
        <v>26177</v>
      </c>
    </row>
    <row r="378" spans="1:7" ht="12.75">
      <c r="A378" s="30" t="str">
        <f>'De la BASE'!A374</f>
        <v>680</v>
      </c>
      <c r="B378" s="30">
        <f>'De la BASE'!B374</f>
        <v>41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0.231</v>
      </c>
      <c r="F378" s="9">
        <f>IF('De la BASE'!F374&gt;0,'De la BASE'!F374,'De la BASE'!F374+0.001)</f>
        <v>23.162167599999993</v>
      </c>
      <c r="G378" s="15">
        <v>26207</v>
      </c>
    </row>
    <row r="379" spans="1:7" ht="12.75">
      <c r="A379" s="30" t="str">
        <f>'De la BASE'!A375</f>
        <v>680</v>
      </c>
      <c r="B379" s="30">
        <f>'De la BASE'!B375</f>
        <v>41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0.19</v>
      </c>
      <c r="F379" s="9">
        <f>IF('De la BASE'!F375&gt;0,'De la BASE'!F375,'De la BASE'!F375+0.001)</f>
        <v>28.052145799999995</v>
      </c>
      <c r="G379" s="15">
        <v>26238</v>
      </c>
    </row>
    <row r="380" spans="1:7" ht="12.75">
      <c r="A380" s="30" t="str">
        <f>'De la BASE'!A376</f>
        <v>680</v>
      </c>
      <c r="B380" s="30">
        <f>'De la BASE'!B376</f>
        <v>41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0.158</v>
      </c>
      <c r="F380" s="9">
        <f>IF('De la BASE'!F376&gt;0,'De la BASE'!F376,'De la BASE'!F376+0.001)</f>
        <v>27.610999999999997</v>
      </c>
      <c r="G380" s="15">
        <v>26268</v>
      </c>
    </row>
    <row r="381" spans="1:7" ht="12.75">
      <c r="A381" s="30" t="str">
        <f>'De la BASE'!A377</f>
        <v>680</v>
      </c>
      <c r="B381" s="30">
        <f>'De la BASE'!B377</f>
        <v>41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0.238</v>
      </c>
      <c r="F381" s="9">
        <f>IF('De la BASE'!F377&gt;0,'De la BASE'!F377,'De la BASE'!F377+0.001)</f>
        <v>40.629</v>
      </c>
      <c r="G381" s="15">
        <v>26299</v>
      </c>
    </row>
    <row r="382" spans="1:7" ht="12.75">
      <c r="A382" s="30" t="str">
        <f>'De la BASE'!A378</f>
        <v>680</v>
      </c>
      <c r="B382" s="30">
        <f>'De la BASE'!B378</f>
        <v>41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1.173</v>
      </c>
      <c r="F382" s="9">
        <f>IF('De la BASE'!F378&gt;0,'De la BASE'!F378,'De la BASE'!F378+0.001)</f>
        <v>164.89117500000003</v>
      </c>
      <c r="G382" s="15">
        <v>26330</v>
      </c>
    </row>
    <row r="383" spans="1:7" ht="12.75">
      <c r="A383" s="30" t="str">
        <f>'De la BASE'!A379</f>
        <v>680</v>
      </c>
      <c r="B383" s="30">
        <f>'De la BASE'!B379</f>
        <v>41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0.58</v>
      </c>
      <c r="F383" s="9">
        <f>IF('De la BASE'!F379&gt;0,'De la BASE'!F379,'De la BASE'!F379+0.001)</f>
        <v>105.3383449</v>
      </c>
      <c r="G383" s="15">
        <v>26359</v>
      </c>
    </row>
    <row r="384" spans="1:7" ht="12.75">
      <c r="A384" s="30" t="str">
        <f>'De la BASE'!A380</f>
        <v>680</v>
      </c>
      <c r="B384" s="30">
        <f>'De la BASE'!B380</f>
        <v>41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0.522</v>
      </c>
      <c r="F384" s="9">
        <f>IF('De la BASE'!F380&gt;0,'De la BASE'!F380,'De la BASE'!F380+0.001)</f>
        <v>112.3122036</v>
      </c>
      <c r="G384" s="15">
        <v>26390</v>
      </c>
    </row>
    <row r="385" spans="1:7" ht="12.75">
      <c r="A385" s="30" t="str">
        <f>'De la BASE'!A381</f>
        <v>680</v>
      </c>
      <c r="B385" s="30">
        <f>'De la BASE'!B381</f>
        <v>41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0.43</v>
      </c>
      <c r="F385" s="9">
        <f>IF('De la BASE'!F381&gt;0,'De la BASE'!F381,'De la BASE'!F381+0.001)</f>
        <v>116.70844740000003</v>
      </c>
      <c r="G385" s="15">
        <v>26420</v>
      </c>
    </row>
    <row r="386" spans="1:7" ht="12.75">
      <c r="A386" s="30" t="str">
        <f>'De la BASE'!A382</f>
        <v>680</v>
      </c>
      <c r="B386" s="30">
        <f>'De la BASE'!B382</f>
        <v>41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0.346</v>
      </c>
      <c r="F386" s="9">
        <f>IF('De la BASE'!F382&gt;0,'De la BASE'!F382,'De la BASE'!F382+0.001)</f>
        <v>101.45100000000002</v>
      </c>
      <c r="G386" s="15">
        <v>26451</v>
      </c>
    </row>
    <row r="387" spans="1:7" ht="12.75">
      <c r="A387" s="30" t="str">
        <f>'De la BASE'!A383</f>
        <v>680</v>
      </c>
      <c r="B387" s="30">
        <f>'De la BASE'!B383</f>
        <v>41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0.28</v>
      </c>
      <c r="F387" s="9">
        <f>IF('De la BASE'!F383&gt;0,'De la BASE'!F383,'De la BASE'!F383+0.001)</f>
        <v>45.343138500000016</v>
      </c>
      <c r="G387" s="15">
        <v>26481</v>
      </c>
    </row>
    <row r="388" spans="1:7" ht="12.75">
      <c r="A388" s="30" t="str">
        <f>'De la BASE'!A384</f>
        <v>680</v>
      </c>
      <c r="B388" s="30">
        <f>'De la BASE'!B384</f>
        <v>41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0.23</v>
      </c>
      <c r="F388" s="9">
        <f>IF('De la BASE'!F384&gt;0,'De la BASE'!F384,'De la BASE'!F384+0.001)</f>
        <v>24.930999999999997</v>
      </c>
      <c r="G388" s="15">
        <v>26512</v>
      </c>
    </row>
    <row r="389" spans="1:7" ht="12.75">
      <c r="A389" s="30" t="str">
        <f>'De la BASE'!A385</f>
        <v>680</v>
      </c>
      <c r="B389" s="30">
        <f>'De la BASE'!B385</f>
        <v>41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0.292</v>
      </c>
      <c r="F389" s="9">
        <f>IF('De la BASE'!F385&gt;0,'De la BASE'!F385,'De la BASE'!F385+0.001)</f>
        <v>32.6629712</v>
      </c>
      <c r="G389" s="15">
        <v>26543</v>
      </c>
    </row>
    <row r="390" spans="1:7" ht="12.75">
      <c r="A390" s="30" t="str">
        <f>'De la BASE'!A386</f>
        <v>680</v>
      </c>
      <c r="B390" s="30">
        <f>'De la BASE'!B386</f>
        <v>41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0.456</v>
      </c>
      <c r="F390" s="9">
        <f>IF('De la BASE'!F386&gt;0,'De la BASE'!F386,'De la BASE'!F386+0.001)</f>
        <v>142.5238256</v>
      </c>
      <c r="G390" s="15">
        <v>26573</v>
      </c>
    </row>
    <row r="391" spans="1:7" ht="12.75">
      <c r="A391" s="30" t="str">
        <f>'De la BASE'!A387</f>
        <v>680</v>
      </c>
      <c r="B391" s="30">
        <f>'De la BASE'!B387</f>
        <v>41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0.269</v>
      </c>
      <c r="F391" s="9">
        <f>IF('De la BASE'!F387&gt;0,'De la BASE'!F387,'De la BASE'!F387+0.001)</f>
        <v>91.22300000000003</v>
      </c>
      <c r="G391" s="15">
        <v>26604</v>
      </c>
    </row>
    <row r="392" spans="1:7" ht="12.75">
      <c r="A392" s="30" t="str">
        <f>'De la BASE'!A388</f>
        <v>680</v>
      </c>
      <c r="B392" s="30">
        <f>'De la BASE'!B388</f>
        <v>41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0.476</v>
      </c>
      <c r="F392" s="9">
        <f>IF('De la BASE'!F388&gt;0,'De la BASE'!F388,'De la BASE'!F388+0.001)</f>
        <v>98.70523</v>
      </c>
      <c r="G392" s="15">
        <v>26634</v>
      </c>
    </row>
    <row r="393" spans="1:7" ht="12.75">
      <c r="A393" s="30" t="str">
        <f>'De la BASE'!A389</f>
        <v>680</v>
      </c>
      <c r="B393" s="30">
        <f>'De la BASE'!B389</f>
        <v>41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0.435</v>
      </c>
      <c r="F393" s="9">
        <f>IF('De la BASE'!F389&gt;0,'De la BASE'!F389,'De la BASE'!F389+0.001)</f>
        <v>81.47788980000001</v>
      </c>
      <c r="G393" s="15">
        <v>26665</v>
      </c>
    </row>
    <row r="394" spans="1:7" ht="12.75">
      <c r="A394" s="30" t="str">
        <f>'De la BASE'!A390</f>
        <v>680</v>
      </c>
      <c r="B394" s="30">
        <f>'De la BASE'!B390</f>
        <v>41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0.378</v>
      </c>
      <c r="F394" s="9">
        <f>IF('De la BASE'!F390&gt;0,'De la BASE'!F390,'De la BASE'!F390+0.001)</f>
        <v>53.14249610000002</v>
      </c>
      <c r="G394" s="15">
        <v>26696</v>
      </c>
    </row>
    <row r="395" spans="1:7" ht="12.75">
      <c r="A395" s="30" t="str">
        <f>'De la BASE'!A391</f>
        <v>680</v>
      </c>
      <c r="B395" s="30">
        <f>'De la BASE'!B391</f>
        <v>41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0.312</v>
      </c>
      <c r="F395" s="9">
        <f>IF('De la BASE'!F391&gt;0,'De la BASE'!F391,'De la BASE'!F391+0.001)</f>
        <v>55.199998300000004</v>
      </c>
      <c r="G395" s="15">
        <v>26724</v>
      </c>
    </row>
    <row r="396" spans="1:7" ht="12.75">
      <c r="A396" s="30" t="str">
        <f>'De la BASE'!A392</f>
        <v>680</v>
      </c>
      <c r="B396" s="30">
        <f>'De la BASE'!B392</f>
        <v>41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0.262</v>
      </c>
      <c r="F396" s="9">
        <f>IF('De la BASE'!F392&gt;0,'De la BASE'!F392,'De la BASE'!F392+0.001)</f>
        <v>66.13061239999999</v>
      </c>
      <c r="G396" s="15">
        <v>26755</v>
      </c>
    </row>
    <row r="397" spans="1:7" ht="12.75">
      <c r="A397" s="30" t="str">
        <f>'De la BASE'!A393</f>
        <v>680</v>
      </c>
      <c r="B397" s="30">
        <f>'De la BASE'!B393</f>
        <v>41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0.339</v>
      </c>
      <c r="F397" s="9">
        <f>IF('De la BASE'!F393&gt;0,'De la BASE'!F393,'De la BASE'!F393+0.001)</f>
        <v>148.36599999999999</v>
      </c>
      <c r="G397" s="15">
        <v>26785</v>
      </c>
    </row>
    <row r="398" spans="1:7" ht="12.75">
      <c r="A398" s="30" t="str">
        <f>'De la BASE'!A394</f>
        <v>680</v>
      </c>
      <c r="B398" s="30">
        <f>'De la BASE'!B394</f>
        <v>41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0.289</v>
      </c>
      <c r="F398" s="9">
        <f>IF('De la BASE'!F394&gt;0,'De la BASE'!F394,'De la BASE'!F394+0.001)</f>
        <v>85.73200000000003</v>
      </c>
      <c r="G398" s="15">
        <v>26816</v>
      </c>
    </row>
    <row r="399" spans="1:7" ht="12.75">
      <c r="A399" s="30" t="str">
        <f>'De la BASE'!A395</f>
        <v>680</v>
      </c>
      <c r="B399" s="30">
        <f>'De la BASE'!B395</f>
        <v>41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0.25</v>
      </c>
      <c r="F399" s="9">
        <f>IF('De la BASE'!F395&gt;0,'De la BASE'!F395,'De la BASE'!F395+0.001)</f>
        <v>39.368316099999994</v>
      </c>
      <c r="G399" s="15">
        <v>26846</v>
      </c>
    </row>
    <row r="400" spans="1:7" ht="12.75">
      <c r="A400" s="30" t="str">
        <f>'De la BASE'!A396</f>
        <v>680</v>
      </c>
      <c r="B400" s="30">
        <f>'De la BASE'!B396</f>
        <v>41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0.218</v>
      </c>
      <c r="F400" s="9">
        <f>IF('De la BASE'!F396&gt;0,'De la BASE'!F396,'De la BASE'!F396+0.001)</f>
        <v>25.9679697</v>
      </c>
      <c r="G400" s="15">
        <v>26877</v>
      </c>
    </row>
    <row r="401" spans="1:7" ht="12.75">
      <c r="A401" s="30" t="str">
        <f>'De la BASE'!A397</f>
        <v>680</v>
      </c>
      <c r="B401" s="30">
        <f>'De la BASE'!B397</f>
        <v>41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0.186</v>
      </c>
      <c r="F401" s="9">
        <f>IF('De la BASE'!F397&gt;0,'De la BASE'!F397,'De la BASE'!F397+0.001)</f>
        <v>21.445</v>
      </c>
      <c r="G401" s="15">
        <v>26908</v>
      </c>
    </row>
    <row r="402" spans="1:7" ht="12.75">
      <c r="A402" s="30" t="str">
        <f>'De la BASE'!A398</f>
        <v>680</v>
      </c>
      <c r="B402" s="30">
        <f>'De la BASE'!B398</f>
        <v>41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0.167</v>
      </c>
      <c r="F402" s="9">
        <f>IF('De la BASE'!F398&gt;0,'De la BASE'!F398,'De la BASE'!F398+0.001)</f>
        <v>28.272343300000003</v>
      </c>
      <c r="G402" s="15">
        <v>26938</v>
      </c>
    </row>
    <row r="403" spans="1:7" ht="12.75">
      <c r="A403" s="30" t="str">
        <f>'De la BASE'!A399</f>
        <v>680</v>
      </c>
      <c r="B403" s="30">
        <f>'De la BASE'!B399</f>
        <v>41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0.244</v>
      </c>
      <c r="F403" s="9">
        <f>IF('De la BASE'!F399&gt;0,'De la BASE'!F399,'De la BASE'!F399+0.001)</f>
        <v>71.15735680000002</v>
      </c>
      <c r="G403" s="15">
        <v>26969</v>
      </c>
    </row>
    <row r="404" spans="1:7" ht="12.75">
      <c r="A404" s="30" t="str">
        <f>'De la BASE'!A400</f>
        <v>680</v>
      </c>
      <c r="B404" s="30">
        <f>'De la BASE'!B400</f>
        <v>41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0.252</v>
      </c>
      <c r="F404" s="9">
        <f>IF('De la BASE'!F400&gt;0,'De la BASE'!F400,'De la BASE'!F400+0.001)</f>
        <v>54.32124120000002</v>
      </c>
      <c r="G404" s="15">
        <v>26999</v>
      </c>
    </row>
    <row r="405" spans="1:7" ht="12.75">
      <c r="A405" s="30" t="str">
        <f>'De la BASE'!A401</f>
        <v>680</v>
      </c>
      <c r="B405" s="30">
        <f>'De la BASE'!B401</f>
        <v>41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0.527</v>
      </c>
      <c r="F405" s="9">
        <f>IF('De la BASE'!F401&gt;0,'De la BASE'!F401,'De la BASE'!F401+0.001)</f>
        <v>104.8666159</v>
      </c>
      <c r="G405" s="15">
        <v>27030</v>
      </c>
    </row>
    <row r="406" spans="1:7" ht="12.75">
      <c r="A406" s="30" t="str">
        <f>'De la BASE'!A402</f>
        <v>680</v>
      </c>
      <c r="B406" s="30">
        <f>'De la BASE'!B402</f>
        <v>41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0.578</v>
      </c>
      <c r="F406" s="9">
        <f>IF('De la BASE'!F402&gt;0,'De la BASE'!F402,'De la BASE'!F402+0.001)</f>
        <v>98.32929660000002</v>
      </c>
      <c r="G406" s="15">
        <v>27061</v>
      </c>
    </row>
    <row r="407" spans="1:7" ht="12.75">
      <c r="A407" s="30" t="str">
        <f>'De la BASE'!A403</f>
        <v>680</v>
      </c>
      <c r="B407" s="30">
        <f>'De la BASE'!B403</f>
        <v>41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0.767</v>
      </c>
      <c r="F407" s="9">
        <f>IF('De la BASE'!F403&gt;0,'De la BASE'!F403,'De la BASE'!F403+0.001)</f>
        <v>106.7990966</v>
      </c>
      <c r="G407" s="15">
        <v>27089</v>
      </c>
    </row>
    <row r="408" spans="1:7" ht="12.75">
      <c r="A408" s="30" t="str">
        <f>'De la BASE'!A404</f>
        <v>680</v>
      </c>
      <c r="B408" s="30">
        <f>'De la BASE'!B404</f>
        <v>41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0.618</v>
      </c>
      <c r="F408" s="9">
        <f>IF('De la BASE'!F404&gt;0,'De la BASE'!F404,'De la BASE'!F404+0.001)</f>
        <v>114.735</v>
      </c>
      <c r="G408" s="15">
        <v>27120</v>
      </c>
    </row>
    <row r="409" spans="1:7" ht="12.75">
      <c r="A409" s="30" t="str">
        <f>'De la BASE'!A405</f>
        <v>680</v>
      </c>
      <c r="B409" s="30">
        <f>'De la BASE'!B405</f>
        <v>41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0.547</v>
      </c>
      <c r="F409" s="9">
        <f>IF('De la BASE'!F405&gt;0,'De la BASE'!F405,'De la BASE'!F405+0.001)</f>
        <v>120.26710399999996</v>
      </c>
      <c r="G409" s="15">
        <v>27150</v>
      </c>
    </row>
    <row r="410" spans="1:7" ht="12.75">
      <c r="A410" s="30" t="str">
        <f>'De la BASE'!A406</f>
        <v>680</v>
      </c>
      <c r="B410" s="30">
        <f>'De la BASE'!B406</f>
        <v>41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0.447</v>
      </c>
      <c r="F410" s="9">
        <f>IF('De la BASE'!F406&gt;0,'De la BASE'!F406,'De la BASE'!F406+0.001)</f>
        <v>89.60560660000002</v>
      </c>
      <c r="G410" s="15">
        <v>27181</v>
      </c>
    </row>
    <row r="411" spans="1:7" ht="12.75">
      <c r="A411" s="30" t="str">
        <f>'De la BASE'!A407</f>
        <v>680</v>
      </c>
      <c r="B411" s="30">
        <f>'De la BASE'!B407</f>
        <v>41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0.365</v>
      </c>
      <c r="F411" s="9">
        <f>IF('De la BASE'!F407&gt;0,'De la BASE'!F407,'De la BASE'!F407+0.001)</f>
        <v>49.0555058</v>
      </c>
      <c r="G411" s="15">
        <v>27211</v>
      </c>
    </row>
    <row r="412" spans="1:7" ht="12.75">
      <c r="A412" s="30" t="str">
        <f>'De la BASE'!A408</f>
        <v>680</v>
      </c>
      <c r="B412" s="30">
        <f>'De la BASE'!B408</f>
        <v>41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0.297</v>
      </c>
      <c r="F412" s="9">
        <f>IF('De la BASE'!F408&gt;0,'De la BASE'!F408,'De la BASE'!F408+0.001)</f>
        <v>27.16302209999999</v>
      </c>
      <c r="G412" s="15">
        <v>27242</v>
      </c>
    </row>
    <row r="413" spans="1:7" ht="12.75">
      <c r="A413" s="30" t="str">
        <f>'De la BASE'!A409</f>
        <v>680</v>
      </c>
      <c r="B413" s="30">
        <f>'De la BASE'!B409</f>
        <v>41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0.242</v>
      </c>
      <c r="F413" s="9">
        <f>IF('De la BASE'!F409&gt;0,'De la BASE'!F409,'De la BASE'!F409+0.001)</f>
        <v>23.5456593</v>
      </c>
      <c r="G413" s="15">
        <v>27273</v>
      </c>
    </row>
    <row r="414" spans="1:7" ht="12.75">
      <c r="A414" s="30" t="str">
        <f>'De la BASE'!A410</f>
        <v>680</v>
      </c>
      <c r="B414" s="30">
        <f>'De la BASE'!B410</f>
        <v>41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0.199</v>
      </c>
      <c r="F414" s="9">
        <f>IF('De la BASE'!F410&gt;0,'De la BASE'!F410,'De la BASE'!F410+0.001)</f>
        <v>25.5290685</v>
      </c>
      <c r="G414" s="15">
        <v>27303</v>
      </c>
    </row>
    <row r="415" spans="1:7" ht="12.75">
      <c r="A415" s="30" t="str">
        <f>'De la BASE'!A411</f>
        <v>680</v>
      </c>
      <c r="B415" s="30">
        <f>'De la BASE'!B411</f>
        <v>41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0.387</v>
      </c>
      <c r="F415" s="9">
        <f>IF('De la BASE'!F411&gt;0,'De la BASE'!F411,'De la BASE'!F411+0.001)</f>
        <v>59.56904039999998</v>
      </c>
      <c r="G415" s="15">
        <v>27334</v>
      </c>
    </row>
    <row r="416" spans="1:7" ht="12.75">
      <c r="A416" s="30" t="str">
        <f>'De la BASE'!A412</f>
        <v>680</v>
      </c>
      <c r="B416" s="30">
        <f>'De la BASE'!B412</f>
        <v>41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0.171</v>
      </c>
      <c r="F416" s="9">
        <f>IF('De la BASE'!F412&gt;0,'De la BASE'!F412,'De la BASE'!F412+0.001)</f>
        <v>39.75421780000001</v>
      </c>
      <c r="G416" s="15">
        <v>27364</v>
      </c>
    </row>
    <row r="417" spans="1:7" ht="12.75">
      <c r="A417" s="30" t="str">
        <f>'De la BASE'!A413</f>
        <v>680</v>
      </c>
      <c r="B417" s="30">
        <f>'De la BASE'!B413</f>
        <v>41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0.163</v>
      </c>
      <c r="F417" s="9">
        <f>IF('De la BASE'!F413&gt;0,'De la BASE'!F413,'De la BASE'!F413+0.001)</f>
        <v>79.777</v>
      </c>
      <c r="G417" s="15">
        <v>27395</v>
      </c>
    </row>
    <row r="418" spans="1:7" ht="12.75">
      <c r="A418" s="30" t="str">
        <f>'De la BASE'!A414</f>
        <v>680</v>
      </c>
      <c r="B418" s="30">
        <f>'De la BASE'!B414</f>
        <v>41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0.169</v>
      </c>
      <c r="F418" s="9">
        <f>IF('De la BASE'!F414&gt;0,'De la BASE'!F414,'De la BASE'!F414+0.001)</f>
        <v>72.04100000000001</v>
      </c>
      <c r="G418" s="15">
        <v>27426</v>
      </c>
    </row>
    <row r="419" spans="1:7" ht="12.75">
      <c r="A419" s="30" t="str">
        <f>'De la BASE'!A415</f>
        <v>680</v>
      </c>
      <c r="B419" s="30">
        <f>'De la BASE'!B415</f>
        <v>41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0.202</v>
      </c>
      <c r="F419" s="9">
        <f>IF('De la BASE'!F415&gt;0,'De la BASE'!F415,'De la BASE'!F415+0.001)</f>
        <v>93.5336959</v>
      </c>
      <c r="G419" s="15">
        <v>27454</v>
      </c>
    </row>
    <row r="420" spans="1:7" ht="12.75">
      <c r="A420" s="30" t="str">
        <f>'De la BASE'!A416</f>
        <v>680</v>
      </c>
      <c r="B420" s="30">
        <f>'De la BASE'!B416</f>
        <v>41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0.254</v>
      </c>
      <c r="F420" s="9">
        <f>IF('De la BASE'!F416&gt;0,'De la BASE'!F416,'De la BASE'!F416+0.001)</f>
        <v>109.42400000000005</v>
      </c>
      <c r="G420" s="15">
        <v>27485</v>
      </c>
    </row>
    <row r="421" spans="1:7" ht="12.75">
      <c r="A421" s="30" t="str">
        <f>'De la BASE'!A417</f>
        <v>680</v>
      </c>
      <c r="B421" s="30">
        <f>'De la BASE'!B417</f>
        <v>41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0.242</v>
      </c>
      <c r="F421" s="9">
        <f>IF('De la BASE'!F417&gt;0,'De la BASE'!F417,'De la BASE'!F417+0.001)</f>
        <v>114.17475130000004</v>
      </c>
      <c r="G421" s="15">
        <v>27515</v>
      </c>
    </row>
    <row r="422" spans="1:7" ht="12.75">
      <c r="A422" s="30" t="str">
        <f>'De la BASE'!A418</f>
        <v>680</v>
      </c>
      <c r="B422" s="30">
        <f>'De la BASE'!B418</f>
        <v>41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0.221</v>
      </c>
      <c r="F422" s="9">
        <f>IF('De la BASE'!F418&gt;0,'De la BASE'!F418,'De la BASE'!F418+0.001)</f>
        <v>86.71156620000001</v>
      </c>
      <c r="G422" s="15">
        <v>27546</v>
      </c>
    </row>
    <row r="423" spans="1:7" ht="12.75">
      <c r="A423" s="30" t="str">
        <f>'De la BASE'!A419</f>
        <v>680</v>
      </c>
      <c r="B423" s="30">
        <f>'De la BASE'!B419</f>
        <v>41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0.182</v>
      </c>
      <c r="F423" s="9">
        <f>IF('De la BASE'!F419&gt;0,'De la BASE'!F419,'De la BASE'!F419+0.001)</f>
        <v>31.426861900000002</v>
      </c>
      <c r="G423" s="15">
        <v>27576</v>
      </c>
    </row>
    <row r="424" spans="1:7" ht="12.75">
      <c r="A424" s="30" t="str">
        <f>'De la BASE'!A420</f>
        <v>680</v>
      </c>
      <c r="B424" s="30">
        <f>'De la BASE'!B420</f>
        <v>41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0.164</v>
      </c>
      <c r="F424" s="9">
        <f>IF('De la BASE'!F420&gt;0,'De la BASE'!F420,'De la BASE'!F420+0.001)</f>
        <v>22.60330399999999</v>
      </c>
      <c r="G424" s="15">
        <v>27607</v>
      </c>
    </row>
    <row r="425" spans="1:7" ht="12.75">
      <c r="A425" s="30" t="str">
        <f>'De la BASE'!A421</f>
        <v>680</v>
      </c>
      <c r="B425" s="30">
        <f>'De la BASE'!B421</f>
        <v>41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0.148</v>
      </c>
      <c r="F425" s="9">
        <f>IF('De la BASE'!F421&gt;0,'De la BASE'!F421,'De la BASE'!F421+0.001)</f>
        <v>23.732000000000003</v>
      </c>
      <c r="G425" s="15">
        <v>27638</v>
      </c>
    </row>
    <row r="426" spans="1:7" ht="12.75">
      <c r="A426" s="30" t="str">
        <f>'De la BASE'!A422</f>
        <v>680</v>
      </c>
      <c r="B426" s="30">
        <f>'De la BASE'!B422</f>
        <v>41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0.122</v>
      </c>
      <c r="F426" s="9">
        <f>IF('De la BASE'!F422&gt;0,'De la BASE'!F422,'De la BASE'!F422+0.001)</f>
        <v>27.477000000000004</v>
      </c>
      <c r="G426" s="15">
        <v>27668</v>
      </c>
    </row>
    <row r="427" spans="1:7" ht="12.75">
      <c r="A427" s="30" t="str">
        <f>'De la BASE'!A423</f>
        <v>680</v>
      </c>
      <c r="B427" s="30">
        <f>'De la BASE'!B423</f>
        <v>41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0.117</v>
      </c>
      <c r="F427" s="9">
        <f>IF('De la BASE'!F423&gt;0,'De la BASE'!F423,'De la BASE'!F423+0.001)</f>
        <v>32.38400000000001</v>
      </c>
      <c r="G427" s="15">
        <v>27699</v>
      </c>
    </row>
    <row r="428" spans="1:7" ht="12.75">
      <c r="A428" s="30" t="str">
        <f>'De la BASE'!A424</f>
        <v>680</v>
      </c>
      <c r="B428" s="30">
        <f>'De la BASE'!B424</f>
        <v>41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0.117</v>
      </c>
      <c r="F428" s="9">
        <f>IF('De la BASE'!F424&gt;0,'De la BASE'!F424,'De la BASE'!F424+0.001)</f>
        <v>38.5058365</v>
      </c>
      <c r="G428" s="15">
        <v>27729</v>
      </c>
    </row>
    <row r="429" spans="1:7" ht="12.75">
      <c r="A429" s="30" t="str">
        <f>'De la BASE'!A425</f>
        <v>680</v>
      </c>
      <c r="B429" s="30">
        <f>'De la BASE'!B425</f>
        <v>41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0.088</v>
      </c>
      <c r="F429" s="9">
        <f>IF('De la BASE'!F425&gt;0,'De la BASE'!F425,'De la BASE'!F425+0.001)</f>
        <v>35.290813099999994</v>
      </c>
      <c r="G429" s="15">
        <v>27760</v>
      </c>
    </row>
    <row r="430" spans="1:7" ht="12.75">
      <c r="A430" s="30" t="str">
        <f>'De la BASE'!A426</f>
        <v>680</v>
      </c>
      <c r="B430" s="30">
        <f>'De la BASE'!B426</f>
        <v>41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0.094</v>
      </c>
      <c r="F430" s="9">
        <f>IF('De la BASE'!F426&gt;0,'De la BASE'!F426,'De la BASE'!F426+0.001)</f>
        <v>45.103</v>
      </c>
      <c r="G430" s="15">
        <v>27791</v>
      </c>
    </row>
    <row r="431" spans="1:7" ht="12.75">
      <c r="A431" s="30" t="str">
        <f>'De la BASE'!A427</f>
        <v>680</v>
      </c>
      <c r="B431" s="30">
        <f>'De la BASE'!B427</f>
        <v>41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0.088</v>
      </c>
      <c r="F431" s="9">
        <f>IF('De la BASE'!F427&gt;0,'De la BASE'!F427,'De la BASE'!F427+0.001)</f>
        <v>48.1909685</v>
      </c>
      <c r="G431" s="15">
        <v>27820</v>
      </c>
    </row>
    <row r="432" spans="1:7" ht="12.75">
      <c r="A432" s="30" t="str">
        <f>'De la BASE'!A428</f>
        <v>680</v>
      </c>
      <c r="B432" s="30">
        <f>'De la BASE'!B428</f>
        <v>41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0.157</v>
      </c>
      <c r="F432" s="9">
        <f>IF('De la BASE'!F428&gt;0,'De la BASE'!F428,'De la BASE'!F428+0.001)</f>
        <v>67.38600000000001</v>
      </c>
      <c r="G432" s="15">
        <v>27851</v>
      </c>
    </row>
    <row r="433" spans="1:7" ht="12.75">
      <c r="A433" s="30" t="str">
        <f>'De la BASE'!A429</f>
        <v>680</v>
      </c>
      <c r="B433" s="30">
        <f>'De la BASE'!B429</f>
        <v>41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0.108</v>
      </c>
      <c r="F433" s="9">
        <f>IF('De la BASE'!F429&gt;0,'De la BASE'!F429,'De la BASE'!F429+0.001)</f>
        <v>94.74966969999998</v>
      </c>
      <c r="G433" s="15">
        <v>27881</v>
      </c>
    </row>
    <row r="434" spans="1:7" ht="12.75">
      <c r="A434" s="30" t="str">
        <f>'De la BASE'!A430</f>
        <v>680</v>
      </c>
      <c r="B434" s="30">
        <f>'De la BASE'!B430</f>
        <v>41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0.092</v>
      </c>
      <c r="F434" s="9">
        <f>IF('De la BASE'!F430&gt;0,'De la BASE'!F430,'De la BASE'!F430+0.001)</f>
        <v>47.362948300000006</v>
      </c>
      <c r="G434" s="15">
        <v>27912</v>
      </c>
    </row>
    <row r="435" spans="1:7" ht="12.75">
      <c r="A435" s="30" t="str">
        <f>'De la BASE'!A431</f>
        <v>680</v>
      </c>
      <c r="B435" s="30">
        <f>'De la BASE'!B431</f>
        <v>41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0.092</v>
      </c>
      <c r="F435" s="9">
        <f>IF('De la BASE'!F431&gt;0,'De la BASE'!F431,'De la BASE'!F431+0.001)</f>
        <v>36.081313400000006</v>
      </c>
      <c r="G435" s="15">
        <v>27942</v>
      </c>
    </row>
    <row r="436" spans="1:7" ht="12.75">
      <c r="A436" s="30" t="str">
        <f>'De la BASE'!A432</f>
        <v>680</v>
      </c>
      <c r="B436" s="30">
        <f>'De la BASE'!B432</f>
        <v>41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0.085</v>
      </c>
      <c r="F436" s="9">
        <f>IF('De la BASE'!F432&gt;0,'De la BASE'!F432,'De la BASE'!F432+0.001)</f>
        <v>22.9163266</v>
      </c>
      <c r="G436" s="15">
        <v>27973</v>
      </c>
    </row>
    <row r="437" spans="1:7" ht="12.75">
      <c r="A437" s="30" t="str">
        <f>'De la BASE'!A433</f>
        <v>680</v>
      </c>
      <c r="B437" s="30">
        <f>'De la BASE'!B433</f>
        <v>41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0.138</v>
      </c>
      <c r="F437" s="9">
        <f>IF('De la BASE'!F433&gt;0,'De la BASE'!F433,'De la BASE'!F433+0.001)</f>
        <v>60.604926699999986</v>
      </c>
      <c r="G437" s="15">
        <v>28004</v>
      </c>
    </row>
    <row r="438" spans="1:7" ht="12.75">
      <c r="A438" s="30" t="str">
        <f>'De la BASE'!A434</f>
        <v>680</v>
      </c>
      <c r="B438" s="30">
        <f>'De la BASE'!B434</f>
        <v>41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0.265</v>
      </c>
      <c r="F438" s="9">
        <f>IF('De la BASE'!F434&gt;0,'De la BASE'!F434,'De la BASE'!F434+0.001)</f>
        <v>95.70200000000001</v>
      </c>
      <c r="G438" s="15">
        <v>28034</v>
      </c>
    </row>
    <row r="439" spans="1:7" ht="12.75">
      <c r="A439" s="30" t="str">
        <f>'De la BASE'!A435</f>
        <v>680</v>
      </c>
      <c r="B439" s="30">
        <f>'De la BASE'!B435</f>
        <v>41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0.211</v>
      </c>
      <c r="F439" s="9">
        <f>IF('De la BASE'!F435&gt;0,'De la BASE'!F435,'De la BASE'!F435+0.001)</f>
        <v>128.79333529999997</v>
      </c>
      <c r="G439" s="15">
        <v>28065</v>
      </c>
    </row>
    <row r="440" spans="1:7" ht="12.75">
      <c r="A440" s="30" t="str">
        <f>'De la BASE'!A436</f>
        <v>680</v>
      </c>
      <c r="B440" s="30">
        <f>'De la BASE'!B436</f>
        <v>41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0.488</v>
      </c>
      <c r="F440" s="9">
        <f>IF('De la BASE'!F436&gt;0,'De la BASE'!F436,'De la BASE'!F436+0.001)</f>
        <v>133.9012434</v>
      </c>
      <c r="G440" s="15">
        <v>28095</v>
      </c>
    </row>
    <row r="441" spans="1:7" ht="12.75">
      <c r="A441" s="30" t="str">
        <f>'De la BASE'!A437</f>
        <v>680</v>
      </c>
      <c r="B441" s="30">
        <f>'De la BASE'!B437</f>
        <v>41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1.683</v>
      </c>
      <c r="F441" s="9">
        <f>IF('De la BASE'!F437&gt;0,'De la BASE'!F437,'De la BASE'!F437+0.001)</f>
        <v>176.7933144</v>
      </c>
      <c r="G441" s="15">
        <v>28126</v>
      </c>
    </row>
    <row r="442" spans="1:7" ht="12.75">
      <c r="A442" s="30" t="str">
        <f>'De la BASE'!A438</f>
        <v>680</v>
      </c>
      <c r="B442" s="30">
        <f>'De la BASE'!B438</f>
        <v>41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1.567</v>
      </c>
      <c r="F442" s="9">
        <f>IF('De la BASE'!F438&gt;0,'De la BASE'!F438,'De la BASE'!F438+0.001)</f>
        <v>184.07524369999996</v>
      </c>
      <c r="G442" s="15">
        <v>28157</v>
      </c>
    </row>
    <row r="443" spans="1:7" ht="12.75">
      <c r="A443" s="30" t="str">
        <f>'De la BASE'!A439</f>
        <v>680</v>
      </c>
      <c r="B443" s="30">
        <f>'De la BASE'!B439</f>
        <v>41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0.859</v>
      </c>
      <c r="F443" s="9">
        <f>IF('De la BASE'!F439&gt;0,'De la BASE'!F439,'De la BASE'!F439+0.001)</f>
        <v>102.34321260000002</v>
      </c>
      <c r="G443" s="15">
        <v>28185</v>
      </c>
    </row>
    <row r="444" spans="1:7" ht="12.75">
      <c r="A444" s="30" t="str">
        <f>'De la BASE'!A440</f>
        <v>680</v>
      </c>
      <c r="B444" s="30">
        <f>'De la BASE'!B440</f>
        <v>41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0.704</v>
      </c>
      <c r="F444" s="9">
        <f>IF('De la BASE'!F440&gt;0,'De la BASE'!F440,'De la BASE'!F440+0.001)</f>
        <v>75.03011519999998</v>
      </c>
      <c r="G444" s="15">
        <v>28216</v>
      </c>
    </row>
    <row r="445" spans="1:7" ht="12.75">
      <c r="A445" s="30" t="str">
        <f>'De la BASE'!A441</f>
        <v>680</v>
      </c>
      <c r="B445" s="30">
        <f>'De la BASE'!B441</f>
        <v>41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0.584</v>
      </c>
      <c r="F445" s="9">
        <f>IF('De la BASE'!F441&gt;0,'De la BASE'!F441,'De la BASE'!F441+0.001)</f>
        <v>69.29168139999999</v>
      </c>
      <c r="G445" s="15">
        <v>28246</v>
      </c>
    </row>
    <row r="446" spans="1:7" ht="12.75">
      <c r="A446" s="30" t="str">
        <f>'De la BASE'!A442</f>
        <v>680</v>
      </c>
      <c r="B446" s="30">
        <f>'De la BASE'!B442</f>
        <v>41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0.547</v>
      </c>
      <c r="F446" s="9">
        <f>IF('De la BASE'!F442&gt;0,'De la BASE'!F442,'De la BASE'!F442+0.001)</f>
        <v>75.47506729999999</v>
      </c>
      <c r="G446" s="15">
        <v>28277</v>
      </c>
    </row>
    <row r="447" spans="1:7" ht="12.75">
      <c r="A447" s="30" t="str">
        <f>'De la BASE'!A443</f>
        <v>680</v>
      </c>
      <c r="B447" s="30">
        <f>'De la BASE'!B443</f>
        <v>41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0.429</v>
      </c>
      <c r="F447" s="9">
        <f>IF('De la BASE'!F443&gt;0,'De la BASE'!F443,'De la BASE'!F443+0.001)</f>
        <v>42.1170352</v>
      </c>
      <c r="G447" s="15">
        <v>28307</v>
      </c>
    </row>
    <row r="448" spans="1:7" ht="12.75">
      <c r="A448" s="30" t="str">
        <f>'De la BASE'!A444</f>
        <v>680</v>
      </c>
      <c r="B448" s="30">
        <f>'De la BASE'!B444</f>
        <v>41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0.338</v>
      </c>
      <c r="F448" s="9">
        <f>IF('De la BASE'!F444&gt;0,'De la BASE'!F444,'De la BASE'!F444+0.001)</f>
        <v>30.701676999999993</v>
      </c>
      <c r="G448" s="15">
        <v>28338</v>
      </c>
    </row>
    <row r="449" spans="1:7" ht="12.75">
      <c r="A449" s="30" t="str">
        <f>'De la BASE'!A445</f>
        <v>680</v>
      </c>
      <c r="B449" s="30">
        <f>'De la BASE'!B445</f>
        <v>41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0.276</v>
      </c>
      <c r="F449" s="9">
        <f>IF('De la BASE'!F445&gt;0,'De la BASE'!F445,'De la BASE'!F445+0.001)</f>
        <v>26.781983599999997</v>
      </c>
      <c r="G449" s="15">
        <v>28369</v>
      </c>
    </row>
    <row r="450" spans="1:7" ht="12.75">
      <c r="A450" s="30" t="str">
        <f>'De la BASE'!A446</f>
        <v>680</v>
      </c>
      <c r="B450" s="30">
        <f>'De la BASE'!B446</f>
        <v>41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0.312</v>
      </c>
      <c r="F450" s="9">
        <f>IF('De la BASE'!F446&gt;0,'De la BASE'!F446,'De la BASE'!F446+0.001)</f>
        <v>86.49903900000001</v>
      </c>
      <c r="G450" s="15">
        <v>28399</v>
      </c>
    </row>
    <row r="451" spans="1:7" ht="12.75">
      <c r="A451" s="30" t="str">
        <f>'De la BASE'!A447</f>
        <v>680</v>
      </c>
      <c r="B451" s="30">
        <f>'De la BASE'!B447</f>
        <v>41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0.244</v>
      </c>
      <c r="F451" s="9">
        <f>IF('De la BASE'!F447&gt;0,'De la BASE'!F447,'De la BASE'!F447+0.001)</f>
        <v>66.2684693</v>
      </c>
      <c r="G451" s="15">
        <v>28430</v>
      </c>
    </row>
    <row r="452" spans="1:7" ht="12.75">
      <c r="A452" s="30" t="str">
        <f>'De la BASE'!A448</f>
        <v>680</v>
      </c>
      <c r="B452" s="30">
        <f>'De la BASE'!B448</f>
        <v>41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0.598</v>
      </c>
      <c r="F452" s="9">
        <f>IF('De la BASE'!F448&gt;0,'De la BASE'!F448,'De la BASE'!F448+0.001)</f>
        <v>203.40096269999998</v>
      </c>
      <c r="G452" s="15">
        <v>28460</v>
      </c>
    </row>
    <row r="453" spans="1:7" ht="12.75">
      <c r="A453" s="30" t="str">
        <f>'De la BASE'!A449</f>
        <v>680</v>
      </c>
      <c r="B453" s="30">
        <f>'De la BASE'!B449</f>
        <v>41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0.71</v>
      </c>
      <c r="F453" s="9">
        <f>IF('De la BASE'!F449&gt;0,'De la BASE'!F449,'De la BASE'!F449+0.001)</f>
        <v>102.24944219999998</v>
      </c>
      <c r="G453" s="15">
        <v>28491</v>
      </c>
    </row>
    <row r="454" spans="1:7" ht="12.75">
      <c r="A454" s="30" t="str">
        <f>'De la BASE'!A450</f>
        <v>680</v>
      </c>
      <c r="B454" s="30">
        <f>'De la BASE'!B450</f>
        <v>41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3.112</v>
      </c>
      <c r="F454" s="9">
        <f>IF('De la BASE'!F450&gt;0,'De la BASE'!F450,'De la BASE'!F450+0.001)</f>
        <v>266.92629730000004</v>
      </c>
      <c r="G454" s="15">
        <v>28522</v>
      </c>
    </row>
    <row r="455" spans="1:7" ht="12.75">
      <c r="A455" s="30" t="str">
        <f>'De la BASE'!A451</f>
        <v>680</v>
      </c>
      <c r="B455" s="30">
        <f>'De la BASE'!B451</f>
        <v>41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1.016</v>
      </c>
      <c r="F455" s="9">
        <f>IF('De la BASE'!F451&gt;0,'De la BASE'!F451,'De la BASE'!F451+0.001)</f>
        <v>155.54470159999997</v>
      </c>
      <c r="G455" s="15">
        <v>28550</v>
      </c>
    </row>
    <row r="456" spans="1:7" ht="12.75">
      <c r="A456" s="30" t="str">
        <f>'De la BASE'!A452</f>
        <v>680</v>
      </c>
      <c r="B456" s="30">
        <f>'De la BASE'!B452</f>
        <v>41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1.598</v>
      </c>
      <c r="F456" s="9">
        <f>IF('De la BASE'!F452&gt;0,'De la BASE'!F452,'De la BASE'!F452+0.001)</f>
        <v>147.9380704</v>
      </c>
      <c r="G456" s="15">
        <v>28581</v>
      </c>
    </row>
    <row r="457" spans="1:7" ht="12.75">
      <c r="A457" s="30" t="str">
        <f>'De la BASE'!A453</f>
        <v>680</v>
      </c>
      <c r="B457" s="30">
        <f>'De la BASE'!B453</f>
        <v>41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1.114</v>
      </c>
      <c r="F457" s="9">
        <f>IF('De la BASE'!F453&gt;0,'De la BASE'!F453,'De la BASE'!F453+0.001)</f>
        <v>158.83682379999996</v>
      </c>
      <c r="G457" s="15">
        <v>28611</v>
      </c>
    </row>
    <row r="458" spans="1:7" ht="12.75">
      <c r="A458" s="30" t="str">
        <f>'De la BASE'!A454</f>
        <v>680</v>
      </c>
      <c r="B458" s="30">
        <f>'De la BASE'!B454</f>
        <v>41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0.896</v>
      </c>
      <c r="F458" s="9">
        <f>IF('De la BASE'!F454&gt;0,'De la BASE'!F454,'De la BASE'!F454+0.001)</f>
        <v>102.01680929999998</v>
      </c>
      <c r="G458" s="15">
        <v>28642</v>
      </c>
    </row>
    <row r="459" spans="1:7" ht="12.75">
      <c r="A459" s="30" t="str">
        <f>'De la BASE'!A455</f>
        <v>680</v>
      </c>
      <c r="B459" s="30">
        <f>'De la BASE'!B455</f>
        <v>41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0.701</v>
      </c>
      <c r="F459" s="9">
        <f>IF('De la BASE'!F455&gt;0,'De la BASE'!F455,'De la BASE'!F455+0.001)</f>
        <v>53.177804800000004</v>
      </c>
      <c r="G459" s="15">
        <v>28672</v>
      </c>
    </row>
    <row r="460" spans="1:7" ht="12.75">
      <c r="A460" s="30" t="str">
        <f>'De la BASE'!A456</f>
        <v>680</v>
      </c>
      <c r="B460" s="30">
        <f>'De la BASE'!B456</f>
        <v>41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0.551</v>
      </c>
      <c r="F460" s="9">
        <f>IF('De la BASE'!F456&gt;0,'De la BASE'!F456,'De la BASE'!F456+0.001)</f>
        <v>34.313999999999986</v>
      </c>
      <c r="G460" s="15">
        <v>28703</v>
      </c>
    </row>
    <row r="461" spans="1:7" ht="12.75">
      <c r="A461" s="30" t="str">
        <f>'De la BASE'!A457</f>
        <v>680</v>
      </c>
      <c r="B461" s="30">
        <f>'De la BASE'!B457</f>
        <v>41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0.435</v>
      </c>
      <c r="F461" s="9">
        <f>IF('De la BASE'!F457&gt;0,'De la BASE'!F457,'De la BASE'!F457+0.001)</f>
        <v>28.3768099</v>
      </c>
      <c r="G461" s="15">
        <v>28734</v>
      </c>
    </row>
    <row r="462" spans="1:7" ht="12.75">
      <c r="A462" s="30" t="str">
        <f>'De la BASE'!A458</f>
        <v>680</v>
      </c>
      <c r="B462" s="30">
        <f>'De la BASE'!B458</f>
        <v>41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0.347</v>
      </c>
      <c r="F462" s="9">
        <f>IF('De la BASE'!F458&gt;0,'De la BASE'!F458,'De la BASE'!F458+0.001)</f>
        <v>28.71882290000001</v>
      </c>
      <c r="G462" s="15">
        <v>28764</v>
      </c>
    </row>
    <row r="463" spans="1:7" ht="12.75">
      <c r="A463" s="30" t="str">
        <f>'De la BASE'!A459</f>
        <v>680</v>
      </c>
      <c r="B463" s="30">
        <f>'De la BASE'!B459</f>
        <v>41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0.39</v>
      </c>
      <c r="F463" s="9">
        <f>IF('De la BASE'!F459&gt;0,'De la BASE'!F459,'De la BASE'!F459+0.001)</f>
        <v>69.1100588</v>
      </c>
      <c r="G463" s="15">
        <v>28795</v>
      </c>
    </row>
    <row r="464" spans="1:7" ht="12.75">
      <c r="A464" s="30" t="str">
        <f>'De la BASE'!A460</f>
        <v>680</v>
      </c>
      <c r="B464" s="30">
        <f>'De la BASE'!B460</f>
        <v>41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1.883</v>
      </c>
      <c r="F464" s="9">
        <f>IF('De la BASE'!F460&gt;0,'De la BASE'!F460,'De la BASE'!F460+0.001)</f>
        <v>299.47101360000005</v>
      </c>
      <c r="G464" s="15">
        <v>28825</v>
      </c>
    </row>
    <row r="465" spans="1:7" ht="12.75">
      <c r="A465" s="30" t="str">
        <f>'De la BASE'!A461</f>
        <v>680</v>
      </c>
      <c r="B465" s="30">
        <f>'De la BASE'!B461</f>
        <v>41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1.737</v>
      </c>
      <c r="F465" s="9">
        <f>IF('De la BASE'!F461&gt;0,'De la BASE'!F461,'De la BASE'!F461+0.001)</f>
        <v>241.9040382</v>
      </c>
      <c r="G465" s="15">
        <v>28856</v>
      </c>
    </row>
    <row r="466" spans="1:7" ht="12.75">
      <c r="A466" s="30" t="str">
        <f>'De la BASE'!A462</f>
        <v>680</v>
      </c>
      <c r="B466" s="30">
        <f>'De la BASE'!B462</f>
        <v>41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6.257</v>
      </c>
      <c r="F466" s="9">
        <f>IF('De la BASE'!F462&gt;0,'De la BASE'!F462,'De la BASE'!F462+0.001)</f>
        <v>434.215</v>
      </c>
      <c r="G466" s="15">
        <v>28887</v>
      </c>
    </row>
    <row r="467" spans="1:7" ht="12.75">
      <c r="A467" s="30" t="str">
        <f>'De la BASE'!A463</f>
        <v>680</v>
      </c>
      <c r="B467" s="30">
        <f>'De la BASE'!B463</f>
        <v>41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3.032</v>
      </c>
      <c r="F467" s="9">
        <f>IF('De la BASE'!F463&gt;0,'De la BASE'!F463,'De la BASE'!F463+0.001)</f>
        <v>269.475</v>
      </c>
      <c r="G467" s="15">
        <v>28915</v>
      </c>
    </row>
    <row r="468" spans="1:7" ht="12.75">
      <c r="A468" s="30" t="str">
        <f>'De la BASE'!A464</f>
        <v>680</v>
      </c>
      <c r="B468" s="30">
        <f>'De la BASE'!B464</f>
        <v>41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1.652</v>
      </c>
      <c r="F468" s="9">
        <f>IF('De la BASE'!F464&gt;0,'De la BASE'!F464,'De la BASE'!F464+0.001)</f>
        <v>247.0311588</v>
      </c>
      <c r="G468" s="15">
        <v>28946</v>
      </c>
    </row>
    <row r="469" spans="1:7" ht="12.75">
      <c r="A469" s="30" t="str">
        <f>'De la BASE'!A465</f>
        <v>680</v>
      </c>
      <c r="B469" s="30">
        <f>'De la BASE'!B465</f>
        <v>41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1.345</v>
      </c>
      <c r="F469" s="9">
        <f>IF('De la BASE'!F465&gt;0,'De la BASE'!F465,'De la BASE'!F465+0.001)</f>
        <v>141.29368269999995</v>
      </c>
      <c r="G469" s="15">
        <v>28976</v>
      </c>
    </row>
    <row r="470" spans="1:7" ht="12.75">
      <c r="A470" s="30" t="str">
        <f>'De la BASE'!A466</f>
        <v>680</v>
      </c>
      <c r="B470" s="30">
        <f>'De la BASE'!B466</f>
        <v>41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1.047</v>
      </c>
      <c r="F470" s="9">
        <f>IF('De la BASE'!F466&gt;0,'De la BASE'!F466,'De la BASE'!F466+0.001)</f>
        <v>84.14800000000001</v>
      </c>
      <c r="G470" s="15">
        <v>29007</v>
      </c>
    </row>
    <row r="471" spans="1:7" ht="12.75">
      <c r="A471" s="30" t="str">
        <f>'De la BASE'!A467</f>
        <v>680</v>
      </c>
      <c r="B471" s="30">
        <f>'De la BASE'!B467</f>
        <v>41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0.81</v>
      </c>
      <c r="F471" s="9">
        <f>IF('De la BASE'!F467&gt;0,'De la BASE'!F467,'De la BASE'!F467+0.001)</f>
        <v>46.887711100000004</v>
      </c>
      <c r="G471" s="15">
        <v>29037</v>
      </c>
    </row>
    <row r="472" spans="1:7" ht="12.75">
      <c r="A472" s="30" t="str">
        <f>'De la BASE'!A468</f>
        <v>680</v>
      </c>
      <c r="B472" s="30">
        <f>'De la BASE'!B468</f>
        <v>41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0.629</v>
      </c>
      <c r="F472" s="9">
        <f>IF('De la BASE'!F468&gt;0,'De la BASE'!F468,'De la BASE'!F468+0.001)</f>
        <v>33.5619384</v>
      </c>
      <c r="G472" s="15">
        <v>29068</v>
      </c>
    </row>
    <row r="473" spans="1:7" ht="12.75">
      <c r="A473" s="30" t="str">
        <f>'De la BASE'!A469</f>
        <v>680</v>
      </c>
      <c r="B473" s="30">
        <f>'De la BASE'!B469</f>
        <v>41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0.499</v>
      </c>
      <c r="F473" s="9">
        <f>IF('De la BASE'!F469&gt;0,'De la BASE'!F469,'De la BASE'!F469+0.001)</f>
        <v>32.102999999999994</v>
      </c>
      <c r="G473" s="15">
        <v>29099</v>
      </c>
    </row>
    <row r="474" spans="1:7" ht="12.75">
      <c r="A474" s="30" t="str">
        <f>'De la BASE'!A470</f>
        <v>680</v>
      </c>
      <c r="B474" s="30">
        <f>'De la BASE'!B470</f>
        <v>41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0.829</v>
      </c>
      <c r="F474" s="9">
        <f>IF('De la BASE'!F470&gt;0,'De la BASE'!F470,'De la BASE'!F470+0.001)</f>
        <v>194.225</v>
      </c>
      <c r="G474" s="15">
        <v>29129</v>
      </c>
    </row>
    <row r="475" spans="1:7" ht="12.75">
      <c r="A475" s="30" t="str">
        <f>'De la BASE'!A471</f>
        <v>680</v>
      </c>
      <c r="B475" s="30">
        <f>'De la BASE'!B471</f>
        <v>41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0.49</v>
      </c>
      <c r="F475" s="9">
        <f>IF('De la BASE'!F471&gt;0,'De la BASE'!F471,'De la BASE'!F471+0.001)</f>
        <v>70.47000899999999</v>
      </c>
      <c r="G475" s="15">
        <v>29160</v>
      </c>
    </row>
    <row r="476" spans="1:7" ht="12.75">
      <c r="A476" s="30" t="str">
        <f>'De la BASE'!A472</f>
        <v>680</v>
      </c>
      <c r="B476" s="30">
        <f>'De la BASE'!B472</f>
        <v>41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0.437</v>
      </c>
      <c r="F476" s="9">
        <f>IF('De la BASE'!F472&gt;0,'De la BASE'!F472,'De la BASE'!F472+0.001)</f>
        <v>54.6929072</v>
      </c>
      <c r="G476" s="15">
        <v>29190</v>
      </c>
    </row>
    <row r="477" spans="1:7" ht="12.75">
      <c r="A477" s="30" t="str">
        <f>'De la BASE'!A473</f>
        <v>680</v>
      </c>
      <c r="B477" s="30">
        <f>'De la BASE'!B473</f>
        <v>41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0.342</v>
      </c>
      <c r="F477" s="9">
        <f>IF('De la BASE'!F473&gt;0,'De la BASE'!F473,'De la BASE'!F473+0.001)</f>
        <v>53.2706963</v>
      </c>
      <c r="G477" s="15">
        <v>29221</v>
      </c>
    </row>
    <row r="478" spans="1:7" ht="12.75">
      <c r="A478" s="30" t="str">
        <f>'De la BASE'!A474</f>
        <v>680</v>
      </c>
      <c r="B478" s="30">
        <f>'De la BASE'!B474</f>
        <v>41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0.313</v>
      </c>
      <c r="F478" s="9">
        <f>IF('De la BASE'!F474&gt;0,'De la BASE'!F474,'De la BASE'!F474+0.001)</f>
        <v>56.13697330000001</v>
      </c>
      <c r="G478" s="15">
        <v>29252</v>
      </c>
    </row>
    <row r="479" spans="1:7" ht="12.75">
      <c r="A479" s="30" t="str">
        <f>'De la BASE'!A475</f>
        <v>680</v>
      </c>
      <c r="B479" s="30">
        <f>'De la BASE'!B475</f>
        <v>41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0.316</v>
      </c>
      <c r="F479" s="9">
        <f>IF('De la BASE'!F475&gt;0,'De la BASE'!F475,'De la BASE'!F475+0.001)</f>
        <v>76.9</v>
      </c>
      <c r="G479" s="15">
        <v>29281</v>
      </c>
    </row>
    <row r="480" spans="1:7" ht="12.75">
      <c r="A480" s="30" t="str">
        <f>'De la BASE'!A476</f>
        <v>680</v>
      </c>
      <c r="B480" s="30">
        <f>'De la BASE'!B476</f>
        <v>41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0.331</v>
      </c>
      <c r="F480" s="9">
        <f>IF('De la BASE'!F476&gt;0,'De la BASE'!F476,'De la BASE'!F476+0.001)</f>
        <v>98.00759680000002</v>
      </c>
      <c r="G480" s="15">
        <v>29312</v>
      </c>
    </row>
    <row r="481" spans="1:7" ht="12.75">
      <c r="A481" s="30" t="str">
        <f>'De la BASE'!A477</f>
        <v>680</v>
      </c>
      <c r="B481" s="30">
        <f>'De la BASE'!B477</f>
        <v>41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0.333</v>
      </c>
      <c r="F481" s="9">
        <f>IF('De la BASE'!F477&gt;0,'De la BASE'!F477,'De la BASE'!F477+0.001)</f>
        <v>119.50849690000001</v>
      </c>
      <c r="G481" s="15">
        <v>29342</v>
      </c>
    </row>
    <row r="482" spans="1:7" ht="12.75">
      <c r="A482" s="30" t="str">
        <f>'De la BASE'!A478</f>
        <v>680</v>
      </c>
      <c r="B482" s="30">
        <f>'De la BASE'!B478</f>
        <v>41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0.297</v>
      </c>
      <c r="F482" s="9">
        <f>IF('De la BASE'!F478&gt;0,'De la BASE'!F478,'De la BASE'!F478+0.001)</f>
        <v>43.19916989999999</v>
      </c>
      <c r="G482" s="15">
        <v>29373</v>
      </c>
    </row>
    <row r="483" spans="1:7" ht="12.75">
      <c r="A483" s="30" t="str">
        <f>'De la BASE'!A479</f>
        <v>680</v>
      </c>
      <c r="B483" s="30">
        <f>'De la BASE'!B479</f>
        <v>41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0.243</v>
      </c>
      <c r="F483" s="9">
        <f>IF('De la BASE'!F479&gt;0,'De la BASE'!F479,'De la BASE'!F479+0.001)</f>
        <v>25.371999999999996</v>
      </c>
      <c r="G483" s="15">
        <v>29403</v>
      </c>
    </row>
    <row r="484" spans="1:7" ht="12.75">
      <c r="A484" s="30" t="str">
        <f>'De la BASE'!A480</f>
        <v>680</v>
      </c>
      <c r="B484" s="30">
        <f>'De la BASE'!B480</f>
        <v>41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0.209</v>
      </c>
      <c r="F484" s="9">
        <f>IF('De la BASE'!F480&gt;0,'De la BASE'!F480,'De la BASE'!F480+0.001)</f>
        <v>22.44834940000001</v>
      </c>
      <c r="G484" s="15">
        <v>29434</v>
      </c>
    </row>
    <row r="485" spans="1:7" ht="12.75">
      <c r="A485" s="30" t="str">
        <f>'De la BASE'!A481</f>
        <v>680</v>
      </c>
      <c r="B485" s="30">
        <f>'De la BASE'!B481</f>
        <v>41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0.182</v>
      </c>
      <c r="F485" s="9">
        <f>IF('De la BASE'!F481&gt;0,'De la BASE'!F481,'De la BASE'!F481+0.001)</f>
        <v>21.785</v>
      </c>
      <c r="G485" s="15">
        <v>29465</v>
      </c>
    </row>
    <row r="486" spans="1:7" ht="12.75">
      <c r="A486" s="30" t="str">
        <f>'De la BASE'!A482</f>
        <v>680</v>
      </c>
      <c r="B486" s="30">
        <f>'De la BASE'!B482</f>
        <v>41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0.186</v>
      </c>
      <c r="F486" s="9">
        <f>IF('De la BASE'!F482&gt;0,'De la BASE'!F482,'De la BASE'!F482+0.001)</f>
        <v>41.910288800000004</v>
      </c>
      <c r="G486" s="15">
        <v>29495</v>
      </c>
    </row>
    <row r="487" spans="1:7" ht="12.75">
      <c r="A487" s="30" t="str">
        <f>'De la BASE'!A483</f>
        <v>680</v>
      </c>
      <c r="B487" s="30">
        <f>'De la BASE'!B483</f>
        <v>41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0.189</v>
      </c>
      <c r="F487" s="9">
        <f>IF('De la BASE'!F483&gt;0,'De la BASE'!F483,'De la BASE'!F483+0.001)</f>
        <v>85.94608749999999</v>
      </c>
      <c r="G487" s="15">
        <v>29526</v>
      </c>
    </row>
    <row r="488" spans="1:7" ht="12.75">
      <c r="A488" s="30" t="str">
        <f>'De la BASE'!A484</f>
        <v>680</v>
      </c>
      <c r="B488" s="30">
        <f>'De la BASE'!B484</f>
        <v>41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0.125</v>
      </c>
      <c r="F488" s="9">
        <f>IF('De la BASE'!F484&gt;0,'De la BASE'!F484,'De la BASE'!F484+0.001)</f>
        <v>91.5144365</v>
      </c>
      <c r="G488" s="15">
        <v>29556</v>
      </c>
    </row>
    <row r="489" spans="1:7" ht="12.75">
      <c r="A489" s="30" t="str">
        <f>'De la BASE'!A485</f>
        <v>680</v>
      </c>
      <c r="B489" s="30">
        <f>'De la BASE'!B485</f>
        <v>41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0.109</v>
      </c>
      <c r="F489" s="9">
        <f>IF('De la BASE'!F485&gt;0,'De la BASE'!F485,'De la BASE'!F485+0.001)</f>
        <v>78.95808490000002</v>
      </c>
      <c r="G489" s="15">
        <v>29587</v>
      </c>
    </row>
    <row r="490" spans="1:7" ht="12.75">
      <c r="A490" s="30" t="str">
        <f>'De la BASE'!A486</f>
        <v>680</v>
      </c>
      <c r="B490" s="30">
        <f>'De la BASE'!B486</f>
        <v>41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0.104</v>
      </c>
      <c r="F490" s="9">
        <f>IF('De la BASE'!F486&gt;0,'De la BASE'!F486,'De la BASE'!F486+0.001)</f>
        <v>77.5115123</v>
      </c>
      <c r="G490" s="15">
        <v>29618</v>
      </c>
    </row>
    <row r="491" spans="1:7" ht="12.75">
      <c r="A491" s="30" t="str">
        <f>'De la BASE'!A487</f>
        <v>680</v>
      </c>
      <c r="B491" s="30">
        <f>'De la BASE'!B487</f>
        <v>41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0.099</v>
      </c>
      <c r="F491" s="9">
        <f>IF('De la BASE'!F487&gt;0,'De la BASE'!F487,'De la BASE'!F487+0.001)</f>
        <v>47.3831153</v>
      </c>
      <c r="G491" s="15">
        <v>29646</v>
      </c>
    </row>
    <row r="492" spans="1:7" ht="12.75">
      <c r="A492" s="30" t="str">
        <f>'De la BASE'!A488</f>
        <v>680</v>
      </c>
      <c r="B492" s="30">
        <f>'De la BASE'!B488</f>
        <v>41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0.133</v>
      </c>
      <c r="F492" s="9">
        <f>IF('De la BASE'!F488&gt;0,'De la BASE'!F488,'De la BASE'!F488+0.001)</f>
        <v>94.82</v>
      </c>
      <c r="G492" s="15">
        <v>29677</v>
      </c>
    </row>
    <row r="493" spans="1:7" ht="12.75">
      <c r="A493" s="30" t="str">
        <f>'De la BASE'!A489</f>
        <v>680</v>
      </c>
      <c r="B493" s="30">
        <f>'De la BASE'!B489</f>
        <v>41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0.138</v>
      </c>
      <c r="F493" s="9">
        <f>IF('De la BASE'!F489&gt;0,'De la BASE'!F489,'De la BASE'!F489+0.001)</f>
        <v>94.52220770000004</v>
      </c>
      <c r="G493" s="15">
        <v>29707</v>
      </c>
    </row>
    <row r="494" spans="1:7" ht="12.75">
      <c r="A494" s="30" t="str">
        <f>'De la BASE'!A490</f>
        <v>680</v>
      </c>
      <c r="B494" s="30">
        <f>'De la BASE'!B490</f>
        <v>41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0.115</v>
      </c>
      <c r="F494" s="9">
        <f>IF('De la BASE'!F490&gt;0,'De la BASE'!F490,'De la BASE'!F490+0.001)</f>
        <v>34.575959799999985</v>
      </c>
      <c r="G494" s="15">
        <v>29738</v>
      </c>
    </row>
    <row r="495" spans="1:7" ht="12.75">
      <c r="A495" s="30" t="str">
        <f>'De la BASE'!A491</f>
        <v>680</v>
      </c>
      <c r="B495" s="30">
        <f>'De la BASE'!B491</f>
        <v>41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0.101</v>
      </c>
      <c r="F495" s="9">
        <f>IF('De la BASE'!F491&gt;0,'De la BASE'!F491,'De la BASE'!F491+0.001)</f>
        <v>20.779345799999994</v>
      </c>
      <c r="G495" s="15">
        <v>29768</v>
      </c>
    </row>
    <row r="496" spans="1:7" ht="12.75">
      <c r="A496" s="30" t="str">
        <f>'De la BASE'!A492</f>
        <v>680</v>
      </c>
      <c r="B496" s="30">
        <f>'De la BASE'!B492</f>
        <v>41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0.09</v>
      </c>
      <c r="F496" s="9">
        <f>IF('De la BASE'!F492&gt;0,'De la BASE'!F492,'De la BASE'!F492+0.001)</f>
        <v>19.036999999999995</v>
      </c>
      <c r="G496" s="15">
        <v>29799</v>
      </c>
    </row>
    <row r="497" spans="1:7" ht="12.75">
      <c r="A497" s="30" t="str">
        <f>'De la BASE'!A493</f>
        <v>680</v>
      </c>
      <c r="B497" s="30">
        <f>'De la BASE'!B493</f>
        <v>41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0.082</v>
      </c>
      <c r="F497" s="9">
        <f>IF('De la BASE'!F493&gt;0,'De la BASE'!F493,'De la BASE'!F493+0.001)</f>
        <v>24.182276000000005</v>
      </c>
      <c r="G497" s="15">
        <v>29830</v>
      </c>
    </row>
    <row r="498" spans="1:7" ht="12.75">
      <c r="A498" s="30" t="str">
        <f>'De la BASE'!A494</f>
        <v>680</v>
      </c>
      <c r="B498" s="30">
        <f>'De la BASE'!B494</f>
        <v>41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0.074</v>
      </c>
      <c r="F498" s="9">
        <f>IF('De la BASE'!F494&gt;0,'De la BASE'!F494,'De la BASE'!F494+0.001)</f>
        <v>29.4414673</v>
      </c>
      <c r="G498" s="15">
        <v>29860</v>
      </c>
    </row>
    <row r="499" spans="1:7" ht="12.75">
      <c r="A499" s="30" t="str">
        <f>'De la BASE'!A495</f>
        <v>680</v>
      </c>
      <c r="B499" s="30">
        <f>'De la BASE'!B495</f>
        <v>41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0.067</v>
      </c>
      <c r="F499" s="9">
        <f>IF('De la BASE'!F495&gt;0,'De la BASE'!F495,'De la BASE'!F495+0.001)</f>
        <v>18.61</v>
      </c>
      <c r="G499" s="15">
        <v>29891</v>
      </c>
    </row>
    <row r="500" spans="1:7" ht="12.75">
      <c r="A500" s="30" t="str">
        <f>'De la BASE'!A496</f>
        <v>680</v>
      </c>
      <c r="B500" s="30">
        <f>'De la BASE'!B496</f>
        <v>41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1.29</v>
      </c>
      <c r="F500" s="9">
        <f>IF('De la BASE'!F496&gt;0,'De la BASE'!F496,'De la BASE'!F496+0.001)</f>
        <v>160.4006004</v>
      </c>
      <c r="G500" s="15">
        <v>29921</v>
      </c>
    </row>
    <row r="501" spans="1:7" ht="12.75">
      <c r="A501" s="30" t="str">
        <f>'De la BASE'!A497</f>
        <v>680</v>
      </c>
      <c r="B501" s="30">
        <f>'De la BASE'!B497</f>
        <v>41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0.45</v>
      </c>
      <c r="F501" s="9">
        <f>IF('De la BASE'!F497&gt;0,'De la BASE'!F497,'De la BASE'!F497+0.001)</f>
        <v>89.44090560000001</v>
      </c>
      <c r="G501" s="15">
        <v>29952</v>
      </c>
    </row>
    <row r="502" spans="1:7" ht="12.75">
      <c r="A502" s="30" t="str">
        <f>'De la BASE'!A498</f>
        <v>680</v>
      </c>
      <c r="B502" s="30">
        <f>'De la BASE'!B498</f>
        <v>41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0.401</v>
      </c>
      <c r="F502" s="9">
        <f>IF('De la BASE'!F498&gt;0,'De la BASE'!F498,'De la BASE'!F498+0.001)</f>
        <v>54.472840900000016</v>
      </c>
      <c r="G502" s="15">
        <v>29983</v>
      </c>
    </row>
    <row r="503" spans="1:7" ht="12.75">
      <c r="A503" s="30" t="str">
        <f>'De la BASE'!A499</f>
        <v>680</v>
      </c>
      <c r="B503" s="30">
        <f>'De la BASE'!B499</f>
        <v>41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0.362</v>
      </c>
      <c r="F503" s="9">
        <f>IF('De la BASE'!F499&gt;0,'De la BASE'!F499,'De la BASE'!F499+0.001)</f>
        <v>52.6248965</v>
      </c>
      <c r="G503" s="15">
        <v>30011</v>
      </c>
    </row>
    <row r="504" spans="1:7" ht="12.75">
      <c r="A504" s="30" t="str">
        <f>'De la BASE'!A500</f>
        <v>680</v>
      </c>
      <c r="B504" s="30">
        <f>'De la BASE'!B500</f>
        <v>41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</v>
      </c>
      <c r="F504" s="9">
        <f>IF('De la BASE'!F500&gt;0,'De la BASE'!F500,'De la BASE'!F500+0.001)</f>
        <v>57.405</v>
      </c>
      <c r="G504" s="15">
        <v>30042</v>
      </c>
    </row>
    <row r="505" spans="1:7" ht="12.75">
      <c r="A505" s="30" t="str">
        <f>'De la BASE'!A501</f>
        <v>680</v>
      </c>
      <c r="B505" s="30">
        <f>'De la BASE'!B501</f>
        <v>41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0.279</v>
      </c>
      <c r="F505" s="9">
        <f>IF('De la BASE'!F501&gt;0,'De la BASE'!F501,'De la BASE'!F501+0.001)</f>
        <v>48.698460999999995</v>
      </c>
      <c r="G505" s="15">
        <v>30072</v>
      </c>
    </row>
    <row r="506" spans="1:7" ht="12.75">
      <c r="A506" s="30" t="str">
        <f>'De la BASE'!A502</f>
        <v>680</v>
      </c>
      <c r="B506" s="30">
        <f>'De la BASE'!B502</f>
        <v>41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0.228</v>
      </c>
      <c r="F506" s="9">
        <f>IF('De la BASE'!F502&gt;0,'De la BASE'!F502,'De la BASE'!F502+0.001)</f>
        <v>35.90722219999999</v>
      </c>
      <c r="G506" s="15">
        <v>30103</v>
      </c>
    </row>
    <row r="507" spans="1:7" ht="12.75">
      <c r="A507" s="30" t="str">
        <f>'De la BASE'!A503</f>
        <v>680</v>
      </c>
      <c r="B507" s="30">
        <f>'De la BASE'!B503</f>
        <v>41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0.189</v>
      </c>
      <c r="F507" s="9">
        <f>IF('De la BASE'!F503&gt;0,'De la BASE'!F503,'De la BASE'!F503+0.001)</f>
        <v>22.297000000000004</v>
      </c>
      <c r="G507" s="15">
        <v>30133</v>
      </c>
    </row>
    <row r="508" spans="1:7" ht="12.75">
      <c r="A508" s="30" t="str">
        <f>'De la BASE'!A504</f>
        <v>680</v>
      </c>
      <c r="B508" s="30">
        <f>'De la BASE'!B504</f>
        <v>41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0.159</v>
      </c>
      <c r="F508" s="9">
        <f>IF('De la BASE'!F504&gt;0,'De la BASE'!F504,'De la BASE'!F504+0.001)</f>
        <v>20.586651899999996</v>
      </c>
      <c r="G508" s="15">
        <v>30164</v>
      </c>
    </row>
    <row r="509" spans="1:7" ht="12.75">
      <c r="A509" s="30" t="str">
        <f>'De la BASE'!A505</f>
        <v>680</v>
      </c>
      <c r="B509" s="30">
        <f>'De la BASE'!B505</f>
        <v>41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0.243</v>
      </c>
      <c r="F509" s="9">
        <f>IF('De la BASE'!F505&gt;0,'De la BASE'!F505,'De la BASE'!F505+0.001)</f>
        <v>40.86684979999999</v>
      </c>
      <c r="G509" s="15">
        <v>30195</v>
      </c>
    </row>
    <row r="510" spans="1:7" ht="12.75">
      <c r="A510" s="30" t="str">
        <f>'De la BASE'!A506</f>
        <v>680</v>
      </c>
      <c r="B510" s="30">
        <f>'De la BASE'!B506</f>
        <v>41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0.172</v>
      </c>
      <c r="F510" s="9">
        <f>IF('De la BASE'!F506&gt;0,'De la BASE'!F506,'De la BASE'!F506+0.001)</f>
        <v>33.3565695</v>
      </c>
      <c r="G510" s="15">
        <v>30225</v>
      </c>
    </row>
    <row r="511" spans="1:7" ht="12.75">
      <c r="A511" s="30" t="str">
        <f>'De la BASE'!A507</f>
        <v>680</v>
      </c>
      <c r="B511" s="30">
        <f>'De la BASE'!B507</f>
        <v>41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0.358</v>
      </c>
      <c r="F511" s="9">
        <f>IF('De la BASE'!F507&gt;0,'De la BASE'!F507,'De la BASE'!F507+0.001)</f>
        <v>177.37400000000002</v>
      </c>
      <c r="G511" s="15">
        <v>30256</v>
      </c>
    </row>
    <row r="512" spans="1:7" ht="12.75">
      <c r="A512" s="30" t="str">
        <f>'De la BASE'!A508</f>
        <v>680</v>
      </c>
      <c r="B512" s="30">
        <f>'De la BASE'!B508</f>
        <v>41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0.255</v>
      </c>
      <c r="F512" s="9">
        <f>IF('De la BASE'!F508&gt;0,'De la BASE'!F508,'De la BASE'!F508+0.001)</f>
        <v>77.04080409999997</v>
      </c>
      <c r="G512" s="15">
        <v>30286</v>
      </c>
    </row>
    <row r="513" spans="1:7" ht="12.75">
      <c r="A513" s="30" t="str">
        <f>'De la BASE'!A509</f>
        <v>680</v>
      </c>
      <c r="B513" s="30">
        <f>'De la BASE'!B509</f>
        <v>41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0.214</v>
      </c>
      <c r="F513" s="9">
        <f>IF('De la BASE'!F509&gt;0,'De la BASE'!F509,'De la BASE'!F509+0.001)</f>
        <v>47.46119799999999</v>
      </c>
      <c r="G513" s="15">
        <v>30317</v>
      </c>
    </row>
    <row r="514" spans="1:7" ht="12.75">
      <c r="A514" s="30" t="str">
        <f>'De la BASE'!A510</f>
        <v>680</v>
      </c>
      <c r="B514" s="30">
        <f>'De la BASE'!B510</f>
        <v>41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0.181</v>
      </c>
      <c r="F514" s="9">
        <f>IF('De la BASE'!F510&gt;0,'De la BASE'!F510,'De la BASE'!F510+0.001)</f>
        <v>40.3081498</v>
      </c>
      <c r="G514" s="15">
        <v>30348</v>
      </c>
    </row>
    <row r="515" spans="1:7" ht="12.75">
      <c r="A515" s="30" t="str">
        <f>'De la BASE'!A511</f>
        <v>680</v>
      </c>
      <c r="B515" s="30">
        <f>'De la BASE'!B511</f>
        <v>41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0.158</v>
      </c>
      <c r="F515" s="9">
        <f>IF('De la BASE'!F511&gt;0,'De la BASE'!F511,'De la BASE'!F511+0.001)</f>
        <v>29.517421999999996</v>
      </c>
      <c r="G515" s="15">
        <v>30376</v>
      </c>
    </row>
    <row r="516" spans="1:7" ht="12.75">
      <c r="A516" s="30" t="str">
        <f>'De la BASE'!A512</f>
        <v>680</v>
      </c>
      <c r="B516" s="30">
        <f>'De la BASE'!B512</f>
        <v>41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0.283</v>
      </c>
      <c r="F516" s="9">
        <f>IF('De la BASE'!F512&gt;0,'De la BASE'!F512,'De la BASE'!F512+0.001)</f>
        <v>92.7651105</v>
      </c>
      <c r="G516" s="15">
        <v>30407</v>
      </c>
    </row>
    <row r="517" spans="1:7" ht="12.75">
      <c r="A517" s="30" t="str">
        <f>'De la BASE'!A513</f>
        <v>680</v>
      </c>
      <c r="B517" s="30">
        <f>'De la BASE'!B513</f>
        <v>41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0.358</v>
      </c>
      <c r="F517" s="9">
        <f>IF('De la BASE'!F513&gt;0,'De la BASE'!F513,'De la BASE'!F513+0.001)</f>
        <v>221.50655070000002</v>
      </c>
      <c r="G517" s="15">
        <v>30437</v>
      </c>
    </row>
    <row r="518" spans="1:7" ht="12.75">
      <c r="A518" s="30" t="str">
        <f>'De la BASE'!A514</f>
        <v>680</v>
      </c>
      <c r="B518" s="30">
        <f>'De la BASE'!B514</f>
        <v>41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0.293</v>
      </c>
      <c r="F518" s="9">
        <f>IF('De la BASE'!F514&gt;0,'De la BASE'!F514,'De la BASE'!F514+0.001)</f>
        <v>93.98660510000002</v>
      </c>
      <c r="G518" s="15">
        <v>30468</v>
      </c>
    </row>
    <row r="519" spans="1:7" ht="12.75">
      <c r="A519" s="30" t="str">
        <f>'De la BASE'!A515</f>
        <v>680</v>
      </c>
      <c r="B519" s="30">
        <f>'De la BASE'!B515</f>
        <v>41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0.242</v>
      </c>
      <c r="F519" s="9">
        <f>IF('De la BASE'!F515&gt;0,'De la BASE'!F515,'De la BASE'!F515+0.001)</f>
        <v>26.5375811</v>
      </c>
      <c r="G519" s="15">
        <v>30498</v>
      </c>
    </row>
    <row r="520" spans="1:7" ht="12.75">
      <c r="A520" s="30" t="str">
        <f>'De la BASE'!A516</f>
        <v>680</v>
      </c>
      <c r="B520" s="30">
        <f>'De la BASE'!B516</f>
        <v>41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0.206</v>
      </c>
      <c r="F520" s="9">
        <f>IF('De la BASE'!F516&gt;0,'De la BASE'!F516,'De la BASE'!F516+0.001)</f>
        <v>23.936488599999997</v>
      </c>
      <c r="G520" s="15">
        <v>30529</v>
      </c>
    </row>
    <row r="521" spans="1:7" ht="12.75">
      <c r="A521" s="30" t="str">
        <f>'De la BASE'!A517</f>
        <v>680</v>
      </c>
      <c r="B521" s="30">
        <f>'De la BASE'!B517</f>
        <v>41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0.173</v>
      </c>
      <c r="F521" s="9">
        <f>IF('De la BASE'!F517&gt;0,'De la BASE'!F517,'De la BASE'!F517+0.001)</f>
        <v>25.377167300000004</v>
      </c>
      <c r="G521" s="15">
        <v>30560</v>
      </c>
    </row>
    <row r="522" spans="1:7" ht="12.75">
      <c r="A522" s="30" t="str">
        <f>'De la BASE'!A518</f>
        <v>680</v>
      </c>
      <c r="B522" s="30">
        <f>'De la BASE'!B518</f>
        <v>41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0.142</v>
      </c>
      <c r="F522" s="9">
        <f>IF('De la BASE'!F518&gt;0,'De la BASE'!F518,'De la BASE'!F518+0.001)</f>
        <v>22.646676599999996</v>
      </c>
      <c r="G522" s="15">
        <v>30590</v>
      </c>
    </row>
    <row r="523" spans="1:7" ht="12.75">
      <c r="A523" s="30" t="str">
        <f>'De la BASE'!A519</f>
        <v>680</v>
      </c>
      <c r="B523" s="30">
        <f>'De la BASE'!B519</f>
        <v>41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0.209</v>
      </c>
      <c r="F523" s="9">
        <f>IF('De la BASE'!F519&gt;0,'De la BASE'!F519,'De la BASE'!F519+0.001)</f>
        <v>199.33634340000003</v>
      </c>
      <c r="G523" s="15">
        <v>30621</v>
      </c>
    </row>
    <row r="524" spans="1:7" ht="12.75">
      <c r="A524" s="30" t="str">
        <f>'De la BASE'!A520</f>
        <v>680</v>
      </c>
      <c r="B524" s="30">
        <f>'De la BASE'!B520</f>
        <v>41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0.312</v>
      </c>
      <c r="F524" s="9">
        <f>IF('De la BASE'!F520&gt;0,'De la BASE'!F520,'De la BASE'!F520+0.001)</f>
        <v>107.80127280000002</v>
      </c>
      <c r="G524" s="15">
        <v>30651</v>
      </c>
    </row>
    <row r="525" spans="1:7" ht="12.75">
      <c r="A525" s="30" t="str">
        <f>'De la BASE'!A521</f>
        <v>680</v>
      </c>
      <c r="B525" s="30">
        <f>'De la BASE'!B521</f>
        <v>41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0.394</v>
      </c>
      <c r="F525" s="9">
        <f>IF('De la BASE'!F521&gt;0,'De la BASE'!F521,'De la BASE'!F521+0.001)</f>
        <v>115.65969380000001</v>
      </c>
      <c r="G525" s="15">
        <v>30682</v>
      </c>
    </row>
    <row r="526" spans="1:7" ht="12.75">
      <c r="A526" s="30" t="str">
        <f>'De la BASE'!A522</f>
        <v>680</v>
      </c>
      <c r="B526" s="30">
        <f>'De la BASE'!B522</f>
        <v>41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0.316</v>
      </c>
      <c r="F526" s="9">
        <f>IF('De la BASE'!F522&gt;0,'De la BASE'!F522,'De la BASE'!F522+0.001)</f>
        <v>71.6694164</v>
      </c>
      <c r="G526" s="15">
        <v>30713</v>
      </c>
    </row>
    <row r="527" spans="1:7" ht="12.75">
      <c r="A527" s="30" t="str">
        <f>'De la BASE'!A523</f>
        <v>680</v>
      </c>
      <c r="B527" s="30">
        <f>'De la BASE'!B523</f>
        <v>41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0.578</v>
      </c>
      <c r="F527" s="9">
        <f>IF('De la BASE'!F523&gt;0,'De la BASE'!F523,'De la BASE'!F523+0.001)</f>
        <v>100.2022984</v>
      </c>
      <c r="G527" s="15">
        <v>30742</v>
      </c>
    </row>
    <row r="528" spans="1:7" ht="12.75">
      <c r="A528" s="30" t="str">
        <f>'De la BASE'!A524</f>
        <v>680</v>
      </c>
      <c r="B528" s="30">
        <f>'De la BASE'!B524</f>
        <v>41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0.648</v>
      </c>
      <c r="F528" s="9">
        <f>IF('De la BASE'!F524&gt;0,'De la BASE'!F524,'De la BASE'!F524+0.001)</f>
        <v>161.7190448</v>
      </c>
      <c r="G528" s="15">
        <v>30773</v>
      </c>
    </row>
    <row r="529" spans="1:7" ht="12.75">
      <c r="A529" s="30" t="str">
        <f>'De la BASE'!A525</f>
        <v>680</v>
      </c>
      <c r="B529" s="30">
        <f>'De la BASE'!B525</f>
        <v>41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1.633</v>
      </c>
      <c r="F529" s="9">
        <f>IF('De la BASE'!F525&gt;0,'De la BASE'!F525,'De la BASE'!F525+0.001)</f>
        <v>219.54256860000004</v>
      </c>
      <c r="G529" s="15">
        <v>30803</v>
      </c>
    </row>
    <row r="530" spans="1:7" ht="12.75">
      <c r="A530" s="30" t="str">
        <f>'De la BASE'!A526</f>
        <v>680</v>
      </c>
      <c r="B530" s="30">
        <f>'De la BASE'!B526</f>
        <v>41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0.824</v>
      </c>
      <c r="F530" s="9">
        <f>IF('De la BASE'!F526&gt;0,'De la BASE'!F526,'De la BASE'!F526+0.001)</f>
        <v>133.61654070000003</v>
      </c>
      <c r="G530" s="15">
        <v>30834</v>
      </c>
    </row>
    <row r="531" spans="1:7" ht="12.75">
      <c r="A531" s="30" t="str">
        <f>'De la BASE'!A527</f>
        <v>680</v>
      </c>
      <c r="B531" s="30">
        <f>'De la BASE'!B527</f>
        <v>41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0.651</v>
      </c>
      <c r="F531" s="9">
        <f>IF('De la BASE'!F527&gt;0,'De la BASE'!F527,'De la BASE'!F527+0.001)</f>
        <v>49.2037744</v>
      </c>
      <c r="G531" s="15">
        <v>30864</v>
      </c>
    </row>
    <row r="532" spans="1:7" ht="12.75">
      <c r="A532" s="30" t="str">
        <f>'De la BASE'!A528</f>
        <v>680</v>
      </c>
      <c r="B532" s="30">
        <f>'De la BASE'!B528</f>
        <v>41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0.505</v>
      </c>
      <c r="F532" s="9">
        <f>IF('De la BASE'!F528&gt;0,'De la BASE'!F528,'De la BASE'!F528+0.001)</f>
        <v>32.7737781</v>
      </c>
      <c r="G532" s="15">
        <v>30895</v>
      </c>
    </row>
    <row r="533" spans="1:7" ht="12.75">
      <c r="A533" s="30" t="str">
        <f>'De la BASE'!A529</f>
        <v>680</v>
      </c>
      <c r="B533" s="30">
        <f>'De la BASE'!B529</f>
        <v>41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0.394</v>
      </c>
      <c r="F533" s="9">
        <f>IF('De la BASE'!F529&gt;0,'De la BASE'!F529,'De la BASE'!F529+0.001)</f>
        <v>27.565174000000003</v>
      </c>
      <c r="G533" s="15">
        <v>30926</v>
      </c>
    </row>
    <row r="534" spans="1:7" ht="12.75">
      <c r="A534" s="30" t="str">
        <f>'De la BASE'!A530</f>
        <v>680</v>
      </c>
      <c r="B534" s="30">
        <f>'De la BASE'!B530</f>
        <v>41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0.322</v>
      </c>
      <c r="F534" s="9">
        <f>IF('De la BASE'!F530&gt;0,'De la BASE'!F530,'De la BASE'!F530+0.001)</f>
        <v>32.7357362</v>
      </c>
      <c r="G534" s="15">
        <v>30956</v>
      </c>
    </row>
    <row r="535" spans="1:7" ht="12.75">
      <c r="A535" s="30" t="str">
        <f>'De la BASE'!A531</f>
        <v>680</v>
      </c>
      <c r="B535" s="30">
        <f>'De la BASE'!B531</f>
        <v>41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1.161</v>
      </c>
      <c r="F535" s="9">
        <f>IF('De la BASE'!F531&gt;0,'De la BASE'!F531,'De la BASE'!F531+0.001)</f>
        <v>192.96403060000003</v>
      </c>
      <c r="G535" s="15">
        <v>30987</v>
      </c>
    </row>
    <row r="536" spans="1:7" ht="12.75">
      <c r="A536" s="30" t="str">
        <f>'De la BASE'!A532</f>
        <v>680</v>
      </c>
      <c r="B536" s="30">
        <f>'De la BASE'!B532</f>
        <v>41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0.504</v>
      </c>
      <c r="F536" s="9">
        <f>IF('De la BASE'!F532&gt;0,'De la BASE'!F532,'De la BASE'!F532+0.001)</f>
        <v>122.96287679999998</v>
      </c>
      <c r="G536" s="15">
        <v>31017</v>
      </c>
    </row>
    <row r="537" spans="1:7" ht="12.75">
      <c r="A537" s="30" t="str">
        <f>'De la BASE'!A533</f>
        <v>680</v>
      </c>
      <c r="B537" s="30">
        <f>'De la BASE'!B533</f>
        <v>41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0.701</v>
      </c>
      <c r="F537" s="9">
        <f>IF('De la BASE'!F533&gt;0,'De la BASE'!F533,'De la BASE'!F533+0.001)</f>
        <v>172.49850659999993</v>
      </c>
      <c r="G537" s="15">
        <v>31048</v>
      </c>
    </row>
    <row r="538" spans="1:7" ht="12.75">
      <c r="A538" s="30" t="str">
        <f>'De la BASE'!A534</f>
        <v>680</v>
      </c>
      <c r="B538" s="30">
        <f>'De la BASE'!B534</f>
        <v>41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1.436</v>
      </c>
      <c r="F538" s="9">
        <f>IF('De la BASE'!F534&gt;0,'De la BASE'!F534,'De la BASE'!F534+0.001)</f>
        <v>244.81399999999996</v>
      </c>
      <c r="G538" s="15">
        <v>31079</v>
      </c>
    </row>
    <row r="539" spans="1:7" ht="12.75">
      <c r="A539" s="30" t="str">
        <f>'De la BASE'!A535</f>
        <v>680</v>
      </c>
      <c r="B539" s="30">
        <f>'De la BASE'!B535</f>
        <v>41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0.774</v>
      </c>
      <c r="F539" s="9">
        <f>IF('De la BASE'!F535&gt;0,'De la BASE'!F535,'De la BASE'!F535+0.001)</f>
        <v>107.10230869999998</v>
      </c>
      <c r="G539" s="15">
        <v>31107</v>
      </c>
    </row>
    <row r="540" spans="1:7" ht="12.75">
      <c r="A540" s="30" t="str">
        <f>'De la BASE'!A536</f>
        <v>680</v>
      </c>
      <c r="B540" s="30">
        <f>'De la BASE'!B536</f>
        <v>41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0.769</v>
      </c>
      <c r="F540" s="9">
        <f>IF('De la BASE'!F536&gt;0,'De la BASE'!F536,'De la BASE'!F536+0.001)</f>
        <v>188.2965005</v>
      </c>
      <c r="G540" s="15">
        <v>31138</v>
      </c>
    </row>
    <row r="541" spans="1:7" ht="12.75">
      <c r="A541" s="30" t="str">
        <f>'De la BASE'!A537</f>
        <v>680</v>
      </c>
      <c r="B541" s="30">
        <f>'De la BASE'!B537</f>
        <v>41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0.762</v>
      </c>
      <c r="F541" s="9">
        <f>IF('De la BASE'!F537&gt;0,'De la BASE'!F537,'De la BASE'!F537+0.001)</f>
        <v>124.10853100000001</v>
      </c>
      <c r="G541" s="15">
        <v>31168</v>
      </c>
    </row>
    <row r="542" spans="1:7" ht="12.75">
      <c r="A542" s="30" t="str">
        <f>'De la BASE'!A538</f>
        <v>680</v>
      </c>
      <c r="B542" s="30">
        <f>'De la BASE'!B538</f>
        <v>41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0.601</v>
      </c>
      <c r="F542" s="9">
        <f>IF('De la BASE'!F538&gt;0,'De la BASE'!F538,'De la BASE'!F538+0.001)</f>
        <v>94.21491320000001</v>
      </c>
      <c r="G542" s="15">
        <v>31199</v>
      </c>
    </row>
    <row r="543" spans="1:7" ht="12.75">
      <c r="A543" s="30" t="str">
        <f>'De la BASE'!A539</f>
        <v>680</v>
      </c>
      <c r="B543" s="30">
        <f>'De la BASE'!B539</f>
        <v>41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0.476</v>
      </c>
      <c r="F543" s="9">
        <f>IF('De la BASE'!F539&gt;0,'De la BASE'!F539,'De la BASE'!F539+0.001)</f>
        <v>38.85074459999999</v>
      </c>
      <c r="G543" s="15">
        <v>31229</v>
      </c>
    </row>
    <row r="544" spans="1:7" ht="12.75">
      <c r="A544" s="30" t="str">
        <f>'De la BASE'!A540</f>
        <v>680</v>
      </c>
      <c r="B544" s="30">
        <f>'De la BASE'!B540</f>
        <v>41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0.386</v>
      </c>
      <c r="F544" s="9">
        <f>IF('De la BASE'!F540&gt;0,'De la BASE'!F540,'De la BASE'!F540+0.001)</f>
        <v>26.6814968</v>
      </c>
      <c r="G544" s="15">
        <v>31260</v>
      </c>
    </row>
    <row r="545" spans="1:7" ht="12.75">
      <c r="A545" s="30" t="str">
        <f>'De la BASE'!A541</f>
        <v>680</v>
      </c>
      <c r="B545" s="30">
        <f>'De la BASE'!B541</f>
        <v>41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0.316</v>
      </c>
      <c r="F545" s="9">
        <f>IF('De la BASE'!F541&gt;0,'De la BASE'!F541,'De la BASE'!F541+0.001)</f>
        <v>24.145</v>
      </c>
      <c r="G545" s="15">
        <v>31291</v>
      </c>
    </row>
    <row r="546" spans="1:7" ht="12.75">
      <c r="A546" s="30" t="str">
        <f>'De la BASE'!A542</f>
        <v>680</v>
      </c>
      <c r="B546" s="30">
        <f>'De la BASE'!B542</f>
        <v>41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0.253</v>
      </c>
      <c r="F546" s="9">
        <f>IF('De la BASE'!F542&gt;0,'De la BASE'!F542,'De la BASE'!F542+0.001)</f>
        <v>23.911329199999994</v>
      </c>
      <c r="G546" s="15">
        <v>31321</v>
      </c>
    </row>
    <row r="547" spans="1:7" ht="12.75">
      <c r="A547" s="30" t="str">
        <f>'De la BASE'!A543</f>
        <v>680</v>
      </c>
      <c r="B547" s="30">
        <f>'De la BASE'!B543</f>
        <v>41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0.307</v>
      </c>
      <c r="F547" s="9">
        <f>IF('De la BASE'!F543&gt;0,'De la BASE'!F543,'De la BASE'!F543+0.001)</f>
        <v>56.767992899999996</v>
      </c>
      <c r="G547" s="15">
        <v>31352</v>
      </c>
    </row>
    <row r="548" spans="1:7" ht="12.75">
      <c r="A548" s="30" t="str">
        <f>'De la BASE'!A544</f>
        <v>680</v>
      </c>
      <c r="B548" s="30">
        <f>'De la BASE'!B544</f>
        <v>41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0.551</v>
      </c>
      <c r="F548" s="9">
        <f>IF('De la BASE'!F544&gt;0,'De la BASE'!F544,'De la BASE'!F544+0.001)</f>
        <v>78.28762219999999</v>
      </c>
      <c r="G548" s="15">
        <v>31382</v>
      </c>
    </row>
    <row r="549" spans="1:7" ht="12.75">
      <c r="A549" s="30" t="str">
        <f>'De la BASE'!A545</f>
        <v>680</v>
      </c>
      <c r="B549" s="30">
        <f>'De la BASE'!B545</f>
        <v>41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0.429</v>
      </c>
      <c r="F549" s="9">
        <f>IF('De la BASE'!F545&gt;0,'De la BASE'!F545,'De la BASE'!F545+0.001)</f>
        <v>90.56673549999998</v>
      </c>
      <c r="G549" s="15">
        <v>31413</v>
      </c>
    </row>
    <row r="550" spans="1:7" ht="12.75">
      <c r="A550" s="30" t="str">
        <f>'De la BASE'!A546</f>
        <v>680</v>
      </c>
      <c r="B550" s="30">
        <f>'De la BASE'!B546</f>
        <v>41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1.004</v>
      </c>
      <c r="F550" s="9">
        <f>IF('De la BASE'!F546&gt;0,'De la BASE'!F546,'De la BASE'!F546+0.001)</f>
        <v>145.95267270000002</v>
      </c>
      <c r="G550" s="15">
        <v>31444</v>
      </c>
    </row>
    <row r="551" spans="1:7" ht="12.75">
      <c r="A551" s="30" t="str">
        <f>'De la BASE'!A547</f>
        <v>680</v>
      </c>
      <c r="B551" s="30">
        <f>'De la BASE'!B547</f>
        <v>41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0.706</v>
      </c>
      <c r="F551" s="9">
        <f>IF('De la BASE'!F547&gt;0,'De la BASE'!F547,'De la BASE'!F547+0.001)</f>
        <v>111.02808709999996</v>
      </c>
      <c r="G551" s="15">
        <v>31472</v>
      </c>
    </row>
    <row r="552" spans="1:7" ht="12.75">
      <c r="A552" s="30" t="str">
        <f>'De la BASE'!A548</f>
        <v>680</v>
      </c>
      <c r="B552" s="30">
        <f>'De la BASE'!B548</f>
        <v>41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0.61</v>
      </c>
      <c r="F552" s="9">
        <f>IF('De la BASE'!F548&gt;0,'De la BASE'!F548,'De la BASE'!F548+0.001)</f>
        <v>92.58521939999997</v>
      </c>
      <c r="G552" s="15">
        <v>31503</v>
      </c>
    </row>
    <row r="553" spans="1:7" ht="12.75">
      <c r="A553" s="30" t="str">
        <f>'De la BASE'!A549</f>
        <v>680</v>
      </c>
      <c r="B553" s="30">
        <f>'De la BASE'!B549</f>
        <v>41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0.521</v>
      </c>
      <c r="F553" s="9">
        <f>IF('De la BASE'!F549&gt;0,'De la BASE'!F549,'De la BASE'!F549+0.001)</f>
        <v>107.27800000000002</v>
      </c>
      <c r="G553" s="15">
        <v>31533</v>
      </c>
    </row>
    <row r="554" spans="1:7" ht="12.75">
      <c r="A554" s="30" t="str">
        <f>'De la BASE'!A550</f>
        <v>680</v>
      </c>
      <c r="B554" s="30">
        <f>'De la BASE'!B550</f>
        <v>41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0.409</v>
      </c>
      <c r="F554" s="9">
        <f>IF('De la BASE'!F550&gt;0,'De la BASE'!F550,'De la BASE'!F550+0.001)</f>
        <v>45.87515740000001</v>
      </c>
      <c r="G554" s="15">
        <v>31564</v>
      </c>
    </row>
    <row r="555" spans="1:7" ht="12.75">
      <c r="A555" s="30" t="str">
        <f>'De la BASE'!A551</f>
        <v>680</v>
      </c>
      <c r="B555" s="30">
        <f>'De la BASE'!B551</f>
        <v>41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0.326</v>
      </c>
      <c r="F555" s="9">
        <f>IF('De la BASE'!F551&gt;0,'De la BASE'!F551,'De la BASE'!F551+0.001)</f>
        <v>26.7826782</v>
      </c>
      <c r="G555" s="15">
        <v>31594</v>
      </c>
    </row>
    <row r="556" spans="1:7" ht="12.75">
      <c r="A556" s="30" t="str">
        <f>'De la BASE'!A552</f>
        <v>680</v>
      </c>
      <c r="B556" s="30">
        <f>'De la BASE'!B552</f>
        <v>41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0.268</v>
      </c>
      <c r="F556" s="9">
        <f>IF('De la BASE'!F552&gt;0,'De la BASE'!F552,'De la BASE'!F552+0.001)</f>
        <v>22.823352099999997</v>
      </c>
      <c r="G556" s="15">
        <v>31625</v>
      </c>
    </row>
    <row r="557" spans="1:7" ht="12.75">
      <c r="A557" s="30" t="str">
        <f>'De la BASE'!A553</f>
        <v>680</v>
      </c>
      <c r="B557" s="30">
        <f>'De la BASE'!B553</f>
        <v>41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0.517</v>
      </c>
      <c r="F557" s="9">
        <f>IF('De la BASE'!F553&gt;0,'De la BASE'!F553,'De la BASE'!F553+0.001)</f>
        <v>49.873</v>
      </c>
      <c r="G557" s="15">
        <v>31656</v>
      </c>
    </row>
    <row r="558" spans="1:7" ht="12.75">
      <c r="A558" s="30" t="str">
        <f>'De la BASE'!A554</f>
        <v>680</v>
      </c>
      <c r="B558" s="30">
        <f>'De la BASE'!B554</f>
        <v>41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0.268</v>
      </c>
      <c r="F558" s="9">
        <f>IF('De la BASE'!F554&gt;0,'De la BASE'!F554,'De la BASE'!F554+0.001)</f>
        <v>68.3109146</v>
      </c>
      <c r="G558" s="15">
        <v>31686</v>
      </c>
    </row>
    <row r="559" spans="1:7" ht="12.75">
      <c r="A559" s="30" t="str">
        <f>'De la BASE'!A555</f>
        <v>680</v>
      </c>
      <c r="B559" s="30">
        <f>'De la BASE'!B555</f>
        <v>41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0.218</v>
      </c>
      <c r="F559" s="9">
        <f>IF('De la BASE'!F555&gt;0,'De la BASE'!F555,'De la BASE'!F555+0.001)</f>
        <v>73.6528098</v>
      </c>
      <c r="G559" s="15">
        <v>31717</v>
      </c>
    </row>
    <row r="560" spans="1:7" ht="12.75">
      <c r="A560" s="30" t="str">
        <f>'De la BASE'!A556</f>
        <v>680</v>
      </c>
      <c r="B560" s="30">
        <f>'De la BASE'!B556</f>
        <v>41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0.194</v>
      </c>
      <c r="F560" s="9">
        <f>IF('De la BASE'!F556&gt;0,'De la BASE'!F556,'De la BASE'!F556+0.001)</f>
        <v>64.8104328</v>
      </c>
      <c r="G560" s="15">
        <v>31747</v>
      </c>
    </row>
    <row r="561" spans="1:7" ht="12.75">
      <c r="A561" s="30" t="str">
        <f>'De la BASE'!A557</f>
        <v>680</v>
      </c>
      <c r="B561" s="30">
        <f>'De la BASE'!B557</f>
        <v>41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0.66</v>
      </c>
      <c r="F561" s="9">
        <f>IF('De la BASE'!F557&gt;0,'De la BASE'!F557,'De la BASE'!F557+0.001)</f>
        <v>134.24149219999998</v>
      </c>
      <c r="G561" s="15">
        <v>31778</v>
      </c>
    </row>
    <row r="562" spans="1:7" ht="12.75">
      <c r="A562" s="30" t="str">
        <f>'De la BASE'!A558</f>
        <v>680</v>
      </c>
      <c r="B562" s="30">
        <f>'De la BASE'!B558</f>
        <v>41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0.566</v>
      </c>
      <c r="F562" s="9">
        <f>IF('De la BASE'!F558&gt;0,'De la BASE'!F558,'De la BASE'!F558+0.001)</f>
        <v>143.95</v>
      </c>
      <c r="G562" s="15">
        <v>31809</v>
      </c>
    </row>
    <row r="563" spans="1:7" ht="12.75">
      <c r="A563" s="30" t="str">
        <f>'De la BASE'!A559</f>
        <v>680</v>
      </c>
      <c r="B563" s="30">
        <f>'De la BASE'!B559</f>
        <v>41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0.431</v>
      </c>
      <c r="F563" s="9">
        <f>IF('De la BASE'!F559&gt;0,'De la BASE'!F559,'De la BASE'!F559+0.001)</f>
        <v>104.8716605</v>
      </c>
      <c r="G563" s="15">
        <v>31837</v>
      </c>
    </row>
    <row r="564" spans="1:7" ht="12.75">
      <c r="A564" s="30" t="str">
        <f>'De la BASE'!A560</f>
        <v>680</v>
      </c>
      <c r="B564" s="30">
        <f>'De la BASE'!B560</f>
        <v>41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0.464</v>
      </c>
      <c r="F564" s="9">
        <f>IF('De la BASE'!F560&gt;0,'De la BASE'!F560,'De la BASE'!F560+0.001)</f>
        <v>88.6590414</v>
      </c>
      <c r="G564" s="15">
        <v>31868</v>
      </c>
    </row>
    <row r="565" spans="1:7" ht="12.75">
      <c r="A565" s="30" t="str">
        <f>'De la BASE'!A561</f>
        <v>680</v>
      </c>
      <c r="B565" s="30">
        <f>'De la BASE'!B561</f>
        <v>41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0.424</v>
      </c>
      <c r="F565" s="9">
        <f>IF('De la BASE'!F561&gt;0,'De la BASE'!F561,'De la BASE'!F561+0.001)</f>
        <v>95.06535740000001</v>
      </c>
      <c r="G565" s="15">
        <v>31898</v>
      </c>
    </row>
    <row r="566" spans="1:7" ht="12.75">
      <c r="A566" s="30" t="str">
        <f>'De la BASE'!A562</f>
        <v>680</v>
      </c>
      <c r="B566" s="30">
        <f>'De la BASE'!B562</f>
        <v>41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0.339</v>
      </c>
      <c r="F566" s="9">
        <f>IF('De la BASE'!F562&gt;0,'De la BASE'!F562,'De la BASE'!F562+0.001)</f>
        <v>54.44404809999999</v>
      </c>
      <c r="G566" s="15">
        <v>31929</v>
      </c>
    </row>
    <row r="567" spans="1:7" ht="12.75">
      <c r="A567" s="30" t="str">
        <f>'De la BASE'!A563</f>
        <v>680</v>
      </c>
      <c r="B567" s="30">
        <f>'De la BASE'!B563</f>
        <v>41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0.293</v>
      </c>
      <c r="F567" s="9">
        <f>IF('De la BASE'!F563&gt;0,'De la BASE'!F563,'De la BASE'!F563+0.001)</f>
        <v>47.3345771</v>
      </c>
      <c r="G567" s="15">
        <v>31959</v>
      </c>
    </row>
    <row r="568" spans="1:7" ht="12.75">
      <c r="A568" s="30" t="str">
        <f>'De la BASE'!A564</f>
        <v>680</v>
      </c>
      <c r="B568" s="30">
        <f>'De la BASE'!B564</f>
        <v>41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0.234</v>
      </c>
      <c r="F568" s="9">
        <f>IF('De la BASE'!F564&gt;0,'De la BASE'!F564,'De la BASE'!F564+0.001)</f>
        <v>26.982814599999998</v>
      </c>
      <c r="G568" s="15">
        <v>31990</v>
      </c>
    </row>
    <row r="569" spans="1:7" ht="12.75">
      <c r="A569" s="30" t="str">
        <f>'De la BASE'!A565</f>
        <v>680</v>
      </c>
      <c r="B569" s="30">
        <f>'De la BASE'!B565</f>
        <v>41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0.209</v>
      </c>
      <c r="F569" s="9">
        <f>IF('De la BASE'!F565&gt;0,'De la BASE'!F565,'De la BASE'!F565+0.001)</f>
        <v>40.565006499999996</v>
      </c>
      <c r="G569" s="15">
        <v>32021</v>
      </c>
    </row>
    <row r="570" spans="1:7" ht="12.75">
      <c r="A570" s="30" t="str">
        <f>'De la BASE'!A566</f>
        <v>680</v>
      </c>
      <c r="B570" s="30">
        <f>'De la BASE'!B566</f>
        <v>41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0.207</v>
      </c>
      <c r="F570" s="9">
        <f>IF('De la BASE'!F566&gt;0,'De la BASE'!F566,'De la BASE'!F566+0.001)</f>
        <v>210.19748330000002</v>
      </c>
      <c r="G570" s="15">
        <v>32051</v>
      </c>
    </row>
    <row r="571" spans="1:7" ht="12.75">
      <c r="A571" s="30" t="str">
        <f>'De la BASE'!A567</f>
        <v>680</v>
      </c>
      <c r="B571" s="30">
        <f>'De la BASE'!B567</f>
        <v>41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</v>
      </c>
      <c r="F571" s="9">
        <f>IF('De la BASE'!F567&gt;0,'De la BASE'!F567,'De la BASE'!F567+0.001)</f>
        <v>207.6434765</v>
      </c>
      <c r="G571" s="15">
        <v>32082</v>
      </c>
    </row>
    <row r="572" spans="1:7" ht="12.75">
      <c r="A572" s="30" t="str">
        <f>'De la BASE'!A568</f>
        <v>680</v>
      </c>
      <c r="B572" s="30">
        <f>'De la BASE'!B568</f>
        <v>41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0.237</v>
      </c>
      <c r="F572" s="9">
        <f>IF('De la BASE'!F568&gt;0,'De la BASE'!F568,'De la BASE'!F568+0.001)</f>
        <v>265.63643780000007</v>
      </c>
      <c r="G572" s="15">
        <v>32112</v>
      </c>
    </row>
    <row r="573" spans="1:7" ht="12.75">
      <c r="A573" s="30" t="str">
        <f>'De la BASE'!A569</f>
        <v>680</v>
      </c>
      <c r="B573" s="30">
        <f>'De la BASE'!B569</f>
        <v>41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0.417</v>
      </c>
      <c r="F573" s="9">
        <f>IF('De la BASE'!F569&gt;0,'De la BASE'!F569,'De la BASE'!F569+0.001)</f>
        <v>266.70003049999997</v>
      </c>
      <c r="G573" s="15">
        <v>32143</v>
      </c>
    </row>
    <row r="574" spans="1:7" ht="12.75">
      <c r="A574" s="30" t="str">
        <f>'De la BASE'!A570</f>
        <v>680</v>
      </c>
      <c r="B574" s="30">
        <f>'De la BASE'!B570</f>
        <v>41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0.407</v>
      </c>
      <c r="F574" s="9">
        <f>IF('De la BASE'!F570&gt;0,'De la BASE'!F570,'De la BASE'!F570+0.001)</f>
        <v>220.73027020000004</v>
      </c>
      <c r="G574" s="15">
        <v>32174</v>
      </c>
    </row>
    <row r="575" spans="1:7" ht="12.75">
      <c r="A575" s="30" t="str">
        <f>'De la BASE'!A571</f>
        <v>680</v>
      </c>
      <c r="B575" s="30">
        <f>'De la BASE'!B571</f>
        <v>41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0.355</v>
      </c>
      <c r="F575" s="9">
        <f>IF('De la BASE'!F571&gt;0,'De la BASE'!F571,'De la BASE'!F571+0.001)</f>
        <v>196.60918759999998</v>
      </c>
      <c r="G575" s="15">
        <v>32203</v>
      </c>
    </row>
    <row r="576" spans="1:7" ht="12.75">
      <c r="A576" s="30" t="str">
        <f>'De la BASE'!A572</f>
        <v>680</v>
      </c>
      <c r="B576" s="30">
        <f>'De la BASE'!B572</f>
        <v>41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0.523</v>
      </c>
      <c r="F576" s="9">
        <f>IF('De la BASE'!F572&gt;0,'De la BASE'!F572,'De la BASE'!F572+0.001)</f>
        <v>240.62655390000006</v>
      </c>
      <c r="G576" s="15">
        <v>32234</v>
      </c>
    </row>
    <row r="577" spans="1:7" ht="12.75">
      <c r="A577" s="30" t="str">
        <f>'De la BASE'!A573</f>
        <v>680</v>
      </c>
      <c r="B577" s="30">
        <f>'De la BASE'!B573</f>
        <v>41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0.493</v>
      </c>
      <c r="F577" s="9">
        <f>IF('De la BASE'!F573&gt;0,'De la BASE'!F573,'De la BASE'!F573+0.001)</f>
        <v>247.2087444</v>
      </c>
      <c r="G577" s="15">
        <v>32264</v>
      </c>
    </row>
    <row r="578" spans="1:7" ht="12.75">
      <c r="A578" s="30" t="str">
        <f>'De la BASE'!A574</f>
        <v>680</v>
      </c>
      <c r="B578" s="30">
        <f>'De la BASE'!B574</f>
        <v>41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0.556</v>
      </c>
      <c r="F578" s="9">
        <f>IF('De la BASE'!F574&gt;0,'De la BASE'!F574,'De la BASE'!F574+0.001)</f>
        <v>218.03110350000003</v>
      </c>
      <c r="G578" s="15">
        <v>32295</v>
      </c>
    </row>
    <row r="579" spans="1:7" ht="12.75">
      <c r="A579" s="30" t="str">
        <f>'De la BASE'!A575</f>
        <v>680</v>
      </c>
      <c r="B579" s="30">
        <f>'De la BASE'!B575</f>
        <v>41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0.456</v>
      </c>
      <c r="F579" s="9">
        <f>IF('De la BASE'!F575&gt;0,'De la BASE'!F575,'De la BASE'!F575+0.001)</f>
        <v>204.6429999999999</v>
      </c>
      <c r="G579" s="15">
        <v>32325</v>
      </c>
    </row>
    <row r="580" spans="1:7" ht="12.75">
      <c r="A580" s="30" t="str">
        <f>'De la BASE'!A576</f>
        <v>680</v>
      </c>
      <c r="B580" s="30">
        <f>'De la BASE'!B576</f>
        <v>41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0.373</v>
      </c>
      <c r="F580" s="9">
        <f>IF('De la BASE'!F576&gt;0,'De la BASE'!F576,'De la BASE'!F576+0.001)</f>
        <v>40.728000000000016</v>
      </c>
      <c r="G580" s="15">
        <v>32356</v>
      </c>
    </row>
    <row r="581" spans="1:7" ht="12.75">
      <c r="A581" s="30" t="str">
        <f>'De la BASE'!A577</f>
        <v>680</v>
      </c>
      <c r="B581" s="30">
        <f>'De la BASE'!B577</f>
        <v>41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0.302</v>
      </c>
      <c r="F581" s="9">
        <f>IF('De la BASE'!F577&gt;0,'De la BASE'!F577,'De la BASE'!F577+0.001)</f>
        <v>31.752000000000002</v>
      </c>
      <c r="G581" s="15">
        <v>32387</v>
      </c>
    </row>
    <row r="582" spans="1:7" ht="12.75">
      <c r="A582" s="30" t="str">
        <f>'De la BASE'!A578</f>
        <v>680</v>
      </c>
      <c r="B582" s="30">
        <f>'De la BASE'!B578</f>
        <v>41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0.287</v>
      </c>
      <c r="F582" s="9">
        <f>IF('De la BASE'!F578&gt;0,'De la BASE'!F578,'De la BASE'!F578+0.001)</f>
        <v>49.9509056</v>
      </c>
      <c r="G582" s="15">
        <v>32417</v>
      </c>
    </row>
    <row r="583" spans="1:7" ht="12.75">
      <c r="A583" s="30" t="str">
        <f>'De la BASE'!A579</f>
        <v>680</v>
      </c>
      <c r="B583" s="30">
        <f>'De la BASE'!B579</f>
        <v>41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0.22</v>
      </c>
      <c r="F583" s="9">
        <f>IF('De la BASE'!F579&gt;0,'De la BASE'!F579,'De la BASE'!F579+0.001)</f>
        <v>52.22767610000001</v>
      </c>
      <c r="G583" s="15">
        <v>32448</v>
      </c>
    </row>
    <row r="584" spans="1:7" ht="12.75">
      <c r="A584" s="30" t="str">
        <f>'De la BASE'!A580</f>
        <v>680</v>
      </c>
      <c r="B584" s="30">
        <f>'De la BASE'!B580</f>
        <v>41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0.183</v>
      </c>
      <c r="F584" s="9">
        <f>IF('De la BASE'!F580&gt;0,'De la BASE'!F580,'De la BASE'!F580+0.001)</f>
        <v>28.63913509999999</v>
      </c>
      <c r="G584" s="15">
        <v>32478</v>
      </c>
    </row>
    <row r="585" spans="1:7" ht="12.75">
      <c r="A585" s="30" t="str">
        <f>'De la BASE'!A581</f>
        <v>680</v>
      </c>
      <c r="B585" s="30">
        <f>'De la BASE'!B581</f>
        <v>41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0.15</v>
      </c>
      <c r="F585" s="9">
        <f>IF('De la BASE'!F581&gt;0,'De la BASE'!F581,'De la BASE'!F581+0.001)</f>
        <v>27.327159399999992</v>
      </c>
      <c r="G585" s="15">
        <v>32509</v>
      </c>
    </row>
    <row r="586" spans="1:7" ht="12.75">
      <c r="A586" s="30" t="str">
        <f>'De la BASE'!A582</f>
        <v>680</v>
      </c>
      <c r="B586" s="30">
        <f>'De la BASE'!B582</f>
        <v>41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0.142</v>
      </c>
      <c r="F586" s="9">
        <f>IF('De la BASE'!F582&gt;0,'De la BASE'!F582,'De la BASE'!F582+0.001)</f>
        <v>37.65689849999999</v>
      </c>
      <c r="G586" s="15">
        <v>32540</v>
      </c>
    </row>
    <row r="587" spans="1:7" ht="12.75">
      <c r="A587" s="30" t="str">
        <f>'De la BASE'!A583</f>
        <v>680</v>
      </c>
      <c r="B587" s="30">
        <f>'De la BASE'!B583</f>
        <v>41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0.132</v>
      </c>
      <c r="F587" s="9">
        <f>IF('De la BASE'!F583&gt;0,'De la BASE'!F583,'De la BASE'!F583+0.001)</f>
        <v>37.747</v>
      </c>
      <c r="G587" s="15">
        <v>32568</v>
      </c>
    </row>
    <row r="588" spans="1:7" ht="12.75">
      <c r="A588" s="30" t="str">
        <f>'De la BASE'!A584</f>
        <v>680</v>
      </c>
      <c r="B588" s="30">
        <f>'De la BASE'!B584</f>
        <v>41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0.21</v>
      </c>
      <c r="F588" s="9">
        <f>IF('De la BASE'!F584&gt;0,'De la BASE'!F584,'De la BASE'!F584+0.001)</f>
        <v>83.55603409999998</v>
      </c>
      <c r="G588" s="15">
        <v>32599</v>
      </c>
    </row>
    <row r="589" spans="1:7" ht="12.75">
      <c r="A589" s="30" t="str">
        <f>'De la BASE'!A585</f>
        <v>680</v>
      </c>
      <c r="B589" s="30">
        <f>'De la BASE'!B585</f>
        <v>41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0.224</v>
      </c>
      <c r="F589" s="9">
        <f>IF('De la BASE'!F585&gt;0,'De la BASE'!F585,'De la BASE'!F585+0.001)</f>
        <v>52.4632888</v>
      </c>
      <c r="G589" s="15">
        <v>32629</v>
      </c>
    </row>
    <row r="590" spans="1:7" ht="12.75">
      <c r="A590" s="30" t="str">
        <f>'De la BASE'!A586</f>
        <v>680</v>
      </c>
      <c r="B590" s="30">
        <f>'De la BASE'!B586</f>
        <v>41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0.214</v>
      </c>
      <c r="F590" s="9">
        <f>IF('De la BASE'!F586&gt;0,'De la BASE'!F586,'De la BASE'!F586+0.001)</f>
        <v>53.72800000000001</v>
      </c>
      <c r="G590" s="15">
        <v>32660</v>
      </c>
    </row>
    <row r="591" spans="1:7" ht="12.75">
      <c r="A591" s="30" t="str">
        <f>'De la BASE'!A587</f>
        <v>680</v>
      </c>
      <c r="B591" s="30">
        <f>'De la BASE'!B587</f>
        <v>41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0.147</v>
      </c>
      <c r="F591" s="9">
        <f>IF('De la BASE'!F587&gt;0,'De la BASE'!F587,'De la BASE'!F587+0.001)</f>
        <v>33.57899999999999</v>
      </c>
      <c r="G591" s="15">
        <v>32690</v>
      </c>
    </row>
    <row r="592" spans="1:7" ht="12.75">
      <c r="A592" s="30" t="str">
        <f>'De la BASE'!A588</f>
        <v>680</v>
      </c>
      <c r="B592" s="30">
        <f>'De la BASE'!B588</f>
        <v>41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0.132</v>
      </c>
      <c r="F592" s="9">
        <f>IF('De la BASE'!F588&gt;0,'De la BASE'!F588,'De la BASE'!F588+0.001)</f>
        <v>26.984000000000005</v>
      </c>
      <c r="G592" s="15">
        <v>32721</v>
      </c>
    </row>
    <row r="593" spans="1:7" ht="12.75">
      <c r="A593" s="30" t="str">
        <f>'De la BASE'!A589</f>
        <v>680</v>
      </c>
      <c r="B593" s="30">
        <f>'De la BASE'!B589</f>
        <v>41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0.118</v>
      </c>
      <c r="F593" s="9">
        <f>IF('De la BASE'!F589&gt;0,'De la BASE'!F589,'De la BASE'!F589+0.001)</f>
        <v>26.809779199999998</v>
      </c>
      <c r="G593" s="15">
        <v>32752</v>
      </c>
    </row>
    <row r="594" spans="1:7" ht="12.75">
      <c r="A594" s="30" t="str">
        <f>'De la BASE'!A590</f>
        <v>680</v>
      </c>
      <c r="B594" s="30">
        <f>'De la BASE'!B590</f>
        <v>41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0.103</v>
      </c>
      <c r="F594" s="9">
        <f>IF('De la BASE'!F590&gt;0,'De la BASE'!F590,'De la BASE'!F590+0.001)</f>
        <v>32.452000000000005</v>
      </c>
      <c r="G594" s="15">
        <v>32782</v>
      </c>
    </row>
    <row r="595" spans="1:7" ht="12.75">
      <c r="A595" s="30" t="str">
        <f>'De la BASE'!A591</f>
        <v>680</v>
      </c>
      <c r="B595" s="30">
        <f>'De la BASE'!B591</f>
        <v>41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0.431</v>
      </c>
      <c r="F595" s="9">
        <f>IF('De la BASE'!F591&gt;0,'De la BASE'!F591,'De la BASE'!F591+0.001)</f>
        <v>404.6463215999999</v>
      </c>
      <c r="G595" s="15">
        <v>32813</v>
      </c>
    </row>
    <row r="596" spans="1:7" ht="12.75">
      <c r="A596" s="30" t="str">
        <f>'De la BASE'!A592</f>
        <v>680</v>
      </c>
      <c r="B596" s="30">
        <f>'De la BASE'!B592</f>
        <v>41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2.801</v>
      </c>
      <c r="F596" s="9">
        <f>IF('De la BASE'!F592&gt;0,'De la BASE'!F592,'De la BASE'!F592+0.001)</f>
        <v>522.1751982</v>
      </c>
      <c r="G596" s="15">
        <v>32843</v>
      </c>
    </row>
    <row r="597" spans="1:7" ht="12.75">
      <c r="A597" s="30" t="str">
        <f>'De la BASE'!A593</f>
        <v>680</v>
      </c>
      <c r="B597" s="30">
        <f>'De la BASE'!B593</f>
        <v>41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1.006</v>
      </c>
      <c r="F597" s="9">
        <f>IF('De la BASE'!F593&gt;0,'De la BASE'!F593,'De la BASE'!F593+0.001)</f>
        <v>140.356</v>
      </c>
      <c r="G597" s="15">
        <v>32874</v>
      </c>
    </row>
    <row r="598" spans="1:7" ht="12.75">
      <c r="A598" s="30" t="str">
        <f>'De la BASE'!A594</f>
        <v>680</v>
      </c>
      <c r="B598" s="30">
        <f>'De la BASE'!B594</f>
        <v>41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0.815</v>
      </c>
      <c r="F598" s="9">
        <f>IF('De la BASE'!F594&gt;0,'De la BASE'!F594,'De la BASE'!F594+0.001)</f>
        <v>73.90530589999999</v>
      </c>
      <c r="G598" s="15">
        <v>32905</v>
      </c>
    </row>
    <row r="599" spans="1:7" ht="12.75">
      <c r="A599" s="30" t="str">
        <f>'De la BASE'!A595</f>
        <v>680</v>
      </c>
      <c r="B599" s="30">
        <f>'De la BASE'!B595</f>
        <v>41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0.636</v>
      </c>
      <c r="F599" s="9">
        <f>IF('De la BASE'!F595&gt;0,'De la BASE'!F595,'De la BASE'!F595+0.001)</f>
        <v>56.6655906</v>
      </c>
      <c r="G599" s="15">
        <v>32933</v>
      </c>
    </row>
    <row r="600" spans="1:7" ht="12.75">
      <c r="A600" s="30" t="str">
        <f>'De la BASE'!A596</f>
        <v>680</v>
      </c>
      <c r="B600" s="30">
        <f>'De la BASE'!B596</f>
        <v>41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0.518</v>
      </c>
      <c r="F600" s="9">
        <f>IF('De la BASE'!F596&gt;0,'De la BASE'!F596,'De la BASE'!F596+0.001)</f>
        <v>63.3735997</v>
      </c>
      <c r="G600" s="15">
        <v>32964</v>
      </c>
    </row>
    <row r="601" spans="1:7" ht="12.75">
      <c r="A601" s="30" t="str">
        <f>'De la BASE'!A597</f>
        <v>680</v>
      </c>
      <c r="B601" s="30">
        <f>'De la BASE'!B597</f>
        <v>41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0.418</v>
      </c>
      <c r="F601" s="9">
        <f>IF('De la BASE'!F597&gt;0,'De la BASE'!F597,'De la BASE'!F597+0.001)</f>
        <v>46.43185120000001</v>
      </c>
      <c r="G601" s="15">
        <v>32994</v>
      </c>
    </row>
    <row r="602" spans="1:7" ht="12.75">
      <c r="A602" s="30" t="str">
        <f>'De la BASE'!A598</f>
        <v>680</v>
      </c>
      <c r="B602" s="30">
        <f>'De la BASE'!B598</f>
        <v>41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0.328</v>
      </c>
      <c r="F602" s="9">
        <f>IF('De la BASE'!F598&gt;0,'De la BASE'!F598,'De la BASE'!F598+0.001)</f>
        <v>34.2845117</v>
      </c>
      <c r="G602" s="15">
        <v>33025</v>
      </c>
    </row>
    <row r="603" spans="1:7" ht="12.75">
      <c r="A603" s="30" t="str">
        <f>'De la BASE'!A599</f>
        <v>680</v>
      </c>
      <c r="B603" s="30">
        <f>'De la BASE'!B599</f>
        <v>41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0.263</v>
      </c>
      <c r="F603" s="9">
        <f>IF('De la BASE'!F599&gt;0,'De la BASE'!F599,'De la BASE'!F599+0.001)</f>
        <v>27.905</v>
      </c>
      <c r="G603" s="15">
        <v>33055</v>
      </c>
    </row>
    <row r="604" spans="1:7" ht="12.75">
      <c r="A604" s="30" t="str">
        <f>'De la BASE'!A600</f>
        <v>680</v>
      </c>
      <c r="B604" s="30">
        <f>'De la BASE'!B600</f>
        <v>41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0.219</v>
      </c>
      <c r="F604" s="9">
        <f>IF('De la BASE'!F600&gt;0,'De la BASE'!F600,'De la BASE'!F600+0.001)</f>
        <v>26.311593800000004</v>
      </c>
      <c r="G604" s="15">
        <v>33086</v>
      </c>
    </row>
    <row r="605" spans="1:7" ht="12.75">
      <c r="A605" s="30" t="str">
        <f>'De la BASE'!A601</f>
        <v>680</v>
      </c>
      <c r="B605" s="30">
        <f>'De la BASE'!B601</f>
        <v>41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0.183</v>
      </c>
      <c r="F605" s="9">
        <f>IF('De la BASE'!F601&gt;0,'De la BASE'!F601,'De la BASE'!F601+0.001)</f>
        <v>28.319564199999995</v>
      </c>
      <c r="G605" s="15">
        <v>33117</v>
      </c>
    </row>
    <row r="606" spans="1:7" ht="12.75">
      <c r="A606" s="30" t="str">
        <f>'De la BASE'!A602</f>
        <v>680</v>
      </c>
      <c r="B606" s="30">
        <f>'De la BASE'!B602</f>
        <v>41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0.488</v>
      </c>
      <c r="F606" s="9">
        <f>IF('De la BASE'!F602&gt;0,'De la BASE'!F602,'De la BASE'!F602+0.001)</f>
        <v>158.76386259999998</v>
      </c>
      <c r="G606" s="15">
        <v>33147</v>
      </c>
    </row>
    <row r="607" spans="1:7" ht="12.75">
      <c r="A607" s="30" t="str">
        <f>'De la BASE'!A603</f>
        <v>680</v>
      </c>
      <c r="B607" s="30">
        <f>'De la BASE'!B603</f>
        <v>41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0.279</v>
      </c>
      <c r="F607" s="9">
        <f>IF('De la BASE'!F603&gt;0,'De la BASE'!F603,'De la BASE'!F603+0.001)</f>
        <v>88.558</v>
      </c>
      <c r="G607" s="15">
        <v>33178</v>
      </c>
    </row>
    <row r="608" spans="1:7" ht="12.75">
      <c r="A608" s="30" t="str">
        <f>'De la BASE'!A604</f>
        <v>680</v>
      </c>
      <c r="B608" s="30">
        <f>'De la BASE'!B604</f>
        <v>41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0.235</v>
      </c>
      <c r="F608" s="9">
        <f>IF('De la BASE'!F604&gt;0,'De la BASE'!F604,'De la BASE'!F604+0.001)</f>
        <v>47.57724509999999</v>
      </c>
      <c r="G608" s="15">
        <v>33208</v>
      </c>
    </row>
    <row r="609" spans="1:7" ht="12.75">
      <c r="A609" s="30" t="str">
        <f>'De la BASE'!A605</f>
        <v>680</v>
      </c>
      <c r="B609" s="30">
        <f>'De la BASE'!B605</f>
        <v>41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0.32</v>
      </c>
      <c r="F609" s="9">
        <f>IF('De la BASE'!F605&gt;0,'De la BASE'!F605,'De la BASE'!F605+0.001)</f>
        <v>60.214226600000025</v>
      </c>
      <c r="G609" s="15">
        <v>33239</v>
      </c>
    </row>
    <row r="610" spans="1:7" ht="12.75">
      <c r="A610" s="30" t="str">
        <f>'De la BASE'!A606</f>
        <v>680</v>
      </c>
      <c r="B610" s="30">
        <f>'De la BASE'!B606</f>
        <v>41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0.631</v>
      </c>
      <c r="F610" s="9">
        <f>IF('De la BASE'!F606&gt;0,'De la BASE'!F606,'De la BASE'!F606+0.001)</f>
        <v>55.767485499999985</v>
      </c>
      <c r="G610" s="15">
        <v>33270</v>
      </c>
    </row>
    <row r="611" spans="1:7" ht="12.75">
      <c r="A611" s="30" t="str">
        <f>'De la BASE'!A607</f>
        <v>680</v>
      </c>
      <c r="B611" s="30">
        <f>'De la BASE'!B607</f>
        <v>41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0.769</v>
      </c>
      <c r="F611" s="9">
        <f>IF('De la BASE'!F607&gt;0,'De la BASE'!F607,'De la BASE'!F607+0.001)</f>
        <v>242.57299999999992</v>
      </c>
      <c r="G611" s="15">
        <v>33298</v>
      </c>
    </row>
    <row r="612" spans="1:7" ht="12.75">
      <c r="A612" s="30" t="str">
        <f>'De la BASE'!A608</f>
        <v>680</v>
      </c>
      <c r="B612" s="30">
        <f>'De la BASE'!B608</f>
        <v>41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0.582</v>
      </c>
      <c r="F612" s="9">
        <f>IF('De la BASE'!F608&gt;0,'De la BASE'!F608,'De la BASE'!F608+0.001)</f>
        <v>105.76399999999998</v>
      </c>
      <c r="G612" s="15">
        <v>33329</v>
      </c>
    </row>
    <row r="613" spans="1:7" ht="12.75">
      <c r="A613" s="30" t="str">
        <f>'De la BASE'!A609</f>
        <v>680</v>
      </c>
      <c r="B613" s="30">
        <f>'De la BASE'!B609</f>
        <v>41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0.467</v>
      </c>
      <c r="F613" s="9">
        <f>IF('De la BASE'!F609&gt;0,'De la BASE'!F609,'De la BASE'!F609+0.001)</f>
        <v>70.9469261</v>
      </c>
      <c r="G613" s="15">
        <v>33359</v>
      </c>
    </row>
    <row r="614" spans="1:7" ht="12.75">
      <c r="A614" s="30" t="str">
        <f>'De la BASE'!A610</f>
        <v>680</v>
      </c>
      <c r="B614" s="30">
        <f>'De la BASE'!B610</f>
        <v>41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0.37</v>
      </c>
      <c r="F614" s="9">
        <f>IF('De la BASE'!F610&gt;0,'De la BASE'!F610,'De la BASE'!F610+0.001)</f>
        <v>33.79834060000001</v>
      </c>
      <c r="G614" s="15">
        <v>33390</v>
      </c>
    </row>
    <row r="615" spans="1:7" ht="12.75">
      <c r="A615" s="30" t="str">
        <f>'De la BASE'!A611</f>
        <v>680</v>
      </c>
      <c r="B615" s="30">
        <f>'De la BASE'!B611</f>
        <v>41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0.295</v>
      </c>
      <c r="F615" s="9">
        <f>IF('De la BASE'!F611&gt;0,'De la BASE'!F611,'De la BASE'!F611+0.001)</f>
        <v>18.251</v>
      </c>
      <c r="G615" s="15">
        <v>33420</v>
      </c>
    </row>
    <row r="616" spans="1:7" ht="12.75">
      <c r="A616" s="30" t="str">
        <f>'De la BASE'!A612</f>
        <v>680</v>
      </c>
      <c r="B616" s="30">
        <f>'De la BASE'!B612</f>
        <v>41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0.242</v>
      </c>
      <c r="F616" s="9">
        <f>IF('De la BASE'!F612&gt;0,'De la BASE'!F612,'De la BASE'!F612+0.001)</f>
        <v>12.955</v>
      </c>
      <c r="G616" s="15">
        <v>33451</v>
      </c>
    </row>
    <row r="617" spans="1:7" ht="12.75">
      <c r="A617" s="30" t="str">
        <f>'De la BASE'!A613</f>
        <v>680</v>
      </c>
      <c r="B617" s="30">
        <f>'De la BASE'!B613</f>
        <v>41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0.202</v>
      </c>
      <c r="F617" s="9">
        <f>IF('De la BASE'!F613&gt;0,'De la BASE'!F613,'De la BASE'!F613+0.001)</f>
        <v>16.961000000000002</v>
      </c>
      <c r="G617" s="15">
        <v>33482</v>
      </c>
    </row>
    <row r="618" spans="1:7" ht="12.75">
      <c r="A618" s="30" t="str">
        <f>'De la BASE'!A614</f>
        <v>680</v>
      </c>
      <c r="B618" s="30">
        <f>'De la BASE'!B614</f>
        <v>41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0.17</v>
      </c>
      <c r="F618" s="9">
        <f>IF('De la BASE'!F614&gt;0,'De la BASE'!F614,'De la BASE'!F614+0.001)</f>
        <v>24.933448300000002</v>
      </c>
      <c r="G618" s="15">
        <v>33512</v>
      </c>
    </row>
    <row r="619" spans="1:7" ht="12.75">
      <c r="A619" s="30" t="str">
        <f>'De la BASE'!A615</f>
        <v>680</v>
      </c>
      <c r="B619" s="30">
        <f>'De la BASE'!B615</f>
        <v>41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0.146</v>
      </c>
      <c r="F619" s="9">
        <f>IF('De la BASE'!F615&gt;0,'De la BASE'!F615,'De la BASE'!F615+0.001)</f>
        <v>25.415999999999997</v>
      </c>
      <c r="G619" s="15">
        <v>33543</v>
      </c>
    </row>
    <row r="620" spans="1:7" ht="12.75">
      <c r="A620" s="30" t="str">
        <f>'De la BASE'!A616</f>
        <v>680</v>
      </c>
      <c r="B620" s="30">
        <f>'De la BASE'!B616</f>
        <v>41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0.125</v>
      </c>
      <c r="F620" s="9">
        <f>IF('De la BASE'!F616&gt;0,'De la BASE'!F616,'De la BASE'!F616+0.001)</f>
        <v>24.17347269999999</v>
      </c>
      <c r="G620" s="15">
        <v>33573</v>
      </c>
    </row>
    <row r="621" spans="1:7" ht="12.75">
      <c r="A621" s="30" t="str">
        <f>'De la BASE'!A617</f>
        <v>680</v>
      </c>
      <c r="B621" s="30">
        <f>'De la BASE'!B617</f>
        <v>41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0.108</v>
      </c>
      <c r="F621" s="9">
        <f>IF('De la BASE'!F617&gt;0,'De la BASE'!F617,'De la BASE'!F617+0.001)</f>
        <v>50.99280250000001</v>
      </c>
      <c r="G621" s="15">
        <v>33604</v>
      </c>
    </row>
    <row r="622" spans="1:7" ht="12.75">
      <c r="A622" s="30" t="str">
        <f>'De la BASE'!A618</f>
        <v>680</v>
      </c>
      <c r="B622" s="30">
        <f>'De la BASE'!B618</f>
        <v>41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0.094</v>
      </c>
      <c r="F622" s="9">
        <f>IF('De la BASE'!F618&gt;0,'De la BASE'!F618,'De la BASE'!F618+0.001)</f>
        <v>35.445</v>
      </c>
      <c r="G622" s="15">
        <v>33635</v>
      </c>
    </row>
    <row r="623" spans="1:7" ht="12.75">
      <c r="A623" s="30" t="str">
        <f>'De la BASE'!A619</f>
        <v>680</v>
      </c>
      <c r="B623" s="30">
        <f>'De la BASE'!B619</f>
        <v>41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0.085</v>
      </c>
      <c r="F623" s="9">
        <f>IF('De la BASE'!F619&gt;0,'De la BASE'!F619,'De la BASE'!F619+0.001)</f>
        <v>33.84609249999999</v>
      </c>
      <c r="G623" s="15">
        <v>33664</v>
      </c>
    </row>
    <row r="624" spans="1:7" ht="12.75">
      <c r="A624" s="30" t="str">
        <f>'De la BASE'!A620</f>
        <v>680</v>
      </c>
      <c r="B624" s="30">
        <f>'De la BASE'!B620</f>
        <v>41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0.097</v>
      </c>
      <c r="F624" s="9">
        <f>IF('De la BASE'!F620&gt;0,'De la BASE'!F620,'De la BASE'!F620+0.001)</f>
        <v>62.78473760000001</v>
      </c>
      <c r="G624" s="15">
        <v>33695</v>
      </c>
    </row>
    <row r="625" spans="1:7" ht="12.75">
      <c r="A625" s="30" t="str">
        <f>'De la BASE'!A621</f>
        <v>680</v>
      </c>
      <c r="B625" s="30">
        <f>'De la BASE'!B621</f>
        <v>41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0.083</v>
      </c>
      <c r="F625" s="9">
        <f>IF('De la BASE'!F621&gt;0,'De la BASE'!F621,'De la BASE'!F621+0.001)</f>
        <v>44.19318329999999</v>
      </c>
      <c r="G625" s="15">
        <v>33725</v>
      </c>
    </row>
    <row r="626" spans="1:7" ht="12.75">
      <c r="A626" s="30" t="str">
        <f>'De la BASE'!A622</f>
        <v>680</v>
      </c>
      <c r="B626" s="30">
        <f>'De la BASE'!B622</f>
        <v>41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0.077</v>
      </c>
      <c r="F626" s="9">
        <f>IF('De la BASE'!F622&gt;0,'De la BASE'!F622,'De la BASE'!F622+0.001)</f>
        <v>39.36516190000001</v>
      </c>
      <c r="G626" s="15">
        <v>33756</v>
      </c>
    </row>
    <row r="627" spans="1:7" ht="12.75">
      <c r="A627" s="30" t="str">
        <f>'De la BASE'!A623</f>
        <v>680</v>
      </c>
      <c r="B627" s="30">
        <f>'De la BASE'!B623</f>
        <v>41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0.072</v>
      </c>
      <c r="F627" s="9">
        <f>IF('De la BASE'!F623&gt;0,'De la BASE'!F623,'De la BASE'!F623+0.001)</f>
        <v>13.111852499999998</v>
      </c>
      <c r="G627" s="15">
        <v>33786</v>
      </c>
    </row>
    <row r="628" spans="1:7" ht="12.75">
      <c r="A628" s="30" t="str">
        <f>'De la BASE'!A624</f>
        <v>680</v>
      </c>
      <c r="B628" s="30">
        <f>'De la BASE'!B624</f>
        <v>41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0.069</v>
      </c>
      <c r="F628" s="9">
        <f>IF('De la BASE'!F624&gt;0,'De la BASE'!F624,'De la BASE'!F624+0.001)</f>
        <v>16.102746900000003</v>
      </c>
      <c r="G628" s="15">
        <v>33817</v>
      </c>
    </row>
    <row r="629" spans="1:7" ht="12.75">
      <c r="A629" s="30" t="str">
        <f>'De la BASE'!A625</f>
        <v>680</v>
      </c>
      <c r="B629" s="30">
        <f>'De la BASE'!B625</f>
        <v>41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0.064</v>
      </c>
      <c r="F629" s="9">
        <f>IF('De la BASE'!F625&gt;0,'De la BASE'!F625,'De la BASE'!F625+0.001)</f>
        <v>14.534181699999996</v>
      </c>
      <c r="G629" s="15">
        <v>33848</v>
      </c>
    </row>
    <row r="630" spans="1:7" ht="12.75">
      <c r="A630" s="30" t="str">
        <f>'De la BASE'!A626</f>
        <v>680</v>
      </c>
      <c r="B630" s="30">
        <f>'De la BASE'!B626</f>
        <v>41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0.391</v>
      </c>
      <c r="F630" s="9">
        <f>IF('De la BASE'!F626&gt;0,'De la BASE'!F626,'De la BASE'!F626+0.001)</f>
        <v>57.62098950000001</v>
      </c>
      <c r="G630" s="15">
        <v>33878</v>
      </c>
    </row>
    <row r="631" spans="1:7" ht="12.75">
      <c r="A631" s="30" t="str">
        <f>'De la BASE'!A627</f>
        <v>680</v>
      </c>
      <c r="B631" s="30">
        <f>'De la BASE'!B627</f>
        <v>41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0.144</v>
      </c>
      <c r="F631" s="9">
        <f>IF('De la BASE'!F627&gt;0,'De la BASE'!F627,'De la BASE'!F627+0.001)</f>
        <v>32.35299999999999</v>
      </c>
      <c r="G631" s="15">
        <v>33909</v>
      </c>
    </row>
    <row r="632" spans="1:7" ht="12.75">
      <c r="A632" s="30" t="str">
        <f>'De la BASE'!A628</f>
        <v>680</v>
      </c>
      <c r="B632" s="30">
        <f>'De la BASE'!B628</f>
        <v>41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0.167</v>
      </c>
      <c r="F632" s="9">
        <f>IF('De la BASE'!F628&gt;0,'De la BASE'!F628,'De la BASE'!F628+0.001)</f>
        <v>47.21</v>
      </c>
      <c r="G632" s="15">
        <v>33939</v>
      </c>
    </row>
    <row r="633" spans="1:7" ht="12.75">
      <c r="A633" s="30" t="str">
        <f>'De la BASE'!A629</f>
        <v>680</v>
      </c>
      <c r="B633" s="30">
        <f>'De la BASE'!B629</f>
        <v>41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0.118</v>
      </c>
      <c r="F633" s="9">
        <f>IF('De la BASE'!F629&gt;0,'De la BASE'!F629,'De la BASE'!F629+0.001)</f>
        <v>22.392000000000003</v>
      </c>
      <c r="G633" s="15">
        <v>33970</v>
      </c>
    </row>
    <row r="634" spans="1:7" ht="12.75">
      <c r="A634" s="30" t="str">
        <f>'De la BASE'!A630</f>
        <v>680</v>
      </c>
      <c r="B634" s="30">
        <f>'De la BASE'!B630</f>
        <v>41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0.102</v>
      </c>
      <c r="F634" s="9">
        <f>IF('De la BASE'!F630&gt;0,'De la BASE'!F630,'De la BASE'!F630+0.001)</f>
        <v>16.356399000000003</v>
      </c>
      <c r="G634" s="15">
        <v>34001</v>
      </c>
    </row>
    <row r="635" spans="1:7" ht="12.75">
      <c r="A635" s="30" t="str">
        <f>'De la BASE'!A631</f>
        <v>680</v>
      </c>
      <c r="B635" s="30">
        <f>'De la BASE'!B631</f>
        <v>41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0.094</v>
      </c>
      <c r="F635" s="9">
        <f>IF('De la BASE'!F631&gt;0,'De la BASE'!F631,'De la BASE'!F631+0.001)</f>
        <v>29.01806600000001</v>
      </c>
      <c r="G635" s="15">
        <v>34029</v>
      </c>
    </row>
    <row r="636" spans="1:7" ht="12.75">
      <c r="A636" s="30" t="str">
        <f>'De la BASE'!A632</f>
        <v>680</v>
      </c>
      <c r="B636" s="30">
        <f>'De la BASE'!B632</f>
        <v>41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0.118</v>
      </c>
      <c r="F636" s="9">
        <f>IF('De la BASE'!F632&gt;0,'De la BASE'!F632,'De la BASE'!F632+0.001)</f>
        <v>38.768455999999986</v>
      </c>
      <c r="G636" s="15">
        <v>34060</v>
      </c>
    </row>
    <row r="637" spans="1:7" ht="12.75">
      <c r="A637" s="30" t="str">
        <f>'De la BASE'!A633</f>
        <v>680</v>
      </c>
      <c r="B637" s="30">
        <f>'De la BASE'!B633</f>
        <v>41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0.148</v>
      </c>
      <c r="F637" s="9">
        <f>IF('De la BASE'!F633&gt;0,'De la BASE'!F633,'De la BASE'!F633+0.001)</f>
        <v>116.6067737</v>
      </c>
      <c r="G637" s="15">
        <v>34090</v>
      </c>
    </row>
    <row r="638" spans="1:7" ht="12.75">
      <c r="A638" s="30" t="str">
        <f>'De la BASE'!A634</f>
        <v>680</v>
      </c>
      <c r="B638" s="30">
        <f>'De la BASE'!B634</f>
        <v>41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0.151</v>
      </c>
      <c r="F638" s="9">
        <f>IF('De la BASE'!F634&gt;0,'De la BASE'!F634,'De la BASE'!F634+0.001)</f>
        <v>50.30270050000003</v>
      </c>
      <c r="G638" s="15">
        <v>34121</v>
      </c>
    </row>
    <row r="639" spans="1:7" ht="12.75">
      <c r="A639" s="30" t="str">
        <f>'De la BASE'!A635</f>
        <v>680</v>
      </c>
      <c r="B639" s="30">
        <f>'De la BASE'!B635</f>
        <v>41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0.131</v>
      </c>
      <c r="F639" s="9">
        <f>IF('De la BASE'!F635&gt;0,'De la BASE'!F635,'De la BASE'!F635+0.001)</f>
        <v>19.427791000000003</v>
      </c>
      <c r="G639" s="15">
        <v>34151</v>
      </c>
    </row>
    <row r="640" spans="1:7" ht="12.75">
      <c r="A640" s="30" t="str">
        <f>'De la BASE'!A636</f>
        <v>680</v>
      </c>
      <c r="B640" s="30">
        <f>'De la BASE'!B636</f>
        <v>41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0.112</v>
      </c>
      <c r="F640" s="9">
        <f>IF('De la BASE'!F636&gt;0,'De la BASE'!F636,'De la BASE'!F636+0.001)</f>
        <v>12.465874899999994</v>
      </c>
      <c r="G640" s="15">
        <v>34182</v>
      </c>
    </row>
    <row r="641" spans="1:7" ht="12.75">
      <c r="A641" s="30" t="str">
        <f>'De la BASE'!A637</f>
        <v>680</v>
      </c>
      <c r="B641" s="30">
        <f>'De la BASE'!B637</f>
        <v>41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</v>
      </c>
      <c r="F641" s="9">
        <f>IF('De la BASE'!F637&gt;0,'De la BASE'!F637,'De la BASE'!F637+0.001)</f>
        <v>9.4890949</v>
      </c>
      <c r="G641" s="15">
        <v>34213</v>
      </c>
    </row>
    <row r="642" spans="1:7" ht="12.75">
      <c r="A642" s="30" t="str">
        <f>'De la BASE'!A638</f>
        <v>680</v>
      </c>
      <c r="B642" s="30">
        <f>'De la BASE'!B638</f>
        <v>41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1.403</v>
      </c>
      <c r="F642" s="9">
        <f>IF('De la BASE'!F638&gt;0,'De la BASE'!F638,'De la BASE'!F638+0.001)</f>
        <v>269.54098100000004</v>
      </c>
      <c r="G642" s="15">
        <v>34243</v>
      </c>
    </row>
    <row r="643" spans="1:7" ht="12.75">
      <c r="A643" s="30" t="str">
        <f>'De la BASE'!A639</f>
        <v>680</v>
      </c>
      <c r="B643" s="30">
        <f>'De la BASE'!B639</f>
        <v>41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0.448</v>
      </c>
      <c r="F643" s="9">
        <f>IF('De la BASE'!F639&gt;0,'De la BASE'!F639,'De la BASE'!F639+0.001)</f>
        <v>237.69854519999998</v>
      </c>
      <c r="G643" s="15">
        <v>34274</v>
      </c>
    </row>
    <row r="644" spans="1:7" ht="12.75">
      <c r="A644" s="30" t="str">
        <f>'De la BASE'!A640</f>
        <v>680</v>
      </c>
      <c r="B644" s="30">
        <f>'De la BASE'!B640</f>
        <v>41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0.377</v>
      </c>
      <c r="F644" s="9">
        <f>IF('De la BASE'!F640&gt;0,'De la BASE'!F640,'De la BASE'!F640+0.001)</f>
        <v>52.025935200000006</v>
      </c>
      <c r="G644" s="15">
        <v>34304</v>
      </c>
    </row>
    <row r="645" spans="1:7" ht="12.75">
      <c r="A645" s="30" t="str">
        <f>'De la BASE'!A641</f>
        <v>680</v>
      </c>
      <c r="B645" s="30">
        <f>'De la BASE'!B641</f>
        <v>41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0.428</v>
      </c>
      <c r="F645" s="9">
        <f>IF('De la BASE'!F641&gt;0,'De la BASE'!F641,'De la BASE'!F641+0.001)</f>
        <v>97.611137</v>
      </c>
      <c r="G645" s="15">
        <v>34335</v>
      </c>
    </row>
    <row r="646" spans="1:7" ht="12.75">
      <c r="A646" s="30" t="str">
        <f>'De la BASE'!A642</f>
        <v>680</v>
      </c>
      <c r="B646" s="30">
        <f>'De la BASE'!B642</f>
        <v>41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0.968</v>
      </c>
      <c r="F646" s="9">
        <f>IF('De la BASE'!F642&gt;0,'De la BASE'!F642,'De la BASE'!F642+0.001)</f>
        <v>105.53790820000002</v>
      </c>
      <c r="G646" s="15">
        <v>34366</v>
      </c>
    </row>
    <row r="647" spans="1:7" ht="12.75">
      <c r="A647" s="30" t="str">
        <f>'De la BASE'!A643</f>
        <v>680</v>
      </c>
      <c r="B647" s="30">
        <f>'De la BASE'!B643</f>
        <v>41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0.581</v>
      </c>
      <c r="F647" s="9">
        <f>IF('De la BASE'!F643&gt;0,'De la BASE'!F643,'De la BASE'!F643+0.001)</f>
        <v>101.8450927</v>
      </c>
      <c r="G647" s="15">
        <v>34394</v>
      </c>
    </row>
    <row r="648" spans="1:7" ht="12.75">
      <c r="A648" s="30" t="str">
        <f>'De la BASE'!A644</f>
        <v>680</v>
      </c>
      <c r="B648" s="30">
        <f>'De la BASE'!B644</f>
        <v>41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0.459</v>
      </c>
      <c r="F648" s="9">
        <f>IF('De la BASE'!F644&gt;0,'De la BASE'!F644,'De la BASE'!F644+0.001)</f>
        <v>56.54176290000002</v>
      </c>
      <c r="G648" s="15">
        <v>34425</v>
      </c>
    </row>
    <row r="649" spans="1:7" ht="12.75">
      <c r="A649" s="30" t="str">
        <f>'De la BASE'!A645</f>
        <v>680</v>
      </c>
      <c r="B649" s="30">
        <f>'De la BASE'!B645</f>
        <v>41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0.629</v>
      </c>
      <c r="F649" s="9">
        <f>IF('De la BASE'!F645&gt;0,'De la BASE'!F645,'De la BASE'!F645+0.001)</f>
        <v>262.6199182</v>
      </c>
      <c r="G649" s="15">
        <v>34455</v>
      </c>
    </row>
    <row r="650" spans="1:7" ht="12.75">
      <c r="A650" s="30" t="str">
        <f>'De la BASE'!A646</f>
        <v>680</v>
      </c>
      <c r="B650" s="30">
        <f>'De la BASE'!B646</f>
        <v>41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0.492</v>
      </c>
      <c r="F650" s="9">
        <f>IF('De la BASE'!F646&gt;0,'De la BASE'!F646,'De la BASE'!F646+0.001)</f>
        <v>59.05771009999999</v>
      </c>
      <c r="G650" s="15">
        <v>34486</v>
      </c>
    </row>
    <row r="651" spans="1:7" ht="12.75">
      <c r="A651" s="30" t="str">
        <f>'De la BASE'!A647</f>
        <v>680</v>
      </c>
      <c r="B651" s="30">
        <f>'De la BASE'!B647</f>
        <v>41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0.403</v>
      </c>
      <c r="F651" s="9">
        <f>IF('De la BASE'!F647&gt;0,'De la BASE'!F647,'De la BASE'!F647+0.001)</f>
        <v>26.964000000000002</v>
      </c>
      <c r="G651" s="15">
        <v>34516</v>
      </c>
    </row>
    <row r="652" spans="1:7" ht="12.75">
      <c r="A652" s="30" t="str">
        <f>'De la BASE'!A648</f>
        <v>680</v>
      </c>
      <c r="B652" s="30">
        <f>'De la BASE'!B648</f>
        <v>41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0.331</v>
      </c>
      <c r="F652" s="9">
        <f>IF('De la BASE'!F648&gt;0,'De la BASE'!F648,'De la BASE'!F648+0.001)</f>
        <v>18.931169499999992</v>
      </c>
      <c r="G652" s="15">
        <v>34547</v>
      </c>
    </row>
    <row r="653" spans="1:7" ht="12.75">
      <c r="A653" s="30" t="str">
        <f>'De la BASE'!A649</f>
        <v>680</v>
      </c>
      <c r="B653" s="30">
        <f>'De la BASE'!B649</f>
        <v>41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0.269</v>
      </c>
      <c r="F653" s="9">
        <f>IF('De la BASE'!F649&gt;0,'De la BASE'!F649,'De la BASE'!F649+0.001)</f>
        <v>14.2343999</v>
      </c>
      <c r="G653" s="15">
        <v>34578</v>
      </c>
    </row>
    <row r="654" spans="1:7" ht="12.75">
      <c r="A654" s="30" t="str">
        <f>'De la BASE'!A650</f>
        <v>680</v>
      </c>
      <c r="B654" s="30">
        <f>'De la BASE'!B650</f>
        <v>41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0.242</v>
      </c>
      <c r="F654" s="9">
        <f>IF('De la BASE'!F650&gt;0,'De la BASE'!F650,'De la BASE'!F650+0.001)</f>
        <v>14.439467899999999</v>
      </c>
      <c r="G654" s="15">
        <v>34608</v>
      </c>
    </row>
    <row r="655" spans="1:7" ht="12.75">
      <c r="A655" s="30" t="str">
        <f>'De la BASE'!A651</f>
        <v>680</v>
      </c>
      <c r="B655" s="30">
        <f>'De la BASE'!B651</f>
        <v>41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0.208</v>
      </c>
      <c r="F655" s="9">
        <f>IF('De la BASE'!F651&gt;0,'De la BASE'!F651,'De la BASE'!F651+0.001)</f>
        <v>76.64181629999999</v>
      </c>
      <c r="G655" s="15">
        <v>34639</v>
      </c>
    </row>
    <row r="656" spans="1:7" ht="12.75">
      <c r="A656" s="30" t="str">
        <f>'De la BASE'!A652</f>
        <v>680</v>
      </c>
      <c r="B656" s="30">
        <f>'De la BASE'!B652</f>
        <v>41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0.174</v>
      </c>
      <c r="F656" s="9">
        <f>IF('De la BASE'!F652&gt;0,'De la BASE'!F652,'De la BASE'!F652+0.001)</f>
        <v>23.902</v>
      </c>
      <c r="G656" s="15">
        <v>34669</v>
      </c>
    </row>
    <row r="657" spans="1:7" ht="12.75">
      <c r="A657" s="30" t="str">
        <f>'De la BASE'!A653</f>
        <v>680</v>
      </c>
      <c r="B657" s="30">
        <f>'De la BASE'!B653</f>
        <v>41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0.172</v>
      </c>
      <c r="F657" s="9">
        <f>IF('De la BASE'!F653&gt;0,'De la BASE'!F653,'De la BASE'!F653+0.001)</f>
        <v>53.15821699999999</v>
      </c>
      <c r="G657" s="15">
        <v>34700</v>
      </c>
    </row>
    <row r="658" spans="1:7" ht="12.75">
      <c r="A658" s="30" t="str">
        <f>'De la BASE'!A654</f>
        <v>680</v>
      </c>
      <c r="B658" s="30">
        <f>'De la BASE'!B654</f>
        <v>41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0.215</v>
      </c>
      <c r="F658" s="9">
        <f>IF('De la BASE'!F654&gt;0,'De la BASE'!F654,'De la BASE'!F654+0.001)</f>
        <v>75.18</v>
      </c>
      <c r="G658" s="15">
        <v>34731</v>
      </c>
    </row>
    <row r="659" spans="1:7" ht="12.75">
      <c r="A659" s="30" t="str">
        <f>'De la BASE'!A655</f>
        <v>680</v>
      </c>
      <c r="B659" s="30">
        <f>'De la BASE'!B655</f>
        <v>41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0.184</v>
      </c>
      <c r="F659" s="9">
        <f>IF('De la BASE'!F655&gt;0,'De la BASE'!F655,'De la BASE'!F655+0.001)</f>
        <v>43.58400000000001</v>
      </c>
      <c r="G659" s="15">
        <v>34759</v>
      </c>
    </row>
    <row r="660" spans="1:7" ht="12.75">
      <c r="A660" s="30" t="str">
        <f>'De la BASE'!A656</f>
        <v>680</v>
      </c>
      <c r="B660" s="30">
        <f>'De la BASE'!B656</f>
        <v>41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0.157</v>
      </c>
      <c r="F660" s="9">
        <f>IF('De la BASE'!F656&gt;0,'De la BASE'!F656,'De la BASE'!F656+0.001)</f>
        <v>19.671795700000008</v>
      </c>
      <c r="G660" s="15">
        <v>34790</v>
      </c>
    </row>
    <row r="661" spans="1:7" ht="12.75">
      <c r="A661" s="30" t="str">
        <f>'De la BASE'!A657</f>
        <v>680</v>
      </c>
      <c r="B661" s="30">
        <f>'De la BASE'!B657</f>
        <v>41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0.142</v>
      </c>
      <c r="F661" s="9">
        <f>IF('De la BASE'!F657&gt;0,'De la BASE'!F657,'De la BASE'!F657+0.001)</f>
        <v>25.9643292</v>
      </c>
      <c r="G661" s="15">
        <v>34820</v>
      </c>
    </row>
    <row r="662" spans="1:7" ht="12.75">
      <c r="A662" s="30" t="str">
        <f>'De la BASE'!A658</f>
        <v>680</v>
      </c>
      <c r="B662" s="30">
        <f>'De la BASE'!B658</f>
        <v>41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0.133</v>
      </c>
      <c r="F662" s="9">
        <f>IF('De la BASE'!F658&gt;0,'De la BASE'!F658,'De la BASE'!F658+0.001)</f>
        <v>23.947284499999995</v>
      </c>
      <c r="G662" s="15">
        <v>34851</v>
      </c>
    </row>
    <row r="663" spans="1:7" ht="12.75">
      <c r="A663" s="30" t="str">
        <f>'De la BASE'!A659</f>
        <v>680</v>
      </c>
      <c r="B663" s="30">
        <f>'De la BASE'!B659</f>
        <v>41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0.113</v>
      </c>
      <c r="F663" s="9">
        <f>IF('De la BASE'!F659&gt;0,'De la BASE'!F659,'De la BASE'!F659+0.001)</f>
        <v>14.623156100000001</v>
      </c>
      <c r="G663" s="15">
        <v>34881</v>
      </c>
    </row>
    <row r="664" spans="1:7" ht="12.75">
      <c r="A664" s="30" t="str">
        <f>'De la BASE'!A660</f>
        <v>680</v>
      </c>
      <c r="B664" s="30">
        <f>'De la BASE'!B660</f>
        <v>41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0.104</v>
      </c>
      <c r="F664" s="9">
        <f>IF('De la BASE'!F660&gt;0,'De la BASE'!F660,'De la BASE'!F660+0.001)</f>
        <v>10.700398099999996</v>
      </c>
      <c r="G664" s="15">
        <v>34912</v>
      </c>
    </row>
    <row r="665" spans="1:7" ht="12.75">
      <c r="A665" s="30" t="str">
        <f>'De la BASE'!A661</f>
        <v>680</v>
      </c>
      <c r="B665" s="30">
        <f>'De la BASE'!B661</f>
        <v>41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0.091</v>
      </c>
      <c r="F665" s="9">
        <f>IF('De la BASE'!F661&gt;0,'De la BASE'!F661,'De la BASE'!F661+0.001)</f>
        <v>9.9252791</v>
      </c>
      <c r="G665" s="15">
        <v>34943</v>
      </c>
    </row>
    <row r="666" spans="1:7" ht="12.75">
      <c r="A666" s="30" t="str">
        <f>'De la BASE'!A662</f>
        <v>680</v>
      </c>
      <c r="B666" s="30">
        <f>'De la BASE'!B662</f>
        <v>41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0.079</v>
      </c>
      <c r="F666" s="9">
        <f>IF('De la BASE'!F662&gt;0,'De la BASE'!F662,'De la BASE'!F662+0.001)</f>
        <v>4.290066000000001</v>
      </c>
      <c r="G666" s="15">
        <v>34973</v>
      </c>
    </row>
    <row r="667" spans="1:7" ht="12.75">
      <c r="A667" s="30" t="str">
        <f>'De la BASE'!A663</f>
        <v>680</v>
      </c>
      <c r="B667" s="30">
        <f>'De la BASE'!B663</f>
        <v>41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0.112</v>
      </c>
      <c r="F667" s="9">
        <f>IF('De la BASE'!F663&gt;0,'De la BASE'!F663,'De la BASE'!F663+0.001)</f>
        <v>66.31893030000002</v>
      </c>
      <c r="G667" s="15">
        <v>35004</v>
      </c>
    </row>
    <row r="668" spans="1:7" ht="12.75">
      <c r="A668" s="30" t="str">
        <f>'De la BASE'!A664</f>
        <v>680</v>
      </c>
      <c r="B668" s="30">
        <f>'De la BASE'!B664</f>
        <v>41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0.361</v>
      </c>
      <c r="F668" s="9">
        <f>IF('De la BASE'!F664&gt;0,'De la BASE'!F664,'De la BASE'!F664+0.001)</f>
        <v>185.0897042</v>
      </c>
      <c r="G668" s="15">
        <v>35034</v>
      </c>
    </row>
    <row r="669" spans="1:7" ht="12.75">
      <c r="A669" s="30" t="str">
        <f>'De la BASE'!A665</f>
        <v>680</v>
      </c>
      <c r="B669" s="30">
        <f>'De la BASE'!B665</f>
        <v>41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2.266</v>
      </c>
      <c r="F669" s="9">
        <f>IF('De la BASE'!F665&gt;0,'De la BASE'!F665,'De la BASE'!F665+0.001)</f>
        <v>476.10408430000007</v>
      </c>
      <c r="G669" s="15">
        <v>35065</v>
      </c>
    </row>
    <row r="670" spans="1:7" ht="12.75">
      <c r="A670" s="30" t="str">
        <f>'De la BASE'!A666</f>
        <v>680</v>
      </c>
      <c r="B670" s="30">
        <f>'De la BASE'!B666</f>
        <v>41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0.792</v>
      </c>
      <c r="F670" s="9">
        <f>IF('De la BASE'!F666&gt;0,'De la BASE'!F666,'De la BASE'!F666+0.001)</f>
        <v>194.07869160000004</v>
      </c>
      <c r="G670" s="15">
        <v>35096</v>
      </c>
    </row>
    <row r="671" spans="1:7" ht="12.75">
      <c r="A671" s="30" t="str">
        <f>'De la BASE'!A667</f>
        <v>680</v>
      </c>
      <c r="B671" s="30">
        <f>'De la BASE'!B667</f>
        <v>41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0.786</v>
      </c>
      <c r="F671" s="9">
        <f>IF('De la BASE'!F667&gt;0,'De la BASE'!F667,'De la BASE'!F667+0.001)</f>
        <v>159.22057749999996</v>
      </c>
      <c r="G671" s="15">
        <v>35125</v>
      </c>
    </row>
    <row r="672" spans="1:7" ht="12.75">
      <c r="A672" s="30" t="str">
        <f>'De la BASE'!A668</f>
        <v>680</v>
      </c>
      <c r="B672" s="30">
        <f>'De la BASE'!B668</f>
        <v>41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0.775</v>
      </c>
      <c r="F672" s="9">
        <f>IF('De la BASE'!F668&gt;0,'De la BASE'!F668,'De la BASE'!F668+0.001)</f>
        <v>230.30641069999996</v>
      </c>
      <c r="G672" s="15">
        <v>35156</v>
      </c>
    </row>
    <row r="673" spans="1:7" ht="12.75">
      <c r="A673" s="30" t="str">
        <f>'De la BASE'!A669</f>
        <v>680</v>
      </c>
      <c r="B673" s="30">
        <f>'De la BASE'!B669</f>
        <v>41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1.13</v>
      </c>
      <c r="F673" s="9">
        <f>IF('De la BASE'!F669&gt;0,'De la BASE'!F669,'De la BASE'!F669+0.001)</f>
        <v>284.3840456</v>
      </c>
      <c r="G673" s="15">
        <v>35186</v>
      </c>
    </row>
    <row r="674" spans="1:7" ht="12.75">
      <c r="A674" s="30" t="str">
        <f>'De la BASE'!A670</f>
        <v>680</v>
      </c>
      <c r="B674" s="30">
        <f>'De la BASE'!B670</f>
        <v>41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0.725</v>
      </c>
      <c r="F674" s="9">
        <f>IF('De la BASE'!F670&gt;0,'De la BASE'!F670,'De la BASE'!F670+0.001)</f>
        <v>91.67609279999999</v>
      </c>
      <c r="G674" s="15">
        <v>35217</v>
      </c>
    </row>
    <row r="675" spans="1:7" ht="12.75">
      <c r="A675" s="30" t="str">
        <f>'De la BASE'!A671</f>
        <v>680</v>
      </c>
      <c r="B675" s="30">
        <f>'De la BASE'!B671</f>
        <v>41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0.566</v>
      </c>
      <c r="F675" s="9">
        <f>IF('De la BASE'!F671&gt;0,'De la BASE'!F671,'De la BASE'!F671+0.001)</f>
        <v>39.442146099999995</v>
      </c>
      <c r="G675" s="15">
        <v>35247</v>
      </c>
    </row>
    <row r="676" spans="1:7" ht="12.75">
      <c r="A676" s="30" t="str">
        <f>'De la BASE'!A672</f>
        <v>680</v>
      </c>
      <c r="B676" s="30">
        <f>'De la BASE'!B672</f>
        <v>41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0.445</v>
      </c>
      <c r="F676" s="9">
        <f>IF('De la BASE'!F672&gt;0,'De la BASE'!F672,'De la BASE'!F672+0.001)</f>
        <v>26.144195399999997</v>
      </c>
      <c r="G676" s="15">
        <v>35278</v>
      </c>
    </row>
    <row r="677" spans="1:7" ht="12.75">
      <c r="A677" s="30" t="str">
        <f>'De la BASE'!A673</f>
        <v>680</v>
      </c>
      <c r="B677" s="30">
        <f>'De la BASE'!B673</f>
        <v>41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0.353</v>
      </c>
      <c r="F677" s="9">
        <f>IF('De la BASE'!F673&gt;0,'De la BASE'!F673,'De la BASE'!F673+0.001)</f>
        <v>21.6958349</v>
      </c>
      <c r="G677" s="15">
        <v>35309</v>
      </c>
    </row>
    <row r="678" spans="1:7" ht="12.75">
      <c r="A678" s="30" t="str">
        <f>'De la BASE'!A674</f>
        <v>680</v>
      </c>
      <c r="B678" s="30">
        <f>'De la BASE'!B674</f>
        <v>41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0.28</v>
      </c>
      <c r="F678" s="9">
        <f>IF('De la BASE'!F674&gt;0,'De la BASE'!F674,'De la BASE'!F674+0.001)</f>
        <v>22.1798177</v>
      </c>
      <c r="G678" s="15">
        <v>35339</v>
      </c>
    </row>
    <row r="679" spans="1:7" ht="12.75">
      <c r="A679" s="30" t="str">
        <f>'De la BASE'!A675</f>
        <v>680</v>
      </c>
      <c r="B679" s="30">
        <f>'De la BASE'!B675</f>
        <v>41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0.237</v>
      </c>
      <c r="F679" s="9">
        <f>IF('De la BASE'!F675&gt;0,'De la BASE'!F675,'De la BASE'!F675+0.001)</f>
        <v>33.0266011</v>
      </c>
      <c r="G679" s="15">
        <v>35370</v>
      </c>
    </row>
    <row r="680" spans="1:7" ht="12.75">
      <c r="A680" s="30" t="str">
        <f>'De la BASE'!A676</f>
        <v>680</v>
      </c>
      <c r="B680" s="30">
        <f>'De la BASE'!B676</f>
        <v>41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1.701</v>
      </c>
      <c r="F680" s="9">
        <f>IF('De la BASE'!F676&gt;0,'De la BASE'!F676,'De la BASE'!F676+0.001)</f>
        <v>353.58428430000004</v>
      </c>
      <c r="G680" s="15">
        <v>35400</v>
      </c>
    </row>
    <row r="681" spans="1:7" ht="12.75">
      <c r="A681" s="30" t="str">
        <f>'De la BASE'!A677</f>
        <v>680</v>
      </c>
      <c r="B681" s="30">
        <f>'De la BASE'!B677</f>
        <v>41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0.866</v>
      </c>
      <c r="F681" s="9">
        <f>IF('De la BASE'!F677&gt;0,'De la BASE'!F677,'De la BASE'!F677+0.001)</f>
        <v>163.959</v>
      </c>
      <c r="G681" s="15">
        <v>35431</v>
      </c>
    </row>
    <row r="682" spans="1:7" ht="12.75">
      <c r="A682" s="30" t="str">
        <f>'De la BASE'!A678</f>
        <v>680</v>
      </c>
      <c r="B682" s="30">
        <f>'De la BASE'!B678</f>
        <v>41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0.572</v>
      </c>
      <c r="F682" s="9">
        <f>IF('De la BASE'!F678&gt;0,'De la BASE'!F678,'De la BASE'!F678+0.001)</f>
        <v>91.32580709999999</v>
      </c>
      <c r="G682" s="15">
        <v>35462</v>
      </c>
    </row>
    <row r="683" spans="1:7" ht="12.75">
      <c r="A683" s="30" t="str">
        <f>'De la BASE'!A679</f>
        <v>680</v>
      </c>
      <c r="B683" s="30">
        <f>'De la BASE'!B679</f>
        <v>41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0.453</v>
      </c>
      <c r="F683" s="9">
        <f>IF('De la BASE'!F679&gt;0,'De la BASE'!F679,'De la BASE'!F679+0.001)</f>
        <v>66.22193750000002</v>
      </c>
      <c r="G683" s="15">
        <v>35490</v>
      </c>
    </row>
    <row r="684" spans="1:7" ht="12.75">
      <c r="A684" s="30" t="str">
        <f>'De la BASE'!A680</f>
        <v>680</v>
      </c>
      <c r="B684" s="30">
        <f>'De la BASE'!B680</f>
        <v>41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0.394</v>
      </c>
      <c r="F684" s="9">
        <f>IF('De la BASE'!F680&gt;0,'De la BASE'!F680,'De la BASE'!F680+0.001)</f>
        <v>69.24854789999999</v>
      </c>
      <c r="G684" s="15">
        <v>35521</v>
      </c>
    </row>
    <row r="685" spans="1:7" ht="12.75">
      <c r="A685" s="30" t="str">
        <f>'De la BASE'!A681</f>
        <v>680</v>
      </c>
      <c r="B685" s="30">
        <f>'De la BASE'!B681</f>
        <v>41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0.344</v>
      </c>
      <c r="F685" s="9">
        <f>IF('De la BASE'!F681&gt;0,'De la BASE'!F681,'De la BASE'!F681+0.001)</f>
        <v>61.0529049</v>
      </c>
      <c r="G685" s="15">
        <v>35551</v>
      </c>
    </row>
    <row r="686" spans="1:7" ht="12.75">
      <c r="A686" s="30" t="str">
        <f>'De la BASE'!A682</f>
        <v>680</v>
      </c>
      <c r="B686" s="30">
        <f>'De la BASE'!B682</f>
        <v>41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0.306</v>
      </c>
      <c r="F686" s="9">
        <f>IF('De la BASE'!F682&gt;0,'De la BASE'!F682,'De la BASE'!F682+0.001)</f>
        <v>69.8063121</v>
      </c>
      <c r="G686" s="15">
        <v>35582</v>
      </c>
    </row>
    <row r="687" spans="1:7" ht="12.75">
      <c r="A687" s="30" t="str">
        <f>'De la BASE'!A683</f>
        <v>680</v>
      </c>
      <c r="B687" s="30">
        <f>'De la BASE'!B683</f>
        <v>41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0.243</v>
      </c>
      <c r="F687" s="9">
        <f>IF('De la BASE'!F683&gt;0,'De la BASE'!F683,'De la BASE'!F683+0.001)</f>
        <v>30.8809804</v>
      </c>
      <c r="G687" s="15">
        <v>35612</v>
      </c>
    </row>
    <row r="688" spans="1:7" ht="12.75">
      <c r="A688" s="30" t="str">
        <f>'De la BASE'!A684</f>
        <v>680</v>
      </c>
      <c r="B688" s="30">
        <f>'De la BASE'!B684</f>
        <v>41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0.207</v>
      </c>
      <c r="F688" s="9">
        <f>IF('De la BASE'!F684&gt;0,'De la BASE'!F684,'De la BASE'!F684+0.001)</f>
        <v>23.74399999999999</v>
      </c>
      <c r="G688" s="15">
        <v>35643</v>
      </c>
    </row>
    <row r="689" spans="1:7" ht="12.75">
      <c r="A689" s="30" t="str">
        <f>'De la BASE'!A685</f>
        <v>680</v>
      </c>
      <c r="B689" s="30">
        <f>'De la BASE'!B685</f>
        <v>41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0.177</v>
      </c>
      <c r="F689" s="9">
        <f>IF('De la BASE'!F685&gt;0,'De la BASE'!F685,'De la BASE'!F685+0.001)</f>
        <v>24.737367400000004</v>
      </c>
      <c r="G689" s="15">
        <v>35674</v>
      </c>
    </row>
    <row r="690" spans="1:7" ht="12.75">
      <c r="A690" s="30" t="str">
        <f>'De la BASE'!A686</f>
        <v>680</v>
      </c>
      <c r="B690" s="30">
        <f>'De la BASE'!B686</f>
        <v>41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0.187</v>
      </c>
      <c r="F690" s="9">
        <f>IF('De la BASE'!F686&gt;0,'De la BASE'!F686,'De la BASE'!F686+0.001)</f>
        <v>33.8406047</v>
      </c>
      <c r="G690" s="15">
        <v>35704</v>
      </c>
    </row>
    <row r="691" spans="1:7" ht="12.75">
      <c r="A691" s="30" t="str">
        <f>'De la BASE'!A687</f>
        <v>680</v>
      </c>
      <c r="B691" s="30">
        <f>'De la BASE'!B687</f>
        <v>41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2.557</v>
      </c>
      <c r="F691" s="9">
        <f>IF('De la BASE'!F687&gt;0,'De la BASE'!F687,'De la BASE'!F687+0.001)</f>
        <v>398.70666910000006</v>
      </c>
      <c r="G691" s="15">
        <v>35735</v>
      </c>
    </row>
    <row r="692" spans="1:7" ht="12.75">
      <c r="A692" s="30" t="str">
        <f>'De la BASE'!A688</f>
        <v>680</v>
      </c>
      <c r="B692" s="30">
        <f>'De la BASE'!B688</f>
        <v>41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2.072</v>
      </c>
      <c r="F692" s="9">
        <f>IF('De la BASE'!F688&gt;0,'De la BASE'!F688,'De la BASE'!F688+0.001)</f>
        <v>388.65490259999996</v>
      </c>
      <c r="G692" s="15">
        <v>35765</v>
      </c>
    </row>
    <row r="693" spans="1:7" ht="12.75">
      <c r="A693" s="30" t="str">
        <f>'De la BASE'!A689</f>
        <v>680</v>
      </c>
      <c r="B693" s="30">
        <f>'De la BASE'!B689</f>
        <v>41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0.922</v>
      </c>
      <c r="F693" s="9">
        <f>IF('De la BASE'!F689&gt;0,'De la BASE'!F689,'De la BASE'!F689+0.001)</f>
        <v>189.5536317</v>
      </c>
      <c r="G693" s="15">
        <v>35796</v>
      </c>
    </row>
    <row r="694" spans="1:7" ht="12.75">
      <c r="A694" s="30" t="str">
        <f>'De la BASE'!A690</f>
        <v>680</v>
      </c>
      <c r="B694" s="30">
        <f>'De la BASE'!B690</f>
        <v>41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0.756</v>
      </c>
      <c r="F694" s="9">
        <f>IF('De la BASE'!F690&gt;0,'De la BASE'!F690,'De la BASE'!F690+0.001)</f>
        <v>122.43700000000003</v>
      </c>
      <c r="G694" s="15">
        <v>35827</v>
      </c>
    </row>
    <row r="695" spans="1:7" ht="12.75">
      <c r="A695" s="30" t="str">
        <f>'De la BASE'!A691</f>
        <v>680</v>
      </c>
      <c r="B695" s="30">
        <f>'De la BASE'!B691</f>
        <v>41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0.623</v>
      </c>
      <c r="F695" s="9">
        <f>IF('De la BASE'!F691&gt;0,'De la BASE'!F691,'De la BASE'!F691+0.001)</f>
        <v>88.41647080000004</v>
      </c>
      <c r="G695" s="15">
        <v>35855</v>
      </c>
    </row>
    <row r="696" spans="1:7" ht="12.75">
      <c r="A696" s="30" t="str">
        <f>'De la BASE'!A692</f>
        <v>680</v>
      </c>
      <c r="B696" s="30">
        <f>'De la BASE'!B692</f>
        <v>41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0.574</v>
      </c>
      <c r="F696" s="9">
        <f>IF('De la BASE'!F692&gt;0,'De la BASE'!F692,'De la BASE'!F692+0.001)</f>
        <v>104.65</v>
      </c>
      <c r="G696" s="15">
        <v>35886</v>
      </c>
    </row>
    <row r="697" spans="1:7" ht="12.75">
      <c r="A697" s="30" t="str">
        <f>'De la BASE'!A693</f>
        <v>680</v>
      </c>
      <c r="B697" s="30">
        <f>'De la BASE'!B693</f>
        <v>41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0.719</v>
      </c>
      <c r="F697" s="9">
        <f>IF('De la BASE'!F693&gt;0,'De la BASE'!F693,'De la BASE'!F693+0.001)</f>
        <v>112.00462819999997</v>
      </c>
      <c r="G697" s="15">
        <v>35916</v>
      </c>
    </row>
    <row r="698" spans="1:7" ht="12.75">
      <c r="A698" s="30" t="str">
        <f>'De la BASE'!A694</f>
        <v>680</v>
      </c>
      <c r="B698" s="30">
        <f>'De la BASE'!B694</f>
        <v>41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0.557</v>
      </c>
      <c r="F698" s="9">
        <f>IF('De la BASE'!F694&gt;0,'De la BASE'!F694,'De la BASE'!F694+0.001)</f>
        <v>88.19100000000002</v>
      </c>
      <c r="G698" s="15">
        <v>35947</v>
      </c>
    </row>
    <row r="699" spans="1:7" ht="12.75">
      <c r="A699" s="30" t="str">
        <f>'De la BASE'!A695</f>
        <v>680</v>
      </c>
      <c r="B699" s="30">
        <f>'De la BASE'!B695</f>
        <v>41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0.438</v>
      </c>
      <c r="F699" s="9">
        <f>IF('De la BASE'!F695&gt;0,'De la BASE'!F695,'De la BASE'!F695+0.001)</f>
        <v>30.874213300000005</v>
      </c>
      <c r="G699" s="15">
        <v>35977</v>
      </c>
    </row>
    <row r="700" spans="1:7" ht="12.75">
      <c r="A700" s="30" t="str">
        <f>'De la BASE'!A696</f>
        <v>680</v>
      </c>
      <c r="B700" s="30">
        <f>'De la BASE'!B696</f>
        <v>41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0.349</v>
      </c>
      <c r="F700" s="9">
        <f>IF('De la BASE'!F696&gt;0,'De la BASE'!F696,'De la BASE'!F696+0.001)</f>
        <v>21.452391399999996</v>
      </c>
      <c r="G700" s="15">
        <v>36008</v>
      </c>
    </row>
    <row r="701" spans="1:7" ht="12.75">
      <c r="A701" s="30" t="str">
        <f>'De la BASE'!A697</f>
        <v>680</v>
      </c>
      <c r="B701" s="30">
        <f>'De la BASE'!B697</f>
        <v>41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0.489</v>
      </c>
      <c r="F701" s="9">
        <f>IF('De la BASE'!F697&gt;0,'De la BASE'!F697,'De la BASE'!F697+0.001)</f>
        <v>51.449000000000005</v>
      </c>
      <c r="G701" s="15">
        <v>36039</v>
      </c>
    </row>
    <row r="702" spans="1:7" ht="12.75">
      <c r="A702" s="30" t="str">
        <f>'De la BASE'!A698</f>
        <v>680</v>
      </c>
      <c r="B702" s="30">
        <f>'De la BASE'!B698</f>
        <v>41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0.265</v>
      </c>
      <c r="F702" s="9">
        <f>IF('De la BASE'!F698&gt;0,'De la BASE'!F698,'De la BASE'!F698+0.001)</f>
        <v>20.987131200000007</v>
      </c>
      <c r="G702" s="15">
        <v>36069</v>
      </c>
    </row>
    <row r="703" spans="1:7" ht="12.75">
      <c r="A703" s="30" t="str">
        <f>'De la BASE'!A699</f>
        <v>680</v>
      </c>
      <c r="B703" s="30">
        <f>'De la BASE'!B699</f>
        <v>41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0.215</v>
      </c>
      <c r="F703" s="9">
        <f>IF('De la BASE'!F699&gt;0,'De la BASE'!F699,'De la BASE'!F699+0.001)</f>
        <v>20.7913794</v>
      </c>
      <c r="G703" s="15">
        <v>36100</v>
      </c>
    </row>
    <row r="704" spans="1:7" ht="12.75">
      <c r="A704" s="30" t="str">
        <f>'De la BASE'!A700</f>
        <v>680</v>
      </c>
      <c r="B704" s="30">
        <f>'De la BASE'!B700</f>
        <v>41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0.21</v>
      </c>
      <c r="F704" s="9">
        <f>IF('De la BASE'!F700&gt;0,'De la BASE'!F700,'De la BASE'!F700+0.001)</f>
        <v>15.791000000000006</v>
      </c>
      <c r="G704" s="15">
        <v>36130</v>
      </c>
    </row>
    <row r="705" spans="1:7" ht="12.75">
      <c r="A705" s="30" t="str">
        <f>'De la BASE'!A701</f>
        <v>680</v>
      </c>
      <c r="B705" s="30">
        <f>'De la BASE'!B701</f>
        <v>41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0.166</v>
      </c>
      <c r="F705" s="9">
        <f>IF('De la BASE'!F701&gt;0,'De la BASE'!F701,'De la BASE'!F701+0.001)</f>
        <v>38.7925718</v>
      </c>
      <c r="G705" s="15">
        <v>36161</v>
      </c>
    </row>
    <row r="706" spans="1:7" ht="12.75">
      <c r="A706" s="30" t="str">
        <f>'De la BASE'!A702</f>
        <v>680</v>
      </c>
      <c r="B706" s="30">
        <f>'De la BASE'!B702</f>
        <v>41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0.145</v>
      </c>
      <c r="F706" s="9">
        <f>IF('De la BASE'!F702&gt;0,'De la BASE'!F702,'De la BASE'!F702+0.001)</f>
        <v>31.2465539</v>
      </c>
      <c r="G706" s="15">
        <v>36192</v>
      </c>
    </row>
    <row r="707" spans="1:7" ht="12.75">
      <c r="A707" s="30" t="str">
        <f>'De la BASE'!A703</f>
        <v>680</v>
      </c>
      <c r="B707" s="30">
        <f>'De la BASE'!B703</f>
        <v>41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0.137</v>
      </c>
      <c r="F707" s="9">
        <f>IF('De la BASE'!F703&gt;0,'De la BASE'!F703,'De la BASE'!F703+0.001)</f>
        <v>59.015</v>
      </c>
      <c r="G707" s="15">
        <v>36220</v>
      </c>
    </row>
    <row r="708" spans="1:7" ht="12.75">
      <c r="A708" s="30" t="str">
        <f>'De la BASE'!A704</f>
        <v>680</v>
      </c>
      <c r="B708" s="30">
        <f>'De la BASE'!B704</f>
        <v>41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0.136</v>
      </c>
      <c r="F708" s="9">
        <f>IF('De la BASE'!F704&gt;0,'De la BASE'!F704,'De la BASE'!F704+0.001)</f>
        <v>58.30199999999999</v>
      </c>
      <c r="G708" s="15">
        <v>36251</v>
      </c>
    </row>
    <row r="709" spans="1:7" ht="12.75">
      <c r="A709" s="30" t="str">
        <f>'De la BASE'!A705</f>
        <v>680</v>
      </c>
      <c r="B709" s="30">
        <f>'De la BASE'!B705</f>
        <v>41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0.139</v>
      </c>
      <c r="F709" s="9">
        <f>IF('De la BASE'!F705&gt;0,'De la BASE'!F705,'De la BASE'!F705+0.001)</f>
        <v>74.13609770000001</v>
      </c>
      <c r="G709" s="15">
        <v>36281</v>
      </c>
    </row>
    <row r="710" spans="1:7" ht="12.75">
      <c r="A710" s="30" t="str">
        <f>'De la BASE'!A706</f>
        <v>680</v>
      </c>
      <c r="B710" s="30">
        <f>'De la BASE'!B706</f>
        <v>41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0.116</v>
      </c>
      <c r="F710" s="9">
        <f>IF('De la BASE'!F706&gt;0,'De la BASE'!F706,'De la BASE'!F706+0.001)</f>
        <v>16.7321481</v>
      </c>
      <c r="G710" s="15">
        <v>36312</v>
      </c>
    </row>
    <row r="711" spans="1:7" ht="12.75">
      <c r="A711" s="30" t="str">
        <f>'De la BASE'!A707</f>
        <v>680</v>
      </c>
      <c r="B711" s="30">
        <f>'De la BASE'!B707</f>
        <v>41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0.103</v>
      </c>
      <c r="F711" s="9">
        <f>IF('De la BASE'!F707&gt;0,'De la BASE'!F707,'De la BASE'!F707+0.001)</f>
        <v>11.322000000000006</v>
      </c>
      <c r="G711" s="15">
        <v>36342</v>
      </c>
    </row>
    <row r="712" spans="1:7" ht="12.75">
      <c r="A712" s="30" t="str">
        <f>'De la BASE'!A708</f>
        <v>680</v>
      </c>
      <c r="B712" s="30">
        <f>'De la BASE'!B708</f>
        <v>41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0.091</v>
      </c>
      <c r="F712" s="9">
        <f>IF('De la BASE'!F708&gt;0,'De la BASE'!F708,'De la BASE'!F708+0.001)</f>
        <v>8.4793077</v>
      </c>
      <c r="G712" s="15">
        <v>36373</v>
      </c>
    </row>
    <row r="713" spans="1:7" ht="12.75">
      <c r="A713" s="30" t="str">
        <f>'De la BASE'!A709</f>
        <v>680</v>
      </c>
      <c r="B713" s="30">
        <f>'De la BASE'!B709</f>
        <v>41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0.154</v>
      </c>
      <c r="F713" s="9">
        <f>IF('De la BASE'!F709&gt;0,'De la BASE'!F709,'De la BASE'!F709+0.001)</f>
        <v>34.07</v>
      </c>
      <c r="G713" s="15">
        <v>36404</v>
      </c>
    </row>
    <row r="714" spans="1:7" ht="12.75">
      <c r="A714" s="30" t="str">
        <f>'De la BASE'!A710</f>
        <v>680</v>
      </c>
      <c r="B714" s="30">
        <f>'De la BASE'!B710</f>
        <v>41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0.467</v>
      </c>
      <c r="F714" s="9">
        <f>IF('De la BASE'!F710&gt;0,'De la BASE'!F710,'De la BASE'!F710+0.001)</f>
        <v>173.11200000000002</v>
      </c>
      <c r="G714" s="15">
        <v>36434</v>
      </c>
    </row>
    <row r="715" spans="1:7" ht="12.75">
      <c r="A715" s="30" t="str">
        <f>'De la BASE'!A711</f>
        <v>680</v>
      </c>
      <c r="B715" s="30">
        <f>'De la BASE'!B711</f>
        <v>41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0.238</v>
      </c>
      <c r="F715" s="9">
        <f>IF('De la BASE'!F711&gt;0,'De la BASE'!F711,'De la BASE'!F711+0.001)</f>
        <v>53.74799999999999</v>
      </c>
      <c r="G715" s="15">
        <v>36465</v>
      </c>
    </row>
    <row r="716" spans="1:7" ht="12.75">
      <c r="A716" s="30" t="str">
        <f>'De la BASE'!A712</f>
        <v>680</v>
      </c>
      <c r="B716" s="30">
        <f>'De la BASE'!B712</f>
        <v>41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0.229</v>
      </c>
      <c r="F716" s="9">
        <f>IF('De la BASE'!F712&gt;0,'De la BASE'!F712,'De la BASE'!F712+0.001)</f>
        <v>46.1989744</v>
      </c>
      <c r="G716" s="15">
        <v>36495</v>
      </c>
    </row>
    <row r="717" spans="1:7" ht="12.75">
      <c r="A717" s="30" t="str">
        <f>'De la BASE'!A713</f>
        <v>680</v>
      </c>
      <c r="B717" s="30">
        <f>'De la BASE'!B713</f>
        <v>41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0.175</v>
      </c>
      <c r="F717" s="9">
        <f>IF('De la BASE'!F713&gt;0,'De la BASE'!F713,'De la BASE'!F713+0.001)</f>
        <v>34.32155110000001</v>
      </c>
      <c r="G717" s="15">
        <v>36526</v>
      </c>
    </row>
    <row r="718" spans="1:7" ht="12.75">
      <c r="A718" s="30" t="str">
        <f>'De la BASE'!A714</f>
        <v>680</v>
      </c>
      <c r="B718" s="30">
        <f>'De la BASE'!B714</f>
        <v>41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0.148</v>
      </c>
      <c r="F718" s="9">
        <f>IF('De la BASE'!F714&gt;0,'De la BASE'!F714,'De la BASE'!F714+0.001)</f>
        <v>34.589</v>
      </c>
      <c r="G718" s="15">
        <v>36557</v>
      </c>
    </row>
    <row r="719" spans="1:7" ht="12.75">
      <c r="A719" s="30" t="str">
        <f>'De la BASE'!A715</f>
        <v>680</v>
      </c>
      <c r="B719" s="30">
        <f>'De la BASE'!B715</f>
        <v>41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0.128</v>
      </c>
      <c r="F719" s="9">
        <f>IF('De la BASE'!F715&gt;0,'De la BASE'!F715,'De la BASE'!F715+0.001)</f>
        <v>23.923296499999996</v>
      </c>
      <c r="G719" s="15">
        <v>36586</v>
      </c>
    </row>
    <row r="720" spans="1:7" ht="12.75">
      <c r="A720" s="30" t="str">
        <f>'De la BASE'!A716</f>
        <v>680</v>
      </c>
      <c r="B720" s="30">
        <f>'De la BASE'!B716</f>
        <v>41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0.333</v>
      </c>
      <c r="F720" s="9">
        <f>IF('De la BASE'!F716&gt;0,'De la BASE'!F716,'De la BASE'!F716+0.001)</f>
        <v>177.76770139999996</v>
      </c>
      <c r="G720" s="15">
        <v>36617</v>
      </c>
    </row>
    <row r="721" spans="1:7" ht="12.75">
      <c r="A721" s="30" t="str">
        <f>'De la BASE'!A717</f>
        <v>680</v>
      </c>
      <c r="B721" s="30">
        <f>'De la BASE'!B717</f>
        <v>41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0.337</v>
      </c>
      <c r="F721" s="9">
        <f>IF('De la BASE'!F717&gt;0,'De la BASE'!F717,'De la BASE'!F717+0.001)</f>
        <v>167.07236400000008</v>
      </c>
      <c r="G721" s="15">
        <v>36647</v>
      </c>
    </row>
    <row r="722" spans="1:7" ht="12.75">
      <c r="A722" s="30" t="str">
        <f>'De la BASE'!A718</f>
        <v>680</v>
      </c>
      <c r="B722" s="30">
        <f>'De la BASE'!B718</f>
        <v>41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0.246</v>
      </c>
      <c r="F722" s="9">
        <f>IF('De la BASE'!F718&gt;0,'De la BASE'!F718,'De la BASE'!F718+0.001)</f>
        <v>33.584102</v>
      </c>
      <c r="G722" s="15">
        <v>36678</v>
      </c>
    </row>
    <row r="723" spans="1:7" ht="12.75">
      <c r="A723" s="30" t="str">
        <f>'De la BASE'!A719</f>
        <v>680</v>
      </c>
      <c r="B723" s="30">
        <f>'De la BASE'!B719</f>
        <v>41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</v>
      </c>
      <c r="F723" s="9">
        <f>IF('De la BASE'!F719&gt;0,'De la BASE'!F719,'De la BASE'!F719+0.001)</f>
        <v>20.266256999999992</v>
      </c>
      <c r="G723" s="15">
        <v>36708</v>
      </c>
    </row>
    <row r="724" spans="1:7" ht="12.75">
      <c r="A724" s="30" t="str">
        <f>'De la BASE'!A720</f>
        <v>680</v>
      </c>
      <c r="B724" s="30">
        <f>'De la BASE'!B720</f>
        <v>41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0.165</v>
      </c>
      <c r="F724" s="9">
        <f>IF('De la BASE'!F720&gt;0,'De la BASE'!F720,'De la BASE'!F720+0.001)</f>
        <v>13.330121800000004</v>
      </c>
      <c r="G724" s="15">
        <v>36739</v>
      </c>
    </row>
    <row r="725" spans="1:7" ht="12.75">
      <c r="A725" s="30" t="str">
        <f>'De la BASE'!A721</f>
        <v>680</v>
      </c>
      <c r="B725" s="30">
        <f>'De la BASE'!B721</f>
        <v>41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0.142</v>
      </c>
      <c r="F725" s="9">
        <f>IF('De la BASE'!F721&gt;0,'De la BASE'!F721,'De la BASE'!F721+0.001)</f>
        <v>12.955529100000005</v>
      </c>
      <c r="G725" s="15">
        <v>36770</v>
      </c>
    </row>
    <row r="726" spans="1:7" ht="12.75">
      <c r="A726" s="30" t="str">
        <f>'De la BASE'!A722</f>
        <v>680</v>
      </c>
      <c r="B726" s="30">
        <f>'De la BASE'!B722</f>
        <v>41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0.171</v>
      </c>
      <c r="F726" s="9">
        <f>IF('De la BASE'!F722&gt;0,'De la BASE'!F722,'De la BASE'!F722+0.001)</f>
        <v>9.695163000000004</v>
      </c>
      <c r="G726" s="15">
        <v>36800</v>
      </c>
    </row>
    <row r="727" spans="1:7" ht="12.75">
      <c r="A727" s="30" t="str">
        <f>'De la BASE'!A723</f>
        <v>680</v>
      </c>
      <c r="B727" s="30">
        <f>'De la BASE'!B723</f>
        <v>41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0.524</v>
      </c>
      <c r="F727" s="9">
        <f>IF('De la BASE'!F723&gt;0,'De la BASE'!F723,'De la BASE'!F723+0.001)</f>
        <v>65.76299999999998</v>
      </c>
      <c r="G727" s="15">
        <v>36831</v>
      </c>
    </row>
    <row r="728" spans="1:7" ht="12.75">
      <c r="A728" s="30" t="str">
        <f>'De la BASE'!A724</f>
        <v>680</v>
      </c>
      <c r="B728" s="30">
        <f>'De la BASE'!B724</f>
        <v>41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1.019</v>
      </c>
      <c r="F728" s="9">
        <f>IF('De la BASE'!F724&gt;0,'De la BASE'!F724,'De la BASE'!F724+0.001)</f>
        <v>267.56</v>
      </c>
      <c r="G728" s="15">
        <v>36861</v>
      </c>
    </row>
    <row r="729" spans="1:7" ht="12.75">
      <c r="A729" s="30" t="str">
        <f>'De la BASE'!A725</f>
        <v>680</v>
      </c>
      <c r="B729" s="30">
        <f>'De la BASE'!B725</f>
        <v>41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2.711</v>
      </c>
      <c r="F729" s="9">
        <f>IF('De la BASE'!F725&gt;0,'De la BASE'!F725,'De la BASE'!F725+0.001)</f>
        <v>534.6379999999999</v>
      </c>
      <c r="G729" s="15">
        <v>36892</v>
      </c>
    </row>
    <row r="730" spans="1:7" ht="12.75">
      <c r="A730" s="30" t="str">
        <f>'De la BASE'!A726</f>
        <v>680</v>
      </c>
      <c r="B730" s="30">
        <f>'De la BASE'!B726</f>
        <v>41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1.362</v>
      </c>
      <c r="F730" s="9">
        <f>IF('De la BASE'!F726&gt;0,'De la BASE'!F726,'De la BASE'!F726+0.001)</f>
        <v>296.8359171999999</v>
      </c>
      <c r="G730" s="15">
        <v>36923</v>
      </c>
    </row>
    <row r="731" spans="1:7" ht="12.75">
      <c r="A731" s="30" t="str">
        <f>'De la BASE'!A727</f>
        <v>680</v>
      </c>
      <c r="B731" s="30">
        <f>'De la BASE'!B727</f>
        <v>41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2.275</v>
      </c>
      <c r="F731" s="9">
        <f>IF('De la BASE'!F727&gt;0,'De la BASE'!F727,'De la BASE'!F727+0.001)</f>
        <v>520.7288099000002</v>
      </c>
      <c r="G731" s="15">
        <v>36951</v>
      </c>
    </row>
    <row r="732" spans="1:7" ht="12.75">
      <c r="A732" s="30" t="str">
        <f>'De la BASE'!A728</f>
        <v>680</v>
      </c>
      <c r="B732" s="30">
        <f>'De la BASE'!B728</f>
        <v>41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1.232</v>
      </c>
      <c r="F732" s="9">
        <f>IF('De la BASE'!F728&gt;0,'De la BASE'!F728,'De la BASE'!F728+0.001)</f>
        <v>123.695</v>
      </c>
      <c r="G732" s="15">
        <v>36982</v>
      </c>
    </row>
    <row r="733" spans="1:7" ht="12.75">
      <c r="A733" s="30" t="str">
        <f>'De la BASE'!A729</f>
        <v>680</v>
      </c>
      <c r="B733" s="30">
        <f>'De la BASE'!B729</f>
        <v>41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0.968</v>
      </c>
      <c r="F733" s="9">
        <f>IF('De la BASE'!F729&gt;0,'De la BASE'!F729,'De la BASE'!F729+0.001)</f>
        <v>85.27389879999998</v>
      </c>
      <c r="G733" s="15">
        <v>37012</v>
      </c>
    </row>
    <row r="734" spans="1:7" ht="12.75">
      <c r="A734" s="30" t="str">
        <f>'De la BASE'!A730</f>
        <v>680</v>
      </c>
      <c r="B734" s="30">
        <f>'De la BASE'!B730</f>
        <v>41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0.756</v>
      </c>
      <c r="F734" s="9">
        <f>IF('De la BASE'!F730&gt;0,'De la BASE'!F730,'De la BASE'!F730+0.001)</f>
        <v>44.83759090000001</v>
      </c>
      <c r="G734" s="15">
        <v>37043</v>
      </c>
    </row>
    <row r="735" spans="1:7" ht="12.75">
      <c r="A735" s="30" t="str">
        <f>'De la BASE'!A731</f>
        <v>680</v>
      </c>
      <c r="B735" s="30">
        <f>'De la BASE'!B731</f>
        <v>41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0.592</v>
      </c>
      <c r="F735" s="9">
        <f>IF('De la BASE'!F731&gt;0,'De la BASE'!F731,'De la BASE'!F731+0.001)</f>
        <v>32.4797656</v>
      </c>
      <c r="G735" s="15">
        <v>37073</v>
      </c>
    </row>
    <row r="736" spans="1:7" ht="12.75">
      <c r="A736" s="30" t="str">
        <f>'De la BASE'!A732</f>
        <v>680</v>
      </c>
      <c r="B736" s="30">
        <f>'De la BASE'!B732</f>
        <v>41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0.471</v>
      </c>
      <c r="F736" s="9">
        <f>IF('De la BASE'!F732&gt;0,'De la BASE'!F732,'De la BASE'!F732+0.001)</f>
        <v>23.292</v>
      </c>
      <c r="G736" s="15">
        <v>37104</v>
      </c>
    </row>
    <row r="737" spans="1:7" ht="12.75">
      <c r="A737" s="30" t="str">
        <f>'De la BASE'!A733</f>
        <v>680</v>
      </c>
      <c r="B737" s="30">
        <f>'De la BASE'!B733</f>
        <v>41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0.375</v>
      </c>
      <c r="F737" s="9">
        <f>IF('De la BASE'!F733&gt;0,'De la BASE'!F733,'De la BASE'!F733+0.001)</f>
        <v>17.9845527</v>
      </c>
      <c r="G737" s="15">
        <v>37135</v>
      </c>
    </row>
    <row r="738" spans="1:7" ht="12.75">
      <c r="A738" s="30" t="str">
        <f>'De la BASE'!A734</f>
        <v>680</v>
      </c>
      <c r="B738" s="30">
        <f>'De la BASE'!B734</f>
        <v>41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0.385</v>
      </c>
      <c r="F738" s="9">
        <f>IF('De la BASE'!F734&gt;0,'De la BASE'!F734,'De la BASE'!F734+0.001)</f>
        <v>82.71583300000002</v>
      </c>
      <c r="G738" s="15">
        <v>37165</v>
      </c>
    </row>
    <row r="739" spans="1:7" ht="12.75">
      <c r="A739" s="30" t="str">
        <f>'De la BASE'!A735</f>
        <v>680</v>
      </c>
      <c r="B739" s="30">
        <f>'De la BASE'!B735</f>
        <v>41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0.287</v>
      </c>
      <c r="F739" s="9">
        <f>IF('De la BASE'!F735&gt;0,'De la BASE'!F735,'De la BASE'!F735+0.001)</f>
        <v>27.6377217</v>
      </c>
      <c r="G739" s="15">
        <v>37196</v>
      </c>
    </row>
    <row r="740" spans="1:7" ht="12.75">
      <c r="A740" s="30" t="str">
        <f>'De la BASE'!A736</f>
        <v>680</v>
      </c>
      <c r="B740" s="30">
        <f>'De la BASE'!B736</f>
        <v>41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0.232</v>
      </c>
      <c r="F740" s="9">
        <f>IF('De la BASE'!F736&gt;0,'De la BASE'!F736,'De la BASE'!F736+0.001)</f>
        <v>15.719287999999995</v>
      </c>
      <c r="G740" s="15">
        <v>37226</v>
      </c>
    </row>
    <row r="741" spans="1:7" ht="12.75">
      <c r="A741" s="30" t="str">
        <f>'De la BASE'!A737</f>
        <v>680</v>
      </c>
      <c r="B741" s="30">
        <f>'De la BASE'!B737</f>
        <v>41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0.275</v>
      </c>
      <c r="F741" s="9">
        <f>IF('De la BASE'!F737&gt;0,'De la BASE'!F737,'De la BASE'!F737+0.001)</f>
        <v>70.36714750000002</v>
      </c>
      <c r="G741" s="15">
        <v>37257</v>
      </c>
    </row>
    <row r="742" spans="1:7" ht="12.75">
      <c r="A742" s="30" t="str">
        <f>'De la BASE'!A738</f>
        <v>680</v>
      </c>
      <c r="B742" s="30">
        <f>'De la BASE'!B738</f>
        <v>41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0.172</v>
      </c>
      <c r="F742" s="9">
        <f>IF('De la BASE'!F738&gt;0,'De la BASE'!F738,'De la BASE'!F738+0.001)</f>
        <v>36.873999999999995</v>
      </c>
      <c r="G742" s="15">
        <v>37288</v>
      </c>
    </row>
    <row r="743" spans="1:7" ht="12.75">
      <c r="A743" s="30" t="str">
        <f>'De la BASE'!A739</f>
        <v>680</v>
      </c>
      <c r="B743" s="30">
        <f>'De la BASE'!B739</f>
        <v>41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0.186</v>
      </c>
      <c r="F743" s="9">
        <f>IF('De la BASE'!F739&gt;0,'De la BASE'!F739,'De la BASE'!F739+0.001)</f>
        <v>122.68900000000002</v>
      </c>
      <c r="G743" s="15">
        <v>37316</v>
      </c>
    </row>
    <row r="744" spans="1:7" ht="12.75">
      <c r="A744" s="30" t="str">
        <f>'De la BASE'!A740</f>
        <v>680</v>
      </c>
      <c r="B744" s="30">
        <f>'De la BASE'!B740</f>
        <v>41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0.193</v>
      </c>
      <c r="F744" s="9">
        <f>IF('De la BASE'!F740&gt;0,'De la BASE'!F740,'De la BASE'!F740+0.001)</f>
        <v>98.90411410000003</v>
      </c>
      <c r="G744" s="15">
        <v>37347</v>
      </c>
    </row>
    <row r="745" spans="1:7" ht="12.75">
      <c r="A745" s="30" t="str">
        <f>'De la BASE'!A741</f>
        <v>680</v>
      </c>
      <c r="B745" s="30">
        <f>'De la BASE'!B741</f>
        <v>41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0.17</v>
      </c>
      <c r="F745" s="9">
        <f>IF('De la BASE'!F741&gt;0,'De la BASE'!F741,'De la BASE'!F741+0.001)</f>
        <v>78.35369880000002</v>
      </c>
      <c r="G745" s="15">
        <v>37377</v>
      </c>
    </row>
    <row r="746" spans="1:7" ht="12.75">
      <c r="A746" s="30" t="str">
        <f>'De la BASE'!A742</f>
        <v>680</v>
      </c>
      <c r="B746" s="30">
        <f>'De la BASE'!B742</f>
        <v>41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0.143</v>
      </c>
      <c r="F746" s="9">
        <f>IF('De la BASE'!F742&gt;0,'De la BASE'!F742,'De la BASE'!F742+0.001)</f>
        <v>25.67730330000001</v>
      </c>
      <c r="G746" s="15">
        <v>37408</v>
      </c>
    </row>
    <row r="747" spans="1:7" ht="12.75">
      <c r="A747" s="30" t="str">
        <f>'De la BASE'!A743</f>
        <v>680</v>
      </c>
      <c r="B747" s="30">
        <f>'De la BASE'!B743</f>
        <v>41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0.125</v>
      </c>
      <c r="F747" s="9">
        <f>IF('De la BASE'!F743&gt;0,'De la BASE'!F743,'De la BASE'!F743+0.001)</f>
        <v>15.3690767</v>
      </c>
      <c r="G747" s="15">
        <v>37438</v>
      </c>
    </row>
    <row r="748" spans="1:7" ht="12.75">
      <c r="A748" s="30" t="str">
        <f>'De la BASE'!A744</f>
        <v>680</v>
      </c>
      <c r="B748" s="30">
        <f>'De la BASE'!B744</f>
        <v>41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0.113</v>
      </c>
      <c r="F748" s="9">
        <f>IF('De la BASE'!F744&gt;0,'De la BASE'!F744,'De la BASE'!F744+0.001)</f>
        <v>12.519746999999995</v>
      </c>
      <c r="G748" s="15">
        <v>37469</v>
      </c>
    </row>
    <row r="749" spans="1:7" ht="12.75">
      <c r="A749" s="30" t="str">
        <f>'De la BASE'!A745</f>
        <v>680</v>
      </c>
      <c r="B749" s="30">
        <f>'De la BASE'!B745</f>
        <v>41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0.157</v>
      </c>
      <c r="F749" s="9">
        <f>IF('De la BASE'!F745&gt;0,'De la BASE'!F745,'De la BASE'!F745+0.001)</f>
        <v>50.7648015</v>
      </c>
      <c r="G749" s="15">
        <v>37500</v>
      </c>
    </row>
    <row r="750" spans="1:7" ht="12.75">
      <c r="A750" s="30" t="str">
        <f>'De la BASE'!A746</f>
        <v>680</v>
      </c>
      <c r="B750" s="30">
        <f>'De la BASE'!B746</f>
        <v>41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0.159</v>
      </c>
      <c r="F750" s="9">
        <f>IF('De la BASE'!F746&gt;0,'De la BASE'!F746,'De la BASE'!F746+0.001)</f>
        <v>66.667</v>
      </c>
      <c r="G750" s="15">
        <v>37530</v>
      </c>
    </row>
    <row r="751" spans="1:7" ht="12.75">
      <c r="A751" s="30" t="str">
        <f>'De la BASE'!A747</f>
        <v>680</v>
      </c>
      <c r="B751" s="30">
        <f>'De la BASE'!B747</f>
        <v>41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0.382</v>
      </c>
      <c r="F751" s="9">
        <f>IF('De la BASE'!F747&gt;0,'De la BASE'!F747,'De la BASE'!F747+0.001)</f>
        <v>110.30828750000002</v>
      </c>
      <c r="G751" s="15">
        <v>37561</v>
      </c>
    </row>
    <row r="752" spans="1:7" ht="12.75">
      <c r="A752" s="30" t="str">
        <f>'De la BASE'!A748</f>
        <v>680</v>
      </c>
      <c r="B752" s="30">
        <f>'De la BASE'!B748</f>
        <v>41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0.451</v>
      </c>
      <c r="F752" s="9">
        <f>IF('De la BASE'!F748&gt;0,'De la BASE'!F748,'De la BASE'!F748+0.001)</f>
        <v>352.14963270000004</v>
      </c>
      <c r="G752" s="15">
        <v>37591</v>
      </c>
    </row>
    <row r="753" spans="1:7" ht="12.75">
      <c r="A753" s="30" t="str">
        <f>'De la BASE'!A749</f>
        <v>680</v>
      </c>
      <c r="B753" s="30">
        <f>'De la BASE'!B749</f>
        <v>41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1.578</v>
      </c>
      <c r="F753" s="9">
        <f>IF('De la BASE'!F749&gt;0,'De la BASE'!F749,'De la BASE'!F749+0.001)</f>
        <v>278.9392933</v>
      </c>
      <c r="G753" s="15">
        <v>37622</v>
      </c>
    </row>
    <row r="754" spans="1:7" ht="12.75">
      <c r="A754" s="30" t="str">
        <f>'De la BASE'!A750</f>
        <v>680</v>
      </c>
      <c r="B754" s="30">
        <f>'De la BASE'!B750</f>
        <v>41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1.019</v>
      </c>
      <c r="F754" s="9">
        <f>IF('De la BASE'!F750&gt;0,'De la BASE'!F750,'De la BASE'!F750+0.001)</f>
        <v>150.4608177</v>
      </c>
      <c r="G754" s="15">
        <v>37653</v>
      </c>
    </row>
    <row r="755" spans="1:7" ht="12.75">
      <c r="A755" s="30" t="str">
        <f>'De la BASE'!A751</f>
        <v>680</v>
      </c>
      <c r="B755" s="30">
        <f>'De la BASE'!B751</f>
        <v>41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0.888</v>
      </c>
      <c r="F755" s="9">
        <f>IF('De la BASE'!F751&gt;0,'De la BASE'!F751,'De la BASE'!F751+0.001)</f>
        <v>172.46870129999994</v>
      </c>
      <c r="G755" s="15">
        <v>37681</v>
      </c>
    </row>
    <row r="756" spans="1:7" ht="12.75">
      <c r="A756" s="30" t="str">
        <f>'De la BASE'!A752</f>
        <v>680</v>
      </c>
      <c r="B756" s="30">
        <f>'De la BASE'!B752</f>
        <v>41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0.888</v>
      </c>
      <c r="F756" s="9">
        <f>IF('De la BASE'!F752&gt;0,'De la BASE'!F752,'De la BASE'!F752+0.001)</f>
        <v>197.1186406</v>
      </c>
      <c r="G756" s="15">
        <v>37712</v>
      </c>
    </row>
    <row r="757" spans="1:7" ht="12.75">
      <c r="A757" s="30" t="str">
        <f>'De la BASE'!A753</f>
        <v>680</v>
      </c>
      <c r="B757" s="30">
        <f>'De la BASE'!B753</f>
        <v>41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0.729</v>
      </c>
      <c r="F757" s="9">
        <f>IF('De la BASE'!F753&gt;0,'De la BASE'!F753,'De la BASE'!F753+0.001)</f>
        <v>110.49717029999998</v>
      </c>
      <c r="G757" s="15">
        <v>37742</v>
      </c>
    </row>
    <row r="758" spans="1:7" ht="12.75">
      <c r="A758" s="30" t="str">
        <f>'De la BASE'!A754</f>
        <v>680</v>
      </c>
      <c r="B758" s="30">
        <f>'De la BASE'!B754</f>
        <v>41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0.574</v>
      </c>
      <c r="F758" s="9">
        <f>IF('De la BASE'!F754&gt;0,'De la BASE'!F754,'De la BASE'!F754+0.001)</f>
        <v>45.53466759999999</v>
      </c>
      <c r="G758" s="15">
        <v>37773</v>
      </c>
    </row>
    <row r="759" spans="1:7" ht="12.75">
      <c r="A759" s="30" t="str">
        <f>'De la BASE'!A755</f>
        <v>680</v>
      </c>
      <c r="B759" s="30">
        <f>'De la BASE'!B755</f>
        <v>41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0.458</v>
      </c>
      <c r="F759" s="9">
        <f>IF('De la BASE'!F755&gt;0,'De la BASE'!F755,'De la BASE'!F755+0.001)</f>
        <v>30.163999999999994</v>
      </c>
      <c r="G759" s="15">
        <v>37803</v>
      </c>
    </row>
    <row r="760" spans="1:7" ht="12.75">
      <c r="A760" s="30" t="str">
        <f>'De la BASE'!A756</f>
        <v>680</v>
      </c>
      <c r="B760" s="30">
        <f>'De la BASE'!B756</f>
        <v>41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0.369</v>
      </c>
      <c r="F760" s="9">
        <f>IF('De la BASE'!F756&gt;0,'De la BASE'!F756,'De la BASE'!F756+0.001)</f>
        <v>22.912253399999997</v>
      </c>
      <c r="G760" s="15">
        <v>37834</v>
      </c>
    </row>
    <row r="761" spans="1:7" ht="12.75">
      <c r="A761" s="30" t="str">
        <f>'De la BASE'!A757</f>
        <v>680</v>
      </c>
      <c r="B761" s="30">
        <f>'De la BASE'!B757</f>
        <v>41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0.311</v>
      </c>
      <c r="F761" s="9">
        <f>IF('De la BASE'!F757&gt;0,'De la BASE'!F757,'De la BASE'!F757+0.001)</f>
        <v>20.100025499999997</v>
      </c>
      <c r="G761" s="15">
        <v>37865</v>
      </c>
    </row>
    <row r="762" spans="1:7" ht="12.75">
      <c r="A762" s="30" t="str">
        <f>'De la BASE'!A758</f>
        <v>680</v>
      </c>
      <c r="B762" s="30">
        <f>'De la BASE'!B758</f>
        <v>41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0.508</v>
      </c>
      <c r="F762" s="9">
        <f>IF('De la BASE'!F758&gt;0,'De la BASE'!F758,'De la BASE'!F758+0.001)</f>
        <v>154.7237634</v>
      </c>
      <c r="G762" s="15">
        <v>37895</v>
      </c>
    </row>
    <row r="763" spans="1:7" ht="12.75">
      <c r="A763" s="30" t="str">
        <f>'De la BASE'!A759</f>
        <v>680</v>
      </c>
      <c r="B763" s="30">
        <f>'De la BASE'!B759</f>
        <v>41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0.671</v>
      </c>
      <c r="F763" s="9">
        <f>IF('De la BASE'!F759&gt;0,'De la BASE'!F759,'De la BASE'!F759+0.001)</f>
        <v>201.63199999999998</v>
      </c>
      <c r="G763" s="15">
        <v>37926</v>
      </c>
    </row>
    <row r="764" spans="1:7" ht="12.75">
      <c r="A764" s="30" t="str">
        <f>'De la BASE'!A760</f>
        <v>680</v>
      </c>
      <c r="B764" s="30">
        <f>'De la BASE'!B760</f>
        <v>41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0.464</v>
      </c>
      <c r="F764" s="9">
        <f>IF('De la BASE'!F760&gt;0,'De la BASE'!F760,'De la BASE'!F760+0.001)</f>
        <v>127.08800000000001</v>
      </c>
      <c r="G764" s="15">
        <v>37956</v>
      </c>
    </row>
    <row r="765" spans="1:7" ht="12.75">
      <c r="A765" s="30" t="str">
        <f>'De la BASE'!A761</f>
        <v>680</v>
      </c>
      <c r="B765" s="30">
        <f>'De la BASE'!B761</f>
        <v>41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0.397</v>
      </c>
      <c r="F765" s="9">
        <f>IF('De la BASE'!F761&gt;0,'De la BASE'!F761,'De la BASE'!F761+0.001)</f>
        <v>88.79377259999997</v>
      </c>
      <c r="G765" s="15">
        <v>37987</v>
      </c>
    </row>
    <row r="766" spans="1:7" ht="12.75">
      <c r="A766" s="30" t="str">
        <f>'De la BASE'!A762</f>
        <v>680</v>
      </c>
      <c r="B766" s="30">
        <f>'De la BASE'!B762</f>
        <v>41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0.358</v>
      </c>
      <c r="F766" s="9">
        <f>IF('De la BASE'!F762&gt;0,'De la BASE'!F762,'De la BASE'!F762+0.001)</f>
        <v>55.757608899999994</v>
      </c>
      <c r="G766" s="15">
        <v>38018</v>
      </c>
    </row>
    <row r="767" spans="1:7" ht="12.75">
      <c r="A767" s="30" t="str">
        <f>'De la BASE'!A763</f>
        <v>680</v>
      </c>
      <c r="B767" s="30">
        <f>'De la BASE'!B763</f>
        <v>41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0.345</v>
      </c>
      <c r="F767" s="9">
        <f>IF('De la BASE'!F763&gt;0,'De la BASE'!F763,'De la BASE'!F763+0.001)</f>
        <v>65.114843</v>
      </c>
      <c r="G767" s="15">
        <v>38047</v>
      </c>
    </row>
    <row r="768" spans="1:7" ht="12.75">
      <c r="A768" s="30" t="str">
        <f>'De la BASE'!A764</f>
        <v>680</v>
      </c>
      <c r="B768" s="30">
        <f>'De la BASE'!B764</f>
        <v>41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0.308</v>
      </c>
      <c r="F768" s="9">
        <f>IF('De la BASE'!F764&gt;0,'De la BASE'!F764,'De la BASE'!F764+0.001)</f>
        <v>63.879898999999995</v>
      </c>
      <c r="G768" s="15">
        <v>38078</v>
      </c>
    </row>
    <row r="769" spans="1:7" ht="12.75">
      <c r="A769" s="30" t="str">
        <f>'De la BASE'!A765</f>
        <v>680</v>
      </c>
      <c r="B769" s="30">
        <f>'De la BASE'!B765</f>
        <v>41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0.308</v>
      </c>
      <c r="F769" s="9">
        <f>IF('De la BASE'!F765&gt;0,'De la BASE'!F765,'De la BASE'!F765+0.001)</f>
        <v>87.36258889999999</v>
      </c>
      <c r="G769" s="15">
        <v>38108</v>
      </c>
    </row>
    <row r="770" spans="1:7" ht="12.75">
      <c r="A770" s="30" t="str">
        <f>'De la BASE'!A766</f>
        <v>680</v>
      </c>
      <c r="B770" s="30">
        <f>'De la BASE'!B766</f>
        <v>41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0.245</v>
      </c>
      <c r="F770" s="9">
        <f>IF('De la BASE'!F766&gt;0,'De la BASE'!F766,'De la BASE'!F766+0.001)</f>
        <v>38.954467799999996</v>
      </c>
      <c r="G770" s="15">
        <v>38139</v>
      </c>
    </row>
    <row r="771" spans="1:7" ht="12.75">
      <c r="A771" s="30" t="str">
        <f>'De la BASE'!A767</f>
        <v>680</v>
      </c>
      <c r="B771" s="30">
        <f>'De la BASE'!B767</f>
        <v>41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0.205</v>
      </c>
      <c r="F771" s="9">
        <f>IF('De la BASE'!F767&gt;0,'De la BASE'!F767,'De la BASE'!F767+0.001)</f>
        <v>21.205</v>
      </c>
      <c r="G771" s="15">
        <v>38169</v>
      </c>
    </row>
    <row r="772" spans="1:7" ht="12.75">
      <c r="A772" s="30" t="str">
        <f>'De la BASE'!A768</f>
        <v>680</v>
      </c>
      <c r="B772" s="30">
        <f>'De la BASE'!B768</f>
        <v>41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0.175</v>
      </c>
      <c r="F772" s="9">
        <f>IF('De la BASE'!F768&gt;0,'De la BASE'!F768,'De la BASE'!F768+0.001)</f>
        <v>17.022</v>
      </c>
      <c r="G772" s="15">
        <v>38200</v>
      </c>
    </row>
    <row r="773" spans="1:7" ht="12.75">
      <c r="A773" s="30" t="str">
        <f>'De la BASE'!A769</f>
        <v>680</v>
      </c>
      <c r="B773" s="30">
        <f>'De la BASE'!B769</f>
        <v>41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0.146</v>
      </c>
      <c r="F773" s="9">
        <f>IF('De la BASE'!F769&gt;0,'De la BASE'!F769,'De la BASE'!F769+0.001)</f>
        <v>10.968</v>
      </c>
      <c r="G773" s="15">
        <v>38231</v>
      </c>
    </row>
    <row r="774" spans="1:7" ht="12.75">
      <c r="A774" s="30" t="str">
        <f>'De la BASE'!A770</f>
        <v>680</v>
      </c>
      <c r="B774" s="30">
        <f>'De la BASE'!B770</f>
        <v>41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0.309</v>
      </c>
      <c r="F774" s="9">
        <f>IF('De la BASE'!F770&gt;0,'De la BASE'!F770,'De la BASE'!F770+0.001)</f>
        <v>128.3069355</v>
      </c>
      <c r="G774" s="15">
        <v>38261</v>
      </c>
    </row>
    <row r="775" spans="1:7" ht="12.75">
      <c r="A775" s="30" t="str">
        <f>'De la BASE'!A771</f>
        <v>680</v>
      </c>
      <c r="B775" s="30">
        <f>'De la BASE'!B771</f>
        <v>41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0.19</v>
      </c>
      <c r="F775" s="9">
        <f>IF('De la BASE'!F771&gt;0,'De la BASE'!F771,'De la BASE'!F771+0.001)</f>
        <v>60.28411639999999</v>
      </c>
      <c r="G775" s="15">
        <v>38292</v>
      </c>
    </row>
    <row r="776" spans="1:7" ht="12.75">
      <c r="A776" s="30" t="str">
        <f>'De la BASE'!A772</f>
        <v>680</v>
      </c>
      <c r="B776" s="30">
        <f>'De la BASE'!B772</f>
        <v>41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0.161</v>
      </c>
      <c r="F776" s="9">
        <f>IF('De la BASE'!F772&gt;0,'De la BASE'!F772,'De la BASE'!F772+0.001)</f>
        <v>37.711498200000015</v>
      </c>
      <c r="G776" s="15">
        <v>38322</v>
      </c>
    </row>
    <row r="777" spans="1:7" ht="12.75">
      <c r="A777" s="30" t="str">
        <f>'De la BASE'!A773</f>
        <v>680</v>
      </c>
      <c r="B777" s="30">
        <f>'De la BASE'!B773</f>
        <v>41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0.137</v>
      </c>
      <c r="F777" s="9">
        <f>IF('De la BASE'!F773&gt;0,'De la BASE'!F773,'De la BASE'!F773+0.001)</f>
        <v>20.812625800000006</v>
      </c>
      <c r="G777" s="15">
        <v>38353</v>
      </c>
    </row>
    <row r="778" spans="1:7" ht="12.75">
      <c r="A778" s="30" t="str">
        <f>'De la BASE'!A774</f>
        <v>680</v>
      </c>
      <c r="B778" s="30">
        <f>'De la BASE'!B774</f>
        <v>41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0.12</v>
      </c>
      <c r="F778" s="9">
        <f>IF('De la BASE'!F774&gt;0,'De la BASE'!F774,'De la BASE'!F774+0.001)</f>
        <v>14.047827999999994</v>
      </c>
      <c r="G778" s="15">
        <v>38384</v>
      </c>
    </row>
    <row r="779" spans="1:7" ht="12.75">
      <c r="A779" s="30" t="str">
        <f>'De la BASE'!A775</f>
        <v>680</v>
      </c>
      <c r="B779" s="30">
        <f>'De la BASE'!B775</f>
        <v>41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0.112</v>
      </c>
      <c r="F779" s="9">
        <f>IF('De la BASE'!F775&gt;0,'De la BASE'!F775,'De la BASE'!F775+0.001)</f>
        <v>33.15675469999999</v>
      </c>
      <c r="G779" s="15">
        <v>38412</v>
      </c>
    </row>
    <row r="780" spans="1:7" ht="12.75">
      <c r="A780" s="30" t="str">
        <f>'De la BASE'!A776</f>
        <v>680</v>
      </c>
      <c r="B780" s="30">
        <f>'De la BASE'!B776</f>
        <v>41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0.111</v>
      </c>
      <c r="F780" s="9">
        <f>IF('De la BASE'!F776&gt;0,'De la BASE'!F776,'De la BASE'!F776+0.001)</f>
        <v>43.07068170000001</v>
      </c>
      <c r="G780" s="15">
        <v>38443</v>
      </c>
    </row>
    <row r="781" spans="1:7" ht="12.75">
      <c r="A781" s="30" t="str">
        <f>'De la BASE'!A777</f>
        <v>680</v>
      </c>
      <c r="B781" s="30">
        <f>'De la BASE'!B777</f>
        <v>41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0.101</v>
      </c>
      <c r="F781" s="9">
        <f>IF('De la BASE'!F777&gt;0,'De la BASE'!F777,'De la BASE'!F777+0.001)</f>
        <v>16.493320500000003</v>
      </c>
      <c r="G781" s="15">
        <v>38473</v>
      </c>
    </row>
    <row r="782" spans="1:7" ht="12.75">
      <c r="A782" s="30" t="str">
        <f>'De la BASE'!A778</f>
        <v>680</v>
      </c>
      <c r="B782" s="30">
        <f>'De la BASE'!B778</f>
        <v>41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0.092</v>
      </c>
      <c r="F782" s="9">
        <f>IF('De la BASE'!F778&gt;0,'De la BASE'!F778,'De la BASE'!F778+0.001)</f>
        <v>11.736</v>
      </c>
      <c r="G782" s="15">
        <v>38504</v>
      </c>
    </row>
    <row r="783" spans="1:7" ht="12.75">
      <c r="A783" s="30" t="str">
        <f>'De la BASE'!A779</f>
        <v>680</v>
      </c>
      <c r="B783" s="30">
        <f>'De la BASE'!B779</f>
        <v>41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0.086</v>
      </c>
      <c r="F783" s="9">
        <f>IF('De la BASE'!F779&gt;0,'De la BASE'!F779,'De la BASE'!F779+0.001)</f>
        <v>8.499916200000001</v>
      </c>
      <c r="G783" s="15">
        <v>38534</v>
      </c>
    </row>
    <row r="784" spans="1:7" ht="12.75">
      <c r="A784" s="30" t="str">
        <f>'De la BASE'!A780</f>
        <v>680</v>
      </c>
      <c r="B784" s="30">
        <f>'De la BASE'!B780</f>
        <v>41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0.08</v>
      </c>
      <c r="F784" s="9">
        <f>IF('De la BASE'!F780&gt;0,'De la BASE'!F780,'De la BASE'!F780+0.001)</f>
        <v>6.4301574000000015</v>
      </c>
      <c r="G784" s="15">
        <v>38565</v>
      </c>
    </row>
    <row r="785" spans="1:7" ht="12.75">
      <c r="A785" s="30" t="str">
        <f>'De la BASE'!A781</f>
        <v>680</v>
      </c>
      <c r="B785" s="30">
        <f>'De la BASE'!B781</f>
        <v>41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0.071</v>
      </c>
      <c r="F785" s="9">
        <f>IF('De la BASE'!F781&gt;0,'De la BASE'!F781,'De la BASE'!F781+0.001)</f>
        <v>5.010956799999998</v>
      </c>
      <c r="G785" s="15">
        <v>38596</v>
      </c>
    </row>
    <row r="786" spans="1:7" ht="12.75">
      <c r="A786" s="30" t="str">
        <f>'De la BASE'!A782</f>
        <v>680</v>
      </c>
      <c r="B786" s="30">
        <f>'De la BASE'!B782</f>
        <v>41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0.548</v>
      </c>
      <c r="F786" s="9">
        <f>IF('De la BASE'!F782&gt;0,'De la BASE'!F782,'De la BASE'!F782+0.001)</f>
        <v>113.77620409999999</v>
      </c>
      <c r="G786" s="15">
        <v>38626</v>
      </c>
    </row>
    <row r="787" spans="1:7" ht="12.75">
      <c r="A787" s="30" t="str">
        <f>'De la BASE'!A783</f>
        <v>680</v>
      </c>
      <c r="B787" s="30">
        <f>'De la BASE'!B783</f>
        <v>41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0.302</v>
      </c>
      <c r="F787" s="9">
        <f>IF('De la BASE'!F783&gt;0,'De la BASE'!F783,'De la BASE'!F783+0.001)</f>
        <v>100.01775939999999</v>
      </c>
      <c r="G787" s="15">
        <v>38657</v>
      </c>
    </row>
    <row r="788" spans="1:7" ht="12.75">
      <c r="A788" s="30" t="str">
        <f>'De la BASE'!A784</f>
        <v>680</v>
      </c>
      <c r="B788" s="30">
        <f>'De la BASE'!B784</f>
        <v>41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0.257</v>
      </c>
      <c r="F788" s="9">
        <f>IF('De la BASE'!F784&gt;0,'De la BASE'!F784,'De la BASE'!F784+0.001)</f>
        <v>73.46950210000001</v>
      </c>
      <c r="G788" s="15">
        <v>38687</v>
      </c>
    </row>
    <row r="789" spans="1:7" ht="12.75">
      <c r="A789" s="30" t="str">
        <f>'De la BASE'!A785</f>
        <v>680</v>
      </c>
      <c r="B789" s="30">
        <f>'De la BASE'!B785</f>
        <v>41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0.26</v>
      </c>
      <c r="F789" s="9">
        <f>IF('De la BASE'!F785&gt;0,'De la BASE'!F785,'De la BASE'!F785+0.001)</f>
        <v>44.7164566</v>
      </c>
      <c r="G789" s="15">
        <v>38718</v>
      </c>
    </row>
    <row r="790" spans="1:7" ht="12.75">
      <c r="A790" s="30" t="str">
        <f>'De la BASE'!A786</f>
        <v>680</v>
      </c>
      <c r="B790" s="30">
        <f>'De la BASE'!B786</f>
        <v>41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0.319</v>
      </c>
      <c r="F790" s="9">
        <f>IF('De la BASE'!F786&gt;0,'De la BASE'!F786,'De la BASE'!F786+0.001)</f>
        <v>45.34942660000001</v>
      </c>
      <c r="G790" s="15">
        <v>38749</v>
      </c>
    </row>
    <row r="791" spans="1:7" ht="12.75">
      <c r="A791" s="30" t="str">
        <f>'De la BASE'!A787</f>
        <v>680</v>
      </c>
      <c r="B791" s="30">
        <f>'De la BASE'!B787</f>
        <v>41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0.41</v>
      </c>
      <c r="F791" s="9">
        <f>IF('De la BASE'!F787&gt;0,'De la BASE'!F787,'De la BASE'!F787+0.001)</f>
        <v>161.43068479999994</v>
      </c>
      <c r="G791" s="15">
        <v>38777</v>
      </c>
    </row>
    <row r="792" spans="1:7" ht="12.75">
      <c r="A792" s="30" t="str">
        <f>'De la BASE'!A788</f>
        <v>680</v>
      </c>
      <c r="B792" s="30">
        <f>'De la BASE'!B788</f>
        <v>41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0.427</v>
      </c>
      <c r="F792" s="9">
        <f>IF('De la BASE'!F788&gt;0,'De la BASE'!F788,'De la BASE'!F788+0.001)</f>
        <v>137.48293980000003</v>
      </c>
      <c r="G792" s="15">
        <v>38808</v>
      </c>
    </row>
    <row r="793" spans="1:7" ht="12.75">
      <c r="A793" s="30" t="str">
        <f>'De la BASE'!A789</f>
        <v>680</v>
      </c>
      <c r="B793" s="30">
        <f>'De la BASE'!B789</f>
        <v>41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0.363</v>
      </c>
      <c r="F793" s="9">
        <f>IF('De la BASE'!F789&gt;0,'De la BASE'!F789,'De la BASE'!F789+0.001)</f>
        <v>56.855</v>
      </c>
      <c r="G793" s="15">
        <v>38838</v>
      </c>
    </row>
    <row r="794" spans="1:7" ht="12.75">
      <c r="A794" s="30" t="str">
        <f>'De la BASE'!A790</f>
        <v>680</v>
      </c>
      <c r="B794" s="30">
        <f>'De la BASE'!B790</f>
        <v>41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0.299</v>
      </c>
      <c r="F794" s="9">
        <f>IF('De la BASE'!F790&gt;0,'De la BASE'!F790,'De la BASE'!F790+0.001)</f>
        <v>26.128252</v>
      </c>
      <c r="G794" s="15">
        <v>38869</v>
      </c>
    </row>
    <row r="795" spans="1:7" ht="12.75">
      <c r="A795" s="30" t="str">
        <f>'De la BASE'!A791</f>
        <v>680</v>
      </c>
      <c r="B795" s="30">
        <f>'De la BASE'!B791</f>
        <v>41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0.245</v>
      </c>
      <c r="F795" s="9">
        <f>IF('De la BASE'!F791&gt;0,'De la BASE'!F791,'De la BASE'!F791+0.001)</f>
        <v>18.086908899999997</v>
      </c>
      <c r="G795" s="15">
        <v>38899</v>
      </c>
    </row>
    <row r="796" spans="1:7" ht="12.75">
      <c r="A796" s="30" t="str">
        <f>'De la BASE'!A792</f>
        <v>680</v>
      </c>
      <c r="B796" s="30">
        <f>'De la BASE'!B792</f>
        <v>41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0.204</v>
      </c>
      <c r="F796" s="9">
        <f>IF('De la BASE'!F792&gt;0,'De la BASE'!F792,'De la BASE'!F792+0.001)</f>
        <v>12.883716699999999</v>
      </c>
      <c r="G796" s="15">
        <v>38930</v>
      </c>
    </row>
    <row r="797" spans="1:7" ht="12.75">
      <c r="A797" s="30" t="str">
        <f>'De la BASE'!A793</f>
        <v>680</v>
      </c>
      <c r="B797" s="30">
        <f>'De la BASE'!B793</f>
        <v>41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0.176</v>
      </c>
      <c r="F797" s="9">
        <f>IF('De la BASE'!F793&gt;0,'De la BASE'!F793,'De la BASE'!F793+0.001)</f>
        <v>15.150400999999999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680 - Río Tormes a su paso por Salamanca (capital).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4.290066000000001</v>
      </c>
      <c r="C4" s="1">
        <f aca="true" t="shared" si="0" ref="C4:M4">MIN(C18:C83)</f>
        <v>18.61</v>
      </c>
      <c r="D4" s="1">
        <f t="shared" si="0"/>
        <v>15.719287999999995</v>
      </c>
      <c r="E4" s="1">
        <f t="shared" si="0"/>
        <v>20.812625800000006</v>
      </c>
      <c r="F4" s="1">
        <f t="shared" si="0"/>
        <v>14.047827999999994</v>
      </c>
      <c r="G4" s="1">
        <f t="shared" si="0"/>
        <v>23.923296499999996</v>
      </c>
      <c r="H4" s="1">
        <f t="shared" si="0"/>
        <v>19.671795700000008</v>
      </c>
      <c r="I4" s="1">
        <f t="shared" si="0"/>
        <v>16.493320500000003</v>
      </c>
      <c r="J4" s="1">
        <f t="shared" si="0"/>
        <v>11.736</v>
      </c>
      <c r="K4" s="1">
        <f t="shared" si="0"/>
        <v>8.499916200000001</v>
      </c>
      <c r="L4" s="1">
        <f t="shared" si="0"/>
        <v>6.4301574000000015</v>
      </c>
      <c r="M4" s="1">
        <f t="shared" si="0"/>
        <v>5.010956799999998</v>
      </c>
      <c r="N4" s="1">
        <f>MIN(N18:N83)</f>
        <v>383.34672309999996</v>
      </c>
    </row>
    <row r="5" spans="1:14" ht="12.75">
      <c r="A5" s="13" t="s">
        <v>94</v>
      </c>
      <c r="B5" s="1">
        <f>MAX(B18:B83)</f>
        <v>269.54098100000004</v>
      </c>
      <c r="C5" s="1">
        <f aca="true" t="shared" si="1" ref="C5:M5">MAX(C18:C83)</f>
        <v>404.6463215999999</v>
      </c>
      <c r="D5" s="1">
        <f t="shared" si="1"/>
        <v>522.1751982</v>
      </c>
      <c r="E5" s="1">
        <f t="shared" si="1"/>
        <v>534.6379999999999</v>
      </c>
      <c r="F5" s="1">
        <f t="shared" si="1"/>
        <v>434.215</v>
      </c>
      <c r="G5" s="1">
        <f t="shared" si="1"/>
        <v>520.7288099000002</v>
      </c>
      <c r="H5" s="1">
        <f t="shared" si="1"/>
        <v>352.7527534</v>
      </c>
      <c r="I5" s="1">
        <f t="shared" si="1"/>
        <v>346.385</v>
      </c>
      <c r="J5" s="1">
        <f t="shared" si="1"/>
        <v>218.03110350000003</v>
      </c>
      <c r="K5" s="1">
        <f t="shared" si="1"/>
        <v>204.6429999999999</v>
      </c>
      <c r="L5" s="1">
        <f t="shared" si="1"/>
        <v>45.367273600000004</v>
      </c>
      <c r="M5" s="1">
        <f t="shared" si="1"/>
        <v>62.78254490000001</v>
      </c>
      <c r="N5" s="1">
        <f>MAX(N18:N83)</f>
        <v>2350.5062877</v>
      </c>
    </row>
    <row r="6" spans="1:14" ht="12.75">
      <c r="A6" s="13" t="s">
        <v>16</v>
      </c>
      <c r="B6" s="1">
        <f>AVERAGE(B18:B83)</f>
        <v>64.73073011818182</v>
      </c>
      <c r="C6" s="1">
        <f aca="true" t="shared" si="2" ref="C6:M6">AVERAGE(C18:C83)</f>
        <v>104.20949818484847</v>
      </c>
      <c r="D6" s="1">
        <f t="shared" si="2"/>
        <v>115.2860211939394</v>
      </c>
      <c r="E6" s="1">
        <f t="shared" si="2"/>
        <v>120.24698719545454</v>
      </c>
      <c r="F6" s="1">
        <f t="shared" si="2"/>
        <v>112.25386738636365</v>
      </c>
      <c r="G6" s="1">
        <f t="shared" si="2"/>
        <v>119.31514429242425</v>
      </c>
      <c r="H6" s="1">
        <f t="shared" si="2"/>
        <v>117.84451296969696</v>
      </c>
      <c r="I6" s="1">
        <f t="shared" si="2"/>
        <v>120.5145235651515</v>
      </c>
      <c r="J6" s="1">
        <f t="shared" si="2"/>
        <v>69.63802544242422</v>
      </c>
      <c r="K6" s="1">
        <f t="shared" si="2"/>
        <v>36.91647037272728</v>
      </c>
      <c r="L6" s="1">
        <f t="shared" si="2"/>
        <v>23.961024980303037</v>
      </c>
      <c r="M6" s="1">
        <f t="shared" si="2"/>
        <v>28.04156858181819</v>
      </c>
      <c r="N6" s="1">
        <f>SUM(B6:M6)</f>
        <v>1032.9583742833336</v>
      </c>
    </row>
    <row r="7" spans="1:14" ht="12.75">
      <c r="A7" s="13" t="s">
        <v>17</v>
      </c>
      <c r="B7" s="1">
        <f>PERCENTILE(B18:B83,0.1)</f>
        <v>21.6684439</v>
      </c>
      <c r="C7" s="1">
        <f aca="true" t="shared" si="3" ref="C7:M7">PERCENTILE(C18:C83,0.1)</f>
        <v>27.981219099999997</v>
      </c>
      <c r="D7" s="1">
        <f t="shared" si="3"/>
        <v>30.646192049999996</v>
      </c>
      <c r="E7" s="1">
        <f t="shared" si="3"/>
        <v>37.03692819999999</v>
      </c>
      <c r="F7" s="1">
        <f t="shared" si="3"/>
        <v>37.26544924999999</v>
      </c>
      <c r="G7" s="1">
        <f t="shared" si="3"/>
        <v>35.79654624999999</v>
      </c>
      <c r="H7" s="1">
        <f t="shared" si="3"/>
        <v>58.45455344999999</v>
      </c>
      <c r="I7" s="1">
        <f t="shared" si="3"/>
        <v>54.6591444</v>
      </c>
      <c r="J7" s="1">
        <f t="shared" si="3"/>
        <v>32.812225999999995</v>
      </c>
      <c r="K7" s="1">
        <f t="shared" si="3"/>
        <v>18.7913256</v>
      </c>
      <c r="L7" s="1">
        <f t="shared" si="3"/>
        <v>13.142560900000003</v>
      </c>
      <c r="M7" s="1">
        <f t="shared" si="3"/>
        <v>14.842291349999996</v>
      </c>
      <c r="N7" s="1">
        <f>PERCENTILE(N18:N83,0.1)</f>
        <v>513.8469402</v>
      </c>
    </row>
    <row r="8" spans="1:14" ht="12.75">
      <c r="A8" s="13" t="s">
        <v>18</v>
      </c>
      <c r="B8" s="1">
        <f>PERCENTILE(B18:B83,0.25)</f>
        <v>26.380744775000004</v>
      </c>
      <c r="C8" s="1">
        <f aca="true" t="shared" si="4" ref="C8:M8">PERCENTILE(C18:C83,0.25)</f>
        <v>42.93017157500001</v>
      </c>
      <c r="D8" s="1">
        <f t="shared" si="4"/>
        <v>47.301811275</v>
      </c>
      <c r="E8" s="1">
        <f t="shared" si="4"/>
        <v>51.721263775</v>
      </c>
      <c r="F8" s="1">
        <f t="shared" si="4"/>
        <v>49.94702207500001</v>
      </c>
      <c r="G8" s="1">
        <f t="shared" si="4"/>
        <v>57.091578925</v>
      </c>
      <c r="H8" s="1">
        <f t="shared" si="4"/>
        <v>73.317542175</v>
      </c>
      <c r="I8" s="1">
        <f t="shared" si="4"/>
        <v>75.19049797500001</v>
      </c>
      <c r="J8" s="1">
        <f t="shared" si="4"/>
        <v>43.765970575</v>
      </c>
      <c r="K8" s="1">
        <f t="shared" si="4"/>
        <v>25.625249999999998</v>
      </c>
      <c r="L8" s="1">
        <f t="shared" si="4"/>
        <v>19.980782875</v>
      </c>
      <c r="M8" s="1">
        <f t="shared" si="4"/>
        <v>20.339024775000006</v>
      </c>
      <c r="N8" s="1">
        <f>PERCENTILE(N18:N83,0.25)</f>
        <v>740.61615385</v>
      </c>
    </row>
    <row r="9" spans="1:14" ht="12.75">
      <c r="A9" s="13" t="s">
        <v>19</v>
      </c>
      <c r="B9" s="1">
        <f>PERCENTILE(B18:B83,0.5)</f>
        <v>33.270784750000004</v>
      </c>
      <c r="C9" s="1">
        <f aca="true" t="shared" si="5" ref="C9:N9">PERCENTILE(C18:C83,0.5)</f>
        <v>71.1241784</v>
      </c>
      <c r="D9" s="1">
        <f t="shared" si="5"/>
        <v>74.903415</v>
      </c>
      <c r="E9" s="1">
        <f t="shared" si="5"/>
        <v>85.13583119999998</v>
      </c>
      <c r="F9" s="1">
        <f t="shared" si="5"/>
        <v>76.34575615</v>
      </c>
      <c r="G9" s="1">
        <f t="shared" si="5"/>
        <v>103.60743655000002</v>
      </c>
      <c r="H9" s="1">
        <f t="shared" si="5"/>
        <v>107.59400000000002</v>
      </c>
      <c r="I9" s="1">
        <f t="shared" si="5"/>
        <v>107.08387809999999</v>
      </c>
      <c r="J9" s="1">
        <f t="shared" si="5"/>
        <v>63.5769372</v>
      </c>
      <c r="K9" s="1">
        <f t="shared" si="5"/>
        <v>32.16523515</v>
      </c>
      <c r="L9" s="1">
        <f t="shared" si="5"/>
        <v>23.5049977</v>
      </c>
      <c r="M9" s="1">
        <f t="shared" si="5"/>
        <v>25.294358300000006</v>
      </c>
      <c r="N9" s="1">
        <f t="shared" si="5"/>
        <v>937.6950492999999</v>
      </c>
    </row>
    <row r="10" spans="1:14" ht="12.75">
      <c r="A10" s="13" t="s">
        <v>20</v>
      </c>
      <c r="B10" s="1">
        <f>PERCENTILE(B18:B83,0.75)</f>
        <v>85.36432467499999</v>
      </c>
      <c r="C10" s="1">
        <f aca="true" t="shared" si="6" ref="C10:M10">PERCENTILE(C18:C83,0.75)</f>
        <v>126.64676309999999</v>
      </c>
      <c r="D10" s="1">
        <f t="shared" si="6"/>
        <v>134.11348950000001</v>
      </c>
      <c r="E10" s="1">
        <f t="shared" si="6"/>
        <v>165.660989175</v>
      </c>
      <c r="F10" s="1">
        <f t="shared" si="6"/>
        <v>145.61831270000002</v>
      </c>
      <c r="G10" s="1">
        <f t="shared" si="6"/>
        <v>153.09232499999996</v>
      </c>
      <c r="H10" s="1">
        <f t="shared" si="6"/>
        <v>136.96295485000002</v>
      </c>
      <c r="I10" s="1">
        <f t="shared" si="6"/>
        <v>147.32515684999998</v>
      </c>
      <c r="J10" s="1">
        <f t="shared" si="6"/>
        <v>88.34475000000002</v>
      </c>
      <c r="K10" s="1">
        <f t="shared" si="6"/>
        <v>41.63485855000001</v>
      </c>
      <c r="L10" s="1">
        <f t="shared" si="6"/>
        <v>27.118266574999993</v>
      </c>
      <c r="M10" s="1">
        <f t="shared" si="6"/>
        <v>33.7545</v>
      </c>
      <c r="N10" s="1">
        <f>PERCENTILE(N18:N83,0.75)</f>
        <v>1298.8314801749998</v>
      </c>
    </row>
    <row r="11" spans="1:14" ht="12.75">
      <c r="A11" s="13" t="s">
        <v>21</v>
      </c>
      <c r="B11" s="1">
        <f>PERCENTILE(B18:B83,0.9)</f>
        <v>156.743813</v>
      </c>
      <c r="C11" s="1">
        <f aca="true" t="shared" si="7" ref="C11:M11">PERCENTILE(C18:C83,0.9)</f>
        <v>200.4841717</v>
      </c>
      <c r="D11" s="1">
        <f t="shared" si="7"/>
        <v>258.1239744</v>
      </c>
      <c r="E11" s="1">
        <f t="shared" si="7"/>
        <v>254.30203434999999</v>
      </c>
      <c r="F11" s="1">
        <f t="shared" si="7"/>
        <v>255.3197003</v>
      </c>
      <c r="G11" s="1">
        <f t="shared" si="7"/>
        <v>220.04956805</v>
      </c>
      <c r="H11" s="1">
        <f t="shared" si="7"/>
        <v>192.70757055</v>
      </c>
      <c r="I11" s="1">
        <f t="shared" si="7"/>
        <v>220.52455965000001</v>
      </c>
      <c r="J11" s="1">
        <f t="shared" si="7"/>
        <v>101.73390465</v>
      </c>
      <c r="K11" s="1">
        <f t="shared" si="7"/>
        <v>51.1907896</v>
      </c>
      <c r="L11" s="1">
        <f t="shared" si="7"/>
        <v>32.65623695</v>
      </c>
      <c r="M11" s="1">
        <f t="shared" si="7"/>
        <v>45.06148019999999</v>
      </c>
      <c r="N11" s="1">
        <f>PERCENTILE(N18:N83,0.9)</f>
        <v>1635.3001795000002</v>
      </c>
    </row>
    <row r="12" spans="1:14" ht="12.75">
      <c r="A12" s="13" t="s">
        <v>25</v>
      </c>
      <c r="B12" s="1">
        <f>STDEV(B18:B83)</f>
        <v>59.451820597408414</v>
      </c>
      <c r="C12" s="1">
        <f aca="true" t="shared" si="8" ref="C12:M12">STDEV(C18:C83)</f>
        <v>85.96760935979411</v>
      </c>
      <c r="D12" s="1">
        <f t="shared" si="8"/>
        <v>103.25292700703862</v>
      </c>
      <c r="E12" s="1">
        <f t="shared" si="8"/>
        <v>102.04380568255505</v>
      </c>
      <c r="F12" s="1">
        <f t="shared" si="8"/>
        <v>90.0239878487485</v>
      </c>
      <c r="G12" s="1">
        <f t="shared" si="8"/>
        <v>87.63762527596676</v>
      </c>
      <c r="H12" s="1">
        <f t="shared" si="8"/>
        <v>60.76758436187793</v>
      </c>
      <c r="I12" s="1">
        <f t="shared" si="8"/>
        <v>66.83824880540986</v>
      </c>
      <c r="J12" s="1">
        <f t="shared" si="8"/>
        <v>39.29888754674692</v>
      </c>
      <c r="K12" s="1">
        <f t="shared" si="8"/>
        <v>26.002801645439376</v>
      </c>
      <c r="L12" s="1">
        <f t="shared" si="8"/>
        <v>7.48416977976716</v>
      </c>
      <c r="M12" s="1">
        <f t="shared" si="8"/>
        <v>12.10393212367362</v>
      </c>
      <c r="N12" s="1">
        <f>STDEV(N18:N83)</f>
        <v>448.23281644709334</v>
      </c>
    </row>
    <row r="13" spans="1:14" ht="12.75">
      <c r="A13" s="13" t="s">
        <v>127</v>
      </c>
      <c r="B13" s="1">
        <f aca="true" t="shared" si="9" ref="B13:L13">ROUND(B12/B6,2)</f>
        <v>0.92</v>
      </c>
      <c r="C13" s="1">
        <f t="shared" si="9"/>
        <v>0.82</v>
      </c>
      <c r="D13" s="1">
        <f t="shared" si="9"/>
        <v>0.9</v>
      </c>
      <c r="E13" s="1">
        <f t="shared" si="9"/>
        <v>0.85</v>
      </c>
      <c r="F13" s="1">
        <f t="shared" si="9"/>
        <v>0.8</v>
      </c>
      <c r="G13" s="1">
        <f t="shared" si="9"/>
        <v>0.73</v>
      </c>
      <c r="H13" s="1">
        <f t="shared" si="9"/>
        <v>0.52</v>
      </c>
      <c r="I13" s="1">
        <f t="shared" si="9"/>
        <v>0.55</v>
      </c>
      <c r="J13" s="1">
        <f t="shared" si="9"/>
        <v>0.56</v>
      </c>
      <c r="K13" s="1">
        <f t="shared" si="9"/>
        <v>0.7</v>
      </c>
      <c r="L13" s="1">
        <f t="shared" si="9"/>
        <v>0.31</v>
      </c>
      <c r="M13" s="1">
        <f>ROUND(M12/M6,2)</f>
        <v>0.43</v>
      </c>
      <c r="N13" s="1">
        <f>ROUND(N12/N6,2)</f>
        <v>0.43</v>
      </c>
    </row>
    <row r="14" spans="1:14" ht="12.75">
      <c r="A14" s="13" t="s">
        <v>126</v>
      </c>
      <c r="B14" s="53">
        <f aca="true" t="shared" si="10" ref="B14:N14">66*P84/(65*64*B12^3)</f>
        <v>1.6600520206459428</v>
      </c>
      <c r="C14" s="53">
        <f t="shared" si="10"/>
        <v>1.7610302735901802</v>
      </c>
      <c r="D14" s="53">
        <f t="shared" si="10"/>
        <v>1.7815570712851174</v>
      </c>
      <c r="E14" s="53">
        <f t="shared" si="10"/>
        <v>1.960975647770435</v>
      </c>
      <c r="F14" s="53">
        <f t="shared" si="10"/>
        <v>1.5971875854863924</v>
      </c>
      <c r="G14" s="53">
        <f t="shared" si="10"/>
        <v>2.096691555112389</v>
      </c>
      <c r="H14" s="53">
        <f t="shared" si="10"/>
        <v>1.3564755146351684</v>
      </c>
      <c r="I14" s="53">
        <f t="shared" si="10"/>
        <v>1.2785232664105834</v>
      </c>
      <c r="J14" s="53">
        <f t="shared" si="10"/>
        <v>1.653802794236404</v>
      </c>
      <c r="K14" s="53">
        <f t="shared" si="10"/>
        <v>4.429814742675685</v>
      </c>
      <c r="L14" s="53">
        <f t="shared" si="10"/>
        <v>0.29337068798414034</v>
      </c>
      <c r="M14" s="53">
        <f t="shared" si="10"/>
        <v>0.8467906970219834</v>
      </c>
      <c r="N14" s="53">
        <f t="shared" si="10"/>
        <v>0.7648102837437539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-0.21229415078786312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66.4749419</v>
      </c>
      <c r="C18" s="1">
        <f>'DATOS MENSUALES'!F7</f>
        <v>118.5360297</v>
      </c>
      <c r="D18" s="1">
        <f>'DATOS MENSUALES'!F8</f>
        <v>57.42215479999997</v>
      </c>
      <c r="E18" s="1">
        <f>'DATOS MENSUALES'!F9</f>
        <v>273.38591979999995</v>
      </c>
      <c r="F18" s="1">
        <f>'DATOS MENSUALES'!F10</f>
        <v>345.129</v>
      </c>
      <c r="G18" s="1">
        <f>'DATOS MENSUALES'!F11</f>
        <v>261.916606</v>
      </c>
      <c r="H18" s="1">
        <f>'DATOS MENSUALES'!F12</f>
        <v>244.00171400000005</v>
      </c>
      <c r="I18" s="1">
        <f>'DATOS MENSUALES'!F13</f>
        <v>281.9590000000001</v>
      </c>
      <c r="J18" s="1">
        <f>'DATOS MENSUALES'!F14</f>
        <v>189.40900000000005</v>
      </c>
      <c r="K18" s="1">
        <f>'DATOS MENSUALES'!F15</f>
        <v>91.9628483</v>
      </c>
      <c r="L18" s="1">
        <f>'DATOS MENSUALES'!F16</f>
        <v>45.367273600000004</v>
      </c>
      <c r="M18" s="1">
        <f>'DATOS MENSUALES'!F17</f>
        <v>36.562999999999995</v>
      </c>
      <c r="N18" s="1">
        <f>SUM(B18:M18)</f>
        <v>2012.1274881000002</v>
      </c>
      <c r="O18" s="1"/>
      <c r="P18" s="60">
        <f>(B18-B$6)^3</f>
        <v>5.306371444745167</v>
      </c>
      <c r="Q18" s="60">
        <f>(C18-C$6)^3</f>
        <v>2940.513505499716</v>
      </c>
      <c r="R18" s="60">
        <f aca="true" t="shared" si="11" ref="R18:AB18">(D18-D$6)^3</f>
        <v>-193741.36175517357</v>
      </c>
      <c r="S18" s="60">
        <f t="shared" si="11"/>
        <v>3591342.6824424146</v>
      </c>
      <c r="T18" s="60">
        <f t="shared" si="11"/>
        <v>12629011.120151259</v>
      </c>
      <c r="U18" s="60">
        <f t="shared" si="11"/>
        <v>2899825.9473322663</v>
      </c>
      <c r="V18" s="60">
        <f t="shared" si="11"/>
        <v>2007872.5157540177</v>
      </c>
      <c r="W18" s="60">
        <f t="shared" si="11"/>
        <v>4207940.329956035</v>
      </c>
      <c r="X18" s="60">
        <f t="shared" si="11"/>
        <v>1718124.9718294635</v>
      </c>
      <c r="Y18" s="60">
        <f t="shared" si="11"/>
        <v>166796.23469025758</v>
      </c>
      <c r="Z18" s="60">
        <f t="shared" si="11"/>
        <v>9808.931360578177</v>
      </c>
      <c r="AA18" s="60">
        <f t="shared" si="11"/>
        <v>618.7819820294533</v>
      </c>
      <c r="AB18" s="60">
        <f t="shared" si="11"/>
        <v>938800079.8481973</v>
      </c>
    </row>
    <row r="19" spans="1:28" ht="12.75">
      <c r="A19" s="12" t="s">
        <v>29</v>
      </c>
      <c r="B19" s="1">
        <f>'DATOS MENSUALES'!F18</f>
        <v>32.36256519999999</v>
      </c>
      <c r="C19" s="1">
        <f>'DATOS MENSUALES'!F19</f>
        <v>103.01659169999999</v>
      </c>
      <c r="D19" s="1">
        <f>'DATOS MENSUALES'!F20</f>
        <v>46.12390479999999</v>
      </c>
      <c r="E19" s="1">
        <f>'DATOS MENSUALES'!F21</f>
        <v>41.2891722</v>
      </c>
      <c r="F19" s="1">
        <f>'DATOS MENSUALES'!F22</f>
        <v>40.697</v>
      </c>
      <c r="G19" s="1">
        <f>'DATOS MENSUALES'!F23</f>
        <v>145.7351952</v>
      </c>
      <c r="H19" s="1">
        <f>'DATOS MENSUALES'!F24</f>
        <v>114.69859490000002</v>
      </c>
      <c r="I19" s="1">
        <f>'DATOS MENSUALES'!F25</f>
        <v>109.09099999999998</v>
      </c>
      <c r="J19" s="1">
        <f>'DATOS MENSUALES'!F26</f>
        <v>54.21293690000001</v>
      </c>
      <c r="K19" s="1">
        <f>'DATOS MENSUALES'!F27</f>
        <v>28.059456999999995</v>
      </c>
      <c r="L19" s="1">
        <f>'DATOS MENSUALES'!F28</f>
        <v>22.74335290000001</v>
      </c>
      <c r="M19" s="1">
        <f>'DATOS MENSUALES'!F29</f>
        <v>27.812317800000002</v>
      </c>
      <c r="N19" s="1">
        <f aca="true" t="shared" si="12" ref="N19:N82">SUM(B19:M19)</f>
        <v>765.8420885999999</v>
      </c>
      <c r="O19" s="10"/>
      <c r="P19" s="60">
        <f aca="true" t="shared" si="13" ref="P19:P82">(B19-B$6)^3</f>
        <v>-33912.06489078833</v>
      </c>
      <c r="Q19" s="60">
        <f aca="true" t="shared" si="14" ref="Q19:Q82">(C19-C$6)^3</f>
        <v>-1.697536802260173</v>
      </c>
      <c r="R19" s="60">
        <f aca="true" t="shared" si="15" ref="R19:R82">(D19-D$6)^3</f>
        <v>-330829.95303244825</v>
      </c>
      <c r="S19" s="60">
        <f aca="true" t="shared" si="16" ref="S19:S82">(E19-E$6)^3</f>
        <v>-492249.591844006</v>
      </c>
      <c r="T19" s="60">
        <f aca="true" t="shared" si="17" ref="T19:T82">(F19-F$6)^3</f>
        <v>-366398.72974318714</v>
      </c>
      <c r="U19" s="60">
        <f aca="true" t="shared" si="18" ref="U19:U82">(G19-G$6)^3</f>
        <v>18441.699891173666</v>
      </c>
      <c r="V19" s="60">
        <f aca="true" t="shared" si="19" ref="V19:V82">(H19-H$6)^3</f>
        <v>-31.13452352905485</v>
      </c>
      <c r="W19" s="60">
        <f aca="true" t="shared" si="20" ref="W19:W82">(I19-I$6)^3</f>
        <v>-1490.7343054458493</v>
      </c>
      <c r="X19" s="60">
        <f aca="true" t="shared" si="21" ref="X19:X82">(J19-J$6)^3</f>
        <v>-3670.1430918507813</v>
      </c>
      <c r="Y19" s="60">
        <f aca="true" t="shared" si="22" ref="Y19:Y82">(K19-K$6)^3</f>
        <v>-694.8033459266592</v>
      </c>
      <c r="Z19" s="60">
        <f aca="true" t="shared" si="23" ref="Z19:Z82">(L19-L$6)^3</f>
        <v>-1.80547319466262</v>
      </c>
      <c r="AA19" s="60">
        <f aca="true" t="shared" si="24" ref="AA19:AA82">(M19-M$6)^3</f>
        <v>-0.012048485970229228</v>
      </c>
      <c r="AB19" s="60">
        <f aca="true" t="shared" si="25" ref="AB19:AB82">(N19-N$6)^3</f>
        <v>-19059043.503220458</v>
      </c>
    </row>
    <row r="20" spans="1:28" ht="12.75">
      <c r="A20" s="12" t="s">
        <v>30</v>
      </c>
      <c r="B20" s="1">
        <f>'DATOS MENSUALES'!F30</f>
        <v>85.44103519999999</v>
      </c>
      <c r="C20" s="1">
        <f>'DATOS MENSUALES'!F31</f>
        <v>148.6185746</v>
      </c>
      <c r="D20" s="1">
        <f>'DATOS MENSUALES'!F32</f>
        <v>120.74899999999997</v>
      </c>
      <c r="E20" s="1">
        <f>'DATOS MENSUALES'!F33</f>
        <v>192.23087939999996</v>
      </c>
      <c r="F20" s="1">
        <f>'DATOS MENSUALES'!F34</f>
        <v>110.41802309999997</v>
      </c>
      <c r="G20" s="1">
        <f>'DATOS MENSUALES'!F35</f>
        <v>129.13564739999995</v>
      </c>
      <c r="H20" s="1">
        <f>'DATOS MENSUALES'!F36</f>
        <v>156.306541</v>
      </c>
      <c r="I20" s="1">
        <f>'DATOS MENSUALES'!F37</f>
        <v>156.17899999999997</v>
      </c>
      <c r="J20" s="1">
        <f>'DATOS MENSUALES'!F38</f>
        <v>67.625</v>
      </c>
      <c r="K20" s="1">
        <f>'DATOS MENSUALES'!F39</f>
        <v>34.29599999999999</v>
      </c>
      <c r="L20" s="1">
        <f>'DATOS MENSUALES'!F40</f>
        <v>23.7179954</v>
      </c>
      <c r="M20" s="1">
        <f>'DATOS MENSUALES'!F41</f>
        <v>62.78254490000001</v>
      </c>
      <c r="N20" s="1">
        <f t="shared" si="12"/>
        <v>1287.500241</v>
      </c>
      <c r="O20" s="10"/>
      <c r="P20" s="60">
        <f t="shared" si="13"/>
        <v>8882.99646931071</v>
      </c>
      <c r="Q20" s="60">
        <f t="shared" si="14"/>
        <v>87582.07361925778</v>
      </c>
      <c r="R20" s="60">
        <f t="shared" si="15"/>
        <v>163.0378902951142</v>
      </c>
      <c r="S20" s="60">
        <f t="shared" si="16"/>
        <v>372997.5476045032</v>
      </c>
      <c r="T20" s="60">
        <f t="shared" si="17"/>
        <v>-6.18739050612581</v>
      </c>
      <c r="U20" s="60">
        <f t="shared" si="18"/>
        <v>947.1117230699108</v>
      </c>
      <c r="V20" s="60">
        <f t="shared" si="19"/>
        <v>56897.939625040155</v>
      </c>
      <c r="W20" s="60">
        <f t="shared" si="20"/>
        <v>45363.60482154828</v>
      </c>
      <c r="X20" s="60">
        <f t="shared" si="21"/>
        <v>-8.15732549191732</v>
      </c>
      <c r="Y20" s="60">
        <f t="shared" si="22"/>
        <v>-17.99441621878065</v>
      </c>
      <c r="Z20" s="60">
        <f t="shared" si="23"/>
        <v>-0.014354147699838943</v>
      </c>
      <c r="AA20" s="60">
        <f t="shared" si="24"/>
        <v>41930.11538368594</v>
      </c>
      <c r="AB20" s="60">
        <f t="shared" si="25"/>
        <v>16492165.116468439</v>
      </c>
    </row>
    <row r="21" spans="1:28" ht="12.75">
      <c r="A21" s="12" t="s">
        <v>31</v>
      </c>
      <c r="B21" s="1">
        <f>'DATOS MENSUALES'!F42</f>
        <v>73.42604410000001</v>
      </c>
      <c r="C21" s="1">
        <f>'DATOS MENSUALES'!F43</f>
        <v>81.33311209999998</v>
      </c>
      <c r="D21" s="1">
        <f>'DATOS MENSUALES'!F44</f>
        <v>61.7162234</v>
      </c>
      <c r="E21" s="1">
        <f>'DATOS MENSUALES'!F45</f>
        <v>52.684971600000004</v>
      </c>
      <c r="F21" s="1">
        <f>'DATOS MENSUALES'!F46</f>
        <v>36.765</v>
      </c>
      <c r="G21" s="1">
        <f>'DATOS MENSUALES'!F47</f>
        <v>32.29355950000001</v>
      </c>
      <c r="H21" s="1">
        <f>'DATOS MENSUALES'!F48</f>
        <v>167.02800000000005</v>
      </c>
      <c r="I21" s="1">
        <f>'DATOS MENSUALES'!F49</f>
        <v>68.13590429999999</v>
      </c>
      <c r="J21" s="1">
        <f>'DATOS MENSUALES'!F50</f>
        <v>48.55064450000001</v>
      </c>
      <c r="K21" s="1">
        <f>'DATOS MENSUALES'!F51</f>
        <v>34.33323360000001</v>
      </c>
      <c r="L21" s="1">
        <f>'DATOS MENSUALES'!F52</f>
        <v>21.5438827</v>
      </c>
      <c r="M21" s="1">
        <f>'DATOS MENSUALES'!F53</f>
        <v>22.645334299999995</v>
      </c>
      <c r="N21" s="1">
        <f t="shared" si="12"/>
        <v>700.4559101</v>
      </c>
      <c r="O21" s="10"/>
      <c r="P21" s="60">
        <f t="shared" si="13"/>
        <v>657.4395188723599</v>
      </c>
      <c r="Q21" s="60">
        <f t="shared" si="14"/>
        <v>-11971.8771753858</v>
      </c>
      <c r="R21" s="60">
        <f t="shared" si="15"/>
        <v>-153730.49346013757</v>
      </c>
      <c r="S21" s="60">
        <f t="shared" si="16"/>
        <v>-308395.32971052825</v>
      </c>
      <c r="T21" s="60">
        <f t="shared" si="17"/>
        <v>-430178.52702727553</v>
      </c>
      <c r="U21" s="60">
        <f t="shared" si="18"/>
        <v>-658993.2474923857</v>
      </c>
      <c r="V21" s="60">
        <f t="shared" si="19"/>
        <v>118975.61237789347</v>
      </c>
      <c r="W21" s="60">
        <f t="shared" si="20"/>
        <v>-143701.7767524247</v>
      </c>
      <c r="X21" s="60">
        <f t="shared" si="21"/>
        <v>-9377.086686051456</v>
      </c>
      <c r="Y21" s="60">
        <f t="shared" si="22"/>
        <v>-17.2382288854963</v>
      </c>
      <c r="Z21" s="60">
        <f t="shared" si="23"/>
        <v>-14.122339417001506</v>
      </c>
      <c r="AA21" s="60">
        <f t="shared" si="24"/>
        <v>-157.13480464631692</v>
      </c>
      <c r="AB21" s="60">
        <f t="shared" si="25"/>
        <v>-36760770.42366306</v>
      </c>
    </row>
    <row r="22" spans="1:28" ht="12.75">
      <c r="A22" s="12" t="s">
        <v>32</v>
      </c>
      <c r="B22" s="1">
        <f>'DATOS MENSUALES'!F54</f>
        <v>24.0772595</v>
      </c>
      <c r="C22" s="1">
        <f>'DATOS MENSUALES'!F55</f>
        <v>32.342972200000006</v>
      </c>
      <c r="D22" s="1">
        <f>'DATOS MENSUALES'!F56</f>
        <v>43.40446809999999</v>
      </c>
      <c r="E22" s="1">
        <f>'DATOS MENSUALES'!F57</f>
        <v>38.783043299999996</v>
      </c>
      <c r="F22" s="1">
        <f>'DATOS MENSUALES'!F58</f>
        <v>37.90700000000001</v>
      </c>
      <c r="G22" s="1">
        <f>'DATOS MENSUALES'!F59</f>
        <v>32.029228599999996</v>
      </c>
      <c r="H22" s="1">
        <f>'DATOS MENSUALES'!F60</f>
        <v>59.800381499999986</v>
      </c>
      <c r="I22" s="1">
        <f>'DATOS MENSUALES'!F61</f>
        <v>33.51124180000001</v>
      </c>
      <c r="J22" s="1">
        <f>'DATOS MENSUALES'!F62</f>
        <v>26.2246523</v>
      </c>
      <c r="K22" s="1">
        <f>'DATOS MENSUALES'!F63</f>
        <v>19.500900899999998</v>
      </c>
      <c r="L22" s="1">
        <f>'DATOS MENSUALES'!F64</f>
        <v>18.3179314</v>
      </c>
      <c r="M22" s="1">
        <f>'DATOS MENSUALES'!F65</f>
        <v>17.447643499999995</v>
      </c>
      <c r="N22" s="1">
        <f t="shared" si="12"/>
        <v>383.34672309999996</v>
      </c>
      <c r="O22" s="10"/>
      <c r="P22" s="60">
        <f t="shared" si="13"/>
        <v>-67188.18087667048</v>
      </c>
      <c r="Q22" s="60">
        <f t="shared" si="14"/>
        <v>-371176.0578460297</v>
      </c>
      <c r="R22" s="60">
        <f t="shared" si="15"/>
        <v>-371408.9424637988</v>
      </c>
      <c r="S22" s="60">
        <f t="shared" si="16"/>
        <v>-540625.2118323086</v>
      </c>
      <c r="T22" s="60">
        <f t="shared" si="17"/>
        <v>-410949.08952760603</v>
      </c>
      <c r="U22" s="60">
        <f t="shared" si="18"/>
        <v>-665016.6471722601</v>
      </c>
      <c r="V22" s="60">
        <f t="shared" si="19"/>
        <v>-195557.71375820323</v>
      </c>
      <c r="W22" s="60">
        <f t="shared" si="20"/>
        <v>-658577.5218522958</v>
      </c>
      <c r="X22" s="60">
        <f t="shared" si="21"/>
        <v>-81822.09463591552</v>
      </c>
      <c r="Y22" s="60">
        <f t="shared" si="22"/>
        <v>-5282.178098185618</v>
      </c>
      <c r="Z22" s="60">
        <f t="shared" si="23"/>
        <v>-179.70152261407426</v>
      </c>
      <c r="AA22" s="60">
        <f t="shared" si="24"/>
        <v>-1188.9694399223479</v>
      </c>
      <c r="AB22" s="60">
        <f t="shared" si="25"/>
        <v>-274133061.90517324</v>
      </c>
    </row>
    <row r="23" spans="1:28" ht="12.75">
      <c r="A23" s="12" t="s">
        <v>34</v>
      </c>
      <c r="B23" s="11">
        <f>'DATOS MENSUALES'!F66</f>
        <v>22.371038199999997</v>
      </c>
      <c r="C23" s="1">
        <f>'DATOS MENSUALES'!F67</f>
        <v>185.6753486</v>
      </c>
      <c r="D23" s="1">
        <f>'DATOS MENSUALES'!F68</f>
        <v>250.61151099999998</v>
      </c>
      <c r="E23" s="1">
        <f>'DATOS MENSUALES'!F69</f>
        <v>102.52270549999997</v>
      </c>
      <c r="F23" s="1">
        <f>'DATOS MENSUALES'!F70</f>
        <v>59.4570505</v>
      </c>
      <c r="G23" s="1">
        <f>'DATOS MENSUALES'!F71</f>
        <v>102.19857910000002</v>
      </c>
      <c r="H23" s="1">
        <f>'DATOS MENSUALES'!F72</f>
        <v>352.7527534</v>
      </c>
      <c r="I23" s="1">
        <f>'DATOS MENSUALES'!F73</f>
        <v>346.385</v>
      </c>
      <c r="J23" s="1">
        <f>'DATOS MENSUALES'!F74</f>
        <v>191.1644514</v>
      </c>
      <c r="K23" s="1">
        <f>'DATOS MENSUALES'!F75</f>
        <v>77.1245783</v>
      </c>
      <c r="L23" s="1">
        <f>'DATOS MENSUALES'!F76</f>
        <v>39.13343590000001</v>
      </c>
      <c r="M23" s="1">
        <f>'DATOS MENSUALES'!F77</f>
        <v>32.808</v>
      </c>
      <c r="N23" s="1">
        <f t="shared" si="12"/>
        <v>1762.2044519</v>
      </c>
      <c r="O23" s="10"/>
      <c r="P23" s="60">
        <f t="shared" si="13"/>
        <v>-76007.83783011514</v>
      </c>
      <c r="Q23" s="60">
        <f t="shared" si="14"/>
        <v>540663.1698547644</v>
      </c>
      <c r="R23" s="60">
        <f t="shared" si="15"/>
        <v>2478214.0967935375</v>
      </c>
      <c r="S23" s="60">
        <f t="shared" si="16"/>
        <v>-5568.085959222371</v>
      </c>
      <c r="T23" s="60">
        <f t="shared" si="17"/>
        <v>-147171.3315703503</v>
      </c>
      <c r="U23" s="60">
        <f t="shared" si="18"/>
        <v>-5014.756565303173</v>
      </c>
      <c r="V23" s="60">
        <f t="shared" si="19"/>
        <v>12962678.668489996</v>
      </c>
      <c r="W23" s="60">
        <f t="shared" si="20"/>
        <v>11523340.735353993</v>
      </c>
      <c r="X23" s="60">
        <f t="shared" si="21"/>
        <v>1794783.9493368575</v>
      </c>
      <c r="Y23" s="60">
        <f t="shared" si="22"/>
        <v>65004.12413296364</v>
      </c>
      <c r="Z23" s="60">
        <f t="shared" si="23"/>
        <v>3492.720144435984</v>
      </c>
      <c r="AA23" s="60">
        <f t="shared" si="24"/>
        <v>108.28792843344894</v>
      </c>
      <c r="AB23" s="60">
        <f t="shared" si="25"/>
        <v>387812948.6509587</v>
      </c>
    </row>
    <row r="24" spans="1:28" ht="12.75">
      <c r="A24" s="12" t="s">
        <v>33</v>
      </c>
      <c r="B24" s="1">
        <f>'DATOS MENSUALES'!F78</f>
        <v>28.86810609999999</v>
      </c>
      <c r="C24" s="1">
        <f>'DATOS MENSUALES'!F79</f>
        <v>43.1659808</v>
      </c>
      <c r="D24" s="1">
        <f>'DATOS MENSUALES'!F80</f>
        <v>38.640692699999995</v>
      </c>
      <c r="E24" s="1">
        <f>'DATOS MENSUALES'!F81</f>
        <v>30.052741799999996</v>
      </c>
      <c r="F24" s="1">
        <f>'DATOS MENSUALES'!F82</f>
        <v>316.8805748000001</v>
      </c>
      <c r="G24" s="1">
        <f>'DATOS MENSUALES'!F83</f>
        <v>386.8283709999999</v>
      </c>
      <c r="H24" s="1">
        <f>'DATOS MENSUALES'!F84</f>
        <v>130.12453970000007</v>
      </c>
      <c r="I24" s="1">
        <f>'DATOS MENSUALES'!F85</f>
        <v>83.807</v>
      </c>
      <c r="J24" s="1">
        <f>'DATOS MENSUALES'!F86</f>
        <v>53.140999999999984</v>
      </c>
      <c r="K24" s="1">
        <f>'DATOS MENSUALES'!F87</f>
        <v>34.546868599999996</v>
      </c>
      <c r="L24" s="1">
        <f>'DATOS MENSUALES'!F88</f>
        <v>27.178481899999994</v>
      </c>
      <c r="M24" s="1">
        <f>'DATOS MENSUALES'!F89</f>
        <v>42.48</v>
      </c>
      <c r="N24" s="1">
        <f t="shared" si="12"/>
        <v>1215.7143574</v>
      </c>
      <c r="O24" s="10"/>
      <c r="P24" s="60">
        <f t="shared" si="13"/>
        <v>-46123.917783430494</v>
      </c>
      <c r="Q24" s="60">
        <f t="shared" si="14"/>
        <v>-227467.13120806456</v>
      </c>
      <c r="R24" s="60">
        <f t="shared" si="15"/>
        <v>-450253.47123054165</v>
      </c>
      <c r="S24" s="60">
        <f t="shared" si="16"/>
        <v>-733730.3578825585</v>
      </c>
      <c r="T24" s="60">
        <f t="shared" si="17"/>
        <v>8568147.783780226</v>
      </c>
      <c r="U24" s="60">
        <f t="shared" si="18"/>
        <v>19144136.376178194</v>
      </c>
      <c r="V24" s="60">
        <f t="shared" si="19"/>
        <v>1851.8164446871424</v>
      </c>
      <c r="W24" s="60">
        <f t="shared" si="20"/>
        <v>-49461.26947653058</v>
      </c>
      <c r="X24" s="60">
        <f t="shared" si="21"/>
        <v>-4489.69596804932</v>
      </c>
      <c r="Y24" s="60">
        <f t="shared" si="22"/>
        <v>-13.305343719171596</v>
      </c>
      <c r="Z24" s="60">
        <f t="shared" si="23"/>
        <v>33.30720743581779</v>
      </c>
      <c r="AA24" s="60">
        <f t="shared" si="24"/>
        <v>3009.95527865737</v>
      </c>
      <c r="AB24" s="60">
        <f t="shared" si="25"/>
        <v>6104004.031039724</v>
      </c>
    </row>
    <row r="25" spans="1:28" ht="12.75">
      <c r="A25" s="12" t="s">
        <v>35</v>
      </c>
      <c r="B25" s="1">
        <f>'DATOS MENSUALES'!F90</f>
        <v>31.49</v>
      </c>
      <c r="C25" s="1">
        <f>'DATOS MENSUALES'!F91</f>
        <v>35.62835619999999</v>
      </c>
      <c r="D25" s="1">
        <f>'DATOS MENSUALES'!F92</f>
        <v>51.500943400000004</v>
      </c>
      <c r="E25" s="1">
        <f>'DATOS MENSUALES'!F93</f>
        <v>269.3701021</v>
      </c>
      <c r="F25" s="1">
        <f>'DATOS MENSUALES'!F94</f>
        <v>146.28061280000003</v>
      </c>
      <c r="G25" s="1">
        <f>'DATOS MENSUALES'!F95</f>
        <v>110.55635860000001</v>
      </c>
      <c r="H25" s="1">
        <f>'DATOS MENSUALES'!F96</f>
        <v>80.3108924</v>
      </c>
      <c r="I25" s="1">
        <f>'DATOS MENSUALES'!F97</f>
        <v>252.5827484</v>
      </c>
      <c r="J25" s="1">
        <f>'DATOS MENSUALES'!F98</f>
        <v>66.04332119999998</v>
      </c>
      <c r="K25" s="1">
        <f>'DATOS MENSUALES'!F99</f>
        <v>33.336680099999995</v>
      </c>
      <c r="L25" s="1">
        <f>'DATOS MENSUALES'!F100</f>
        <v>26.300884200000006</v>
      </c>
      <c r="M25" s="1">
        <f>'DATOS MENSUALES'!F101</f>
        <v>23.53890020000001</v>
      </c>
      <c r="N25" s="1">
        <f t="shared" si="12"/>
        <v>1126.9397996</v>
      </c>
      <c r="O25" s="10"/>
      <c r="P25" s="60">
        <f t="shared" si="13"/>
        <v>-36729.21639463885</v>
      </c>
      <c r="Q25" s="60">
        <f t="shared" si="14"/>
        <v>-322562.69398591673</v>
      </c>
      <c r="R25" s="60">
        <f t="shared" si="15"/>
        <v>-259511.89478283084</v>
      </c>
      <c r="S25" s="60">
        <f t="shared" si="16"/>
        <v>3316155.5991575625</v>
      </c>
      <c r="T25" s="60">
        <f t="shared" si="17"/>
        <v>39396.82607597177</v>
      </c>
      <c r="U25" s="60">
        <f t="shared" si="18"/>
        <v>-671.9418656021197</v>
      </c>
      <c r="V25" s="60">
        <f t="shared" si="19"/>
        <v>-52876.33897996634</v>
      </c>
      <c r="W25" s="60">
        <f t="shared" si="20"/>
        <v>2303536.092117486</v>
      </c>
      <c r="X25" s="60">
        <f t="shared" si="21"/>
        <v>-46.45040368345642</v>
      </c>
      <c r="Y25" s="60">
        <f t="shared" si="22"/>
        <v>-45.87464862654136</v>
      </c>
      <c r="Z25" s="60">
        <f t="shared" si="23"/>
        <v>12.810591569245414</v>
      </c>
      <c r="AA25" s="60">
        <f t="shared" si="24"/>
        <v>-91.28720033798456</v>
      </c>
      <c r="AB25" s="60">
        <f t="shared" si="25"/>
        <v>830091.7195831044</v>
      </c>
    </row>
    <row r="26" spans="1:28" ht="12.75">
      <c r="A26" s="12" t="s">
        <v>36</v>
      </c>
      <c r="B26" s="1">
        <f>'DATOS MENSUALES'!F102</f>
        <v>26.250659700000003</v>
      </c>
      <c r="C26" s="1">
        <f>'DATOS MENSUALES'!F103</f>
        <v>27.910292400000003</v>
      </c>
      <c r="D26" s="1">
        <f>'DATOS MENSUALES'!F104</f>
        <v>91.96013230000003</v>
      </c>
      <c r="E26" s="1">
        <f>'DATOS MENSUALES'!F105</f>
        <v>57.6894979</v>
      </c>
      <c r="F26" s="1">
        <f>'DATOS MENSUALES'!F106</f>
        <v>39.29481909999999</v>
      </c>
      <c r="G26" s="1">
        <f>'DATOS MENSUALES'!F107</f>
        <v>43.940459</v>
      </c>
      <c r="H26" s="1">
        <f>'DATOS MENSUALES'!F108</f>
        <v>88.24093959999999</v>
      </c>
      <c r="I26" s="1">
        <f>'DATOS MENSUALES'!F109</f>
        <v>69.2452956</v>
      </c>
      <c r="J26" s="1">
        <f>'DATOS MENSUALES'!F110</f>
        <v>39.43899999999999</v>
      </c>
      <c r="K26" s="1">
        <f>'DATOS MENSUALES'!F111</f>
        <v>26.732991</v>
      </c>
      <c r="L26" s="1">
        <f>'DATOS MENSUALES'!F112</f>
        <v>19.598823399999993</v>
      </c>
      <c r="M26" s="1">
        <f>'DATOS MENSUALES'!F113</f>
        <v>45.45561039999999</v>
      </c>
      <c r="N26" s="1">
        <f t="shared" si="12"/>
        <v>575.7585204</v>
      </c>
      <c r="O26" s="10"/>
      <c r="P26" s="60">
        <f t="shared" si="13"/>
        <v>-56978.048999374965</v>
      </c>
      <c r="Q26" s="60">
        <f t="shared" si="14"/>
        <v>-444181.0761211679</v>
      </c>
      <c r="R26" s="60">
        <f t="shared" si="15"/>
        <v>-12691.548331658461</v>
      </c>
      <c r="S26" s="60">
        <f t="shared" si="16"/>
        <v>-244814.94756219082</v>
      </c>
      <c r="T26" s="60">
        <f t="shared" si="17"/>
        <v>-388362.6721578023</v>
      </c>
      <c r="U26" s="60">
        <f t="shared" si="18"/>
        <v>-428229.4544517593</v>
      </c>
      <c r="V26" s="60">
        <f t="shared" si="19"/>
        <v>-25943.729664711358</v>
      </c>
      <c r="W26" s="60">
        <f t="shared" si="20"/>
        <v>-134762.89533239006</v>
      </c>
      <c r="X26" s="60">
        <f t="shared" si="21"/>
        <v>-27540.941579573337</v>
      </c>
      <c r="Y26" s="60">
        <f t="shared" si="22"/>
        <v>-1056.0599289990864</v>
      </c>
      <c r="Z26" s="60">
        <f t="shared" si="23"/>
        <v>-83.00747289163944</v>
      </c>
      <c r="AA26" s="60">
        <f t="shared" si="24"/>
        <v>5280.7881977995685</v>
      </c>
      <c r="AB26" s="60">
        <f t="shared" si="25"/>
        <v>-95569265.6189224</v>
      </c>
    </row>
    <row r="27" spans="1:28" ht="12.75">
      <c r="A27" s="12" t="s">
        <v>37</v>
      </c>
      <c r="B27" s="1">
        <f>'DATOS MENSUALES'!F114</f>
        <v>40.326686800000004</v>
      </c>
      <c r="C27" s="1">
        <f>'DATOS MENSUALES'!F115</f>
        <v>39.2688034</v>
      </c>
      <c r="D27" s="1">
        <f>'DATOS MENSUALES'!F116</f>
        <v>125.13640389999998</v>
      </c>
      <c r="E27" s="1">
        <f>'DATOS MENSUALES'!F117</f>
        <v>121.75224349999995</v>
      </c>
      <c r="F27" s="1">
        <f>'DATOS MENSUALES'!F118</f>
        <v>88.40836390000003</v>
      </c>
      <c r="G27" s="1">
        <f>'DATOS MENSUALES'!F119</f>
        <v>56.239878099999984</v>
      </c>
      <c r="H27" s="1">
        <f>'DATOS MENSUALES'!F120</f>
        <v>43.383168899999994</v>
      </c>
      <c r="I27" s="1">
        <f>'DATOS MENSUALES'!F121</f>
        <v>85.74013819999999</v>
      </c>
      <c r="J27" s="1">
        <f>'DATOS MENSUALES'!F122</f>
        <v>73.42</v>
      </c>
      <c r="K27" s="1">
        <f>'DATOS MENSUALES'!F123</f>
        <v>24.477594800000002</v>
      </c>
      <c r="L27" s="1">
        <f>'DATOS MENSUALES'!F124</f>
        <v>18.698088300000002</v>
      </c>
      <c r="M27" s="1">
        <f>'DATOS MENSUALES'!F125</f>
        <v>17.878000000000007</v>
      </c>
      <c r="N27" s="1">
        <f t="shared" si="12"/>
        <v>734.7293698000001</v>
      </c>
      <c r="O27" s="10"/>
      <c r="P27" s="60">
        <f t="shared" si="13"/>
        <v>-14534.006886508772</v>
      </c>
      <c r="Q27" s="60">
        <f t="shared" si="14"/>
        <v>-273873.9920255375</v>
      </c>
      <c r="R27" s="60">
        <f t="shared" si="15"/>
        <v>955.7830226243506</v>
      </c>
      <c r="S27" s="60">
        <f t="shared" si="16"/>
        <v>3.4106045302252244</v>
      </c>
      <c r="T27" s="60">
        <f t="shared" si="17"/>
        <v>-13558.744917168633</v>
      </c>
      <c r="U27" s="60">
        <f t="shared" si="18"/>
        <v>-250944.26566452617</v>
      </c>
      <c r="V27" s="60">
        <f t="shared" si="19"/>
        <v>-412850.3086825357</v>
      </c>
      <c r="W27" s="60">
        <f t="shared" si="20"/>
        <v>-42051.199438867</v>
      </c>
      <c r="X27" s="60">
        <f t="shared" si="21"/>
        <v>54.094836026368064</v>
      </c>
      <c r="Y27" s="60">
        <f t="shared" si="22"/>
        <v>-1924.612803678449</v>
      </c>
      <c r="Z27" s="60">
        <f t="shared" si="23"/>
        <v>-145.7754648013421</v>
      </c>
      <c r="AA27" s="60">
        <f t="shared" si="24"/>
        <v>-1049.8775911994164</v>
      </c>
      <c r="AB27" s="60">
        <f t="shared" si="25"/>
        <v>-26524648.438513264</v>
      </c>
    </row>
    <row r="28" spans="1:28" ht="12.75">
      <c r="A28" s="12" t="s">
        <v>38</v>
      </c>
      <c r="B28" s="1">
        <f>'DATOS MENSUALES'!F126</f>
        <v>21.157070100000002</v>
      </c>
      <c r="C28" s="1">
        <f>'DATOS MENSUALES'!F127</f>
        <v>42.49389069999999</v>
      </c>
      <c r="D28" s="1">
        <f>'DATOS MENSUALES'!F128</f>
        <v>48.812109299999996</v>
      </c>
      <c r="E28" s="1">
        <f>'DATOS MENSUALES'!F129</f>
        <v>58.634040999999996</v>
      </c>
      <c r="F28" s="1">
        <f>'DATOS MENSUALES'!F130</f>
        <v>100.17578700000001</v>
      </c>
      <c r="G28" s="1">
        <f>'DATOS MENSUALES'!F131</f>
        <v>224.82199999999997</v>
      </c>
      <c r="H28" s="1">
        <f>'DATOS MENSUALES'!F132</f>
        <v>153.13099999999997</v>
      </c>
      <c r="I28" s="1">
        <f>'DATOS MENSUALES'!F133</f>
        <v>144.20262739999998</v>
      </c>
      <c r="J28" s="1">
        <f>'DATOS MENSUALES'!F134</f>
        <v>76.45099429999998</v>
      </c>
      <c r="K28" s="1">
        <f>'DATOS MENSUALES'!F135</f>
        <v>34.7197059</v>
      </c>
      <c r="L28" s="1">
        <f>'DATOS MENSUALES'!F136</f>
        <v>25.823210500000005</v>
      </c>
      <c r="M28" s="1">
        <f>'DATOS MENSUALES'!F137</f>
        <v>24.414140699999997</v>
      </c>
      <c r="N28" s="1">
        <f t="shared" si="12"/>
        <v>954.8365768999998</v>
      </c>
      <c r="O28" s="10"/>
      <c r="P28" s="60">
        <f t="shared" si="13"/>
        <v>-82731.73297455344</v>
      </c>
      <c r="Q28" s="60">
        <f t="shared" si="14"/>
        <v>-235063.40602695866</v>
      </c>
      <c r="R28" s="60">
        <f t="shared" si="15"/>
        <v>-293733.6563787262</v>
      </c>
      <c r="S28" s="60">
        <f t="shared" si="16"/>
        <v>-233892.3023216567</v>
      </c>
      <c r="T28" s="60">
        <f t="shared" si="17"/>
        <v>-1761.950678612265</v>
      </c>
      <c r="U28" s="60">
        <f t="shared" si="18"/>
        <v>1174470.307093786</v>
      </c>
      <c r="V28" s="60">
        <f t="shared" si="19"/>
        <v>43936.48120568042</v>
      </c>
      <c r="W28" s="60">
        <f t="shared" si="20"/>
        <v>13292.017189287384</v>
      </c>
      <c r="X28" s="60">
        <f t="shared" si="21"/>
        <v>316.23447320600036</v>
      </c>
      <c r="Y28" s="60">
        <f t="shared" si="22"/>
        <v>-10.601089203131</v>
      </c>
      <c r="Z28" s="60">
        <f t="shared" si="23"/>
        <v>6.457565735119632</v>
      </c>
      <c r="AA28" s="60">
        <f t="shared" si="24"/>
        <v>-47.730541396748066</v>
      </c>
      <c r="AB28" s="60">
        <f t="shared" si="25"/>
        <v>-476778.5189444283</v>
      </c>
    </row>
    <row r="29" spans="1:28" ht="12.75">
      <c r="A29" s="12" t="s">
        <v>39</v>
      </c>
      <c r="B29" s="1">
        <f>'DATOS MENSUALES'!F138</f>
        <v>26.770999999999997</v>
      </c>
      <c r="C29" s="1">
        <f>'DATOS MENSUALES'!F139</f>
        <v>322.31759559999995</v>
      </c>
      <c r="D29" s="1">
        <f>'DATOS MENSUALES'!F140</f>
        <v>84.75477880000001</v>
      </c>
      <c r="E29" s="1">
        <f>'DATOS MENSUALES'!F141</f>
        <v>64.85199999999999</v>
      </c>
      <c r="F29" s="1">
        <f>'DATOS MENSUALES'!F142</f>
        <v>53.6</v>
      </c>
      <c r="G29" s="1">
        <f>'DATOS MENSUALES'!F143</f>
        <v>185.70403439999998</v>
      </c>
      <c r="H29" s="1">
        <f>'DATOS MENSUALES'!F144</f>
        <v>131.16632799999996</v>
      </c>
      <c r="I29" s="1">
        <f>'DATOS MENSUALES'!F145</f>
        <v>181.87</v>
      </c>
      <c r="J29" s="1">
        <f>'DATOS MENSUALES'!F146</f>
        <v>91.3055891</v>
      </c>
      <c r="K29" s="1">
        <f>'DATOS MENSUALES'!F147</f>
        <v>62.820104499999985</v>
      </c>
      <c r="L29" s="1">
        <f>'DATOS MENSUALES'!F148</f>
        <v>32.5386958</v>
      </c>
      <c r="M29" s="1">
        <f>'DATOS MENSUALES'!F149</f>
        <v>41.7278359</v>
      </c>
      <c r="N29" s="1">
        <f t="shared" si="12"/>
        <v>1279.4279620999998</v>
      </c>
      <c r="O29" s="10"/>
      <c r="P29" s="60">
        <f t="shared" si="13"/>
        <v>-54697.735676284974</v>
      </c>
      <c r="Q29" s="60">
        <f t="shared" si="14"/>
        <v>10375651.307959558</v>
      </c>
      <c r="R29" s="60">
        <f t="shared" si="15"/>
        <v>-28459.90405335855</v>
      </c>
      <c r="S29" s="60">
        <f t="shared" si="16"/>
        <v>-169985.3128785863</v>
      </c>
      <c r="T29" s="60">
        <f t="shared" si="17"/>
        <v>-201785.50162457483</v>
      </c>
      <c r="U29" s="60">
        <f t="shared" si="18"/>
        <v>292608.01937191817</v>
      </c>
      <c r="V29" s="60">
        <f t="shared" si="19"/>
        <v>2364.2325807448988</v>
      </c>
      <c r="W29" s="60">
        <f t="shared" si="20"/>
        <v>230972.3528811778</v>
      </c>
      <c r="X29" s="60">
        <f t="shared" si="21"/>
        <v>10172.559610792548</v>
      </c>
      <c r="Y29" s="60">
        <f t="shared" si="22"/>
        <v>17381.293452970058</v>
      </c>
      <c r="Z29" s="60">
        <f t="shared" si="23"/>
        <v>631.1144540223644</v>
      </c>
      <c r="AA29" s="60">
        <f t="shared" si="24"/>
        <v>2563.6282871660355</v>
      </c>
      <c r="AB29" s="60">
        <f t="shared" si="25"/>
        <v>14972351.570875773</v>
      </c>
    </row>
    <row r="30" spans="1:28" ht="12.75">
      <c r="A30" s="12" t="s">
        <v>40</v>
      </c>
      <c r="B30" s="1">
        <f>'DATOS MENSUALES'!F150</f>
        <v>33.185</v>
      </c>
      <c r="C30" s="1">
        <f>'DATOS MENSUALES'!F151</f>
        <v>71.091</v>
      </c>
      <c r="D30" s="1">
        <f>'DATOS MENSUALES'!F152</f>
        <v>112.22152789999998</v>
      </c>
      <c r="E30" s="1">
        <f>'DATOS MENSUALES'!F153</f>
        <v>51.75505509999999</v>
      </c>
      <c r="F30" s="1">
        <f>'DATOS MENSUALES'!F154</f>
        <v>44.48895160000001</v>
      </c>
      <c r="G30" s="1">
        <f>'DATOS MENSUALES'!F155</f>
        <v>52.49</v>
      </c>
      <c r="H30" s="1">
        <f>'DATOS MENSUALES'!F156</f>
        <v>135.40299999999996</v>
      </c>
      <c r="I30" s="1">
        <f>'DATOS MENSUALES'!F157</f>
        <v>84.7056829</v>
      </c>
      <c r="J30" s="1">
        <f>'DATOS MENSUALES'!F158</f>
        <v>43.408763799999996</v>
      </c>
      <c r="K30" s="1">
        <f>'DATOS MENSUALES'!F159</f>
        <v>26.527275000000007</v>
      </c>
      <c r="L30" s="1">
        <f>'DATOS MENSUALES'!F160</f>
        <v>20.205444999999997</v>
      </c>
      <c r="M30" s="1">
        <f>'DATOS MENSUALES'!F161</f>
        <v>19.857350099999994</v>
      </c>
      <c r="N30" s="1">
        <f t="shared" si="12"/>
        <v>695.3390513999999</v>
      </c>
      <c r="O30" s="10"/>
      <c r="P30" s="60">
        <f t="shared" si="13"/>
        <v>-31392.199847461055</v>
      </c>
      <c r="Q30" s="60">
        <f t="shared" si="14"/>
        <v>-36325.52537399156</v>
      </c>
      <c r="R30" s="60">
        <f t="shared" si="15"/>
        <v>-28.77902165346981</v>
      </c>
      <c r="S30" s="60">
        <f t="shared" si="16"/>
        <v>-321305.5685003823</v>
      </c>
      <c r="T30" s="60">
        <f t="shared" si="17"/>
        <v>-311182.1727724546</v>
      </c>
      <c r="U30" s="60">
        <f t="shared" si="18"/>
        <v>-298414.3583181612</v>
      </c>
      <c r="V30" s="60">
        <f t="shared" si="19"/>
        <v>5413.289747626845</v>
      </c>
      <c r="W30" s="60">
        <f t="shared" si="20"/>
        <v>-45916.712045045795</v>
      </c>
      <c r="X30" s="60">
        <f t="shared" si="21"/>
        <v>-18045.05441128834</v>
      </c>
      <c r="Y30" s="60">
        <f t="shared" si="22"/>
        <v>-1121.3617555682943</v>
      </c>
      <c r="Z30" s="60">
        <f t="shared" si="23"/>
        <v>-52.97013087480081</v>
      </c>
      <c r="AA30" s="60">
        <f t="shared" si="24"/>
        <v>-548.1906750072562</v>
      </c>
      <c r="AB30" s="60">
        <f t="shared" si="25"/>
        <v>-38484148.65916295</v>
      </c>
    </row>
    <row r="31" spans="1:28" ht="12.75">
      <c r="A31" s="12" t="s">
        <v>41</v>
      </c>
      <c r="B31" s="1">
        <f>'DATOS MENSUALES'!F162</f>
        <v>95.144</v>
      </c>
      <c r="C31" s="1">
        <f>'DATOS MENSUALES'!F163</f>
        <v>70.27353980000002</v>
      </c>
      <c r="D31" s="1">
        <f>'DATOS MENSUALES'!F164</f>
        <v>198.46377489999995</v>
      </c>
      <c r="E31" s="1">
        <f>'DATOS MENSUALES'!F165</f>
        <v>51.71</v>
      </c>
      <c r="F31" s="1">
        <f>'DATOS MENSUALES'!F166</f>
        <v>52.6950883</v>
      </c>
      <c r="G31" s="1">
        <f>'DATOS MENSUALES'!F167</f>
        <v>91.065</v>
      </c>
      <c r="H31" s="1">
        <f>'DATOS MENSUALES'!F168</f>
        <v>71.69730709999999</v>
      </c>
      <c r="I31" s="1">
        <f>'DATOS MENSUALES'!F169</f>
        <v>90.66929909999999</v>
      </c>
      <c r="J31" s="1">
        <f>'DATOS MENSUALES'!F170</f>
        <v>52.59396720000002</v>
      </c>
      <c r="K31" s="1">
        <f>'DATOS MENSUALES'!F171</f>
        <v>26.385</v>
      </c>
      <c r="L31" s="1">
        <f>'DATOS MENSUALES'!F172</f>
        <v>20.660764600000004</v>
      </c>
      <c r="M31" s="1">
        <f>'DATOS MENSUALES'!F173</f>
        <v>19.138799200000005</v>
      </c>
      <c r="N31" s="1">
        <f t="shared" si="12"/>
        <v>840.4965401999999</v>
      </c>
      <c r="O31" s="10"/>
      <c r="P31" s="60">
        <f t="shared" si="13"/>
        <v>28131.27054366639</v>
      </c>
      <c r="Q31" s="60">
        <f t="shared" si="14"/>
        <v>-39082.321751502786</v>
      </c>
      <c r="R31" s="60">
        <f t="shared" si="15"/>
        <v>575468.5089581514</v>
      </c>
      <c r="S31" s="60">
        <f t="shared" si="16"/>
        <v>-321940.0656890301</v>
      </c>
      <c r="T31" s="60">
        <f t="shared" si="17"/>
        <v>-211269.76989868475</v>
      </c>
      <c r="U31" s="60">
        <f t="shared" si="18"/>
        <v>-22545.611089883012</v>
      </c>
      <c r="V31" s="60">
        <f t="shared" si="19"/>
        <v>-98273.45645111812</v>
      </c>
      <c r="W31" s="60">
        <f t="shared" si="20"/>
        <v>-26584.258340145894</v>
      </c>
      <c r="X31" s="60">
        <f t="shared" si="21"/>
        <v>-4951.2975792695015</v>
      </c>
      <c r="Y31" s="60">
        <f t="shared" si="22"/>
        <v>-1168.0650540546403</v>
      </c>
      <c r="Z31" s="60">
        <f t="shared" si="23"/>
        <v>-35.945507295716986</v>
      </c>
      <c r="AA31" s="60">
        <f t="shared" si="24"/>
        <v>-705.6272929976951</v>
      </c>
      <c r="AB31" s="60">
        <f t="shared" si="25"/>
        <v>-7129086.108903985</v>
      </c>
    </row>
    <row r="32" spans="1:28" ht="12.75">
      <c r="A32" s="12" t="s">
        <v>42</v>
      </c>
      <c r="B32" s="1">
        <f>'DATOS MENSUALES'!F174</f>
        <v>18.861700000000006</v>
      </c>
      <c r="C32" s="1">
        <f>'DATOS MENSUALES'!F175</f>
        <v>103.66642269999998</v>
      </c>
      <c r="D32" s="1">
        <f>'DATOS MENSUALES'!F176</f>
        <v>61.70005939999999</v>
      </c>
      <c r="E32" s="1">
        <f>'DATOS MENSUALES'!F177</f>
        <v>166.22831889999998</v>
      </c>
      <c r="F32" s="1">
        <f>'DATOS MENSUALES'!F178</f>
        <v>184.93317130000005</v>
      </c>
      <c r="G32" s="1">
        <f>'DATOS MENSUALES'!F179</f>
        <v>116.16620520000001</v>
      </c>
      <c r="H32" s="1">
        <f>'DATOS MENSUALES'!F180</f>
        <v>97.39643819999998</v>
      </c>
      <c r="I32" s="1">
        <f>'DATOS MENSUALES'!F181</f>
        <v>71.13507540000002</v>
      </c>
      <c r="J32" s="1">
        <f>'DATOS MENSUALES'!F182</f>
        <v>50.7321509</v>
      </c>
      <c r="K32" s="1">
        <f>'DATOS MENSUALES'!F183</f>
        <v>29.452581700000003</v>
      </c>
      <c r="L32" s="1">
        <f>'DATOS MENSUALES'!F184</f>
        <v>25.23991060000001</v>
      </c>
      <c r="M32" s="1">
        <f>'DATOS MENSUALES'!F185</f>
        <v>23.475517800000002</v>
      </c>
      <c r="N32" s="1">
        <f t="shared" si="12"/>
        <v>948.9875521000001</v>
      </c>
      <c r="O32" s="10"/>
      <c r="P32" s="60">
        <f t="shared" si="13"/>
        <v>-96506.96807284962</v>
      </c>
      <c r="Q32" s="60">
        <f t="shared" si="14"/>
        <v>-0.1601697861786851</v>
      </c>
      <c r="R32" s="60">
        <f t="shared" si="15"/>
        <v>-153869.69407283576</v>
      </c>
      <c r="S32" s="60">
        <f t="shared" si="16"/>
        <v>97217.54174767366</v>
      </c>
      <c r="T32" s="60">
        <f t="shared" si="17"/>
        <v>383912.5219545801</v>
      </c>
      <c r="U32" s="60">
        <f t="shared" si="18"/>
        <v>-31.22430506875473</v>
      </c>
      <c r="V32" s="60">
        <f t="shared" si="19"/>
        <v>-8549.825944009972</v>
      </c>
      <c r="W32" s="60">
        <f t="shared" si="20"/>
        <v>-120403.38496065371</v>
      </c>
      <c r="X32" s="60">
        <f t="shared" si="21"/>
        <v>-6757.566292831902</v>
      </c>
      <c r="Y32" s="60">
        <f t="shared" si="22"/>
        <v>-415.8105070615894</v>
      </c>
      <c r="Z32" s="60">
        <f t="shared" si="23"/>
        <v>2.0916793652295556</v>
      </c>
      <c r="AA32" s="60">
        <f t="shared" si="24"/>
        <v>-95.19676968359614</v>
      </c>
      <c r="AB32" s="60">
        <f t="shared" si="25"/>
        <v>-592086.5784908982</v>
      </c>
    </row>
    <row r="33" spans="1:28" ht="12.75">
      <c r="A33" s="12" t="s">
        <v>43</v>
      </c>
      <c r="B33" s="1">
        <f>'DATOS MENSUALES'!F186</f>
        <v>30.77329170000001</v>
      </c>
      <c r="C33" s="1">
        <f>'DATOS MENSUALES'!F187</f>
        <v>167.89700000000005</v>
      </c>
      <c r="D33" s="1">
        <f>'DATOS MENSUALES'!F188</f>
        <v>226.2311999</v>
      </c>
      <c r="E33" s="1">
        <f>'DATOS MENSUALES'!F189</f>
        <v>193.8905976</v>
      </c>
      <c r="F33" s="1">
        <f>'DATOS MENSUALES'!F190</f>
        <v>85.119826</v>
      </c>
      <c r="G33" s="1">
        <f>'DATOS MENSUALES'!F191</f>
        <v>240.90810820000004</v>
      </c>
      <c r="H33" s="1">
        <f>'DATOS MENSUALES'!F192</f>
        <v>241.98770280000005</v>
      </c>
      <c r="I33" s="1">
        <f>'DATOS MENSUALES'!F193</f>
        <v>182.7575654</v>
      </c>
      <c r="J33" s="1">
        <f>'DATOS MENSUALES'!F194</f>
        <v>114.6334267</v>
      </c>
      <c r="K33" s="1">
        <f>'DATOS MENSUALES'!F195</f>
        <v>70.3007789</v>
      </c>
      <c r="L33" s="1">
        <f>'DATOS MENSUALES'!F196</f>
        <v>41.203</v>
      </c>
      <c r="M33" s="1">
        <f>'DATOS MENSUALES'!F197</f>
        <v>44.66734999999999</v>
      </c>
      <c r="N33" s="1">
        <f t="shared" si="12"/>
        <v>1640.3698472</v>
      </c>
      <c r="O33" s="10"/>
      <c r="P33" s="60">
        <f t="shared" si="13"/>
        <v>-39156.58112895591</v>
      </c>
      <c r="Q33" s="60">
        <f t="shared" si="14"/>
        <v>258322.7415697187</v>
      </c>
      <c r="R33" s="60">
        <f t="shared" si="15"/>
        <v>1365605.641136991</v>
      </c>
      <c r="S33" s="60">
        <f t="shared" si="16"/>
        <v>399397.3834662796</v>
      </c>
      <c r="T33" s="60">
        <f t="shared" si="17"/>
        <v>-19977.60625486531</v>
      </c>
      <c r="U33" s="60">
        <f t="shared" si="18"/>
        <v>1797733.5952512699</v>
      </c>
      <c r="V33" s="60">
        <f t="shared" si="19"/>
        <v>1913236.6906659196</v>
      </c>
      <c r="W33" s="60">
        <f t="shared" si="20"/>
        <v>241141.75969182057</v>
      </c>
      <c r="X33" s="60">
        <f t="shared" si="21"/>
        <v>91097.0654947139</v>
      </c>
      <c r="Y33" s="60">
        <f t="shared" si="22"/>
        <v>37207.21432966556</v>
      </c>
      <c r="Z33" s="60">
        <f t="shared" si="23"/>
        <v>5125.792657594908</v>
      </c>
      <c r="AA33" s="60">
        <f t="shared" si="24"/>
        <v>4595.642101058833</v>
      </c>
      <c r="AB33" s="60">
        <f t="shared" si="25"/>
        <v>224103671.7371243</v>
      </c>
    </row>
    <row r="34" spans="1:28" ht="12.75">
      <c r="A34" s="12" t="s">
        <v>44</v>
      </c>
      <c r="B34" s="1">
        <f>'DATOS MENSUALES'!F198</f>
        <v>63.575203800000025</v>
      </c>
      <c r="C34" s="1">
        <f>'DATOS MENSUALES'!F199</f>
        <v>42.801</v>
      </c>
      <c r="D34" s="1">
        <f>'DATOS MENSUALES'!F200</f>
        <v>32.653249</v>
      </c>
      <c r="E34" s="1">
        <f>'DATOS MENSUALES'!F201</f>
        <v>28.233</v>
      </c>
      <c r="F34" s="1">
        <f>'DATOS MENSUALES'!F202</f>
        <v>49.031000000000006</v>
      </c>
      <c r="G34" s="1">
        <f>'DATOS MENSUALES'!F203</f>
        <v>64.69243390000001</v>
      </c>
      <c r="H34" s="1">
        <f>'DATOS MENSUALES'!F204</f>
        <v>58.60710689999999</v>
      </c>
      <c r="I34" s="1">
        <f>'DATOS MENSUALES'!F205</f>
        <v>65.6700848</v>
      </c>
      <c r="J34" s="1">
        <f>'DATOS MENSUALES'!F206</f>
        <v>46.78190739999999</v>
      </c>
      <c r="K34" s="1">
        <f>'DATOS MENSUALES'!F207</f>
        <v>24.9863146</v>
      </c>
      <c r="L34" s="1">
        <f>'DATOS MENSUALES'!F208</f>
        <v>19.9058955</v>
      </c>
      <c r="M34" s="1">
        <f>'DATOS MENSUALES'!F209</f>
        <v>20.087807699999992</v>
      </c>
      <c r="N34" s="1">
        <f t="shared" si="12"/>
        <v>517.0250036</v>
      </c>
      <c r="O34" s="10"/>
      <c r="P34" s="60">
        <f t="shared" si="13"/>
        <v>-1.5429061998257405</v>
      </c>
      <c r="Q34" s="60">
        <f t="shared" si="14"/>
        <v>-231571.67075423436</v>
      </c>
      <c r="R34" s="60">
        <f t="shared" si="15"/>
        <v>-564231.0326183011</v>
      </c>
      <c r="S34" s="60">
        <f t="shared" si="16"/>
        <v>-779043.2168668098</v>
      </c>
      <c r="T34" s="60">
        <f t="shared" si="17"/>
        <v>-252710.08064501642</v>
      </c>
      <c r="U34" s="60">
        <f t="shared" si="18"/>
        <v>-162974.53043395464</v>
      </c>
      <c r="V34" s="60">
        <f t="shared" si="19"/>
        <v>-207868.2209770628</v>
      </c>
      <c r="W34" s="60">
        <f t="shared" si="20"/>
        <v>-164967.27091341224</v>
      </c>
      <c r="X34" s="60">
        <f t="shared" si="21"/>
        <v>-11940.08479390282</v>
      </c>
      <c r="Y34" s="60">
        <f t="shared" si="22"/>
        <v>-1698.0025688819526</v>
      </c>
      <c r="Z34" s="60">
        <f t="shared" si="23"/>
        <v>-66.68285372252976</v>
      </c>
      <c r="AA34" s="60">
        <f t="shared" si="24"/>
        <v>-503.1733037924731</v>
      </c>
      <c r="AB34" s="60">
        <f t="shared" si="25"/>
        <v>-137334881.5059823</v>
      </c>
    </row>
    <row r="35" spans="1:28" ht="12.75">
      <c r="A35" s="12" t="s">
        <v>45</v>
      </c>
      <c r="B35" s="1">
        <f>'DATOS MENSUALES'!F210</f>
        <v>24.179310000000005</v>
      </c>
      <c r="C35" s="1">
        <f>'DATOS MENSUALES'!F211</f>
        <v>46.07407020000001</v>
      </c>
      <c r="D35" s="1">
        <f>'DATOS MENSUALES'!F212</f>
        <v>36.890812100000005</v>
      </c>
      <c r="E35" s="1">
        <f>'DATOS MENSUALES'!F213</f>
        <v>76.87110500000003</v>
      </c>
      <c r="F35" s="1">
        <f>'DATOS MENSUALES'!F214</f>
        <v>144.6152327</v>
      </c>
      <c r="G35" s="1">
        <f>'DATOS MENSUALES'!F215</f>
        <v>130.8045728</v>
      </c>
      <c r="H35" s="1">
        <f>'DATOS MENSUALES'!F216</f>
        <v>116.25740510000001</v>
      </c>
      <c r="I35" s="1">
        <f>'DATOS MENSUALES'!F217</f>
        <v>80.68576880000002</v>
      </c>
      <c r="J35" s="1">
        <f>'DATOS MENSUALES'!F218</f>
        <v>53.61400000000001</v>
      </c>
      <c r="K35" s="1">
        <f>'DATOS MENSUALES'!F219</f>
        <v>31.850704700000005</v>
      </c>
      <c r="L35" s="1">
        <f>'DATOS MENSUALES'!F220</f>
        <v>21.4823522</v>
      </c>
      <c r="M35" s="1">
        <f>'DATOS MENSUALES'!F221</f>
        <v>20.297000000000004</v>
      </c>
      <c r="N35" s="1">
        <f t="shared" si="12"/>
        <v>783.6223336000002</v>
      </c>
      <c r="O35" s="10"/>
      <c r="P35" s="60">
        <f t="shared" si="13"/>
        <v>-66683.47193196876</v>
      </c>
      <c r="Q35" s="60">
        <f t="shared" si="14"/>
        <v>-196481.93299553994</v>
      </c>
      <c r="R35" s="60">
        <f t="shared" si="15"/>
        <v>-481801.9666237166</v>
      </c>
      <c r="S35" s="60">
        <f t="shared" si="16"/>
        <v>-81610.2977234205</v>
      </c>
      <c r="T35" s="60">
        <f t="shared" si="17"/>
        <v>33890.697581770924</v>
      </c>
      <c r="U35" s="60">
        <f t="shared" si="18"/>
        <v>1516.6846147968383</v>
      </c>
      <c r="V35" s="60">
        <f t="shared" si="19"/>
        <v>-3.997784090223976</v>
      </c>
      <c r="W35" s="60">
        <f t="shared" si="20"/>
        <v>-63181.53684262754</v>
      </c>
      <c r="X35" s="60">
        <f t="shared" si="21"/>
        <v>-4114.479260300222</v>
      </c>
      <c r="Y35" s="60">
        <f t="shared" si="22"/>
        <v>-129.99758675485523</v>
      </c>
      <c r="Z35" s="60">
        <f t="shared" si="23"/>
        <v>-15.228516307239666</v>
      </c>
      <c r="AA35" s="60">
        <f t="shared" si="24"/>
        <v>-464.5063870581914</v>
      </c>
      <c r="AB35" s="60">
        <f t="shared" si="25"/>
        <v>-15500837.96690452</v>
      </c>
    </row>
    <row r="36" spans="1:28" ht="12.75">
      <c r="A36" s="12" t="s">
        <v>46</v>
      </c>
      <c r="B36" s="1">
        <f>'DATOS MENSUALES'!F222</f>
        <v>27.3288055</v>
      </c>
      <c r="C36" s="1">
        <f>'DATOS MENSUALES'!F223</f>
        <v>27.39199999999999</v>
      </c>
      <c r="D36" s="1">
        <f>'DATOS MENSUALES'!F224</f>
        <v>220.40887239999998</v>
      </c>
      <c r="E36" s="1">
        <f>'DATOS MENSUALES'!F225</f>
        <v>143.47025729999996</v>
      </c>
      <c r="F36" s="1">
        <f>'DATOS MENSUALES'!F226</f>
        <v>70.8559091</v>
      </c>
      <c r="G36" s="1">
        <f>'DATOS MENSUALES'!F227</f>
        <v>108.9454018</v>
      </c>
      <c r="H36" s="1">
        <f>'DATOS MENSUALES'!F228</f>
        <v>115.081</v>
      </c>
      <c r="I36" s="1">
        <f>'DATOS MENSUALES'!F229</f>
        <v>129.2838154</v>
      </c>
      <c r="J36" s="1">
        <f>'DATOS MENSUALES'!F230</f>
        <v>68.5589391</v>
      </c>
      <c r="K36" s="1">
        <f>'DATOS MENSUALES'!F231</f>
        <v>34.32972410000001</v>
      </c>
      <c r="L36" s="1">
        <f>'DATOS MENSUALES'!F232</f>
        <v>29.617708900000014</v>
      </c>
      <c r="M36" s="1">
        <f>'DATOS MENSUALES'!F233</f>
        <v>49.537000000000006</v>
      </c>
      <c r="N36" s="1">
        <f t="shared" si="12"/>
        <v>1024.8094336</v>
      </c>
      <c r="O36" s="10"/>
      <c r="P36" s="60">
        <f t="shared" si="13"/>
        <v>-52321.70065239736</v>
      </c>
      <c r="Q36" s="60">
        <f t="shared" si="14"/>
        <v>-453294.52803212334</v>
      </c>
      <c r="R36" s="60">
        <f t="shared" si="15"/>
        <v>1161693.059606507</v>
      </c>
      <c r="S36" s="60">
        <f t="shared" si="16"/>
        <v>12524.780404056773</v>
      </c>
      <c r="T36" s="60">
        <f t="shared" si="17"/>
        <v>-70947.44627121845</v>
      </c>
      <c r="U36" s="60">
        <f t="shared" si="18"/>
        <v>-1115.0745803636241</v>
      </c>
      <c r="V36" s="60">
        <f t="shared" si="19"/>
        <v>-21.10495942036056</v>
      </c>
      <c r="W36" s="60">
        <f t="shared" si="20"/>
        <v>674.3627450876122</v>
      </c>
      <c r="X36" s="60">
        <f t="shared" si="21"/>
        <v>-1.2565176333034702</v>
      </c>
      <c r="Y36" s="60">
        <f t="shared" si="22"/>
        <v>-17.30858224077799</v>
      </c>
      <c r="Z36" s="60">
        <f t="shared" si="23"/>
        <v>181.00298481574657</v>
      </c>
      <c r="AA36" s="60">
        <f t="shared" si="24"/>
        <v>9932.040865308398</v>
      </c>
      <c r="AB36" s="60">
        <f t="shared" si="25"/>
        <v>-541.1323150516107</v>
      </c>
    </row>
    <row r="37" spans="1:28" ht="12.75">
      <c r="A37" s="12" t="s">
        <v>47</v>
      </c>
      <c r="B37" s="1">
        <f>'DATOS MENSUALES'!F234</f>
        <v>99.6908442</v>
      </c>
      <c r="C37" s="1">
        <f>'DATOS MENSUALES'!F235</f>
        <v>112.51800000000003</v>
      </c>
      <c r="D37" s="1">
        <f>'DATOS MENSUALES'!F236</f>
        <v>247.5740741999999</v>
      </c>
      <c r="E37" s="1">
        <f>'DATOS MENSUALES'!F237</f>
        <v>146.5536713</v>
      </c>
      <c r="F37" s="1">
        <f>'DATOS MENSUALES'!F238</f>
        <v>323.14961270000003</v>
      </c>
      <c r="G37" s="1">
        <f>'DATOS MENSUALES'!F239</f>
        <v>188.37379519999996</v>
      </c>
      <c r="H37" s="1">
        <f>'DATOS MENSUALES'!F240</f>
        <v>130.9764971</v>
      </c>
      <c r="I37" s="1">
        <f>'DATOS MENSUALES'!F241</f>
        <v>148.5196267</v>
      </c>
      <c r="J37" s="1">
        <f>'DATOS MENSUALES'!F242</f>
        <v>91.07387440000001</v>
      </c>
      <c r="K37" s="1">
        <f>'DATOS MENSUALES'!F243</f>
        <v>39.9817247</v>
      </c>
      <c r="L37" s="1">
        <f>'DATOS MENSUALES'!F244</f>
        <v>29.996335700000003</v>
      </c>
      <c r="M37" s="1">
        <f>'DATOS MENSUALES'!F245</f>
        <v>27.166999999999994</v>
      </c>
      <c r="N37" s="1">
        <f t="shared" si="12"/>
        <v>1585.5750562</v>
      </c>
      <c r="O37" s="10"/>
      <c r="P37" s="60">
        <f t="shared" si="13"/>
        <v>42728.5862303071</v>
      </c>
      <c r="Q37" s="60">
        <f t="shared" si="14"/>
        <v>573.5458705453268</v>
      </c>
      <c r="R37" s="60">
        <f t="shared" si="15"/>
        <v>2315057.988549441</v>
      </c>
      <c r="S37" s="60">
        <f t="shared" si="16"/>
        <v>18205.32051015307</v>
      </c>
      <c r="T37" s="60">
        <f t="shared" si="17"/>
        <v>9380013.310294153</v>
      </c>
      <c r="U37" s="60">
        <f t="shared" si="18"/>
        <v>329347.4231799535</v>
      </c>
      <c r="V37" s="60">
        <f t="shared" si="19"/>
        <v>2264.5976258176147</v>
      </c>
      <c r="W37" s="60">
        <f t="shared" si="20"/>
        <v>21964.004760823325</v>
      </c>
      <c r="X37" s="60">
        <f t="shared" si="21"/>
        <v>9849.678718391573</v>
      </c>
      <c r="Y37" s="60">
        <f t="shared" si="22"/>
        <v>28.800467842641435</v>
      </c>
      <c r="Z37" s="60">
        <f t="shared" si="23"/>
        <v>219.83604499899394</v>
      </c>
      <c r="AA37" s="60">
        <f t="shared" si="24"/>
        <v>-0.6689314498526963</v>
      </c>
      <c r="AB37" s="60">
        <f t="shared" si="25"/>
        <v>168760954.34587684</v>
      </c>
    </row>
    <row r="38" spans="1:28" ht="12.75">
      <c r="A38" s="12" t="s">
        <v>48</v>
      </c>
      <c r="B38" s="1">
        <f>'DATOS MENSUALES'!F246</f>
        <v>231.35293510000002</v>
      </c>
      <c r="C38" s="1">
        <f>'DATOS MENSUALES'!F247</f>
        <v>195.45367899999997</v>
      </c>
      <c r="D38" s="1">
        <f>'DATOS MENSUALES'!F248</f>
        <v>134.1842382</v>
      </c>
      <c r="E38" s="1">
        <f>'DATOS MENSUALES'!F249</f>
        <v>99.14589309999998</v>
      </c>
      <c r="F38" s="1">
        <f>'DATOS MENSUALES'!F250</f>
        <v>73.60190619999999</v>
      </c>
      <c r="G38" s="1">
        <f>'DATOS MENSUALES'!F251</f>
        <v>70.49600000000001</v>
      </c>
      <c r="H38" s="1">
        <f>'DATOS MENSUALES'!F252</f>
        <v>104.42</v>
      </c>
      <c r="I38" s="1">
        <f>'DATOS MENSUALES'!F253</f>
        <v>86.55758579999994</v>
      </c>
      <c r="J38" s="1">
        <f>'DATOS MENSUALES'!F254</f>
        <v>71.42832580000001</v>
      </c>
      <c r="K38" s="1">
        <f>'DATOS MENSUALES'!F255</f>
        <v>44.51899999999999</v>
      </c>
      <c r="L38" s="1">
        <f>'DATOS MENSUALES'!F256</f>
        <v>26.583352199999993</v>
      </c>
      <c r="M38" s="1">
        <f>'DATOS MENSUALES'!F257</f>
        <v>35.63372879999999</v>
      </c>
      <c r="N38" s="1">
        <f t="shared" si="12"/>
        <v>1173.3766441999999</v>
      </c>
      <c r="O38" s="10"/>
      <c r="P38" s="60">
        <f t="shared" si="13"/>
        <v>4625925.477558405</v>
      </c>
      <c r="Q38" s="60">
        <f t="shared" si="14"/>
        <v>759653.4759757549</v>
      </c>
      <c r="R38" s="60">
        <f t="shared" si="15"/>
        <v>6749.358470452179</v>
      </c>
      <c r="S38" s="60">
        <f t="shared" si="16"/>
        <v>-9395.392382486218</v>
      </c>
      <c r="T38" s="60">
        <f t="shared" si="17"/>
        <v>-57745.029063930655</v>
      </c>
      <c r="U38" s="60">
        <f t="shared" si="18"/>
        <v>-116351.09861444452</v>
      </c>
      <c r="V38" s="60">
        <f t="shared" si="19"/>
        <v>-2419.332816850324</v>
      </c>
      <c r="W38" s="60">
        <f t="shared" si="20"/>
        <v>-39154.84923401207</v>
      </c>
      <c r="X38" s="60">
        <f t="shared" si="21"/>
        <v>5.738226611605638</v>
      </c>
      <c r="Y38" s="60">
        <f t="shared" si="22"/>
        <v>439.41447972752445</v>
      </c>
      <c r="Z38" s="60">
        <f t="shared" si="23"/>
        <v>18.032695482646393</v>
      </c>
      <c r="AA38" s="60">
        <f t="shared" si="24"/>
        <v>437.61892346237295</v>
      </c>
      <c r="AB38" s="60">
        <f t="shared" si="25"/>
        <v>2768667.823159924</v>
      </c>
    </row>
    <row r="39" spans="1:28" ht="12.75">
      <c r="A39" s="12" t="s">
        <v>49</v>
      </c>
      <c r="B39" s="1">
        <f>'DATOS MENSUALES'!F258</f>
        <v>39.42262519999999</v>
      </c>
      <c r="C39" s="1">
        <f>'DATOS MENSUALES'!F259</f>
        <v>183.9391914</v>
      </c>
      <c r="D39" s="1">
        <f>'DATOS MENSUALES'!F260</f>
        <v>146.5605368</v>
      </c>
      <c r="E39" s="1">
        <f>'DATOS MENSUALES'!F261</f>
        <v>239.04574249999996</v>
      </c>
      <c r="F39" s="1">
        <f>'DATOS MENSUALES'!F262</f>
        <v>74.451</v>
      </c>
      <c r="G39" s="1">
        <f>'DATOS MENSUALES'!F263</f>
        <v>215.2771361</v>
      </c>
      <c r="H39" s="1">
        <f>'DATOS MENSUALES'!F264</f>
        <v>155.79311610000002</v>
      </c>
      <c r="I39" s="1">
        <f>'DATOS MENSUALES'!F265</f>
        <v>119.637</v>
      </c>
      <c r="J39" s="1">
        <f>'DATOS MENSUALES'!F266</f>
        <v>77.68147049999997</v>
      </c>
      <c r="K39" s="1">
        <f>'DATOS MENSUALES'!F267</f>
        <v>37.71364079999999</v>
      </c>
      <c r="L39" s="1">
        <f>'DATOS MENSUALES'!F268</f>
        <v>26.4416435</v>
      </c>
      <c r="M39" s="1">
        <f>'DATOS MENSUALES'!F269</f>
        <v>25.757652900000004</v>
      </c>
      <c r="N39" s="1">
        <f t="shared" si="12"/>
        <v>1341.7207557999998</v>
      </c>
      <c r="O39" s="10"/>
      <c r="P39" s="60">
        <f t="shared" si="13"/>
        <v>-16209.845617617573</v>
      </c>
      <c r="Q39" s="60">
        <f t="shared" si="14"/>
        <v>506827.62576264364</v>
      </c>
      <c r="R39" s="60">
        <f t="shared" si="15"/>
        <v>30589.45754951555</v>
      </c>
      <c r="S39" s="60">
        <f t="shared" si="16"/>
        <v>1676623.9717483073</v>
      </c>
      <c r="T39" s="60">
        <f t="shared" si="17"/>
        <v>-54022.444041383096</v>
      </c>
      <c r="U39" s="60">
        <f t="shared" si="18"/>
        <v>883685.5654922822</v>
      </c>
      <c r="V39" s="60">
        <f t="shared" si="19"/>
        <v>54649.64977145737</v>
      </c>
      <c r="W39" s="60">
        <f t="shared" si="20"/>
        <v>-0.6757349217787091</v>
      </c>
      <c r="X39" s="60">
        <f t="shared" si="21"/>
        <v>520.3868324085851</v>
      </c>
      <c r="Y39" s="60">
        <f t="shared" si="22"/>
        <v>0.5065864132650479</v>
      </c>
      <c r="Z39" s="60">
        <f t="shared" si="23"/>
        <v>15.264407277164873</v>
      </c>
      <c r="AA39" s="60">
        <f t="shared" si="24"/>
        <v>-11.913522775866873</v>
      </c>
      <c r="AB39" s="60">
        <f t="shared" si="25"/>
        <v>29435617.176139813</v>
      </c>
    </row>
    <row r="40" spans="1:28" ht="12.75">
      <c r="A40" s="12" t="s">
        <v>50</v>
      </c>
      <c r="B40" s="1">
        <f>'DATOS MENSUALES'!F270</f>
        <v>85.13419310000002</v>
      </c>
      <c r="C40" s="1">
        <f>'DATOS MENSUALES'!F271</f>
        <v>51.6100988</v>
      </c>
      <c r="D40" s="1">
        <f>'DATOS MENSUALES'!F272</f>
        <v>49.57467840000001</v>
      </c>
      <c r="E40" s="1">
        <f>'DATOS MENSUALES'!F273</f>
        <v>205.87194739999995</v>
      </c>
      <c r="F40" s="1">
        <f>'DATOS MENSUALES'!F274</f>
        <v>113.26072609999997</v>
      </c>
      <c r="G40" s="1">
        <f>'DATOS MENSUALES'!F275</f>
        <v>123.13766859999998</v>
      </c>
      <c r="H40" s="1">
        <f>'DATOS MENSUALES'!F276</f>
        <v>127.55156409999998</v>
      </c>
      <c r="I40" s="1">
        <f>'DATOS MENSUALES'!F277</f>
        <v>104.80161110000002</v>
      </c>
      <c r="J40" s="1">
        <f>'DATOS MENSUALES'!F278</f>
        <v>87.32775540000002</v>
      </c>
      <c r="K40" s="1">
        <f>'DATOS MENSUALES'!F279</f>
        <v>42.01381140000001</v>
      </c>
      <c r="L40" s="1">
        <f>'DATOS MENSUALES'!F280</f>
        <v>25.664761500000008</v>
      </c>
      <c r="M40" s="1">
        <f>'DATOS MENSUALES'!F281</f>
        <v>31.093532099999997</v>
      </c>
      <c r="N40" s="1">
        <f t="shared" si="12"/>
        <v>1047.042348</v>
      </c>
      <c r="O40" s="10"/>
      <c r="P40" s="60">
        <f t="shared" si="13"/>
        <v>8493.988197507184</v>
      </c>
      <c r="Q40" s="60">
        <f t="shared" si="14"/>
        <v>-145526.59078299438</v>
      </c>
      <c r="R40" s="60">
        <f t="shared" si="15"/>
        <v>-283740.3015299776</v>
      </c>
      <c r="S40" s="60">
        <f t="shared" si="16"/>
        <v>627770.8532181173</v>
      </c>
      <c r="T40" s="60">
        <f t="shared" si="17"/>
        <v>1.0207175894144753</v>
      </c>
      <c r="U40" s="60">
        <f t="shared" si="18"/>
        <v>55.85354815828493</v>
      </c>
      <c r="V40" s="60">
        <f t="shared" si="19"/>
        <v>914.6647697077649</v>
      </c>
      <c r="W40" s="60">
        <f t="shared" si="20"/>
        <v>-3879.4492358242114</v>
      </c>
      <c r="X40" s="60">
        <f t="shared" si="21"/>
        <v>5535.586094800801</v>
      </c>
      <c r="Y40" s="60">
        <f t="shared" si="22"/>
        <v>132.44362851237182</v>
      </c>
      <c r="Z40" s="60">
        <f t="shared" si="23"/>
        <v>4.945466881995628</v>
      </c>
      <c r="AA40" s="60">
        <f t="shared" si="24"/>
        <v>28.42745716817235</v>
      </c>
      <c r="AB40" s="60">
        <f t="shared" si="25"/>
        <v>2793.673304121451</v>
      </c>
    </row>
    <row r="41" spans="1:28" ht="12.75">
      <c r="A41" s="12" t="s">
        <v>51</v>
      </c>
      <c r="B41" s="1">
        <f>'DATOS MENSUALES'!F282</f>
        <v>28.10994999999999</v>
      </c>
      <c r="C41" s="1">
        <f>'DATOS MENSUALES'!F283</f>
        <v>295.5331549</v>
      </c>
      <c r="D41" s="1">
        <f>'DATOS MENSUALES'!F284</f>
        <v>131.48899999999995</v>
      </c>
      <c r="E41" s="1">
        <f>'DATOS MENSUALES'!F285</f>
        <v>80.7443898</v>
      </c>
      <c r="F41" s="1">
        <f>'DATOS MENSUALES'!F286</f>
        <v>177.9559871</v>
      </c>
      <c r="G41" s="1">
        <f>'DATOS MENSUALES'!F287</f>
        <v>206.95927450000002</v>
      </c>
      <c r="H41" s="1">
        <f>'DATOS MENSUALES'!F288</f>
        <v>113.79599999999998</v>
      </c>
      <c r="I41" s="1">
        <f>'DATOS MENSUALES'!F289</f>
        <v>134.96562660000004</v>
      </c>
      <c r="J41" s="1">
        <f>'DATOS MENSUALES'!F290</f>
        <v>88.39600000000002</v>
      </c>
      <c r="K41" s="1">
        <f>'DATOS MENSUALES'!F291</f>
        <v>49.181000000000004</v>
      </c>
      <c r="L41" s="1">
        <f>'DATOS MENSUALES'!F292</f>
        <v>28.042</v>
      </c>
      <c r="M41" s="1">
        <f>'DATOS MENSUALES'!F293</f>
        <v>27.8959489</v>
      </c>
      <c r="N41" s="1">
        <f t="shared" si="12"/>
        <v>1363.0683317999997</v>
      </c>
      <c r="O41" s="10"/>
      <c r="P41" s="60">
        <f t="shared" si="13"/>
        <v>-49111.45206740972</v>
      </c>
      <c r="Q41" s="60">
        <f t="shared" si="14"/>
        <v>7003353.019633044</v>
      </c>
      <c r="R41" s="60">
        <f t="shared" si="15"/>
        <v>4253.873704855696</v>
      </c>
      <c r="S41" s="60">
        <f t="shared" si="16"/>
        <v>-61642.03355824726</v>
      </c>
      <c r="T41" s="60">
        <f t="shared" si="17"/>
        <v>283620.8430537588</v>
      </c>
      <c r="U41" s="60">
        <f t="shared" si="18"/>
        <v>673237.8217474904</v>
      </c>
      <c r="V41" s="60">
        <f t="shared" si="19"/>
        <v>-66.35697881987458</v>
      </c>
      <c r="W41" s="60">
        <f t="shared" si="20"/>
        <v>3017.8871270465547</v>
      </c>
      <c r="X41" s="60">
        <f t="shared" si="21"/>
        <v>6600.21111883858</v>
      </c>
      <c r="Y41" s="60">
        <f t="shared" si="22"/>
        <v>1844.8144429402134</v>
      </c>
      <c r="Z41" s="60">
        <f t="shared" si="23"/>
        <v>67.96601534069771</v>
      </c>
      <c r="AA41" s="60">
        <f t="shared" si="24"/>
        <v>-0.0030878787110603283</v>
      </c>
      <c r="AB41" s="60">
        <f t="shared" si="25"/>
        <v>35972935.09177319</v>
      </c>
    </row>
    <row r="42" spans="1:28" ht="12.75">
      <c r="A42" s="12" t="s">
        <v>52</v>
      </c>
      <c r="B42" s="1">
        <f>'DATOS MENSUALES'!F294</f>
        <v>31.805887200000004</v>
      </c>
      <c r="C42" s="1">
        <f>'DATOS MENSUALES'!F295</f>
        <v>26.2563102</v>
      </c>
      <c r="D42" s="1">
        <f>'DATOS MENSUALES'!F296</f>
        <v>25.8453077</v>
      </c>
      <c r="E42" s="1">
        <f>'DATOS MENSUALES'!F297</f>
        <v>48.50039889999999</v>
      </c>
      <c r="F42" s="1">
        <f>'DATOS MENSUALES'!F298</f>
        <v>80.74391430000001</v>
      </c>
      <c r="G42" s="1">
        <f>'DATOS MENSUALES'!F299</f>
        <v>106.9134646</v>
      </c>
      <c r="H42" s="1">
        <f>'DATOS MENSUALES'!F300</f>
        <v>74.033535</v>
      </c>
      <c r="I42" s="1">
        <f>'DATOS MENSUALES'!F301</f>
        <v>62.55682060000001</v>
      </c>
      <c r="J42" s="1">
        <f>'DATOS MENSUALES'!F302</f>
        <v>32.04035</v>
      </c>
      <c r="K42" s="1">
        <f>'DATOS MENSUALES'!F303</f>
        <v>19.3316512</v>
      </c>
      <c r="L42" s="1">
        <f>'DATOS MENSUALES'!F304</f>
        <v>17.863643799999995</v>
      </c>
      <c r="M42" s="1">
        <f>'DATOS MENSUALES'!F305</f>
        <v>34.72838929999999</v>
      </c>
      <c r="N42" s="1">
        <f t="shared" si="12"/>
        <v>560.6196728</v>
      </c>
      <c r="O42" s="10"/>
      <c r="P42" s="60">
        <f t="shared" si="13"/>
        <v>-35692.0205992765</v>
      </c>
      <c r="Q42" s="60">
        <f t="shared" si="14"/>
        <v>-473698.0997762265</v>
      </c>
      <c r="R42" s="60">
        <f t="shared" si="15"/>
        <v>-715493.6193340102</v>
      </c>
      <c r="S42" s="60">
        <f t="shared" si="16"/>
        <v>-369320.79587571707</v>
      </c>
      <c r="T42" s="60">
        <f t="shared" si="17"/>
        <v>-31285.51221236016</v>
      </c>
      <c r="U42" s="60">
        <f t="shared" si="18"/>
        <v>-1907.3989134810374</v>
      </c>
      <c r="V42" s="60">
        <f t="shared" si="19"/>
        <v>-84090.86956565792</v>
      </c>
      <c r="W42" s="60">
        <f t="shared" si="20"/>
        <v>-194685.44954145118</v>
      </c>
      <c r="X42" s="60">
        <f t="shared" si="21"/>
        <v>-53147.517509954916</v>
      </c>
      <c r="Y42" s="60">
        <f t="shared" si="22"/>
        <v>-5437.680925490354</v>
      </c>
      <c r="Z42" s="60">
        <f t="shared" si="23"/>
        <v>-226.68878664463205</v>
      </c>
      <c r="AA42" s="60">
        <f t="shared" si="24"/>
        <v>298.99163506711955</v>
      </c>
      <c r="AB42" s="60">
        <f t="shared" si="25"/>
        <v>-105380582.29431622</v>
      </c>
    </row>
    <row r="43" spans="1:28" ht="12.75">
      <c r="A43" s="12" t="s">
        <v>53</v>
      </c>
      <c r="B43" s="1">
        <f>'DATOS MENSUALES'!F306</f>
        <v>113.64437640000001</v>
      </c>
      <c r="C43" s="1">
        <f>'DATOS MENSUALES'!F307</f>
        <v>168.05149530000006</v>
      </c>
      <c r="D43" s="1">
        <f>'DATOS MENSUALES'!F308</f>
        <v>120.6462819</v>
      </c>
      <c r="E43" s="1">
        <f>'DATOS MENSUALES'!F309</f>
        <v>236.61688210000003</v>
      </c>
      <c r="F43" s="1">
        <f>'DATOS MENSUALES'!F310</f>
        <v>265.8254006</v>
      </c>
      <c r="G43" s="1">
        <f>'DATOS MENSUALES'!F311</f>
        <v>119.7067048</v>
      </c>
      <c r="H43" s="1">
        <f>'DATOS MENSUALES'!F312</f>
        <v>180.56834980000005</v>
      </c>
      <c r="I43" s="1">
        <f>'DATOS MENSUALES'!F313</f>
        <v>106.88975619999998</v>
      </c>
      <c r="J43" s="1">
        <f>'DATOS MENSUALES'!F314</f>
        <v>94.60878430000002</v>
      </c>
      <c r="K43" s="1">
        <f>'DATOS MENSUALES'!F315</f>
        <v>40.49800000000001</v>
      </c>
      <c r="L43" s="1">
        <f>'DATOS MENSUALES'!F316</f>
        <v>30.051100800000004</v>
      </c>
      <c r="M43" s="1">
        <f>'DATOS MENSUALES'!F317</f>
        <v>26.7276448</v>
      </c>
      <c r="N43" s="1">
        <f t="shared" si="12"/>
        <v>1503.8347770000003</v>
      </c>
      <c r="O43" s="10"/>
      <c r="P43" s="60">
        <f t="shared" si="13"/>
        <v>117028.08969780242</v>
      </c>
      <c r="Q43" s="60">
        <f t="shared" si="14"/>
        <v>260207.24986948573</v>
      </c>
      <c r="R43" s="60">
        <f t="shared" si="15"/>
        <v>154.0131270354534</v>
      </c>
      <c r="S43" s="60">
        <f t="shared" si="16"/>
        <v>1575875.5822562042</v>
      </c>
      <c r="T43" s="60">
        <f t="shared" si="17"/>
        <v>3621864.182133847</v>
      </c>
      <c r="U43" s="60">
        <f t="shared" si="18"/>
        <v>0.06003391257209217</v>
      </c>
      <c r="V43" s="60">
        <f t="shared" si="19"/>
        <v>246773.11836873207</v>
      </c>
      <c r="W43" s="60">
        <f t="shared" si="20"/>
        <v>-2529.2239584010986</v>
      </c>
      <c r="X43" s="60">
        <f t="shared" si="21"/>
        <v>15570.236961282924</v>
      </c>
      <c r="Y43" s="60">
        <f t="shared" si="22"/>
        <v>45.94155007753162</v>
      </c>
      <c r="Z43" s="60">
        <f t="shared" si="23"/>
        <v>225.87496513053708</v>
      </c>
      <c r="AA43" s="60">
        <f t="shared" si="24"/>
        <v>-2.2683523728759454</v>
      </c>
      <c r="AB43" s="60">
        <f t="shared" si="25"/>
        <v>104404875.74871163</v>
      </c>
    </row>
    <row r="44" spans="1:28" ht="12.75">
      <c r="A44" s="12" t="s">
        <v>54</v>
      </c>
      <c r="B44" s="1">
        <f>'DATOS MENSUALES'!F318</f>
        <v>189.704</v>
      </c>
      <c r="C44" s="1">
        <f>'DATOS MENSUALES'!F319</f>
        <v>120.20704650000003</v>
      </c>
      <c r="D44" s="1">
        <f>'DATOS MENSUALES'!F320</f>
        <v>64.1279903</v>
      </c>
      <c r="E44" s="1">
        <f>'DATOS MENSUALES'!F321</f>
        <v>54.187141</v>
      </c>
      <c r="F44" s="1">
        <f>'DATOS MENSUALES'!F322</f>
        <v>70.799801</v>
      </c>
      <c r="G44" s="1">
        <f>'DATOS MENSUALES'!F323</f>
        <v>118.8497622</v>
      </c>
      <c r="H44" s="1">
        <f>'DATOS MENSUALES'!F324</f>
        <v>73.07887790000001</v>
      </c>
      <c r="I44" s="1">
        <f>'DATOS MENSUALES'!F325</f>
        <v>141.32783249999997</v>
      </c>
      <c r="J44" s="1">
        <f>'DATOS MENSUALES'!F326</f>
        <v>62.595101000000014</v>
      </c>
      <c r="K44" s="1">
        <f>'DATOS MENSUALES'!F327</f>
        <v>27.741</v>
      </c>
      <c r="L44" s="1">
        <f>'DATOS MENSUALES'!F328</f>
        <v>22.525354800000002</v>
      </c>
      <c r="M44" s="1">
        <f>'DATOS MENSUALES'!F329</f>
        <v>20.869905999999997</v>
      </c>
      <c r="N44" s="1">
        <f t="shared" si="12"/>
        <v>966.0138132000001</v>
      </c>
      <c r="O44" s="10"/>
      <c r="P44" s="60">
        <f t="shared" si="13"/>
        <v>1951872.2936283355</v>
      </c>
      <c r="Q44" s="60">
        <f t="shared" si="14"/>
        <v>4094.1173945380756</v>
      </c>
      <c r="R44" s="60">
        <f t="shared" si="15"/>
        <v>-133887.9399978416</v>
      </c>
      <c r="S44" s="60">
        <f t="shared" si="16"/>
        <v>-288278.7794468309</v>
      </c>
      <c r="T44" s="60">
        <f t="shared" si="17"/>
        <v>-71236.31008698848</v>
      </c>
      <c r="U44" s="60">
        <f t="shared" si="18"/>
        <v>-0.10079268252157934</v>
      </c>
      <c r="V44" s="60">
        <f t="shared" si="19"/>
        <v>-89708.63530974014</v>
      </c>
      <c r="W44" s="60">
        <f t="shared" si="20"/>
        <v>9016.196987847301</v>
      </c>
      <c r="X44" s="60">
        <f t="shared" si="21"/>
        <v>-349.34866478788285</v>
      </c>
      <c r="Y44" s="60">
        <f t="shared" si="22"/>
        <v>-772.476029275521</v>
      </c>
      <c r="Z44" s="60">
        <f t="shared" si="23"/>
        <v>-2.95912996495931</v>
      </c>
      <c r="AA44" s="60">
        <f t="shared" si="24"/>
        <v>-368.8582869693709</v>
      </c>
      <c r="AB44" s="60">
        <f t="shared" si="25"/>
        <v>-300017.0217070318</v>
      </c>
    </row>
    <row r="45" spans="1:28" ht="12.75">
      <c r="A45" s="12" t="s">
        <v>55</v>
      </c>
      <c r="B45" s="1">
        <f>'DATOS MENSUALES'!F330</f>
        <v>31.8344741</v>
      </c>
      <c r="C45" s="1">
        <f>'DATOS MENSUALES'!F331</f>
        <v>113.44</v>
      </c>
      <c r="D45" s="1">
        <f>'DATOS MENSUALES'!F332</f>
        <v>73.493</v>
      </c>
      <c r="E45" s="1">
        <f>'DATOS MENSUALES'!F333</f>
        <v>44.076999999999984</v>
      </c>
      <c r="F45" s="1">
        <f>'DATOS MENSUALES'!F334</f>
        <v>133.4123102</v>
      </c>
      <c r="G45" s="1">
        <f>'DATOS MENSUALES'!F335</f>
        <v>93.81604700000003</v>
      </c>
      <c r="H45" s="1">
        <f>'DATOS MENSUALES'!F336</f>
        <v>130.10062859999996</v>
      </c>
      <c r="I45" s="1">
        <f>'DATOS MENSUALES'!F337</f>
        <v>103.54256459999999</v>
      </c>
      <c r="J45" s="1">
        <f>'DATOS MENSUALES'!F338</f>
        <v>64.55877339999999</v>
      </c>
      <c r="K45" s="1">
        <f>'DATOS MENSUALES'!F339</f>
        <v>27.6814006</v>
      </c>
      <c r="L45" s="1">
        <f>'DATOS MENSUALES'!F340</f>
        <v>22.873546200000003</v>
      </c>
      <c r="M45" s="1">
        <f>'DATOS MENSUALES'!F341</f>
        <v>21.318999999999996</v>
      </c>
      <c r="N45" s="1">
        <f t="shared" si="12"/>
        <v>860.1487446999997</v>
      </c>
      <c r="O45" s="10"/>
      <c r="P45" s="60">
        <f t="shared" si="13"/>
        <v>-35599.13281338545</v>
      </c>
      <c r="Q45" s="60">
        <f t="shared" si="14"/>
        <v>786.4587272370468</v>
      </c>
      <c r="R45" s="60">
        <f t="shared" si="15"/>
        <v>-72998.05715980443</v>
      </c>
      <c r="S45" s="60">
        <f t="shared" si="16"/>
        <v>-441928.13124215545</v>
      </c>
      <c r="T45" s="60">
        <f t="shared" si="17"/>
        <v>9472.205379896288</v>
      </c>
      <c r="U45" s="60">
        <f t="shared" si="18"/>
        <v>-16579.614105534216</v>
      </c>
      <c r="V45" s="60">
        <f t="shared" si="19"/>
        <v>1841.020180030087</v>
      </c>
      <c r="W45" s="60">
        <f t="shared" si="20"/>
        <v>-4888.728502019112</v>
      </c>
      <c r="X45" s="60">
        <f t="shared" si="21"/>
        <v>-131.03861424830527</v>
      </c>
      <c r="Y45" s="60">
        <f t="shared" si="22"/>
        <v>-787.6269047581102</v>
      </c>
      <c r="Z45" s="60">
        <f t="shared" si="23"/>
        <v>-1.2860633865222935</v>
      </c>
      <c r="AA45" s="60">
        <f t="shared" si="24"/>
        <v>-303.81256016035195</v>
      </c>
      <c r="AB45" s="60">
        <f t="shared" si="25"/>
        <v>-5160643.013524388</v>
      </c>
    </row>
    <row r="46" spans="1:28" ht="12.75">
      <c r="A46" s="12" t="s">
        <v>56</v>
      </c>
      <c r="B46" s="1">
        <f>'DATOS MENSUALES'!F342</f>
        <v>33.871663600000005</v>
      </c>
      <c r="C46" s="1">
        <f>'DATOS MENSUALES'!F343</f>
        <v>102.65186280000003</v>
      </c>
      <c r="D46" s="1">
        <f>'DATOS MENSUALES'!F344</f>
        <v>76.31382999999998</v>
      </c>
      <c r="E46" s="1">
        <f>'DATOS MENSUALES'!F345</f>
        <v>90.28187950000004</v>
      </c>
      <c r="F46" s="1">
        <f>'DATOS MENSUALES'!F346</f>
        <v>113.52844839999996</v>
      </c>
      <c r="G46" s="1">
        <f>'DATOS MENSUALES'!F347</f>
        <v>212.71260039999996</v>
      </c>
      <c r="H46" s="1">
        <f>'DATOS MENSUALES'!F348</f>
        <v>132.81399999999996</v>
      </c>
      <c r="I46" s="1">
        <f>'DATOS MENSUALES'!F349</f>
        <v>155.56936139999996</v>
      </c>
      <c r="J46" s="1">
        <f>'DATOS MENSUALES'!F350</f>
        <v>91.54521889999998</v>
      </c>
      <c r="K46" s="1">
        <f>'DATOS MENSUALES'!F351</f>
        <v>43.705509200000016</v>
      </c>
      <c r="L46" s="1">
        <f>'DATOS MENSUALES'!F352</f>
        <v>28.57</v>
      </c>
      <c r="M46" s="1">
        <f>'DATOS MENSUALES'!F353</f>
        <v>40.7363305</v>
      </c>
      <c r="N46" s="1">
        <f t="shared" si="12"/>
        <v>1122.3007046999996</v>
      </c>
      <c r="O46" s="10"/>
      <c r="P46" s="60">
        <f t="shared" si="13"/>
        <v>-29386.533161568317</v>
      </c>
      <c r="Q46" s="60">
        <f t="shared" si="14"/>
        <v>-3.7791785722544957</v>
      </c>
      <c r="R46" s="60">
        <f t="shared" si="15"/>
        <v>-59192.19887601447</v>
      </c>
      <c r="S46" s="60">
        <f t="shared" si="16"/>
        <v>-26905.900307809177</v>
      </c>
      <c r="T46" s="60">
        <f t="shared" si="17"/>
        <v>2.0706292022811312</v>
      </c>
      <c r="U46" s="60">
        <f t="shared" si="18"/>
        <v>814713.9304186761</v>
      </c>
      <c r="V46" s="60">
        <f t="shared" si="19"/>
        <v>3354.445613905077</v>
      </c>
      <c r="W46" s="60">
        <f t="shared" si="20"/>
        <v>43076.844962729505</v>
      </c>
      <c r="X46" s="60">
        <f t="shared" si="21"/>
        <v>10513.812562637115</v>
      </c>
      <c r="Y46" s="60">
        <f t="shared" si="22"/>
        <v>312.91391580739236</v>
      </c>
      <c r="Z46" s="60">
        <f t="shared" si="23"/>
        <v>97.90684657681398</v>
      </c>
      <c r="AA46" s="60">
        <f t="shared" si="24"/>
        <v>2045.8494945757063</v>
      </c>
      <c r="AB46" s="60">
        <f t="shared" si="25"/>
        <v>713135.1275694611</v>
      </c>
    </row>
    <row r="47" spans="1:28" ht="12.75">
      <c r="A47" s="12" t="s">
        <v>57</v>
      </c>
      <c r="B47" s="1">
        <f>'DATOS MENSUALES'!F354</f>
        <v>63.952971199999986</v>
      </c>
      <c r="C47" s="1">
        <f>'DATOS MENSUALES'!F355</f>
        <v>70.71391189999999</v>
      </c>
      <c r="D47" s="1">
        <f>'DATOS MENSUALES'!F356</f>
        <v>54.4978244</v>
      </c>
      <c r="E47" s="1">
        <f>'DATOS MENSUALES'!F357</f>
        <v>309.4920163</v>
      </c>
      <c r="F47" s="1">
        <f>'DATOS MENSUALES'!F358</f>
        <v>79.29282699999999</v>
      </c>
      <c r="G47" s="1">
        <f>'DATOS MENSUALES'!F359</f>
        <v>63.38697489999999</v>
      </c>
      <c r="H47" s="1">
        <f>'DATOS MENSUALES'!F360</f>
        <v>74.9816068</v>
      </c>
      <c r="I47" s="1">
        <f>'DATOS MENSUALES'!F361</f>
        <v>102.1464561</v>
      </c>
      <c r="J47" s="1">
        <f>'DATOS MENSUALES'!F362</f>
        <v>86.6392921</v>
      </c>
      <c r="K47" s="1">
        <f>'DATOS MENSUALES'!F363</f>
        <v>34.049827799999996</v>
      </c>
      <c r="L47" s="1">
        <f>'DATOS MENSUALES'!F364</f>
        <v>22.297352799999995</v>
      </c>
      <c r="M47" s="1">
        <f>'DATOS MENSUALES'!F365</f>
        <v>20.465099100000003</v>
      </c>
      <c r="N47" s="1">
        <f t="shared" si="12"/>
        <v>981.9161604000001</v>
      </c>
      <c r="O47" s="10"/>
      <c r="P47" s="60">
        <f t="shared" si="13"/>
        <v>-0.4704733187374301</v>
      </c>
      <c r="Q47" s="60">
        <f t="shared" si="14"/>
        <v>-37580.517082256236</v>
      </c>
      <c r="R47" s="60">
        <f t="shared" si="15"/>
        <v>-224624.84079857895</v>
      </c>
      <c r="S47" s="60">
        <f t="shared" si="16"/>
        <v>6777561.110903366</v>
      </c>
      <c r="T47" s="60">
        <f t="shared" si="17"/>
        <v>-35809.86915041316</v>
      </c>
      <c r="U47" s="60">
        <f t="shared" si="18"/>
        <v>-174941.08409218665</v>
      </c>
      <c r="V47" s="60">
        <f t="shared" si="19"/>
        <v>-78748.9624653308</v>
      </c>
      <c r="W47" s="60">
        <f t="shared" si="20"/>
        <v>-6197.127017154262</v>
      </c>
      <c r="X47" s="60">
        <f t="shared" si="21"/>
        <v>4914.098273945729</v>
      </c>
      <c r="Y47" s="60">
        <f t="shared" si="22"/>
        <v>-23.55703563870322</v>
      </c>
      <c r="Z47" s="60">
        <f t="shared" si="23"/>
        <v>-4.6047203844909275</v>
      </c>
      <c r="AA47" s="60">
        <f t="shared" si="24"/>
        <v>-434.9112428054723</v>
      </c>
      <c r="AB47" s="60">
        <f t="shared" si="25"/>
        <v>-132980.6676547046</v>
      </c>
    </row>
    <row r="48" spans="1:28" ht="12.75">
      <c r="A48" s="12" t="s">
        <v>58</v>
      </c>
      <c r="B48" s="1">
        <f>'DATOS MENSUALES'!F366</f>
        <v>19.02464399999999</v>
      </c>
      <c r="C48" s="1">
        <f>'DATOS MENSUALES'!F367</f>
        <v>42.85156850000001</v>
      </c>
      <c r="D48" s="1">
        <f>'DATOS MENSUALES'!F368</f>
        <v>47.6309102</v>
      </c>
      <c r="E48" s="1">
        <f>'DATOS MENSUALES'!F369</f>
        <v>61.54340680000001</v>
      </c>
      <c r="F48" s="1">
        <f>'DATOS MENSUALES'!F370</f>
        <v>48.85991129999999</v>
      </c>
      <c r="G48" s="1">
        <f>'DATOS MENSUALES'!F371</f>
        <v>58.3695439</v>
      </c>
      <c r="H48" s="1">
        <f>'DATOS MENSUALES'!F372</f>
        <v>132.49131820000005</v>
      </c>
      <c r="I48" s="1">
        <f>'DATOS MENSUALES'!F373</f>
        <v>175.98899999999998</v>
      </c>
      <c r="J48" s="1">
        <f>'DATOS MENSUALES'!F374</f>
        <v>127.2096251</v>
      </c>
      <c r="K48" s="1">
        <f>'DATOS MENSUALES'!F375</f>
        <v>66.6166851</v>
      </c>
      <c r="L48" s="1">
        <f>'DATOS MENSUALES'!F376</f>
        <v>30.4235813</v>
      </c>
      <c r="M48" s="1">
        <f>'DATOS MENSUALES'!F377</f>
        <v>25.211549300000005</v>
      </c>
      <c r="N48" s="1">
        <f t="shared" si="12"/>
        <v>836.2217437</v>
      </c>
      <c r="O48" s="10"/>
      <c r="P48" s="60">
        <f t="shared" si="13"/>
        <v>-95482.13046940856</v>
      </c>
      <c r="Q48" s="60">
        <f t="shared" si="14"/>
        <v>-231000.05972729615</v>
      </c>
      <c r="R48" s="60">
        <f t="shared" si="15"/>
        <v>-309671.9241629291</v>
      </c>
      <c r="S48" s="60">
        <f t="shared" si="16"/>
        <v>-202299.01605595375</v>
      </c>
      <c r="T48" s="60">
        <f t="shared" si="17"/>
        <v>-254767.2293270862</v>
      </c>
      <c r="U48" s="60">
        <f t="shared" si="18"/>
        <v>-226374.27857471295</v>
      </c>
      <c r="V48" s="60">
        <f t="shared" si="19"/>
        <v>3142.1630651675882</v>
      </c>
      <c r="W48" s="60">
        <f t="shared" si="20"/>
        <v>170718.12656551955</v>
      </c>
      <c r="X48" s="60">
        <f t="shared" si="21"/>
        <v>190820.4387937776</v>
      </c>
      <c r="Y48" s="60">
        <f t="shared" si="22"/>
        <v>26198.641230448186</v>
      </c>
      <c r="Z48" s="60">
        <f t="shared" si="23"/>
        <v>269.90630059375235</v>
      </c>
      <c r="AA48" s="60">
        <f t="shared" si="24"/>
        <v>-22.665650281617477</v>
      </c>
      <c r="AB48" s="60">
        <f t="shared" si="25"/>
        <v>-7614750.664456295</v>
      </c>
    </row>
    <row r="49" spans="1:28" ht="12.75">
      <c r="A49" s="12" t="s">
        <v>59</v>
      </c>
      <c r="B49" s="1">
        <f>'DATOS MENSUALES'!F378</f>
        <v>23.162167599999993</v>
      </c>
      <c r="C49" s="1">
        <f>'DATOS MENSUALES'!F379</f>
        <v>28.052145799999995</v>
      </c>
      <c r="D49" s="1">
        <f>'DATOS MENSUALES'!F380</f>
        <v>27.610999999999997</v>
      </c>
      <c r="E49" s="1">
        <f>'DATOS MENSUALES'!F381</f>
        <v>40.629</v>
      </c>
      <c r="F49" s="1">
        <f>'DATOS MENSUALES'!F382</f>
        <v>164.89117500000003</v>
      </c>
      <c r="G49" s="1">
        <f>'DATOS MENSUALES'!F383</f>
        <v>105.3383449</v>
      </c>
      <c r="H49" s="1">
        <f>'DATOS MENSUALES'!F384</f>
        <v>112.3122036</v>
      </c>
      <c r="I49" s="1">
        <f>'DATOS MENSUALES'!F385</f>
        <v>116.70844740000003</v>
      </c>
      <c r="J49" s="1">
        <f>'DATOS MENSUALES'!F386</f>
        <v>101.45100000000002</v>
      </c>
      <c r="K49" s="1">
        <f>'DATOS MENSUALES'!F387</f>
        <v>45.343138500000016</v>
      </c>
      <c r="L49" s="1">
        <f>'DATOS MENSUALES'!F388</f>
        <v>24.930999999999997</v>
      </c>
      <c r="M49" s="1">
        <f>'DATOS MENSUALES'!F389</f>
        <v>32.6629712</v>
      </c>
      <c r="N49" s="1">
        <f t="shared" si="12"/>
        <v>823.0925940000002</v>
      </c>
      <c r="O49" s="10"/>
      <c r="P49" s="60">
        <f t="shared" si="13"/>
        <v>-71828.20596506895</v>
      </c>
      <c r="Q49" s="60">
        <f t="shared" si="14"/>
        <v>-441708.2512489118</v>
      </c>
      <c r="R49" s="60">
        <f t="shared" si="15"/>
        <v>-673949.9394194295</v>
      </c>
      <c r="S49" s="60">
        <f t="shared" si="16"/>
        <v>-504700.32251203415</v>
      </c>
      <c r="T49" s="60">
        <f t="shared" si="17"/>
        <v>145841.45932643863</v>
      </c>
      <c r="U49" s="60">
        <f t="shared" si="18"/>
        <v>-2730.3806375213717</v>
      </c>
      <c r="V49" s="60">
        <f t="shared" si="19"/>
        <v>-169.32433330120918</v>
      </c>
      <c r="W49" s="60">
        <f t="shared" si="20"/>
        <v>-55.135640584218464</v>
      </c>
      <c r="X49" s="60">
        <f t="shared" si="21"/>
        <v>32196.809236547346</v>
      </c>
      <c r="Y49" s="60">
        <f t="shared" si="22"/>
        <v>598.3670501102797</v>
      </c>
      <c r="Z49" s="60">
        <f t="shared" si="23"/>
        <v>0.9126024899144796</v>
      </c>
      <c r="AA49" s="60">
        <f t="shared" si="24"/>
        <v>98.7009694006204</v>
      </c>
      <c r="AB49" s="60">
        <f t="shared" si="25"/>
        <v>-9243254.078474423</v>
      </c>
    </row>
    <row r="50" spans="1:28" ht="12.75">
      <c r="A50" s="12" t="s">
        <v>60</v>
      </c>
      <c r="B50" s="1">
        <f>'DATOS MENSUALES'!F390</f>
        <v>142.5238256</v>
      </c>
      <c r="C50" s="1">
        <f>'DATOS MENSUALES'!F391</f>
        <v>91.22300000000003</v>
      </c>
      <c r="D50" s="1">
        <f>'DATOS MENSUALES'!F392</f>
        <v>98.70523</v>
      </c>
      <c r="E50" s="1">
        <f>'DATOS MENSUALES'!F393</f>
        <v>81.47788980000001</v>
      </c>
      <c r="F50" s="1">
        <f>'DATOS MENSUALES'!F394</f>
        <v>53.14249610000002</v>
      </c>
      <c r="G50" s="1">
        <f>'DATOS MENSUALES'!F395</f>
        <v>55.199998300000004</v>
      </c>
      <c r="H50" s="1">
        <f>'DATOS MENSUALES'!F396</f>
        <v>66.13061239999999</v>
      </c>
      <c r="I50" s="1">
        <f>'DATOS MENSUALES'!F397</f>
        <v>148.36599999999999</v>
      </c>
      <c r="J50" s="1">
        <f>'DATOS MENSUALES'!F398</f>
        <v>85.73200000000003</v>
      </c>
      <c r="K50" s="1">
        <f>'DATOS MENSUALES'!F399</f>
        <v>39.368316099999994</v>
      </c>
      <c r="L50" s="1">
        <f>'DATOS MENSUALES'!F400</f>
        <v>25.9679697</v>
      </c>
      <c r="M50" s="1">
        <f>'DATOS MENSUALES'!F401</f>
        <v>21.445</v>
      </c>
      <c r="N50" s="1">
        <f t="shared" si="12"/>
        <v>909.2823380000001</v>
      </c>
      <c r="O50" s="10"/>
      <c r="P50" s="60">
        <f t="shared" si="13"/>
        <v>470785.5872949074</v>
      </c>
      <c r="Q50" s="60">
        <f t="shared" si="14"/>
        <v>-2190.1616869182762</v>
      </c>
      <c r="R50" s="60">
        <f t="shared" si="15"/>
        <v>-4558.434832234063</v>
      </c>
      <c r="S50" s="60">
        <f t="shared" si="16"/>
        <v>-58271.617078148716</v>
      </c>
      <c r="T50" s="60">
        <f t="shared" si="17"/>
        <v>-206544.2471556227</v>
      </c>
      <c r="U50" s="60">
        <f t="shared" si="18"/>
        <v>-263561.4611327014</v>
      </c>
      <c r="V50" s="60">
        <f t="shared" si="19"/>
        <v>-138299.90705322544</v>
      </c>
      <c r="W50" s="60">
        <f t="shared" si="20"/>
        <v>21604.522275395302</v>
      </c>
      <c r="X50" s="60">
        <f t="shared" si="21"/>
        <v>4168.597188566609</v>
      </c>
      <c r="Y50" s="60">
        <f t="shared" si="22"/>
        <v>14.73938697946358</v>
      </c>
      <c r="Z50" s="60">
        <f t="shared" si="23"/>
        <v>8.083626346091387</v>
      </c>
      <c r="AA50" s="60">
        <f t="shared" si="24"/>
        <v>-287.04781536928596</v>
      </c>
      <c r="AB50" s="60">
        <f t="shared" si="25"/>
        <v>-1891719.2100029823</v>
      </c>
    </row>
    <row r="51" spans="1:28" ht="12.75">
      <c r="A51" s="12" t="s">
        <v>61</v>
      </c>
      <c r="B51" s="1">
        <f>'DATOS MENSUALES'!F402</f>
        <v>28.272343300000003</v>
      </c>
      <c r="C51" s="1">
        <f>'DATOS MENSUALES'!F403</f>
        <v>71.15735680000002</v>
      </c>
      <c r="D51" s="1">
        <f>'DATOS MENSUALES'!F404</f>
        <v>54.32124120000002</v>
      </c>
      <c r="E51" s="1">
        <f>'DATOS MENSUALES'!F405</f>
        <v>104.8666159</v>
      </c>
      <c r="F51" s="1">
        <f>'DATOS MENSUALES'!F406</f>
        <v>98.32929660000002</v>
      </c>
      <c r="G51" s="1">
        <f>'DATOS MENSUALES'!F407</f>
        <v>106.7990966</v>
      </c>
      <c r="H51" s="1">
        <f>'DATOS MENSUALES'!F408</f>
        <v>114.735</v>
      </c>
      <c r="I51" s="1">
        <f>'DATOS MENSUALES'!F409</f>
        <v>120.26710399999996</v>
      </c>
      <c r="J51" s="1">
        <f>'DATOS MENSUALES'!F410</f>
        <v>89.60560660000002</v>
      </c>
      <c r="K51" s="1">
        <f>'DATOS MENSUALES'!F411</f>
        <v>49.0555058</v>
      </c>
      <c r="L51" s="1">
        <f>'DATOS MENSUALES'!F412</f>
        <v>27.16302209999999</v>
      </c>
      <c r="M51" s="1">
        <f>'DATOS MENSUALES'!F413</f>
        <v>23.5456593</v>
      </c>
      <c r="N51" s="1">
        <f t="shared" si="12"/>
        <v>888.1178482</v>
      </c>
      <c r="O51" s="10"/>
      <c r="P51" s="60">
        <f t="shared" si="13"/>
        <v>-48460.99705993911</v>
      </c>
      <c r="Q51" s="60">
        <f t="shared" si="14"/>
        <v>-36107.615199735315</v>
      </c>
      <c r="R51" s="60">
        <f t="shared" si="15"/>
        <v>-226588.0660307921</v>
      </c>
      <c r="S51" s="60">
        <f t="shared" si="16"/>
        <v>-3638.316361942475</v>
      </c>
      <c r="T51" s="60">
        <f t="shared" si="17"/>
        <v>-2699.886155005637</v>
      </c>
      <c r="U51" s="60">
        <f t="shared" si="18"/>
        <v>-1960.6570172728104</v>
      </c>
      <c r="V51" s="60">
        <f t="shared" si="19"/>
        <v>-30.06610139556468</v>
      </c>
      <c r="W51" s="60">
        <f t="shared" si="20"/>
        <v>-0.015146145266723143</v>
      </c>
      <c r="X51" s="60">
        <f t="shared" si="21"/>
        <v>7961.160413900001</v>
      </c>
      <c r="Y51" s="60">
        <f t="shared" si="22"/>
        <v>1788.7619028561367</v>
      </c>
      <c r="Z51" s="60">
        <f t="shared" si="23"/>
        <v>32.829389814531844</v>
      </c>
      <c r="AA51" s="60">
        <f t="shared" si="24"/>
        <v>-90.87671471066682</v>
      </c>
      <c r="AB51" s="60">
        <f t="shared" si="25"/>
        <v>-3038577.241540126</v>
      </c>
    </row>
    <row r="52" spans="1:28" ht="12.75">
      <c r="A52" s="12" t="s">
        <v>62</v>
      </c>
      <c r="B52" s="1">
        <f>'DATOS MENSUALES'!F414</f>
        <v>25.5290685</v>
      </c>
      <c r="C52" s="1">
        <f>'DATOS MENSUALES'!F415</f>
        <v>59.56904039999998</v>
      </c>
      <c r="D52" s="1">
        <f>'DATOS MENSUALES'!F416</f>
        <v>39.75421780000001</v>
      </c>
      <c r="E52" s="1">
        <f>'DATOS MENSUALES'!F417</f>
        <v>79.777</v>
      </c>
      <c r="F52" s="1">
        <f>'DATOS MENSUALES'!F418</f>
        <v>72.04100000000001</v>
      </c>
      <c r="G52" s="1">
        <f>'DATOS MENSUALES'!F419</f>
        <v>93.5336959</v>
      </c>
      <c r="H52" s="1">
        <f>'DATOS MENSUALES'!F420</f>
        <v>109.42400000000005</v>
      </c>
      <c r="I52" s="1">
        <f>'DATOS MENSUALES'!F421</f>
        <v>114.17475130000004</v>
      </c>
      <c r="J52" s="1">
        <f>'DATOS MENSUALES'!F422</f>
        <v>86.71156620000001</v>
      </c>
      <c r="K52" s="1">
        <f>'DATOS MENSUALES'!F423</f>
        <v>31.426861900000002</v>
      </c>
      <c r="L52" s="1">
        <f>'DATOS MENSUALES'!F424</f>
        <v>22.60330399999999</v>
      </c>
      <c r="M52" s="1">
        <f>'DATOS MENSUALES'!F425</f>
        <v>23.732000000000003</v>
      </c>
      <c r="N52" s="1">
        <f t="shared" si="12"/>
        <v>758.2765059999999</v>
      </c>
      <c r="O52" s="10"/>
      <c r="P52" s="60">
        <f t="shared" si="13"/>
        <v>-60243.948251584</v>
      </c>
      <c r="Q52" s="60">
        <f t="shared" si="14"/>
        <v>-88958.18609631938</v>
      </c>
      <c r="R52" s="60">
        <f t="shared" si="15"/>
        <v>-430912.96601583034</v>
      </c>
      <c r="S52" s="60">
        <f t="shared" si="16"/>
        <v>-66282.54890836339</v>
      </c>
      <c r="T52" s="60">
        <f t="shared" si="17"/>
        <v>-65027.21060300534</v>
      </c>
      <c r="U52" s="60">
        <f t="shared" si="18"/>
        <v>-17136.492555564993</v>
      </c>
      <c r="V52" s="60">
        <f t="shared" si="19"/>
        <v>-597.0567977614597</v>
      </c>
      <c r="W52" s="60">
        <f t="shared" si="20"/>
        <v>-254.8126431697924</v>
      </c>
      <c r="X52" s="60">
        <f t="shared" si="21"/>
        <v>4977.036054938761</v>
      </c>
      <c r="Y52" s="60">
        <f t="shared" si="22"/>
        <v>-165.43374951122814</v>
      </c>
      <c r="Z52" s="60">
        <f t="shared" si="23"/>
        <v>-2.5028313549060517</v>
      </c>
      <c r="AA52" s="60">
        <f t="shared" si="24"/>
        <v>-80.03895120461108</v>
      </c>
      <c r="AB52" s="60">
        <f t="shared" si="25"/>
        <v>-20724782.331009958</v>
      </c>
    </row>
    <row r="53" spans="1:28" ht="12.75">
      <c r="A53" s="12" t="s">
        <v>63</v>
      </c>
      <c r="B53" s="1">
        <f>'DATOS MENSUALES'!F426</f>
        <v>27.477000000000004</v>
      </c>
      <c r="C53" s="1">
        <f>'DATOS MENSUALES'!F427</f>
        <v>32.38400000000001</v>
      </c>
      <c r="D53" s="1">
        <f>'DATOS MENSUALES'!F428</f>
        <v>38.5058365</v>
      </c>
      <c r="E53" s="1">
        <f>'DATOS MENSUALES'!F429</f>
        <v>35.290813099999994</v>
      </c>
      <c r="F53" s="1">
        <f>'DATOS MENSUALES'!F430</f>
        <v>45.103</v>
      </c>
      <c r="G53" s="1">
        <f>'DATOS MENSUALES'!F431</f>
        <v>48.1909685</v>
      </c>
      <c r="H53" s="1">
        <f>'DATOS MENSUALES'!F432</f>
        <v>67.38600000000001</v>
      </c>
      <c r="I53" s="1">
        <f>'DATOS MENSUALES'!F433</f>
        <v>94.74966969999998</v>
      </c>
      <c r="J53" s="1">
        <f>'DATOS MENSUALES'!F434</f>
        <v>47.362948300000006</v>
      </c>
      <c r="K53" s="1">
        <f>'DATOS MENSUALES'!F435</f>
        <v>36.081313400000006</v>
      </c>
      <c r="L53" s="1">
        <f>'DATOS MENSUALES'!F436</f>
        <v>22.9163266</v>
      </c>
      <c r="M53" s="1">
        <f>'DATOS MENSUALES'!F437</f>
        <v>60.604926699999986</v>
      </c>
      <c r="N53" s="1">
        <f t="shared" si="12"/>
        <v>556.0528028</v>
      </c>
      <c r="O53" s="10"/>
      <c r="P53" s="60">
        <f t="shared" si="13"/>
        <v>-51702.23199624599</v>
      </c>
      <c r="Q53" s="60">
        <f t="shared" si="14"/>
        <v>-370540.7198478631</v>
      </c>
      <c r="R53" s="60">
        <f t="shared" si="15"/>
        <v>-452634.2961654831</v>
      </c>
      <c r="S53" s="60">
        <f t="shared" si="16"/>
        <v>-613175.5632158272</v>
      </c>
      <c r="T53" s="60">
        <f t="shared" si="17"/>
        <v>-302799.30948066886</v>
      </c>
      <c r="U53" s="60">
        <f t="shared" si="18"/>
        <v>-359792.1968042178</v>
      </c>
      <c r="V53" s="60">
        <f t="shared" si="19"/>
        <v>-128470.47878931563</v>
      </c>
      <c r="W53" s="60">
        <f t="shared" si="20"/>
        <v>-17103.423545395603</v>
      </c>
      <c r="X53" s="60">
        <f t="shared" si="21"/>
        <v>-11052.426875844321</v>
      </c>
      <c r="Y53" s="60">
        <f t="shared" si="22"/>
        <v>-0.5825112726574879</v>
      </c>
      <c r="Z53" s="60">
        <f t="shared" si="23"/>
        <v>-1.140178281428702</v>
      </c>
      <c r="AA53" s="60">
        <f t="shared" si="24"/>
        <v>34529.28268081007</v>
      </c>
      <c r="AB53" s="60">
        <f t="shared" si="25"/>
        <v>-108466890.08111398</v>
      </c>
    </row>
    <row r="54" spans="1:28" ht="12.75">
      <c r="A54" s="12" t="s">
        <v>64</v>
      </c>
      <c r="B54" s="1">
        <f>'DATOS MENSUALES'!F438</f>
        <v>95.70200000000001</v>
      </c>
      <c r="C54" s="1">
        <f>'DATOS MENSUALES'!F439</f>
        <v>128.79333529999997</v>
      </c>
      <c r="D54" s="1">
        <f>'DATOS MENSUALES'!F440</f>
        <v>133.9012434</v>
      </c>
      <c r="E54" s="1">
        <f>'DATOS MENSUALES'!F441</f>
        <v>176.7933144</v>
      </c>
      <c r="F54" s="1">
        <f>'DATOS MENSUALES'!F442</f>
        <v>184.07524369999996</v>
      </c>
      <c r="G54" s="1">
        <f>'DATOS MENSUALES'!F443</f>
        <v>102.34321260000002</v>
      </c>
      <c r="H54" s="1">
        <f>'DATOS MENSUALES'!F444</f>
        <v>75.03011519999998</v>
      </c>
      <c r="I54" s="1">
        <f>'DATOS MENSUALES'!F445</f>
        <v>69.29168139999999</v>
      </c>
      <c r="J54" s="1">
        <f>'DATOS MENSUALES'!F446</f>
        <v>75.47506729999999</v>
      </c>
      <c r="K54" s="1">
        <f>'DATOS MENSUALES'!F447</f>
        <v>42.1170352</v>
      </c>
      <c r="L54" s="1">
        <f>'DATOS MENSUALES'!F448</f>
        <v>30.701676999999993</v>
      </c>
      <c r="M54" s="1">
        <f>'DATOS MENSUALES'!F449</f>
        <v>26.781983599999997</v>
      </c>
      <c r="N54" s="1">
        <f t="shared" si="12"/>
        <v>1141.0059091</v>
      </c>
      <c r="O54" s="10"/>
      <c r="P54" s="60">
        <f t="shared" si="13"/>
        <v>29708.24780959867</v>
      </c>
      <c r="Q54" s="60">
        <f t="shared" si="14"/>
        <v>14857.611881019746</v>
      </c>
      <c r="R54" s="60">
        <f t="shared" si="15"/>
        <v>6450.667756481491</v>
      </c>
      <c r="S54" s="60">
        <f t="shared" si="16"/>
        <v>180806.15293813363</v>
      </c>
      <c r="T54" s="60">
        <f t="shared" si="17"/>
        <v>370476.9305174366</v>
      </c>
      <c r="U54" s="60">
        <f t="shared" si="18"/>
        <v>-4888.704934543159</v>
      </c>
      <c r="V54" s="60">
        <f t="shared" si="19"/>
        <v>-78481.9018510869</v>
      </c>
      <c r="W54" s="60">
        <f t="shared" si="20"/>
        <v>-134397.4462511912</v>
      </c>
      <c r="X54" s="60">
        <f t="shared" si="21"/>
        <v>198.87418961795063</v>
      </c>
      <c r="Y54" s="60">
        <f t="shared" si="22"/>
        <v>140.6538237654084</v>
      </c>
      <c r="Z54" s="60">
        <f t="shared" si="23"/>
        <v>306.27089166635574</v>
      </c>
      <c r="AA54" s="60">
        <f t="shared" si="24"/>
        <v>-1.9984000023997528</v>
      </c>
      <c r="AB54" s="60">
        <f t="shared" si="25"/>
        <v>1261376.0705092512</v>
      </c>
    </row>
    <row r="55" spans="1:28" ht="12.75">
      <c r="A55" s="12" t="s">
        <v>65</v>
      </c>
      <c r="B55" s="1">
        <f>'DATOS MENSUALES'!F450</f>
        <v>86.49903900000001</v>
      </c>
      <c r="C55" s="1">
        <f>'DATOS MENSUALES'!F451</f>
        <v>66.2684693</v>
      </c>
      <c r="D55" s="1">
        <f>'DATOS MENSUALES'!F452</f>
        <v>203.40096269999998</v>
      </c>
      <c r="E55" s="1">
        <f>'DATOS MENSUALES'!F453</f>
        <v>102.24944219999998</v>
      </c>
      <c r="F55" s="1">
        <f>'DATOS MENSUALES'!F454</f>
        <v>266.92629730000004</v>
      </c>
      <c r="G55" s="1">
        <f>'DATOS MENSUALES'!F455</f>
        <v>155.54470159999997</v>
      </c>
      <c r="H55" s="1">
        <f>'DATOS MENSUALES'!F456</f>
        <v>147.9380704</v>
      </c>
      <c r="I55" s="1">
        <f>'DATOS MENSUALES'!F457</f>
        <v>158.83682379999996</v>
      </c>
      <c r="J55" s="1">
        <f>'DATOS MENSUALES'!F458</f>
        <v>102.01680929999998</v>
      </c>
      <c r="K55" s="1">
        <f>'DATOS MENSUALES'!F459</f>
        <v>53.177804800000004</v>
      </c>
      <c r="L55" s="1">
        <f>'DATOS MENSUALES'!F460</f>
        <v>34.313999999999986</v>
      </c>
      <c r="M55" s="1">
        <f>'DATOS MENSUALES'!F461</f>
        <v>28.3768099</v>
      </c>
      <c r="N55" s="1">
        <f t="shared" si="12"/>
        <v>1405.5492303</v>
      </c>
      <c r="O55" s="10"/>
      <c r="P55" s="60">
        <f t="shared" si="13"/>
        <v>10315.114990141523</v>
      </c>
      <c r="Q55" s="60">
        <f t="shared" si="14"/>
        <v>-54616.93336962217</v>
      </c>
      <c r="R55" s="60">
        <f t="shared" si="15"/>
        <v>684145.8104365059</v>
      </c>
      <c r="S55" s="60">
        <f t="shared" si="16"/>
        <v>-5829.6140610275925</v>
      </c>
      <c r="T55" s="60">
        <f t="shared" si="17"/>
        <v>3700315.246381453</v>
      </c>
      <c r="U55" s="60">
        <f t="shared" si="18"/>
        <v>47554.22213694007</v>
      </c>
      <c r="V55" s="60">
        <f t="shared" si="19"/>
        <v>27253.39365007451</v>
      </c>
      <c r="W55" s="60">
        <f t="shared" si="20"/>
        <v>56280.08012540497</v>
      </c>
      <c r="X55" s="60">
        <f t="shared" si="21"/>
        <v>33945.452169557044</v>
      </c>
      <c r="Y55" s="60">
        <f t="shared" si="22"/>
        <v>4300.000880936763</v>
      </c>
      <c r="Z55" s="60">
        <f t="shared" si="23"/>
        <v>1109.6742244843356</v>
      </c>
      <c r="AA55" s="60">
        <f t="shared" si="24"/>
        <v>0.03767667933855161</v>
      </c>
      <c r="AB55" s="60">
        <f t="shared" si="25"/>
        <v>51724532.87099437</v>
      </c>
    </row>
    <row r="56" spans="1:28" ht="12.75">
      <c r="A56" s="12" t="s">
        <v>66</v>
      </c>
      <c r="B56" s="1">
        <f>'DATOS MENSUALES'!F462</f>
        <v>28.71882290000001</v>
      </c>
      <c r="C56" s="1">
        <f>'DATOS MENSUALES'!F463</f>
        <v>69.1100588</v>
      </c>
      <c r="D56" s="1">
        <f>'DATOS MENSUALES'!F464</f>
        <v>299.47101360000005</v>
      </c>
      <c r="E56" s="1">
        <f>'DATOS MENSUALES'!F465</f>
        <v>241.9040382</v>
      </c>
      <c r="F56" s="1">
        <f>'DATOS MENSUALES'!F466</f>
        <v>434.215</v>
      </c>
      <c r="G56" s="1">
        <f>'DATOS MENSUALES'!F467</f>
        <v>269.475</v>
      </c>
      <c r="H56" s="1">
        <f>'DATOS MENSUALES'!F468</f>
        <v>247.0311588</v>
      </c>
      <c r="I56" s="1">
        <f>'DATOS MENSUALES'!F469</f>
        <v>141.29368269999995</v>
      </c>
      <c r="J56" s="1">
        <f>'DATOS MENSUALES'!F470</f>
        <v>84.14800000000001</v>
      </c>
      <c r="K56" s="1">
        <f>'DATOS MENSUALES'!F471</f>
        <v>46.887711100000004</v>
      </c>
      <c r="L56" s="1">
        <f>'DATOS MENSUALES'!F472</f>
        <v>33.5619384</v>
      </c>
      <c r="M56" s="1">
        <f>'DATOS MENSUALES'!F473</f>
        <v>32.102999999999994</v>
      </c>
      <c r="N56" s="1">
        <f t="shared" si="12"/>
        <v>1927.9194244999996</v>
      </c>
      <c r="O56" s="10"/>
      <c r="P56" s="60">
        <f t="shared" si="13"/>
        <v>-46702.31057841838</v>
      </c>
      <c r="Q56" s="60">
        <f t="shared" si="14"/>
        <v>-43241.47898267597</v>
      </c>
      <c r="R56" s="60">
        <f t="shared" si="15"/>
        <v>6248312.205678658</v>
      </c>
      <c r="S56" s="60">
        <f t="shared" si="16"/>
        <v>1800577.647848291</v>
      </c>
      <c r="T56" s="60">
        <f t="shared" si="17"/>
        <v>33374159.680988908</v>
      </c>
      <c r="U56" s="60">
        <f t="shared" si="18"/>
        <v>3385801.763577554</v>
      </c>
      <c r="V56" s="60">
        <f t="shared" si="19"/>
        <v>2156020.408078066</v>
      </c>
      <c r="W56" s="60">
        <f t="shared" si="20"/>
        <v>8971.889318170033</v>
      </c>
      <c r="X56" s="60">
        <f t="shared" si="21"/>
        <v>3054.9207810765643</v>
      </c>
      <c r="Y56" s="60">
        <f t="shared" si="22"/>
        <v>991.3970072681778</v>
      </c>
      <c r="Z56" s="60">
        <f t="shared" si="23"/>
        <v>884.9885663074429</v>
      </c>
      <c r="AA56" s="60">
        <f t="shared" si="24"/>
        <v>66.99422573346627</v>
      </c>
      <c r="AB56" s="60">
        <f t="shared" si="25"/>
        <v>716823779.8227307</v>
      </c>
    </row>
    <row r="57" spans="1:28" ht="12.75">
      <c r="A57" s="12" t="s">
        <v>67</v>
      </c>
      <c r="B57" s="1">
        <f>'DATOS MENSUALES'!F474</f>
        <v>194.225</v>
      </c>
      <c r="C57" s="1">
        <f>'DATOS MENSUALES'!F475</f>
        <v>70.47000899999999</v>
      </c>
      <c r="D57" s="1">
        <f>'DATOS MENSUALES'!F476</f>
        <v>54.6929072</v>
      </c>
      <c r="E57" s="1">
        <f>'DATOS MENSUALES'!F477</f>
        <v>53.2706963</v>
      </c>
      <c r="F57" s="1">
        <f>'DATOS MENSUALES'!F478</f>
        <v>56.13697330000001</v>
      </c>
      <c r="G57" s="1">
        <f>'DATOS MENSUALES'!F479</f>
        <v>76.9</v>
      </c>
      <c r="H57" s="1">
        <f>'DATOS MENSUALES'!F480</f>
        <v>98.00759680000002</v>
      </c>
      <c r="I57" s="1">
        <f>'DATOS MENSUALES'!F481</f>
        <v>119.50849690000001</v>
      </c>
      <c r="J57" s="1">
        <f>'DATOS MENSUALES'!F482</f>
        <v>43.19916989999999</v>
      </c>
      <c r="K57" s="1">
        <f>'DATOS MENSUALES'!F483</f>
        <v>25.371999999999996</v>
      </c>
      <c r="L57" s="1">
        <f>'DATOS MENSUALES'!F484</f>
        <v>22.44834940000001</v>
      </c>
      <c r="M57" s="1">
        <f>'DATOS MENSUALES'!F485</f>
        <v>21.785</v>
      </c>
      <c r="N57" s="1">
        <f t="shared" si="12"/>
        <v>836.0161987999999</v>
      </c>
      <c r="O57" s="10"/>
      <c r="P57" s="60">
        <f t="shared" si="13"/>
        <v>2171459.101212604</v>
      </c>
      <c r="Q57" s="60">
        <f t="shared" si="14"/>
        <v>-38407.45313350827</v>
      </c>
      <c r="R57" s="60">
        <f t="shared" si="15"/>
        <v>-222469.16094044846</v>
      </c>
      <c r="S57" s="60">
        <f t="shared" si="16"/>
        <v>-300443.82246220816</v>
      </c>
      <c r="T57" s="60">
        <f t="shared" si="17"/>
        <v>-176718.03675198424</v>
      </c>
      <c r="U57" s="60">
        <f t="shared" si="18"/>
        <v>-76306.7305861874</v>
      </c>
      <c r="V57" s="60">
        <f t="shared" si="19"/>
        <v>-7805.890846346418</v>
      </c>
      <c r="W57" s="60">
        <f t="shared" si="20"/>
        <v>-1.0181891764256839</v>
      </c>
      <c r="X57" s="60">
        <f t="shared" si="21"/>
        <v>-18481.10590765789</v>
      </c>
      <c r="Y57" s="60">
        <f t="shared" si="22"/>
        <v>-1538.5869360095269</v>
      </c>
      <c r="Z57" s="60">
        <f t="shared" si="23"/>
        <v>-3.461285220147272</v>
      </c>
      <c r="AA57" s="60">
        <f t="shared" si="24"/>
        <v>-244.91118995773707</v>
      </c>
      <c r="AB57" s="60">
        <f t="shared" si="25"/>
        <v>-7638642.6409165105</v>
      </c>
    </row>
    <row r="58" spans="1:28" ht="12.75">
      <c r="A58" s="12" t="s">
        <v>68</v>
      </c>
      <c r="B58" s="1">
        <f>'DATOS MENSUALES'!F486</f>
        <v>41.910288800000004</v>
      </c>
      <c r="C58" s="1">
        <f>'DATOS MENSUALES'!F487</f>
        <v>85.94608749999999</v>
      </c>
      <c r="D58" s="1">
        <f>'DATOS MENSUALES'!F488</f>
        <v>91.5144365</v>
      </c>
      <c r="E58" s="1">
        <f>'DATOS MENSUALES'!F489</f>
        <v>78.95808490000002</v>
      </c>
      <c r="F58" s="1">
        <f>'DATOS MENSUALES'!F490</f>
        <v>77.5115123</v>
      </c>
      <c r="G58" s="1">
        <f>'DATOS MENSUALES'!F491</f>
        <v>47.3831153</v>
      </c>
      <c r="H58" s="1">
        <f>'DATOS MENSUALES'!F492</f>
        <v>94.82</v>
      </c>
      <c r="I58" s="1">
        <f>'DATOS MENSUALES'!F493</f>
        <v>94.52220770000004</v>
      </c>
      <c r="J58" s="1">
        <f>'DATOS MENSUALES'!F494</f>
        <v>34.575959799999985</v>
      </c>
      <c r="K58" s="1">
        <f>'DATOS MENSUALES'!F495</f>
        <v>20.779345799999994</v>
      </c>
      <c r="L58" s="1">
        <f>'DATOS MENSUALES'!F496</f>
        <v>19.036999999999995</v>
      </c>
      <c r="M58" s="1">
        <f>'DATOS MENSUALES'!F497</f>
        <v>24.182276000000005</v>
      </c>
      <c r="N58" s="1">
        <f t="shared" si="12"/>
        <v>711.1403146000001</v>
      </c>
      <c r="O58" s="10"/>
      <c r="P58" s="60">
        <f t="shared" si="13"/>
        <v>-11884.259233840516</v>
      </c>
      <c r="Q58" s="60">
        <f t="shared" si="14"/>
        <v>-6091.800262673034</v>
      </c>
      <c r="R58" s="60">
        <f t="shared" si="15"/>
        <v>-13433.042929636507</v>
      </c>
      <c r="S58" s="60">
        <f t="shared" si="16"/>
        <v>-70388.2245270405</v>
      </c>
      <c r="T58" s="60">
        <f t="shared" si="17"/>
        <v>-41935.107834344635</v>
      </c>
      <c r="U58" s="60">
        <f t="shared" si="18"/>
        <v>-372191.9125086521</v>
      </c>
      <c r="V58" s="60">
        <f t="shared" si="19"/>
        <v>-12205.943558750738</v>
      </c>
      <c r="W58" s="60">
        <f t="shared" si="20"/>
        <v>-17560.421179655874</v>
      </c>
      <c r="X58" s="60">
        <f t="shared" si="21"/>
        <v>-43103.49595011167</v>
      </c>
      <c r="Y58" s="60">
        <f t="shared" si="22"/>
        <v>-4202.216801353644</v>
      </c>
      <c r="Z58" s="60">
        <f t="shared" si="23"/>
        <v>-119.38801803371386</v>
      </c>
      <c r="AA58" s="60">
        <f t="shared" si="24"/>
        <v>-57.48084105092146</v>
      </c>
      <c r="AB58" s="60">
        <f t="shared" si="25"/>
        <v>-33329687.071398944</v>
      </c>
    </row>
    <row r="59" spans="1:28" ht="12.75">
      <c r="A59" s="12" t="s">
        <v>69</v>
      </c>
      <c r="B59" s="1">
        <f>'DATOS MENSUALES'!F498</f>
        <v>29.4414673</v>
      </c>
      <c r="C59" s="1">
        <f>'DATOS MENSUALES'!F499</f>
        <v>18.61</v>
      </c>
      <c r="D59" s="1">
        <f>'DATOS MENSUALES'!F500</f>
        <v>160.4006004</v>
      </c>
      <c r="E59" s="1">
        <f>'DATOS MENSUALES'!F501</f>
        <v>89.44090560000001</v>
      </c>
      <c r="F59" s="1">
        <f>'DATOS MENSUALES'!F502</f>
        <v>54.472840900000016</v>
      </c>
      <c r="G59" s="1">
        <f>'DATOS MENSUALES'!F503</f>
        <v>52.6248965</v>
      </c>
      <c r="H59" s="1">
        <f>'DATOS MENSUALES'!F504</f>
        <v>57.405</v>
      </c>
      <c r="I59" s="1">
        <f>'DATOS MENSUALES'!F505</f>
        <v>48.698460999999995</v>
      </c>
      <c r="J59" s="1">
        <f>'DATOS MENSUALES'!F506</f>
        <v>35.90722219999999</v>
      </c>
      <c r="K59" s="1">
        <f>'DATOS MENSUALES'!F507</f>
        <v>22.297000000000004</v>
      </c>
      <c r="L59" s="1">
        <f>'DATOS MENSUALES'!F508</f>
        <v>20.586651899999996</v>
      </c>
      <c r="M59" s="1">
        <f>'DATOS MENSUALES'!F509</f>
        <v>40.86684979999999</v>
      </c>
      <c r="N59" s="1">
        <f t="shared" si="12"/>
        <v>630.7518956</v>
      </c>
      <c r="O59" s="10"/>
      <c r="P59" s="60">
        <f t="shared" si="13"/>
        <v>-43946.85072298779</v>
      </c>
      <c r="Q59" s="60">
        <f t="shared" si="14"/>
        <v>-627210.9851238608</v>
      </c>
      <c r="R59" s="60">
        <f t="shared" si="15"/>
        <v>91822.84251431143</v>
      </c>
      <c r="S59" s="60">
        <f t="shared" si="16"/>
        <v>-29235.423151849107</v>
      </c>
      <c r="T59" s="60">
        <f t="shared" si="17"/>
        <v>-192910.45199627662</v>
      </c>
      <c r="U59" s="60">
        <f t="shared" si="18"/>
        <v>-296610.8225334087</v>
      </c>
      <c r="V59" s="60">
        <f t="shared" si="19"/>
        <v>-220781.5958712687</v>
      </c>
      <c r="W59" s="60">
        <f t="shared" si="20"/>
        <v>-370394.70671375154</v>
      </c>
      <c r="X59" s="60">
        <f t="shared" si="21"/>
        <v>-38377.797760091766</v>
      </c>
      <c r="Y59" s="60">
        <f t="shared" si="22"/>
        <v>-3124.6035257119083</v>
      </c>
      <c r="Z59" s="60">
        <f t="shared" si="23"/>
        <v>-38.42194033264568</v>
      </c>
      <c r="AA59" s="60">
        <f t="shared" si="24"/>
        <v>2109.6027834946776</v>
      </c>
      <c r="AB59" s="60">
        <f t="shared" si="25"/>
        <v>-65064962.76816389</v>
      </c>
    </row>
    <row r="60" spans="1:28" ht="12.75">
      <c r="A60" s="12" t="s">
        <v>70</v>
      </c>
      <c r="B60" s="1">
        <f>'DATOS MENSUALES'!F510</f>
        <v>33.3565695</v>
      </c>
      <c r="C60" s="1">
        <f>'DATOS MENSUALES'!F511</f>
        <v>177.37400000000002</v>
      </c>
      <c r="D60" s="1">
        <f>'DATOS MENSUALES'!F512</f>
        <v>77.04080409999997</v>
      </c>
      <c r="E60" s="1">
        <f>'DATOS MENSUALES'!F513</f>
        <v>47.46119799999999</v>
      </c>
      <c r="F60" s="1">
        <f>'DATOS MENSUALES'!F514</f>
        <v>40.3081498</v>
      </c>
      <c r="G60" s="1">
        <f>'DATOS MENSUALES'!F515</f>
        <v>29.517421999999996</v>
      </c>
      <c r="H60" s="1">
        <f>'DATOS MENSUALES'!F516</f>
        <v>92.7651105</v>
      </c>
      <c r="I60" s="1">
        <f>'DATOS MENSUALES'!F517</f>
        <v>221.50655070000002</v>
      </c>
      <c r="J60" s="1">
        <f>'DATOS MENSUALES'!F518</f>
        <v>93.98660510000002</v>
      </c>
      <c r="K60" s="1">
        <f>'DATOS MENSUALES'!F519</f>
        <v>26.5375811</v>
      </c>
      <c r="L60" s="1">
        <f>'DATOS MENSUALES'!F520</f>
        <v>23.936488599999997</v>
      </c>
      <c r="M60" s="1">
        <f>'DATOS MENSUALES'!F521</f>
        <v>25.377167300000004</v>
      </c>
      <c r="N60" s="1">
        <f t="shared" si="12"/>
        <v>889.1676467</v>
      </c>
      <c r="O60" s="10"/>
      <c r="P60" s="60">
        <f t="shared" si="13"/>
        <v>-30882.777086913473</v>
      </c>
      <c r="Q60" s="60">
        <f t="shared" si="14"/>
        <v>391652.8212959206</v>
      </c>
      <c r="R60" s="60">
        <f t="shared" si="15"/>
        <v>-55941.1501784387</v>
      </c>
      <c r="S60" s="60">
        <f t="shared" si="16"/>
        <v>-385602.4511312611</v>
      </c>
      <c r="T60" s="60">
        <f t="shared" si="17"/>
        <v>-372404.43620455306</v>
      </c>
      <c r="U60" s="60">
        <f t="shared" si="18"/>
        <v>-724095.6908226251</v>
      </c>
      <c r="V60" s="60">
        <f t="shared" si="19"/>
        <v>-15774.35298770924</v>
      </c>
      <c r="W60" s="60">
        <f t="shared" si="20"/>
        <v>1030057.0256679355</v>
      </c>
      <c r="X60" s="60">
        <f t="shared" si="21"/>
        <v>14435.13656342316</v>
      </c>
      <c r="Y60" s="60">
        <f t="shared" si="22"/>
        <v>-1118.027886485829</v>
      </c>
      <c r="Z60" s="60">
        <f t="shared" si="23"/>
        <v>-1.4771734158043708E-05</v>
      </c>
      <c r="AA60" s="60">
        <f t="shared" si="24"/>
        <v>-18.91467579698426</v>
      </c>
      <c r="AB60" s="60">
        <f t="shared" si="25"/>
        <v>-2972984.4917549132</v>
      </c>
    </row>
    <row r="61" spans="1:28" ht="12.75">
      <c r="A61" s="12" t="s">
        <v>71</v>
      </c>
      <c r="B61" s="1">
        <f>'DATOS MENSUALES'!F522</f>
        <v>22.646676599999996</v>
      </c>
      <c r="C61" s="1">
        <f>'DATOS MENSUALES'!F523</f>
        <v>199.33634340000003</v>
      </c>
      <c r="D61" s="1">
        <f>'DATOS MENSUALES'!F524</f>
        <v>107.80127280000002</v>
      </c>
      <c r="E61" s="1">
        <f>'DATOS MENSUALES'!F525</f>
        <v>115.65969380000001</v>
      </c>
      <c r="F61" s="1">
        <f>'DATOS MENSUALES'!F526</f>
        <v>71.6694164</v>
      </c>
      <c r="G61" s="1">
        <f>'DATOS MENSUALES'!F527</f>
        <v>100.2022984</v>
      </c>
      <c r="H61" s="1">
        <f>'DATOS MENSUALES'!F528</f>
        <v>161.7190448</v>
      </c>
      <c r="I61" s="1">
        <f>'DATOS MENSUALES'!F529</f>
        <v>219.54256860000004</v>
      </c>
      <c r="J61" s="1">
        <f>'DATOS MENSUALES'!F530</f>
        <v>133.61654070000003</v>
      </c>
      <c r="K61" s="1">
        <f>'DATOS MENSUALES'!F531</f>
        <v>49.2037744</v>
      </c>
      <c r="L61" s="1">
        <f>'DATOS MENSUALES'!F532</f>
        <v>32.7737781</v>
      </c>
      <c r="M61" s="1">
        <f>'DATOS MENSUALES'!F533</f>
        <v>27.565174000000003</v>
      </c>
      <c r="N61" s="1">
        <f t="shared" si="12"/>
        <v>1241.7365820000002</v>
      </c>
      <c r="O61" s="10"/>
      <c r="P61" s="60">
        <f t="shared" si="13"/>
        <v>-74533.70200128961</v>
      </c>
      <c r="Q61" s="60">
        <f t="shared" si="14"/>
        <v>860813.921808084</v>
      </c>
      <c r="R61" s="60">
        <f t="shared" si="15"/>
        <v>-419.30652168803937</v>
      </c>
      <c r="S61" s="60">
        <f t="shared" si="16"/>
        <v>-96.53161080949997</v>
      </c>
      <c r="T61" s="60">
        <f t="shared" si="17"/>
        <v>-66846.55432769614</v>
      </c>
      <c r="U61" s="60">
        <f t="shared" si="18"/>
        <v>-6981.939387637018</v>
      </c>
      <c r="V61" s="60">
        <f t="shared" si="19"/>
        <v>84457.35687377946</v>
      </c>
      <c r="W61" s="60">
        <f t="shared" si="20"/>
        <v>971123.8417793314</v>
      </c>
      <c r="X61" s="60">
        <f t="shared" si="21"/>
        <v>261880.08410125243</v>
      </c>
      <c r="Y61" s="60">
        <f t="shared" si="22"/>
        <v>1855.1106246388306</v>
      </c>
      <c r="Z61" s="60">
        <f t="shared" si="23"/>
        <v>684.4391005926293</v>
      </c>
      <c r="AA61" s="60">
        <f t="shared" si="24"/>
        <v>-0.10811860670373769</v>
      </c>
      <c r="AB61" s="60">
        <f t="shared" si="25"/>
        <v>9100295.506174007</v>
      </c>
    </row>
    <row r="62" spans="1:28" ht="12.75">
      <c r="A62" s="12" t="s">
        <v>72</v>
      </c>
      <c r="B62" s="1">
        <f>'DATOS MENSUALES'!F534</f>
        <v>32.7357362</v>
      </c>
      <c r="C62" s="1">
        <f>'DATOS MENSUALES'!F535</f>
        <v>192.96403060000003</v>
      </c>
      <c r="D62" s="1">
        <f>'DATOS MENSUALES'!F536</f>
        <v>122.96287679999998</v>
      </c>
      <c r="E62" s="1">
        <f>'DATOS MENSUALES'!F537</f>
        <v>172.49850659999993</v>
      </c>
      <c r="F62" s="1">
        <f>'DATOS MENSUALES'!F538</f>
        <v>244.81399999999996</v>
      </c>
      <c r="G62" s="1">
        <f>'DATOS MENSUALES'!F539</f>
        <v>107.10230869999998</v>
      </c>
      <c r="H62" s="1">
        <f>'DATOS MENSUALES'!F540</f>
        <v>188.2965005</v>
      </c>
      <c r="I62" s="1">
        <f>'DATOS MENSUALES'!F541</f>
        <v>124.10853100000001</v>
      </c>
      <c r="J62" s="1">
        <f>'DATOS MENSUALES'!F542</f>
        <v>94.21491320000001</v>
      </c>
      <c r="K62" s="1">
        <f>'DATOS MENSUALES'!F543</f>
        <v>38.85074459999999</v>
      </c>
      <c r="L62" s="1">
        <f>'DATOS MENSUALES'!F544</f>
        <v>26.6814968</v>
      </c>
      <c r="M62" s="1">
        <f>'DATOS MENSUALES'!F545</f>
        <v>24.145</v>
      </c>
      <c r="N62" s="1">
        <f t="shared" si="12"/>
        <v>1369.374645</v>
      </c>
      <c r="O62" s="10"/>
      <c r="P62" s="60">
        <f t="shared" si="13"/>
        <v>-32752.62372237121</v>
      </c>
      <c r="Q62" s="60">
        <f t="shared" si="14"/>
        <v>699152.0268982617</v>
      </c>
      <c r="R62" s="60">
        <f t="shared" si="15"/>
        <v>452.42866806702483</v>
      </c>
      <c r="S62" s="60">
        <f t="shared" si="16"/>
        <v>142658.21019499013</v>
      </c>
      <c r="T62" s="60">
        <f t="shared" si="17"/>
        <v>2329371.672144554</v>
      </c>
      <c r="U62" s="60">
        <f t="shared" si="18"/>
        <v>-1821.5853807830235</v>
      </c>
      <c r="V62" s="60">
        <f t="shared" si="19"/>
        <v>349687.2105060055</v>
      </c>
      <c r="W62" s="60">
        <f t="shared" si="20"/>
        <v>46.42339668875255</v>
      </c>
      <c r="X62" s="60">
        <f t="shared" si="21"/>
        <v>14845.015595948036</v>
      </c>
      <c r="Y62" s="60">
        <f t="shared" si="22"/>
        <v>7.236926063209013</v>
      </c>
      <c r="Z62" s="60">
        <f t="shared" si="23"/>
        <v>20.13412194917192</v>
      </c>
      <c r="AA62" s="60">
        <f t="shared" si="24"/>
        <v>-59.162562111139984</v>
      </c>
      <c r="AB62" s="60">
        <f t="shared" si="25"/>
        <v>38074216.63617832</v>
      </c>
    </row>
    <row r="63" spans="1:28" ht="12.75">
      <c r="A63" s="12" t="s">
        <v>73</v>
      </c>
      <c r="B63" s="1">
        <f>'DATOS MENSUALES'!F546</f>
        <v>23.911329199999994</v>
      </c>
      <c r="C63" s="1">
        <f>'DATOS MENSUALES'!F547</f>
        <v>56.767992899999996</v>
      </c>
      <c r="D63" s="1">
        <f>'DATOS MENSUALES'!F548</f>
        <v>78.28762219999999</v>
      </c>
      <c r="E63" s="1">
        <f>'DATOS MENSUALES'!F549</f>
        <v>90.56673549999998</v>
      </c>
      <c r="F63" s="1">
        <f>'DATOS MENSUALES'!F550</f>
        <v>145.95267270000002</v>
      </c>
      <c r="G63" s="1">
        <f>'DATOS MENSUALES'!F551</f>
        <v>111.02808709999996</v>
      </c>
      <c r="H63" s="1">
        <f>'DATOS MENSUALES'!F552</f>
        <v>92.58521939999997</v>
      </c>
      <c r="I63" s="1">
        <f>'DATOS MENSUALES'!F553</f>
        <v>107.27800000000002</v>
      </c>
      <c r="J63" s="1">
        <f>'DATOS MENSUALES'!F554</f>
        <v>45.87515740000001</v>
      </c>
      <c r="K63" s="1">
        <f>'DATOS MENSUALES'!F555</f>
        <v>26.7826782</v>
      </c>
      <c r="L63" s="1">
        <f>'DATOS MENSUALES'!F556</f>
        <v>22.823352099999997</v>
      </c>
      <c r="M63" s="1">
        <f>'DATOS MENSUALES'!F557</f>
        <v>49.873</v>
      </c>
      <c r="N63" s="1">
        <f t="shared" si="12"/>
        <v>851.7318467</v>
      </c>
      <c r="O63" s="10"/>
      <c r="P63" s="60">
        <f t="shared" si="13"/>
        <v>-68014.24471145366</v>
      </c>
      <c r="Q63" s="60">
        <f t="shared" si="14"/>
        <v>-106776.42627918809</v>
      </c>
      <c r="R63" s="60">
        <f t="shared" si="15"/>
        <v>-50646.424952622554</v>
      </c>
      <c r="S63" s="60">
        <f t="shared" si="16"/>
        <v>-26145.848395030724</v>
      </c>
      <c r="T63" s="60">
        <f t="shared" si="17"/>
        <v>38268.68276422692</v>
      </c>
      <c r="U63" s="60">
        <f t="shared" si="18"/>
        <v>-569.1162789452679</v>
      </c>
      <c r="V63" s="60">
        <f t="shared" si="19"/>
        <v>-16116.235362953163</v>
      </c>
      <c r="W63" s="60">
        <f t="shared" si="20"/>
        <v>-2319.1124719414856</v>
      </c>
      <c r="X63" s="60">
        <f t="shared" si="21"/>
        <v>-13418.271315709744</v>
      </c>
      <c r="Y63" s="60">
        <f t="shared" si="22"/>
        <v>-1040.6770571087923</v>
      </c>
      <c r="Z63" s="60">
        <f t="shared" si="23"/>
        <v>-1.4724895340854136</v>
      </c>
      <c r="AA63" s="60">
        <f t="shared" si="24"/>
        <v>10405.109043469134</v>
      </c>
      <c r="AB63" s="60">
        <f t="shared" si="25"/>
        <v>-5952032.686004061</v>
      </c>
    </row>
    <row r="64" spans="1:28" ht="12.75">
      <c r="A64" s="12" t="s">
        <v>74</v>
      </c>
      <c r="B64" s="1">
        <f>'DATOS MENSUALES'!F558</f>
        <v>68.3109146</v>
      </c>
      <c r="C64" s="1">
        <f>'DATOS MENSUALES'!F559</f>
        <v>73.6528098</v>
      </c>
      <c r="D64" s="1">
        <f>'DATOS MENSUALES'!F560</f>
        <v>64.8104328</v>
      </c>
      <c r="E64" s="1">
        <f>'DATOS MENSUALES'!F561</f>
        <v>134.24149219999998</v>
      </c>
      <c r="F64" s="1">
        <f>'DATOS MENSUALES'!F562</f>
        <v>143.95</v>
      </c>
      <c r="G64" s="1">
        <f>'DATOS MENSUALES'!F563</f>
        <v>104.8716605</v>
      </c>
      <c r="H64" s="1">
        <f>'DATOS MENSUALES'!F564</f>
        <v>88.6590414</v>
      </c>
      <c r="I64" s="1">
        <f>'DATOS MENSUALES'!F565</f>
        <v>95.06535740000001</v>
      </c>
      <c r="J64" s="1">
        <f>'DATOS MENSUALES'!F566</f>
        <v>54.44404809999999</v>
      </c>
      <c r="K64" s="1">
        <f>'DATOS MENSUALES'!F567</f>
        <v>47.3345771</v>
      </c>
      <c r="L64" s="1">
        <f>'DATOS MENSUALES'!F568</f>
        <v>26.982814599999998</v>
      </c>
      <c r="M64" s="1">
        <f>'DATOS MENSUALES'!F569</f>
        <v>40.565006499999996</v>
      </c>
      <c r="N64" s="1">
        <f t="shared" si="12"/>
        <v>942.888155</v>
      </c>
      <c r="O64" s="10"/>
      <c r="P64" s="60">
        <f t="shared" si="13"/>
        <v>45.889805543850045</v>
      </c>
      <c r="Q64" s="60">
        <f t="shared" si="14"/>
        <v>-28531.122334115502</v>
      </c>
      <c r="R64" s="60">
        <f t="shared" si="15"/>
        <v>-128600.94817325071</v>
      </c>
      <c r="S64" s="60">
        <f t="shared" si="16"/>
        <v>2740.770210695752</v>
      </c>
      <c r="T64" s="60">
        <f t="shared" si="17"/>
        <v>31843.355528673223</v>
      </c>
      <c r="U64" s="60">
        <f t="shared" si="18"/>
        <v>-3013.116164108973</v>
      </c>
      <c r="V64" s="60">
        <f t="shared" si="19"/>
        <v>-24859.943924687796</v>
      </c>
      <c r="W64" s="60">
        <f t="shared" si="20"/>
        <v>-16482.4084473362</v>
      </c>
      <c r="X64" s="60">
        <f t="shared" si="21"/>
        <v>-3507.6352293842633</v>
      </c>
      <c r="Y64" s="60">
        <f t="shared" si="22"/>
        <v>1130.7495058332686</v>
      </c>
      <c r="Z64" s="60">
        <f t="shared" si="23"/>
        <v>27.59260316499642</v>
      </c>
      <c r="AA64" s="60">
        <f t="shared" si="24"/>
        <v>1964.13213712334</v>
      </c>
      <c r="AB64" s="60">
        <f t="shared" si="25"/>
        <v>-730707.6602331327</v>
      </c>
    </row>
    <row r="65" spans="1:28" ht="12.75">
      <c r="A65" s="12" t="s">
        <v>75</v>
      </c>
      <c r="B65" s="1">
        <f>'DATOS MENSUALES'!F570</f>
        <v>210.19748330000002</v>
      </c>
      <c r="C65" s="1">
        <f>'DATOS MENSUALES'!F571</f>
        <v>207.6434765</v>
      </c>
      <c r="D65" s="1">
        <f>'DATOS MENSUALES'!F572</f>
        <v>265.63643780000007</v>
      </c>
      <c r="E65" s="1">
        <f>'DATOS MENSUALES'!F573</f>
        <v>266.70003049999997</v>
      </c>
      <c r="F65" s="1">
        <f>'DATOS MENSUALES'!F574</f>
        <v>220.73027020000004</v>
      </c>
      <c r="G65" s="1">
        <f>'DATOS MENSUALES'!F575</f>
        <v>196.60918759999998</v>
      </c>
      <c r="H65" s="1">
        <f>'DATOS MENSUALES'!F576</f>
        <v>240.62655390000006</v>
      </c>
      <c r="I65" s="1">
        <f>'DATOS MENSUALES'!F577</f>
        <v>247.2087444</v>
      </c>
      <c r="J65" s="1">
        <f>'DATOS MENSUALES'!F578</f>
        <v>218.03110350000003</v>
      </c>
      <c r="K65" s="1">
        <f>'DATOS MENSUALES'!F579</f>
        <v>204.6429999999999</v>
      </c>
      <c r="L65" s="1">
        <f>'DATOS MENSUALES'!F580</f>
        <v>40.728000000000016</v>
      </c>
      <c r="M65" s="1">
        <f>'DATOS MENSUALES'!F581</f>
        <v>31.752000000000002</v>
      </c>
      <c r="N65" s="1">
        <f t="shared" si="12"/>
        <v>2350.5062877</v>
      </c>
      <c r="O65" s="10"/>
      <c r="P65" s="60">
        <f t="shared" si="13"/>
        <v>3078160.3270910876</v>
      </c>
      <c r="Q65" s="60">
        <f t="shared" si="14"/>
        <v>1106597.5057585873</v>
      </c>
      <c r="R65" s="60">
        <f t="shared" si="15"/>
        <v>3398708.4202463906</v>
      </c>
      <c r="S65" s="60">
        <f t="shared" si="16"/>
        <v>3141197.204952687</v>
      </c>
      <c r="T65" s="60">
        <f t="shared" si="17"/>
        <v>1276455.9303026083</v>
      </c>
      <c r="U65" s="60">
        <f t="shared" si="18"/>
        <v>461783.14633407985</v>
      </c>
      <c r="V65" s="60">
        <f t="shared" si="19"/>
        <v>1850992.0111208563</v>
      </c>
      <c r="W65" s="60">
        <f t="shared" si="20"/>
        <v>2033622.858787265</v>
      </c>
      <c r="X65" s="60">
        <f t="shared" si="21"/>
        <v>3267690.6086536027</v>
      </c>
      <c r="Y65" s="60">
        <f t="shared" si="22"/>
        <v>4718514.388315218</v>
      </c>
      <c r="Z65" s="60">
        <f t="shared" si="23"/>
        <v>4713.724021385084</v>
      </c>
      <c r="AA65" s="60">
        <f t="shared" si="24"/>
        <v>51.08262732060309</v>
      </c>
      <c r="AB65" s="60">
        <f t="shared" si="25"/>
        <v>2287174248.673172</v>
      </c>
    </row>
    <row r="66" spans="1:28" ht="12.75">
      <c r="A66" s="12" t="s">
        <v>76</v>
      </c>
      <c r="B66" s="1">
        <f>'DATOS MENSUALES'!F582</f>
        <v>49.9509056</v>
      </c>
      <c r="C66" s="1">
        <f>'DATOS MENSUALES'!F583</f>
        <v>52.22767610000001</v>
      </c>
      <c r="D66" s="1">
        <f>'DATOS MENSUALES'!F584</f>
        <v>28.63913509999999</v>
      </c>
      <c r="E66" s="1">
        <f>'DATOS MENSUALES'!F585</f>
        <v>27.327159399999992</v>
      </c>
      <c r="F66" s="1">
        <f>'DATOS MENSUALES'!F586</f>
        <v>37.65689849999999</v>
      </c>
      <c r="G66" s="1">
        <f>'DATOS MENSUALES'!F587</f>
        <v>37.747</v>
      </c>
      <c r="H66" s="1">
        <f>'DATOS MENSUALES'!F588</f>
        <v>83.55603409999998</v>
      </c>
      <c r="I66" s="1">
        <f>'DATOS MENSUALES'!F589</f>
        <v>52.4632888</v>
      </c>
      <c r="J66" s="1">
        <f>'DATOS MENSUALES'!F590</f>
        <v>53.72800000000001</v>
      </c>
      <c r="K66" s="1">
        <f>'DATOS MENSUALES'!F591</f>
        <v>33.57899999999999</v>
      </c>
      <c r="L66" s="1">
        <f>'DATOS MENSUALES'!F592</f>
        <v>26.984000000000005</v>
      </c>
      <c r="M66" s="1">
        <f>'DATOS MENSUALES'!F593</f>
        <v>26.809779199999998</v>
      </c>
      <c r="N66" s="1">
        <f t="shared" si="12"/>
        <v>510.6688767999999</v>
      </c>
      <c r="O66" s="10"/>
      <c r="P66" s="60">
        <f t="shared" si="13"/>
        <v>-3228.5523521981672</v>
      </c>
      <c r="Q66" s="60">
        <f t="shared" si="14"/>
        <v>-140460.59229439354</v>
      </c>
      <c r="R66" s="60">
        <f t="shared" si="15"/>
        <v>-650517.3424469109</v>
      </c>
      <c r="S66" s="60">
        <f t="shared" si="16"/>
        <v>-802278.5645888303</v>
      </c>
      <c r="T66" s="60">
        <f t="shared" si="17"/>
        <v>-415110.3321590751</v>
      </c>
      <c r="U66" s="60">
        <f t="shared" si="18"/>
        <v>-542702.404966605</v>
      </c>
      <c r="V66" s="60">
        <f t="shared" si="19"/>
        <v>-40312.957173280185</v>
      </c>
      <c r="W66" s="60">
        <f t="shared" si="20"/>
        <v>-315143.2642969097</v>
      </c>
      <c r="X66" s="60">
        <f t="shared" si="21"/>
        <v>-4027.287391608398</v>
      </c>
      <c r="Y66" s="60">
        <f t="shared" si="22"/>
        <v>-37.17510957192418</v>
      </c>
      <c r="Z66" s="60">
        <f t="shared" si="23"/>
        <v>27.62508832298813</v>
      </c>
      <c r="AA66" s="60">
        <f t="shared" si="24"/>
        <v>-1.8690002879517327</v>
      </c>
      <c r="AB66" s="60">
        <f t="shared" si="25"/>
        <v>-142473429.5655781</v>
      </c>
    </row>
    <row r="67" spans="1:28" ht="12.75">
      <c r="A67" s="12" t="s">
        <v>77</v>
      </c>
      <c r="B67" s="1">
        <f>'DATOS MENSUALES'!F594</f>
        <v>32.452000000000005</v>
      </c>
      <c r="C67" s="1">
        <f>'DATOS MENSUALES'!F595</f>
        <v>404.6463215999999</v>
      </c>
      <c r="D67" s="1">
        <f>'DATOS MENSUALES'!F596</f>
        <v>522.1751982</v>
      </c>
      <c r="E67" s="1">
        <f>'DATOS MENSUALES'!F597</f>
        <v>140.356</v>
      </c>
      <c r="F67" s="1">
        <f>'DATOS MENSUALES'!F598</f>
        <v>73.90530589999999</v>
      </c>
      <c r="G67" s="1">
        <f>'DATOS MENSUALES'!F599</f>
        <v>56.6655906</v>
      </c>
      <c r="H67" s="1">
        <f>'DATOS MENSUALES'!F600</f>
        <v>63.3735997</v>
      </c>
      <c r="I67" s="1">
        <f>'DATOS MENSUALES'!F601</f>
        <v>46.43185120000001</v>
      </c>
      <c r="J67" s="1">
        <f>'DATOS MENSUALES'!F602</f>
        <v>34.2845117</v>
      </c>
      <c r="K67" s="1">
        <f>'DATOS MENSUALES'!F603</f>
        <v>27.905</v>
      </c>
      <c r="L67" s="1">
        <f>'DATOS MENSUALES'!F604</f>
        <v>26.311593800000004</v>
      </c>
      <c r="M67" s="1">
        <f>'DATOS MENSUALES'!F605</f>
        <v>28.319564199999995</v>
      </c>
      <c r="N67" s="1">
        <f t="shared" si="12"/>
        <v>1456.8265369</v>
      </c>
      <c r="O67" s="10"/>
      <c r="P67" s="60">
        <f t="shared" si="13"/>
        <v>-33631.73886369392</v>
      </c>
      <c r="Q67" s="60">
        <f t="shared" si="14"/>
        <v>27118114.138669632</v>
      </c>
      <c r="R67" s="60">
        <f t="shared" si="15"/>
        <v>67364084.84026931</v>
      </c>
      <c r="S67" s="60">
        <f t="shared" si="16"/>
        <v>8131.5296884332865</v>
      </c>
      <c r="T67" s="60">
        <f t="shared" si="17"/>
        <v>-56395.86114995791</v>
      </c>
      <c r="U67" s="60">
        <f t="shared" si="18"/>
        <v>-245897.40436060753</v>
      </c>
      <c r="V67" s="60">
        <f t="shared" si="19"/>
        <v>-161619.57872053707</v>
      </c>
      <c r="W67" s="60">
        <f t="shared" si="20"/>
        <v>-406583.65948758234</v>
      </c>
      <c r="X67" s="60">
        <f t="shared" si="21"/>
        <v>-44187.32923915512</v>
      </c>
      <c r="Y67" s="60">
        <f t="shared" si="22"/>
        <v>-731.7908544570436</v>
      </c>
      <c r="Z67" s="60">
        <f t="shared" si="23"/>
        <v>12.987301201582275</v>
      </c>
      <c r="AA67" s="60">
        <f t="shared" si="24"/>
        <v>0.02148393608270086</v>
      </c>
      <c r="AB67" s="60">
        <f t="shared" si="25"/>
        <v>76153942.51418369</v>
      </c>
    </row>
    <row r="68" spans="1:28" ht="12.75">
      <c r="A68" s="12" t="s">
        <v>78</v>
      </c>
      <c r="B68" s="1">
        <f>'DATOS MENSUALES'!F606</f>
        <v>158.76386259999998</v>
      </c>
      <c r="C68" s="1">
        <f>'DATOS MENSUALES'!F607</f>
        <v>88.558</v>
      </c>
      <c r="D68" s="1">
        <f>'DATOS MENSUALES'!F608</f>
        <v>47.57724509999999</v>
      </c>
      <c r="E68" s="1">
        <f>'DATOS MENSUALES'!F609</f>
        <v>60.214226600000025</v>
      </c>
      <c r="F68" s="1">
        <f>'DATOS MENSUALES'!F610</f>
        <v>55.767485499999985</v>
      </c>
      <c r="G68" s="1">
        <f>'DATOS MENSUALES'!F611</f>
        <v>242.57299999999992</v>
      </c>
      <c r="H68" s="1">
        <f>'DATOS MENSUALES'!F612</f>
        <v>105.76399999999998</v>
      </c>
      <c r="I68" s="1">
        <f>'DATOS MENSUALES'!F613</f>
        <v>70.9469261</v>
      </c>
      <c r="J68" s="1">
        <f>'DATOS MENSUALES'!F614</f>
        <v>33.79834060000001</v>
      </c>
      <c r="K68" s="1">
        <f>'DATOS MENSUALES'!F615</f>
        <v>18.251</v>
      </c>
      <c r="L68" s="1">
        <f>'DATOS MENSUALES'!F616</f>
        <v>12.955</v>
      </c>
      <c r="M68" s="1">
        <f>'DATOS MENSUALES'!F617</f>
        <v>16.961000000000002</v>
      </c>
      <c r="N68" s="1">
        <f t="shared" si="12"/>
        <v>912.1300864999998</v>
      </c>
      <c r="O68" s="10"/>
      <c r="P68" s="60">
        <f t="shared" si="13"/>
        <v>831462.5854331083</v>
      </c>
      <c r="Q68" s="60">
        <f t="shared" si="14"/>
        <v>-3834.138047920997</v>
      </c>
      <c r="R68" s="60">
        <f t="shared" si="15"/>
        <v>-310409.41879417695</v>
      </c>
      <c r="S68" s="60">
        <f t="shared" si="16"/>
        <v>-216354.00765225987</v>
      </c>
      <c r="T68" s="60">
        <f t="shared" si="17"/>
        <v>-180231.73916199442</v>
      </c>
      <c r="U68" s="60">
        <f t="shared" si="18"/>
        <v>1872594.848794279</v>
      </c>
      <c r="V68" s="60">
        <f t="shared" si="19"/>
        <v>-1763.0154889998223</v>
      </c>
      <c r="W68" s="60">
        <f t="shared" si="20"/>
        <v>-121784.94593431175</v>
      </c>
      <c r="X68" s="60">
        <f t="shared" si="21"/>
        <v>-46035.466249666366</v>
      </c>
      <c r="Y68" s="60">
        <f t="shared" si="22"/>
        <v>-6503.045850505955</v>
      </c>
      <c r="Z68" s="60">
        <f t="shared" si="23"/>
        <v>-1333.188265981504</v>
      </c>
      <c r="AA68" s="60">
        <f t="shared" si="24"/>
        <v>-1360.4611309749598</v>
      </c>
      <c r="AB68" s="60">
        <f t="shared" si="25"/>
        <v>-1764029.5823304013</v>
      </c>
    </row>
    <row r="69" spans="1:28" ht="12.75">
      <c r="A69" s="12" t="s">
        <v>79</v>
      </c>
      <c r="B69" s="1">
        <f>'DATOS MENSUALES'!F618</f>
        <v>24.933448300000002</v>
      </c>
      <c r="C69" s="1">
        <f>'DATOS MENSUALES'!F619</f>
        <v>25.415999999999997</v>
      </c>
      <c r="D69" s="1">
        <f>'DATOS MENSUALES'!F620</f>
        <v>24.17347269999999</v>
      </c>
      <c r="E69" s="1">
        <f>'DATOS MENSUALES'!F621</f>
        <v>50.99280250000001</v>
      </c>
      <c r="F69" s="1">
        <f>'DATOS MENSUALES'!F622</f>
        <v>35.445</v>
      </c>
      <c r="G69" s="1">
        <f>'DATOS MENSUALES'!F623</f>
        <v>33.84609249999999</v>
      </c>
      <c r="H69" s="1">
        <f>'DATOS MENSUALES'!F624</f>
        <v>62.78473760000001</v>
      </c>
      <c r="I69" s="1">
        <f>'DATOS MENSUALES'!F625</f>
        <v>44.19318329999999</v>
      </c>
      <c r="J69" s="1">
        <f>'DATOS MENSUALES'!F626</f>
        <v>39.36516190000001</v>
      </c>
      <c r="K69" s="1">
        <f>'DATOS MENSUALES'!F627</f>
        <v>13.111852499999998</v>
      </c>
      <c r="L69" s="1">
        <f>'DATOS MENSUALES'!F628</f>
        <v>16.102746900000003</v>
      </c>
      <c r="M69" s="1">
        <f>'DATOS MENSUALES'!F629</f>
        <v>14.534181699999996</v>
      </c>
      <c r="N69" s="1">
        <f t="shared" si="12"/>
        <v>384.8986799</v>
      </c>
      <c r="O69" s="10"/>
      <c r="P69" s="60">
        <f t="shared" si="13"/>
        <v>-63031.875755986504</v>
      </c>
      <c r="Q69" s="60">
        <f t="shared" si="14"/>
        <v>-489182.76409998076</v>
      </c>
      <c r="R69" s="60">
        <f t="shared" si="15"/>
        <v>-756370.5017962393</v>
      </c>
      <c r="S69" s="60">
        <f t="shared" si="16"/>
        <v>-332152.9106689109</v>
      </c>
      <c r="T69" s="60">
        <f t="shared" si="17"/>
        <v>-453141.7560360106</v>
      </c>
      <c r="U69" s="60">
        <f t="shared" si="18"/>
        <v>-624347.9032405997</v>
      </c>
      <c r="V69" s="60">
        <f t="shared" si="19"/>
        <v>-166918.05125422866</v>
      </c>
      <c r="W69" s="60">
        <f t="shared" si="20"/>
        <v>-444567.7604770516</v>
      </c>
      <c r="X69" s="60">
        <f t="shared" si="21"/>
        <v>-27743.452786618065</v>
      </c>
      <c r="Y69" s="60">
        <f t="shared" si="22"/>
        <v>-13489.120766168448</v>
      </c>
      <c r="Z69" s="60">
        <f t="shared" si="23"/>
        <v>-485.2685873794379</v>
      </c>
      <c r="AA69" s="60">
        <f t="shared" si="24"/>
        <v>-2464.4159879611016</v>
      </c>
      <c r="AB69" s="60">
        <f t="shared" si="25"/>
        <v>-272172996.658518</v>
      </c>
    </row>
    <row r="70" spans="1:28" ht="12.75">
      <c r="A70" s="12" t="s">
        <v>80</v>
      </c>
      <c r="B70" s="1">
        <f>'DATOS MENSUALES'!F630</f>
        <v>57.62098950000001</v>
      </c>
      <c r="C70" s="1">
        <f>'DATOS MENSUALES'!F631</f>
        <v>32.35299999999999</v>
      </c>
      <c r="D70" s="1">
        <f>'DATOS MENSUALES'!F632</f>
        <v>47.21</v>
      </c>
      <c r="E70" s="1">
        <f>'DATOS MENSUALES'!F633</f>
        <v>22.392000000000003</v>
      </c>
      <c r="F70" s="1">
        <f>'DATOS MENSUALES'!F634</f>
        <v>16.356399000000003</v>
      </c>
      <c r="G70" s="1">
        <f>'DATOS MENSUALES'!F635</f>
        <v>29.01806600000001</v>
      </c>
      <c r="H70" s="1">
        <f>'DATOS MENSUALES'!F636</f>
        <v>38.768455999999986</v>
      </c>
      <c r="I70" s="1">
        <f>'DATOS MENSUALES'!F637</f>
        <v>116.6067737</v>
      </c>
      <c r="J70" s="1">
        <f>'DATOS MENSUALES'!F638</f>
        <v>50.30270050000003</v>
      </c>
      <c r="K70" s="1">
        <f>'DATOS MENSUALES'!F639</f>
        <v>19.427791000000003</v>
      </c>
      <c r="L70" s="1">
        <f>'DATOS MENSUALES'!F640</f>
        <v>12.465874899999994</v>
      </c>
      <c r="M70" s="1">
        <f>'DATOS MENSUALES'!F641</f>
        <v>9.4890949</v>
      </c>
      <c r="N70" s="1">
        <f t="shared" si="12"/>
        <v>452.01114550000005</v>
      </c>
      <c r="O70" s="10"/>
      <c r="P70" s="60">
        <f t="shared" si="13"/>
        <v>-359.3860955482092</v>
      </c>
      <c r="Q70" s="60">
        <f t="shared" si="14"/>
        <v>-371020.7048541891</v>
      </c>
      <c r="R70" s="60">
        <f t="shared" si="15"/>
        <v>-315487.745402944</v>
      </c>
      <c r="S70" s="60">
        <f t="shared" si="16"/>
        <v>-937020.0704677668</v>
      </c>
      <c r="T70" s="60">
        <f t="shared" si="17"/>
        <v>-881904.2325350515</v>
      </c>
      <c r="U70" s="60">
        <f t="shared" si="18"/>
        <v>-736242.8577128996</v>
      </c>
      <c r="V70" s="60">
        <f t="shared" si="19"/>
        <v>-494464.386048646</v>
      </c>
      <c r="W70" s="60">
        <f t="shared" si="20"/>
        <v>-59.673329519118525</v>
      </c>
      <c r="X70" s="60">
        <f t="shared" si="21"/>
        <v>-7228.603858096215</v>
      </c>
      <c r="Y70" s="60">
        <f t="shared" si="22"/>
        <v>-5348.980900463972</v>
      </c>
      <c r="Z70" s="60">
        <f t="shared" si="23"/>
        <v>-1518.9516057455305</v>
      </c>
      <c r="AA70" s="60">
        <f t="shared" si="24"/>
        <v>-6385.655315836681</v>
      </c>
      <c r="AB70" s="60">
        <f t="shared" si="25"/>
        <v>-196069505.33975422</v>
      </c>
    </row>
    <row r="71" spans="1:28" ht="12.75">
      <c r="A71" s="12" t="s">
        <v>81</v>
      </c>
      <c r="B71" s="1">
        <f>'DATOS MENSUALES'!F642</f>
        <v>269.54098100000004</v>
      </c>
      <c r="C71" s="1">
        <f>'DATOS MENSUALES'!F643</f>
        <v>237.69854519999998</v>
      </c>
      <c r="D71" s="1">
        <f>'DATOS MENSUALES'!F644</f>
        <v>52.025935200000006</v>
      </c>
      <c r="E71" s="1">
        <f>'DATOS MENSUALES'!F645</f>
        <v>97.611137</v>
      </c>
      <c r="F71" s="1">
        <f>'DATOS MENSUALES'!F646</f>
        <v>105.53790820000002</v>
      </c>
      <c r="G71" s="1">
        <f>'DATOS MENSUALES'!F647</f>
        <v>101.8450927</v>
      </c>
      <c r="H71" s="1">
        <f>'DATOS MENSUALES'!F648</f>
        <v>56.54176290000002</v>
      </c>
      <c r="I71" s="1">
        <f>'DATOS MENSUALES'!F649</f>
        <v>262.6199182</v>
      </c>
      <c r="J71" s="1">
        <f>'DATOS MENSUALES'!F650</f>
        <v>59.05771009999999</v>
      </c>
      <c r="K71" s="1">
        <f>'DATOS MENSUALES'!F651</f>
        <v>26.964000000000002</v>
      </c>
      <c r="L71" s="1">
        <f>'DATOS MENSUALES'!F652</f>
        <v>18.931169499999992</v>
      </c>
      <c r="M71" s="1">
        <f>'DATOS MENSUALES'!F653</f>
        <v>14.2343999</v>
      </c>
      <c r="N71" s="1">
        <f t="shared" si="12"/>
        <v>1302.6085598999998</v>
      </c>
      <c r="O71" s="10"/>
      <c r="P71" s="60">
        <f t="shared" si="13"/>
        <v>8591224.516000994</v>
      </c>
      <c r="Q71" s="60">
        <f t="shared" si="14"/>
        <v>2378684.802543174</v>
      </c>
      <c r="R71" s="60">
        <f t="shared" si="15"/>
        <v>-253156.6463761638</v>
      </c>
      <c r="S71" s="60">
        <f t="shared" si="16"/>
        <v>-11598.195722602717</v>
      </c>
      <c r="T71" s="60">
        <f t="shared" si="17"/>
        <v>-302.91734707447625</v>
      </c>
      <c r="U71" s="60">
        <f t="shared" si="18"/>
        <v>-5331.906961302451</v>
      </c>
      <c r="V71" s="60">
        <f t="shared" si="19"/>
        <v>-230377.40011903353</v>
      </c>
      <c r="W71" s="60">
        <f t="shared" si="20"/>
        <v>2869668.265442358</v>
      </c>
      <c r="X71" s="60">
        <f t="shared" si="21"/>
        <v>-1184.3930100434923</v>
      </c>
      <c r="Y71" s="60">
        <f t="shared" si="22"/>
        <v>-985.8087764097048</v>
      </c>
      <c r="Z71" s="60">
        <f t="shared" si="23"/>
        <v>-127.25255787996379</v>
      </c>
      <c r="AA71" s="60">
        <f t="shared" si="24"/>
        <v>-2632.169739210726</v>
      </c>
      <c r="AB71" s="60">
        <f t="shared" si="25"/>
        <v>19606594.671341345</v>
      </c>
    </row>
    <row r="72" spans="1:28" ht="12.75">
      <c r="A72" s="12" t="s">
        <v>82</v>
      </c>
      <c r="B72" s="1">
        <f>'DATOS MENSUALES'!F654</f>
        <v>14.439467899999999</v>
      </c>
      <c r="C72" s="1">
        <f>'DATOS MENSUALES'!F655</f>
        <v>76.64181629999999</v>
      </c>
      <c r="D72" s="1">
        <f>'DATOS MENSUALES'!F656</f>
        <v>23.902</v>
      </c>
      <c r="E72" s="1">
        <f>'DATOS MENSUALES'!F657</f>
        <v>53.15821699999999</v>
      </c>
      <c r="F72" s="1">
        <f>'DATOS MENSUALES'!F658</f>
        <v>75.18</v>
      </c>
      <c r="G72" s="1">
        <f>'DATOS MENSUALES'!F659</f>
        <v>43.58400000000001</v>
      </c>
      <c r="H72" s="1">
        <f>'DATOS MENSUALES'!F660</f>
        <v>19.671795700000008</v>
      </c>
      <c r="I72" s="1">
        <f>'DATOS MENSUALES'!F661</f>
        <v>25.9643292</v>
      </c>
      <c r="J72" s="1">
        <f>'DATOS MENSUALES'!F662</f>
        <v>23.947284499999995</v>
      </c>
      <c r="K72" s="1">
        <f>'DATOS MENSUALES'!F663</f>
        <v>14.623156100000001</v>
      </c>
      <c r="L72" s="1">
        <f>'DATOS MENSUALES'!F664</f>
        <v>10.700398099999996</v>
      </c>
      <c r="M72" s="1">
        <f>'DATOS MENSUALES'!F665</f>
        <v>9.9252791</v>
      </c>
      <c r="N72" s="1">
        <f t="shared" si="12"/>
        <v>391.73774390000005</v>
      </c>
      <c r="O72" s="10"/>
      <c r="P72" s="60">
        <f t="shared" si="13"/>
        <v>-127197.21639717049</v>
      </c>
      <c r="Q72" s="60">
        <f t="shared" si="14"/>
        <v>-20950.806505386485</v>
      </c>
      <c r="R72" s="60">
        <f t="shared" si="15"/>
        <v>-763151.5550852455</v>
      </c>
      <c r="S72" s="60">
        <f t="shared" si="16"/>
        <v>-301960.0528313764</v>
      </c>
      <c r="T72" s="60">
        <f t="shared" si="17"/>
        <v>-50956.979418220086</v>
      </c>
      <c r="U72" s="60">
        <f t="shared" si="18"/>
        <v>-434333.7294785858</v>
      </c>
      <c r="V72" s="60">
        <f t="shared" si="19"/>
        <v>-946177.1055159257</v>
      </c>
      <c r="W72" s="60">
        <f t="shared" si="20"/>
        <v>-845254.0840856079</v>
      </c>
      <c r="X72" s="60">
        <f t="shared" si="21"/>
        <v>-95385.99240534012</v>
      </c>
      <c r="Y72" s="60">
        <f t="shared" si="22"/>
        <v>-11079.5957541145</v>
      </c>
      <c r="Z72" s="60">
        <f t="shared" si="23"/>
        <v>-2331.804660210461</v>
      </c>
      <c r="AA72" s="60">
        <f t="shared" si="24"/>
        <v>-5945.7652040916755</v>
      </c>
      <c r="AB72" s="60">
        <f t="shared" si="25"/>
        <v>-263646773.11568728</v>
      </c>
    </row>
    <row r="73" spans="1:28" ht="12.75">
      <c r="A73" s="12" t="s">
        <v>83</v>
      </c>
      <c r="B73" s="1">
        <f>'DATOS MENSUALES'!F666</f>
        <v>4.290066000000001</v>
      </c>
      <c r="C73" s="1">
        <f>'DATOS MENSUALES'!F667</f>
        <v>66.31893030000002</v>
      </c>
      <c r="D73" s="1">
        <f>'DATOS MENSUALES'!F668</f>
        <v>185.0897042</v>
      </c>
      <c r="E73" s="1">
        <f>'DATOS MENSUALES'!F669</f>
        <v>476.10408430000007</v>
      </c>
      <c r="F73" s="1">
        <f>'DATOS MENSUALES'!F670</f>
        <v>194.07869160000004</v>
      </c>
      <c r="G73" s="1">
        <f>'DATOS MENSUALES'!F671</f>
        <v>159.22057749999996</v>
      </c>
      <c r="H73" s="1">
        <f>'DATOS MENSUALES'!F672</f>
        <v>230.30641069999996</v>
      </c>
      <c r="I73" s="1">
        <f>'DATOS MENSUALES'!F673</f>
        <v>284.3840456</v>
      </c>
      <c r="J73" s="1">
        <f>'DATOS MENSUALES'!F674</f>
        <v>91.67609279999999</v>
      </c>
      <c r="K73" s="1">
        <f>'DATOS MENSUALES'!F675</f>
        <v>39.442146099999995</v>
      </c>
      <c r="L73" s="1">
        <f>'DATOS MENSUALES'!F676</f>
        <v>26.144195399999997</v>
      </c>
      <c r="M73" s="1">
        <f>'DATOS MENSUALES'!F677</f>
        <v>21.6958349</v>
      </c>
      <c r="N73" s="1">
        <f t="shared" si="12"/>
        <v>1778.7507794</v>
      </c>
      <c r="O73" s="10"/>
      <c r="P73" s="60">
        <f t="shared" si="13"/>
        <v>-220794.21132237554</v>
      </c>
      <c r="Q73" s="60">
        <f t="shared" si="14"/>
        <v>-54399.3039608837</v>
      </c>
      <c r="R73" s="60">
        <f t="shared" si="15"/>
        <v>340122.22609900567</v>
      </c>
      <c r="S73" s="60">
        <f t="shared" si="16"/>
        <v>45063704.98288847</v>
      </c>
      <c r="T73" s="60">
        <f t="shared" si="17"/>
        <v>547841.8975547391</v>
      </c>
      <c r="U73" s="60">
        <f t="shared" si="18"/>
        <v>63547.15169605164</v>
      </c>
      <c r="V73" s="60">
        <f t="shared" si="19"/>
        <v>1422381.9193688734</v>
      </c>
      <c r="W73" s="60">
        <f t="shared" si="20"/>
        <v>4400424.367780231</v>
      </c>
      <c r="X73" s="60">
        <f t="shared" si="21"/>
        <v>10703.369500529374</v>
      </c>
      <c r="Y73" s="60">
        <f t="shared" si="22"/>
        <v>16.111381135188466</v>
      </c>
      <c r="Z73" s="60">
        <f t="shared" si="23"/>
        <v>10.405499076780469</v>
      </c>
      <c r="AA73" s="60">
        <f t="shared" si="24"/>
        <v>-255.53213581570773</v>
      </c>
      <c r="AB73" s="60">
        <f t="shared" si="25"/>
        <v>414814442.8168064</v>
      </c>
    </row>
    <row r="74" spans="1:28" s="24" customFormat="1" ht="12.75">
      <c r="A74" s="21" t="s">
        <v>84</v>
      </c>
      <c r="B74" s="22">
        <f>'DATOS MENSUALES'!F678</f>
        <v>22.1798177</v>
      </c>
      <c r="C74" s="22">
        <f>'DATOS MENSUALES'!F679</f>
        <v>33.0266011</v>
      </c>
      <c r="D74" s="22">
        <f>'DATOS MENSUALES'!F680</f>
        <v>353.58428430000004</v>
      </c>
      <c r="E74" s="22">
        <f>'DATOS MENSUALES'!F681</f>
        <v>163.959</v>
      </c>
      <c r="F74" s="22">
        <f>'DATOS MENSUALES'!F682</f>
        <v>91.32580709999999</v>
      </c>
      <c r="G74" s="22">
        <f>'DATOS MENSUALES'!F683</f>
        <v>66.22193750000002</v>
      </c>
      <c r="H74" s="22">
        <f>'DATOS MENSUALES'!F684</f>
        <v>69.24854789999999</v>
      </c>
      <c r="I74" s="22">
        <f>'DATOS MENSUALES'!F685</f>
        <v>61.0529049</v>
      </c>
      <c r="J74" s="22">
        <f>'DATOS MENSUALES'!F686</f>
        <v>69.8063121</v>
      </c>
      <c r="K74" s="22">
        <f>'DATOS MENSUALES'!F687</f>
        <v>30.8809804</v>
      </c>
      <c r="L74" s="22">
        <f>'DATOS MENSUALES'!F688</f>
        <v>23.74399999999999</v>
      </c>
      <c r="M74" s="22">
        <f>'DATOS MENSUALES'!F689</f>
        <v>24.737367400000004</v>
      </c>
      <c r="N74" s="22">
        <f t="shared" si="12"/>
        <v>1009.7675604000001</v>
      </c>
      <c r="O74" s="23"/>
      <c r="P74" s="60">
        <f t="shared" si="13"/>
        <v>-77041.83728746798</v>
      </c>
      <c r="Q74" s="60">
        <f t="shared" si="14"/>
        <v>-360684.0838685132</v>
      </c>
      <c r="R74" s="60">
        <f t="shared" si="15"/>
        <v>13532019.990741476</v>
      </c>
      <c r="S74" s="60">
        <f t="shared" si="16"/>
        <v>83522.29411858054</v>
      </c>
      <c r="T74" s="60">
        <f t="shared" si="17"/>
        <v>-9166.14943185899</v>
      </c>
      <c r="U74" s="60">
        <f t="shared" si="18"/>
        <v>-149663.835762972</v>
      </c>
      <c r="V74" s="60">
        <f t="shared" si="19"/>
        <v>-114762.6673417193</v>
      </c>
      <c r="W74" s="60">
        <f t="shared" si="20"/>
        <v>-210237.49933451263</v>
      </c>
      <c r="X74" s="60">
        <f t="shared" si="21"/>
        <v>0.004765945308784725</v>
      </c>
      <c r="Y74" s="60">
        <f t="shared" si="22"/>
        <v>-219.85563344247706</v>
      </c>
      <c r="Z74" s="60">
        <f t="shared" si="23"/>
        <v>-0.01022184229872038</v>
      </c>
      <c r="AA74" s="60">
        <f t="shared" si="24"/>
        <v>-36.07442741844453</v>
      </c>
      <c r="AB74" s="60">
        <f t="shared" si="25"/>
        <v>-12472.340866098924</v>
      </c>
    </row>
    <row r="75" spans="1:28" s="24" customFormat="1" ht="12.75">
      <c r="A75" s="21" t="s">
        <v>85</v>
      </c>
      <c r="B75" s="22">
        <f>'DATOS MENSUALES'!F690</f>
        <v>33.8406047</v>
      </c>
      <c r="C75" s="22">
        <f>'DATOS MENSUALES'!F691</f>
        <v>398.70666910000006</v>
      </c>
      <c r="D75" s="22">
        <f>'DATOS MENSUALES'!F692</f>
        <v>388.65490259999996</v>
      </c>
      <c r="E75" s="22">
        <f>'DATOS MENSUALES'!F693</f>
        <v>189.5536317</v>
      </c>
      <c r="F75" s="22">
        <f>'DATOS MENSUALES'!F694</f>
        <v>122.43700000000003</v>
      </c>
      <c r="G75" s="22">
        <f>'DATOS MENSUALES'!F695</f>
        <v>88.41647080000004</v>
      </c>
      <c r="H75" s="22">
        <f>'DATOS MENSUALES'!F696</f>
        <v>104.65</v>
      </c>
      <c r="I75" s="22">
        <f>'DATOS MENSUALES'!F697</f>
        <v>112.00462819999997</v>
      </c>
      <c r="J75" s="22">
        <f>'DATOS MENSUALES'!F698</f>
        <v>88.19100000000002</v>
      </c>
      <c r="K75" s="22">
        <f>'DATOS MENSUALES'!F699</f>
        <v>30.874213300000005</v>
      </c>
      <c r="L75" s="22">
        <f>'DATOS MENSUALES'!F700</f>
        <v>21.452391399999996</v>
      </c>
      <c r="M75" s="22">
        <f>'DATOS MENSUALES'!F701</f>
        <v>51.449000000000005</v>
      </c>
      <c r="N75" s="22">
        <f t="shared" si="12"/>
        <v>1630.2305118000004</v>
      </c>
      <c r="O75" s="23"/>
      <c r="P75" s="60">
        <f t="shared" si="13"/>
        <v>-29475.352989572555</v>
      </c>
      <c r="Q75" s="60">
        <f t="shared" si="14"/>
        <v>25541322.53036274</v>
      </c>
      <c r="R75" s="60">
        <f t="shared" si="15"/>
        <v>20429005.581321575</v>
      </c>
      <c r="S75" s="60">
        <f t="shared" si="16"/>
        <v>332908.29667886585</v>
      </c>
      <c r="T75" s="60">
        <f t="shared" si="17"/>
        <v>1055.9520525361825</v>
      </c>
      <c r="U75" s="60">
        <f t="shared" si="18"/>
        <v>-29499.82947501933</v>
      </c>
      <c r="V75" s="60">
        <f t="shared" si="19"/>
        <v>-2297.1010116118546</v>
      </c>
      <c r="W75" s="60">
        <f t="shared" si="20"/>
        <v>-616.2723182809451</v>
      </c>
      <c r="X75" s="60">
        <f t="shared" si="21"/>
        <v>6386.172525511791</v>
      </c>
      <c r="Y75" s="60">
        <f t="shared" si="22"/>
        <v>-220.59598119483738</v>
      </c>
      <c r="Z75" s="60">
        <f t="shared" si="23"/>
        <v>-15.787439314534312</v>
      </c>
      <c r="AA75" s="60">
        <f t="shared" si="24"/>
        <v>12825.115319292841</v>
      </c>
      <c r="AB75" s="60">
        <f t="shared" si="25"/>
        <v>213067282.44004822</v>
      </c>
    </row>
    <row r="76" spans="1:28" s="24" customFormat="1" ht="12.75">
      <c r="A76" s="21" t="s">
        <v>86</v>
      </c>
      <c r="B76" s="22">
        <f>'DATOS MENSUALES'!F702</f>
        <v>20.987131200000007</v>
      </c>
      <c r="C76" s="22">
        <f>'DATOS MENSUALES'!F703</f>
        <v>20.7913794</v>
      </c>
      <c r="D76" s="22">
        <f>'DATOS MENSUALES'!F704</f>
        <v>15.791000000000006</v>
      </c>
      <c r="E76" s="22">
        <f>'DATOS MENSUALES'!F705</f>
        <v>38.7925718</v>
      </c>
      <c r="F76" s="22">
        <f>'DATOS MENSUALES'!F706</f>
        <v>31.2465539</v>
      </c>
      <c r="G76" s="22">
        <f>'DATOS MENSUALES'!F707</f>
        <v>59.015</v>
      </c>
      <c r="H76" s="22">
        <f>'DATOS MENSUALES'!F708</f>
        <v>58.30199999999999</v>
      </c>
      <c r="I76" s="22">
        <f>'DATOS MENSUALES'!F709</f>
        <v>74.13609770000001</v>
      </c>
      <c r="J76" s="22">
        <f>'DATOS MENSUALES'!F710</f>
        <v>16.7321481</v>
      </c>
      <c r="K76" s="22">
        <f>'DATOS MENSUALES'!F711</f>
        <v>11.322000000000006</v>
      </c>
      <c r="L76" s="22">
        <f>'DATOS MENSUALES'!F712</f>
        <v>8.4793077</v>
      </c>
      <c r="M76" s="22">
        <f>'DATOS MENSUALES'!F713</f>
        <v>34.07</v>
      </c>
      <c r="N76" s="22">
        <f t="shared" si="12"/>
        <v>389.6651898</v>
      </c>
      <c r="O76" s="23"/>
      <c r="P76" s="60">
        <f t="shared" si="13"/>
        <v>-83703.48354055248</v>
      </c>
      <c r="Q76" s="60">
        <f t="shared" si="14"/>
        <v>-580471.8650296194</v>
      </c>
      <c r="R76" s="60">
        <f t="shared" si="15"/>
        <v>-984927.0081251423</v>
      </c>
      <c r="S76" s="60">
        <f t="shared" si="16"/>
        <v>-540435.5299469348</v>
      </c>
      <c r="T76" s="60">
        <f t="shared" si="17"/>
        <v>-531584.9643498482</v>
      </c>
      <c r="U76" s="60">
        <f t="shared" si="18"/>
        <v>-219257.80098448906</v>
      </c>
      <c r="V76" s="60">
        <f t="shared" si="19"/>
        <v>-211096.7173121828</v>
      </c>
      <c r="W76" s="60">
        <f t="shared" si="20"/>
        <v>-99758.06403157477</v>
      </c>
      <c r="X76" s="60">
        <f t="shared" si="21"/>
        <v>-148085.23612364163</v>
      </c>
      <c r="Y76" s="60">
        <f t="shared" si="22"/>
        <v>-16766.3466585391</v>
      </c>
      <c r="Z76" s="60">
        <f t="shared" si="23"/>
        <v>-3710.7132666568095</v>
      </c>
      <c r="AA76" s="60">
        <f t="shared" si="24"/>
        <v>219.08516636576252</v>
      </c>
      <c r="AB76" s="60">
        <f t="shared" si="25"/>
        <v>-266211523.33087614</v>
      </c>
    </row>
    <row r="77" spans="1:28" s="24" customFormat="1" ht="12.75">
      <c r="A77" s="21" t="s">
        <v>87</v>
      </c>
      <c r="B77" s="22">
        <f>'DATOS MENSUALES'!F714</f>
        <v>173.11200000000002</v>
      </c>
      <c r="C77" s="22">
        <f>'DATOS MENSUALES'!F715</f>
        <v>53.74799999999999</v>
      </c>
      <c r="D77" s="22">
        <f>'DATOS MENSUALES'!F716</f>
        <v>46.1989744</v>
      </c>
      <c r="E77" s="22">
        <f>'DATOS MENSUALES'!F717</f>
        <v>34.32155110000001</v>
      </c>
      <c r="F77" s="22">
        <f>'DATOS MENSUALES'!F718</f>
        <v>34.589</v>
      </c>
      <c r="G77" s="22">
        <f>'DATOS MENSUALES'!F719</f>
        <v>23.923296499999996</v>
      </c>
      <c r="H77" s="22">
        <f>'DATOS MENSUALES'!F720</f>
        <v>177.76770139999996</v>
      </c>
      <c r="I77" s="22">
        <f>'DATOS MENSUALES'!F721</f>
        <v>167.07236400000008</v>
      </c>
      <c r="J77" s="22">
        <f>'DATOS MENSUALES'!F722</f>
        <v>33.584102</v>
      </c>
      <c r="K77" s="22">
        <f>'DATOS MENSUALES'!F723</f>
        <v>20.266256999999992</v>
      </c>
      <c r="L77" s="22">
        <f>'DATOS MENSUALES'!F724</f>
        <v>13.330121800000004</v>
      </c>
      <c r="M77" s="22">
        <f>'DATOS MENSUALES'!F725</f>
        <v>12.955529100000005</v>
      </c>
      <c r="N77" s="22">
        <f t="shared" si="12"/>
        <v>790.8688973000002</v>
      </c>
      <c r="O77" s="23"/>
      <c r="P77" s="60">
        <f t="shared" si="13"/>
        <v>1273100.5499467168</v>
      </c>
      <c r="Q77" s="60">
        <f t="shared" si="14"/>
        <v>-128493.28176270497</v>
      </c>
      <c r="R77" s="60">
        <f t="shared" si="15"/>
        <v>-329753.8584862801</v>
      </c>
      <c r="S77" s="60">
        <f t="shared" si="16"/>
        <v>-634403.0100935587</v>
      </c>
      <c r="T77" s="60">
        <f t="shared" si="17"/>
        <v>-468461.40334115014</v>
      </c>
      <c r="U77" s="60">
        <f t="shared" si="18"/>
        <v>-868028.0993833774</v>
      </c>
      <c r="V77" s="60">
        <f t="shared" si="19"/>
        <v>215171.4965971859</v>
      </c>
      <c r="W77" s="60">
        <f t="shared" si="20"/>
        <v>100920.2883337286</v>
      </c>
      <c r="X77" s="60">
        <f t="shared" si="21"/>
        <v>-46865.96853660602</v>
      </c>
      <c r="Y77" s="60">
        <f t="shared" si="22"/>
        <v>-4615.932082436802</v>
      </c>
      <c r="Z77" s="60">
        <f t="shared" si="23"/>
        <v>-1201.4632427376664</v>
      </c>
      <c r="AA77" s="60">
        <f t="shared" si="24"/>
        <v>-3433.410412819119</v>
      </c>
      <c r="AB77" s="60">
        <f t="shared" si="25"/>
        <v>-14188214.20332295</v>
      </c>
    </row>
    <row r="78" spans="1:28" s="24" customFormat="1" ht="12.75">
      <c r="A78" s="21" t="s">
        <v>88</v>
      </c>
      <c r="B78" s="22">
        <f>'DATOS MENSUALES'!F726</f>
        <v>9.695163000000004</v>
      </c>
      <c r="C78" s="22">
        <f>'DATOS MENSUALES'!F727</f>
        <v>65.76299999999998</v>
      </c>
      <c r="D78" s="22">
        <f>'DATOS MENSUALES'!F728</f>
        <v>267.56</v>
      </c>
      <c r="E78" s="22">
        <f>'DATOS MENSUALES'!F729</f>
        <v>534.6379999999999</v>
      </c>
      <c r="F78" s="22">
        <f>'DATOS MENSUALES'!F730</f>
        <v>296.8359171999999</v>
      </c>
      <c r="G78" s="22">
        <f>'DATOS MENSUALES'!F731</f>
        <v>520.7288099000002</v>
      </c>
      <c r="H78" s="22">
        <f>'DATOS MENSUALES'!F732</f>
        <v>123.695</v>
      </c>
      <c r="I78" s="22">
        <f>'DATOS MENSUALES'!F733</f>
        <v>85.27389879999998</v>
      </c>
      <c r="J78" s="22">
        <f>'DATOS MENSUALES'!F734</f>
        <v>44.83759090000001</v>
      </c>
      <c r="K78" s="22">
        <f>'DATOS MENSUALES'!F735</f>
        <v>32.4797656</v>
      </c>
      <c r="L78" s="22">
        <f>'DATOS MENSUALES'!F736</f>
        <v>23.292</v>
      </c>
      <c r="M78" s="22">
        <f>'DATOS MENSUALES'!F737</f>
        <v>17.9845527</v>
      </c>
      <c r="N78" s="22">
        <f t="shared" si="12"/>
        <v>2022.7836980999998</v>
      </c>
      <c r="O78" s="23"/>
      <c r="P78" s="60">
        <f t="shared" si="13"/>
        <v>-166697.98037077588</v>
      </c>
      <c r="Q78" s="60">
        <f t="shared" si="14"/>
        <v>-56829.046262637006</v>
      </c>
      <c r="R78" s="60">
        <f t="shared" si="15"/>
        <v>3530832.2689318163</v>
      </c>
      <c r="S78" s="60">
        <f t="shared" si="16"/>
        <v>71159188.04236446</v>
      </c>
      <c r="T78" s="60">
        <f t="shared" si="17"/>
        <v>6288808.840315427</v>
      </c>
      <c r="U78" s="60">
        <f t="shared" si="18"/>
        <v>64680960.45731719</v>
      </c>
      <c r="V78" s="60">
        <f t="shared" si="19"/>
        <v>200.2516313465857</v>
      </c>
      <c r="W78" s="60">
        <f t="shared" si="20"/>
        <v>-43765.38947332099</v>
      </c>
      <c r="X78" s="60">
        <f t="shared" si="21"/>
        <v>-15253.793796966585</v>
      </c>
      <c r="Y78" s="60">
        <f t="shared" si="22"/>
        <v>-87.33364622265175</v>
      </c>
      <c r="Z78" s="60">
        <f t="shared" si="23"/>
        <v>-0.29945185088063536</v>
      </c>
      <c r="AA78" s="60">
        <f t="shared" si="24"/>
        <v>-1017.2024742166859</v>
      </c>
      <c r="AB78" s="60">
        <f t="shared" si="25"/>
        <v>969785490.232768</v>
      </c>
    </row>
    <row r="79" spans="1:28" s="24" customFormat="1" ht="12.75">
      <c r="A79" s="21" t="s">
        <v>89</v>
      </c>
      <c r="B79" s="22">
        <f>'DATOS MENSUALES'!F738</f>
        <v>82.71583300000002</v>
      </c>
      <c r="C79" s="22">
        <f>'DATOS MENSUALES'!F739</f>
        <v>27.6377217</v>
      </c>
      <c r="D79" s="22">
        <f>'DATOS MENSUALES'!F740</f>
        <v>15.719287999999995</v>
      </c>
      <c r="E79" s="22">
        <f>'DATOS MENSUALES'!F741</f>
        <v>70.36714750000002</v>
      </c>
      <c r="F79" s="22">
        <f>'DATOS MENSUALES'!F742</f>
        <v>36.873999999999995</v>
      </c>
      <c r="G79" s="22">
        <f>'DATOS MENSUALES'!F743</f>
        <v>122.68900000000002</v>
      </c>
      <c r="H79" s="22">
        <f>'DATOS MENSUALES'!F744</f>
        <v>98.90411410000003</v>
      </c>
      <c r="I79" s="22">
        <f>'DATOS MENSUALES'!F745</f>
        <v>78.35369880000002</v>
      </c>
      <c r="J79" s="22">
        <f>'DATOS MENSUALES'!F746</f>
        <v>25.67730330000001</v>
      </c>
      <c r="K79" s="22">
        <f>'DATOS MENSUALES'!F747</f>
        <v>15.3690767</v>
      </c>
      <c r="L79" s="22">
        <f>'DATOS MENSUALES'!F748</f>
        <v>12.519746999999995</v>
      </c>
      <c r="M79" s="22">
        <f>'DATOS MENSUALES'!F749</f>
        <v>50.7648015</v>
      </c>
      <c r="N79" s="22">
        <f t="shared" si="12"/>
        <v>637.5917316</v>
      </c>
      <c r="O79" s="23"/>
      <c r="P79" s="60">
        <f t="shared" si="13"/>
        <v>5817.531981724281</v>
      </c>
      <c r="Q79" s="60">
        <f t="shared" si="14"/>
        <v>-448958.4695228829</v>
      </c>
      <c r="R79" s="60">
        <f t="shared" si="15"/>
        <v>-987058.2305228536</v>
      </c>
      <c r="S79" s="60">
        <f t="shared" si="16"/>
        <v>-124100.96175579276</v>
      </c>
      <c r="T79" s="60">
        <f t="shared" si="17"/>
        <v>-428317.7842864836</v>
      </c>
      <c r="U79" s="60">
        <f t="shared" si="18"/>
        <v>38.404270013544625</v>
      </c>
      <c r="V79" s="60">
        <f t="shared" si="19"/>
        <v>-6794.654244960803</v>
      </c>
      <c r="W79" s="60">
        <f t="shared" si="20"/>
        <v>-74942.34775709156</v>
      </c>
      <c r="X79" s="60">
        <f t="shared" si="21"/>
        <v>-84956.07778561658</v>
      </c>
      <c r="Y79" s="60">
        <f t="shared" si="22"/>
        <v>-10004.24315944218</v>
      </c>
      <c r="Z79" s="60">
        <f t="shared" si="23"/>
        <v>-1497.6958017036307</v>
      </c>
      <c r="AA79" s="60">
        <f t="shared" si="24"/>
        <v>11733.034842004088</v>
      </c>
      <c r="AB79" s="60">
        <f t="shared" si="25"/>
        <v>-61801650.61911382</v>
      </c>
    </row>
    <row r="80" spans="1:28" s="24" customFormat="1" ht="12.75">
      <c r="A80" s="21" t="s">
        <v>90</v>
      </c>
      <c r="B80" s="22">
        <f>'DATOS MENSUALES'!F750</f>
        <v>66.667</v>
      </c>
      <c r="C80" s="22">
        <f>'DATOS MENSUALES'!F751</f>
        <v>110.30828750000002</v>
      </c>
      <c r="D80" s="22">
        <f>'DATOS MENSUALES'!F752</f>
        <v>352.14963270000004</v>
      </c>
      <c r="E80" s="22">
        <f>'DATOS MENSUALES'!F753</f>
        <v>278.9392933</v>
      </c>
      <c r="F80" s="22">
        <f>'DATOS MENSUALES'!F754</f>
        <v>150.4608177</v>
      </c>
      <c r="G80" s="22">
        <f>'DATOS MENSUALES'!F755</f>
        <v>172.46870129999994</v>
      </c>
      <c r="H80" s="22">
        <f>'DATOS MENSUALES'!F756</f>
        <v>197.1186406</v>
      </c>
      <c r="I80" s="22">
        <f>'DATOS MENSUALES'!F757</f>
        <v>110.49717029999998</v>
      </c>
      <c r="J80" s="22">
        <f>'DATOS MENSUALES'!F758</f>
        <v>45.53466759999999</v>
      </c>
      <c r="K80" s="22">
        <f>'DATOS MENSUALES'!F759</f>
        <v>30.163999999999994</v>
      </c>
      <c r="L80" s="22">
        <f>'DATOS MENSUALES'!F760</f>
        <v>22.912253399999997</v>
      </c>
      <c r="M80" s="22">
        <f>'DATOS MENSUALES'!F761</f>
        <v>20.100025499999997</v>
      </c>
      <c r="N80" s="22">
        <f t="shared" si="12"/>
        <v>1557.3204898999998</v>
      </c>
      <c r="O80" s="23"/>
      <c r="P80" s="60">
        <f t="shared" si="13"/>
        <v>7.259348907941828</v>
      </c>
      <c r="Q80" s="60">
        <f t="shared" si="14"/>
        <v>226.84587807196067</v>
      </c>
      <c r="R80" s="60">
        <f t="shared" si="15"/>
        <v>13289083.807409614</v>
      </c>
      <c r="S80" s="60">
        <f t="shared" si="16"/>
        <v>3996387.702985339</v>
      </c>
      <c r="T80" s="60">
        <f t="shared" si="17"/>
        <v>55773.400063314</v>
      </c>
      <c r="U80" s="60">
        <f t="shared" si="18"/>
        <v>150174.77770465438</v>
      </c>
      <c r="V80" s="60">
        <f t="shared" si="19"/>
        <v>498189.3218137207</v>
      </c>
      <c r="W80" s="60">
        <f t="shared" si="20"/>
        <v>-1005.2150188454902</v>
      </c>
      <c r="X80" s="60">
        <f t="shared" si="21"/>
        <v>-14003.372620603259</v>
      </c>
      <c r="Y80" s="60">
        <f t="shared" si="22"/>
        <v>-307.88466766775076</v>
      </c>
      <c r="Z80" s="60">
        <f t="shared" si="23"/>
        <v>-1.1535667533956988</v>
      </c>
      <c r="AA80" s="60">
        <f t="shared" si="24"/>
        <v>-500.8580850202521</v>
      </c>
      <c r="AB80" s="60">
        <f t="shared" si="25"/>
        <v>144176314.9529442</v>
      </c>
    </row>
    <row r="81" spans="1:28" s="24" customFormat="1" ht="12.75">
      <c r="A81" s="21" t="s">
        <v>91</v>
      </c>
      <c r="B81" s="22">
        <f>'DATOS MENSUALES'!F762</f>
        <v>154.7237634</v>
      </c>
      <c r="C81" s="22">
        <f>'DATOS MENSUALES'!F763</f>
        <v>201.63199999999998</v>
      </c>
      <c r="D81" s="22">
        <f>'DATOS MENSUALES'!F764</f>
        <v>127.08800000000001</v>
      </c>
      <c r="E81" s="22">
        <f>'DATOS MENSUALES'!F765</f>
        <v>88.79377259999997</v>
      </c>
      <c r="F81" s="22">
        <f>'DATOS MENSUALES'!F766</f>
        <v>55.757608899999994</v>
      </c>
      <c r="G81" s="22">
        <f>'DATOS MENSUALES'!F767</f>
        <v>65.114843</v>
      </c>
      <c r="H81" s="22">
        <f>'DATOS MENSUALES'!F768</f>
        <v>63.879898999999995</v>
      </c>
      <c r="I81" s="22">
        <f>'DATOS MENSUALES'!F769</f>
        <v>87.36258889999999</v>
      </c>
      <c r="J81" s="22">
        <f>'DATOS MENSUALES'!F770</f>
        <v>38.954467799999996</v>
      </c>
      <c r="K81" s="22">
        <f>'DATOS MENSUALES'!F771</f>
        <v>21.205</v>
      </c>
      <c r="L81" s="22">
        <f>'DATOS MENSUALES'!F772</f>
        <v>17.022</v>
      </c>
      <c r="M81" s="22">
        <f>'DATOS MENSUALES'!F773</f>
        <v>10.968</v>
      </c>
      <c r="N81" s="22">
        <f t="shared" si="12"/>
        <v>932.5019436</v>
      </c>
      <c r="O81" s="23"/>
      <c r="P81" s="60">
        <f t="shared" si="13"/>
        <v>728830.7218523372</v>
      </c>
      <c r="Q81" s="60">
        <f t="shared" si="14"/>
        <v>924650.9799212319</v>
      </c>
      <c r="R81" s="60">
        <f t="shared" si="15"/>
        <v>1643.858725490223</v>
      </c>
      <c r="S81" s="60">
        <f t="shared" si="16"/>
        <v>-31116.813293212443</v>
      </c>
      <c r="T81" s="60">
        <f t="shared" si="17"/>
        <v>-180326.29583204843</v>
      </c>
      <c r="U81" s="60">
        <f t="shared" si="18"/>
        <v>-159222.74328079197</v>
      </c>
      <c r="V81" s="60">
        <f t="shared" si="19"/>
        <v>-157154.6458143245</v>
      </c>
      <c r="W81" s="60">
        <f t="shared" si="20"/>
        <v>-36435.65938843645</v>
      </c>
      <c r="X81" s="60">
        <f t="shared" si="21"/>
        <v>-28887.97762211841</v>
      </c>
      <c r="Y81" s="60">
        <f t="shared" si="22"/>
        <v>-3878.381194950914</v>
      </c>
      <c r="Z81" s="60">
        <f t="shared" si="23"/>
        <v>-334.11452241585556</v>
      </c>
      <c r="AA81" s="60">
        <f t="shared" si="24"/>
        <v>-4977.06038776204</v>
      </c>
      <c r="AB81" s="60">
        <f t="shared" si="25"/>
        <v>-1013755.514278347</v>
      </c>
    </row>
    <row r="82" spans="1:28" s="24" customFormat="1" ht="12.75">
      <c r="A82" s="21" t="s">
        <v>92</v>
      </c>
      <c r="B82" s="22">
        <f>'DATOS MENSUALES'!F774</f>
        <v>128.3069355</v>
      </c>
      <c r="C82" s="22">
        <f>'DATOS MENSUALES'!F775</f>
        <v>60.28411639999999</v>
      </c>
      <c r="D82" s="22">
        <f>'DATOS MENSUALES'!F776</f>
        <v>37.711498200000015</v>
      </c>
      <c r="E82" s="22">
        <f>'DATOS MENSUALES'!F777</f>
        <v>20.812625800000006</v>
      </c>
      <c r="F82" s="22">
        <f>'DATOS MENSUALES'!F778</f>
        <v>14.047827999999994</v>
      </c>
      <c r="G82" s="22">
        <f>'DATOS MENSUALES'!F779</f>
        <v>33.15675469999999</v>
      </c>
      <c r="H82" s="22">
        <f>'DATOS MENSUALES'!F780</f>
        <v>43.07068170000001</v>
      </c>
      <c r="I82" s="22">
        <f>'DATOS MENSUALES'!F781</f>
        <v>16.493320500000003</v>
      </c>
      <c r="J82" s="22">
        <f>'DATOS MENSUALES'!F782</f>
        <v>11.736</v>
      </c>
      <c r="K82" s="22">
        <f>'DATOS MENSUALES'!F783</f>
        <v>8.499916200000001</v>
      </c>
      <c r="L82" s="22">
        <f>'DATOS MENSUALES'!F784</f>
        <v>6.4301574000000015</v>
      </c>
      <c r="M82" s="22">
        <f>'DATOS MENSUALES'!F785</f>
        <v>5.010956799999998</v>
      </c>
      <c r="N82" s="22">
        <f t="shared" si="12"/>
        <v>385.5607912</v>
      </c>
      <c r="O82" s="23"/>
      <c r="P82" s="60">
        <f t="shared" si="13"/>
        <v>256970.81917812512</v>
      </c>
      <c r="Q82" s="60">
        <f t="shared" si="14"/>
        <v>-84751.35195083515</v>
      </c>
      <c r="R82" s="60">
        <f t="shared" si="15"/>
        <v>-466828.4778407373</v>
      </c>
      <c r="S82" s="60">
        <f t="shared" si="16"/>
        <v>-983126.6449985295</v>
      </c>
      <c r="T82" s="60">
        <f t="shared" si="17"/>
        <v>-947140.8965019883</v>
      </c>
      <c r="U82" s="60">
        <f t="shared" si="18"/>
        <v>-639576.8247641218</v>
      </c>
      <c r="V82" s="60">
        <f t="shared" si="19"/>
        <v>-418069.90037336416</v>
      </c>
      <c r="W82" s="60">
        <f t="shared" si="20"/>
        <v>-1125552.1373333992</v>
      </c>
      <c r="X82" s="60">
        <f t="shared" si="21"/>
        <v>-194124.91005291027</v>
      </c>
      <c r="Y82" s="60">
        <f t="shared" si="22"/>
        <v>-22946.38315346334</v>
      </c>
      <c r="Z82" s="60">
        <f t="shared" si="23"/>
        <v>-5387.784641208747</v>
      </c>
      <c r="AA82" s="60">
        <f t="shared" si="24"/>
        <v>-12215.645585033033</v>
      </c>
      <c r="AB82" s="60">
        <f t="shared" si="25"/>
        <v>-271339625.4519905</v>
      </c>
    </row>
    <row r="83" spans="1:28" s="24" customFormat="1" ht="12.75">
      <c r="A83" s="21" t="s">
        <v>93</v>
      </c>
      <c r="B83" s="22">
        <f>'DATOS MENSUALES'!F786</f>
        <v>113.77620409999999</v>
      </c>
      <c r="C83" s="22">
        <f>'DATOS MENSUALES'!F787</f>
        <v>100.01775939999999</v>
      </c>
      <c r="D83" s="22">
        <f>'DATOS MENSUALES'!F788</f>
        <v>73.46950210000001</v>
      </c>
      <c r="E83" s="22">
        <f>'DATOS MENSUALES'!F789</f>
        <v>44.7164566</v>
      </c>
      <c r="F83" s="22">
        <f>'DATOS MENSUALES'!F790</f>
        <v>45.34942660000001</v>
      </c>
      <c r="G83" s="22">
        <f>'DATOS MENSUALES'!F791</f>
        <v>161.43068479999994</v>
      </c>
      <c r="H83" s="22">
        <f>'DATOS MENSUALES'!F792</f>
        <v>137.48293980000003</v>
      </c>
      <c r="I83" s="22">
        <f>'DATOS MENSUALES'!F793</f>
        <v>56.855</v>
      </c>
      <c r="J83" s="22">
        <f>'DATOS MENSUALES'!F794</f>
        <v>26.128252</v>
      </c>
      <c r="K83" s="22">
        <f>'DATOS MENSUALES'!F795</f>
        <v>18.086908899999997</v>
      </c>
      <c r="L83" s="22">
        <f>'DATOS MENSUALES'!F796</f>
        <v>12.883716699999999</v>
      </c>
      <c r="M83" s="22">
        <f>'DATOS MENSUALES'!F797</f>
        <v>15.150400999999999</v>
      </c>
      <c r="N83" s="22">
        <f>SUM(B83:M83)</f>
        <v>805.347252</v>
      </c>
      <c r="O83" s="23"/>
      <c r="P83" s="60">
        <f aca="true" t="shared" si="26" ref="P83:AB83">(B83-B$6)^3</f>
        <v>117976.85316387538</v>
      </c>
      <c r="Q83" s="60">
        <f t="shared" si="26"/>
        <v>-73.65167585108777</v>
      </c>
      <c r="R83" s="60">
        <f t="shared" si="26"/>
        <v>-73121.25468880197</v>
      </c>
      <c r="S83" s="60">
        <f t="shared" si="26"/>
        <v>-430891.1822332364</v>
      </c>
      <c r="T83" s="60">
        <f t="shared" si="26"/>
        <v>-299477.93864157953</v>
      </c>
      <c r="U83" s="60">
        <f t="shared" si="26"/>
        <v>74701.12395923138</v>
      </c>
      <c r="V83" s="60">
        <f t="shared" si="26"/>
        <v>7573.909035461231</v>
      </c>
      <c r="W83" s="60">
        <f t="shared" si="26"/>
        <v>-257982.44354603844</v>
      </c>
      <c r="X83" s="60">
        <f t="shared" si="26"/>
        <v>-82368.36885559832</v>
      </c>
      <c r="Y83" s="60">
        <f t="shared" si="26"/>
        <v>-6676.065933465171</v>
      </c>
      <c r="Z83" s="60">
        <f t="shared" si="26"/>
        <v>-1359.26059460508</v>
      </c>
      <c r="AA83" s="60">
        <f t="shared" si="26"/>
        <v>-2142.2826102314075</v>
      </c>
      <c r="AB83" s="60">
        <f t="shared" si="26"/>
        <v>-11791809.122022966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21987029.97496569</v>
      </c>
      <c r="Q84" s="61">
        <f t="shared" si="27"/>
        <v>70521374.1738072</v>
      </c>
      <c r="R84" s="61">
        <f t="shared" si="27"/>
        <v>123610752.41219841</v>
      </c>
      <c r="S84" s="61">
        <f t="shared" si="27"/>
        <v>131335320.05362365</v>
      </c>
      <c r="T84" s="61">
        <f t="shared" si="27"/>
        <v>73448014.9346296</v>
      </c>
      <c r="U84" s="61">
        <f t="shared" si="27"/>
        <v>88952005.4575191</v>
      </c>
      <c r="V84" s="61">
        <f t="shared" si="27"/>
        <v>19185683.31820413</v>
      </c>
      <c r="W84" s="61">
        <f t="shared" si="27"/>
        <v>24062082.898542456</v>
      </c>
      <c r="X84" s="61">
        <f t="shared" si="27"/>
        <v>6326651.128195949</v>
      </c>
      <c r="Y84" s="61">
        <f t="shared" si="27"/>
        <v>4909026.636269292</v>
      </c>
      <c r="Z84" s="61">
        <f t="shared" si="27"/>
        <v>7751.700905175337</v>
      </c>
      <c r="AA84" s="61">
        <f t="shared" si="27"/>
        <v>94646.57703533005</v>
      </c>
      <c r="AB84" s="61">
        <f t="shared" si="27"/>
        <v>4341242659.741826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680 - Río Tormes a su paso por Salamanca (capital).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4.290066000000001</v>
      </c>
      <c r="C4" s="1">
        <f t="shared" si="0"/>
        <v>18.61</v>
      </c>
      <c r="D4" s="1">
        <f t="shared" si="0"/>
        <v>15.719287999999995</v>
      </c>
      <c r="E4" s="1">
        <f t="shared" si="0"/>
        <v>20.812625800000006</v>
      </c>
      <c r="F4" s="1">
        <f t="shared" si="0"/>
        <v>14.047827999999994</v>
      </c>
      <c r="G4" s="1">
        <f t="shared" si="0"/>
        <v>23.923296499999996</v>
      </c>
      <c r="H4" s="1">
        <f t="shared" si="0"/>
        <v>19.671795700000008</v>
      </c>
      <c r="I4" s="1">
        <f t="shared" si="0"/>
        <v>16.493320500000003</v>
      </c>
      <c r="J4" s="1">
        <f t="shared" si="0"/>
        <v>11.736</v>
      </c>
      <c r="K4" s="1">
        <f t="shared" si="0"/>
        <v>8.499916200000001</v>
      </c>
      <c r="L4" s="1">
        <f t="shared" si="0"/>
        <v>6.4301574000000015</v>
      </c>
      <c r="M4" s="1">
        <f t="shared" si="0"/>
        <v>5.010956799999998</v>
      </c>
      <c r="N4" s="1">
        <f>MIN(N18:N43)</f>
        <v>384.8986799</v>
      </c>
    </row>
    <row r="5" spans="1:14" ht="12.75">
      <c r="A5" s="13" t="s">
        <v>94</v>
      </c>
      <c r="B5" s="1">
        <f aca="true" t="shared" si="1" ref="B5:M5">MAX(B18:B43)</f>
        <v>269.54098100000004</v>
      </c>
      <c r="C5" s="1">
        <f t="shared" si="1"/>
        <v>404.6463215999999</v>
      </c>
      <c r="D5" s="1">
        <f t="shared" si="1"/>
        <v>522.1751982</v>
      </c>
      <c r="E5" s="1">
        <f t="shared" si="1"/>
        <v>534.6379999999999</v>
      </c>
      <c r="F5" s="1">
        <f t="shared" si="1"/>
        <v>296.8359171999999</v>
      </c>
      <c r="G5" s="1">
        <f t="shared" si="1"/>
        <v>520.7288099000002</v>
      </c>
      <c r="H5" s="1">
        <f t="shared" si="1"/>
        <v>240.62655390000006</v>
      </c>
      <c r="I5" s="1">
        <f t="shared" si="1"/>
        <v>284.3840456</v>
      </c>
      <c r="J5" s="1">
        <f t="shared" si="1"/>
        <v>218.03110350000003</v>
      </c>
      <c r="K5" s="1">
        <f t="shared" si="1"/>
        <v>204.6429999999999</v>
      </c>
      <c r="L5" s="1">
        <f t="shared" si="1"/>
        <v>40.728000000000016</v>
      </c>
      <c r="M5" s="1">
        <f t="shared" si="1"/>
        <v>51.449000000000005</v>
      </c>
      <c r="N5" s="1">
        <f>MAX(N18:N43)</f>
        <v>2350.5062877</v>
      </c>
    </row>
    <row r="6" spans="1:14" ht="12.75">
      <c r="A6" s="13" t="s">
        <v>16</v>
      </c>
      <c r="B6" s="1">
        <f aca="true" t="shared" si="2" ref="B6:M6">AVERAGE(B18:B43)</f>
        <v>72.32717842307694</v>
      </c>
      <c r="C6" s="1">
        <f t="shared" si="2"/>
        <v>118.00271403076924</v>
      </c>
      <c r="D6" s="1">
        <f t="shared" si="2"/>
        <v>137.58362523846154</v>
      </c>
      <c r="E6" s="1">
        <f t="shared" si="2"/>
        <v>130.32985862692308</v>
      </c>
      <c r="F6" s="1">
        <f t="shared" si="2"/>
        <v>95.0869427076923</v>
      </c>
      <c r="G6" s="1">
        <f t="shared" si="2"/>
        <v>106.42322668846153</v>
      </c>
      <c r="H6" s="1">
        <f t="shared" si="2"/>
        <v>105.83703045000003</v>
      </c>
      <c r="I6" s="1">
        <f t="shared" si="2"/>
        <v>111.9477849615385</v>
      </c>
      <c r="J6" s="1">
        <f t="shared" si="2"/>
        <v>57.61512291923077</v>
      </c>
      <c r="K6" s="1">
        <f t="shared" si="2"/>
        <v>32.649260192307686</v>
      </c>
      <c r="L6" s="1">
        <f t="shared" si="2"/>
        <v>20.238856003846156</v>
      </c>
      <c r="M6" s="1">
        <f t="shared" si="2"/>
        <v>24.980240057692306</v>
      </c>
      <c r="N6" s="1">
        <f>SUM(B6:M6)</f>
        <v>1013.0218403000002</v>
      </c>
    </row>
    <row r="7" spans="1:14" ht="12.75">
      <c r="A7" s="13" t="s">
        <v>17</v>
      </c>
      <c r="B7" s="1">
        <f aca="true" t="shared" si="3" ref="B7:N7">PERCENTILE(B18:B43,0.1)</f>
        <v>17.713299550000002</v>
      </c>
      <c r="C7" s="1">
        <f t="shared" si="3"/>
        <v>26.52686085</v>
      </c>
      <c r="D7" s="1">
        <f t="shared" si="3"/>
        <v>24.037736349999996</v>
      </c>
      <c r="E7" s="1">
        <f t="shared" si="3"/>
        <v>30.82435525</v>
      </c>
      <c r="F7" s="1">
        <f t="shared" si="3"/>
        <v>32.91777695</v>
      </c>
      <c r="G7" s="1">
        <f t="shared" si="3"/>
        <v>31.337088349999995</v>
      </c>
      <c r="H7" s="1">
        <f t="shared" si="3"/>
        <v>49.806222300000016</v>
      </c>
      <c r="I7" s="1">
        <f t="shared" si="3"/>
        <v>45.31251725</v>
      </c>
      <c r="J7" s="1">
        <f t="shared" si="3"/>
        <v>24.8122939</v>
      </c>
      <c r="K7" s="1">
        <f t="shared" si="3"/>
        <v>13.8675043</v>
      </c>
      <c r="L7" s="1">
        <f t="shared" si="3"/>
        <v>11.583136499999995</v>
      </c>
      <c r="M7" s="1">
        <f t="shared" si="3"/>
        <v>10.44663955</v>
      </c>
      <c r="N7" s="1">
        <f t="shared" si="3"/>
        <v>390.70146685000003</v>
      </c>
    </row>
    <row r="8" spans="1:14" ht="12.75">
      <c r="A8" s="13" t="s">
        <v>18</v>
      </c>
      <c r="B8" s="1">
        <f aca="true" t="shared" si="4" ref="B8:N8">PERCENTILE(B18:B43,0.25)</f>
        <v>24.166858974999997</v>
      </c>
      <c r="C8" s="1">
        <f t="shared" si="4"/>
        <v>52.60775707500001</v>
      </c>
      <c r="D8" s="1">
        <f t="shared" si="4"/>
        <v>46.4517308</v>
      </c>
      <c r="E8" s="1">
        <f t="shared" si="4"/>
        <v>48.34409912499999</v>
      </c>
      <c r="F8" s="1">
        <f t="shared" si="4"/>
        <v>38.31971132499999</v>
      </c>
      <c r="G8" s="1">
        <f t="shared" si="4"/>
        <v>44.533778825000006</v>
      </c>
      <c r="H8" s="1">
        <f t="shared" si="4"/>
        <v>62.93195312500001</v>
      </c>
      <c r="I8" s="1">
        <f t="shared" si="4"/>
        <v>57.904476224999996</v>
      </c>
      <c r="J8" s="1">
        <f t="shared" si="4"/>
        <v>33.91988337500001</v>
      </c>
      <c r="K8" s="1">
        <f t="shared" si="4"/>
        <v>18.54519775</v>
      </c>
      <c r="L8" s="1">
        <f t="shared" si="4"/>
        <v>13.04878045</v>
      </c>
      <c r="M8" s="1">
        <f t="shared" si="4"/>
        <v>14.688236524999997</v>
      </c>
      <c r="N8" s="1">
        <f t="shared" si="4"/>
        <v>632.4618546</v>
      </c>
    </row>
    <row r="9" spans="1:14" ht="12.75">
      <c r="A9" s="13" t="s">
        <v>19</v>
      </c>
      <c r="B9" s="1">
        <f aca="true" t="shared" si="5" ref="B9:N9">PERCENTILE(B18:B43,0.5)</f>
        <v>37.87544675</v>
      </c>
      <c r="C9" s="1">
        <f t="shared" si="5"/>
        <v>75.14731305</v>
      </c>
      <c r="D9" s="1">
        <f t="shared" si="5"/>
        <v>77.66421314999998</v>
      </c>
      <c r="E9" s="1">
        <f t="shared" si="5"/>
        <v>89.11733909999998</v>
      </c>
      <c r="F9" s="1">
        <f t="shared" si="5"/>
        <v>72.78736115</v>
      </c>
      <c r="G9" s="1">
        <f t="shared" si="5"/>
        <v>77.31920415000003</v>
      </c>
      <c r="H9" s="1">
        <f t="shared" si="5"/>
        <v>92.67516494999998</v>
      </c>
      <c r="I9" s="1">
        <f t="shared" si="5"/>
        <v>90.94239830000001</v>
      </c>
      <c r="J9" s="1">
        <f t="shared" si="5"/>
        <v>45.18612925</v>
      </c>
      <c r="K9" s="1">
        <f t="shared" si="5"/>
        <v>26.660129650000002</v>
      </c>
      <c r="L9" s="1">
        <f t="shared" si="5"/>
        <v>21.019521649999994</v>
      </c>
      <c r="M9" s="1">
        <f t="shared" si="5"/>
        <v>24.163638000000002</v>
      </c>
      <c r="N9" s="1">
        <f t="shared" si="5"/>
        <v>900.6488665999999</v>
      </c>
    </row>
    <row r="10" spans="1:14" ht="12.75">
      <c r="A10" s="13" t="s">
        <v>20</v>
      </c>
      <c r="B10" s="1">
        <f aca="true" t="shared" si="6" ref="B10:N10">PERCENTILE(B18:B43,0.75)</f>
        <v>106.011111325</v>
      </c>
      <c r="C10" s="1">
        <f t="shared" si="6"/>
        <v>189.06652295000004</v>
      </c>
      <c r="D10" s="1">
        <f t="shared" si="6"/>
        <v>178.91742825</v>
      </c>
      <c r="E10" s="1">
        <f t="shared" si="6"/>
        <v>158.05825</v>
      </c>
      <c r="F10" s="1">
        <f t="shared" si="6"/>
        <v>138.57175</v>
      </c>
      <c r="G10" s="1">
        <f t="shared" si="6"/>
        <v>119.773771775</v>
      </c>
      <c r="H10" s="1">
        <f t="shared" si="6"/>
        <v>134.03595485000002</v>
      </c>
      <c r="I10" s="1">
        <f t="shared" si="6"/>
        <v>122.23309167500001</v>
      </c>
      <c r="J10" s="1">
        <f t="shared" si="6"/>
        <v>67.1191616</v>
      </c>
      <c r="K10" s="1">
        <f t="shared" si="6"/>
        <v>32.0800693</v>
      </c>
      <c r="L10" s="1">
        <f t="shared" si="6"/>
        <v>25.592268699999998</v>
      </c>
      <c r="M10" s="1">
        <f t="shared" si="6"/>
        <v>30.89389105</v>
      </c>
      <c r="N10" s="1">
        <f t="shared" si="6"/>
        <v>1352.683123725</v>
      </c>
    </row>
    <row r="11" spans="1:14" ht="12.75">
      <c r="A11" s="13" t="s">
        <v>21</v>
      </c>
      <c r="B11" s="1">
        <f aca="true" t="shared" si="7" ref="B11:N11">PERCENTILE(B18:B43,0.9)</f>
        <v>165.9379313</v>
      </c>
      <c r="C11" s="1">
        <f t="shared" si="7"/>
        <v>222.67101085</v>
      </c>
      <c r="D11" s="1">
        <f t="shared" si="7"/>
        <v>352.8669585</v>
      </c>
      <c r="E11" s="1">
        <f t="shared" si="7"/>
        <v>272.81966189999997</v>
      </c>
      <c r="F11" s="1">
        <f t="shared" si="7"/>
        <v>207.40448090000004</v>
      </c>
      <c r="G11" s="1">
        <f t="shared" si="7"/>
        <v>184.53894444999997</v>
      </c>
      <c r="H11" s="1">
        <f t="shared" si="7"/>
        <v>192.70757055</v>
      </c>
      <c r="I11" s="1">
        <f t="shared" si="7"/>
        <v>234.35764755000002</v>
      </c>
      <c r="J11" s="1">
        <f t="shared" si="7"/>
        <v>94.10075915000002</v>
      </c>
      <c r="K11" s="1">
        <f t="shared" si="7"/>
        <v>43.388361599999996</v>
      </c>
      <c r="L11" s="1">
        <f t="shared" si="7"/>
        <v>26.983407300000003</v>
      </c>
      <c r="M11" s="1">
        <f t="shared" si="7"/>
        <v>45.369924899999994</v>
      </c>
      <c r="N11" s="1">
        <f t="shared" si="7"/>
        <v>1704.4906456000003</v>
      </c>
    </row>
    <row r="12" spans="1:14" ht="12.75">
      <c r="A12" s="13" t="s">
        <v>25</v>
      </c>
      <c r="B12" s="1">
        <f aca="true" t="shared" si="8" ref="B12:N12">STDEV(B18:B43)</f>
        <v>69.59252353883574</v>
      </c>
      <c r="C12" s="1">
        <f t="shared" si="8"/>
        <v>106.50636854746962</v>
      </c>
      <c r="D12" s="1">
        <f t="shared" si="8"/>
        <v>136.95040354337516</v>
      </c>
      <c r="E12" s="1">
        <f t="shared" si="8"/>
        <v>130.52987043234612</v>
      </c>
      <c r="F12" s="1">
        <f t="shared" si="8"/>
        <v>74.90892264938324</v>
      </c>
      <c r="G12" s="1">
        <f t="shared" si="8"/>
        <v>102.29489015481904</v>
      </c>
      <c r="H12" s="1">
        <f t="shared" si="8"/>
        <v>59.79032616168621</v>
      </c>
      <c r="I12" s="1">
        <f t="shared" si="8"/>
        <v>75.42942079841411</v>
      </c>
      <c r="J12" s="1">
        <f t="shared" si="8"/>
        <v>43.46814195806677</v>
      </c>
      <c r="K12" s="1">
        <f t="shared" si="8"/>
        <v>36.58740609845993</v>
      </c>
      <c r="L12" s="1">
        <f t="shared" si="8"/>
        <v>7.892561170116728</v>
      </c>
      <c r="M12" s="1">
        <f t="shared" si="8"/>
        <v>13.125511187042775</v>
      </c>
      <c r="N12" s="1">
        <f t="shared" si="8"/>
        <v>536.495864638542</v>
      </c>
    </row>
    <row r="13" spans="1:14" ht="12.75">
      <c r="A13" s="13" t="s">
        <v>127</v>
      </c>
      <c r="B13" s="1">
        <f aca="true" t="shared" si="9" ref="B13:L13">ROUND(B12/B6,2)</f>
        <v>0.96</v>
      </c>
      <c r="C13" s="1">
        <f t="shared" si="9"/>
        <v>0.9</v>
      </c>
      <c r="D13" s="1">
        <f t="shared" si="9"/>
        <v>1</v>
      </c>
      <c r="E13" s="1">
        <f t="shared" si="9"/>
        <v>1</v>
      </c>
      <c r="F13" s="1">
        <f t="shared" si="9"/>
        <v>0.79</v>
      </c>
      <c r="G13" s="1">
        <f t="shared" si="9"/>
        <v>0.96</v>
      </c>
      <c r="H13" s="1">
        <f t="shared" si="9"/>
        <v>0.56</v>
      </c>
      <c r="I13" s="1">
        <f t="shared" si="9"/>
        <v>0.67</v>
      </c>
      <c r="J13" s="1">
        <f t="shared" si="9"/>
        <v>0.75</v>
      </c>
      <c r="K13" s="1">
        <f t="shared" si="9"/>
        <v>1.12</v>
      </c>
      <c r="L13" s="1">
        <f t="shared" si="9"/>
        <v>0.39</v>
      </c>
      <c r="M13" s="1">
        <f>ROUND(M12/M6,2)</f>
        <v>0.53</v>
      </c>
      <c r="N13" s="1">
        <f>ROUND(N12/N6,2)</f>
        <v>0.53</v>
      </c>
    </row>
    <row r="14" spans="1:14" ht="12.75">
      <c r="A14" s="13" t="s">
        <v>126</v>
      </c>
      <c r="B14" s="53">
        <f>26*P44/(25*24*B12^3)</f>
        <v>1.4201328979058052</v>
      </c>
      <c r="C14" s="53">
        <f aca="true" t="shared" si="10" ref="C14:N14">26*Q44/(25*24*C12^3)</f>
        <v>1.5677263605918845</v>
      </c>
      <c r="D14" s="53">
        <f t="shared" si="10"/>
        <v>1.420251015514202</v>
      </c>
      <c r="E14" s="53">
        <f t="shared" si="10"/>
        <v>2.049052396576138</v>
      </c>
      <c r="F14" s="53">
        <f t="shared" si="10"/>
        <v>1.273078897629339</v>
      </c>
      <c r="G14" s="53">
        <f t="shared" si="10"/>
        <v>2.8911295474173286</v>
      </c>
      <c r="H14" s="53">
        <f t="shared" si="10"/>
        <v>0.9024802114753167</v>
      </c>
      <c r="I14" s="53">
        <f t="shared" si="10"/>
        <v>1.0791213266762971</v>
      </c>
      <c r="J14" s="53">
        <f t="shared" si="10"/>
        <v>2.314158525271822</v>
      </c>
      <c r="K14" s="53">
        <f t="shared" si="10"/>
        <v>4.457950819989422</v>
      </c>
      <c r="L14" s="53">
        <f t="shared" si="10"/>
        <v>0.41984285995002785</v>
      </c>
      <c r="M14" s="53">
        <f t="shared" si="10"/>
        <v>0.6918817316840516</v>
      </c>
      <c r="N14" s="53">
        <f t="shared" si="10"/>
        <v>0.8396218521210392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-0.3073380733997601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41.910288800000004</v>
      </c>
      <c r="C18" s="1">
        <f>'DATOS MENSUALES'!F487</f>
        <v>85.94608749999999</v>
      </c>
      <c r="D18" s="1">
        <f>'DATOS MENSUALES'!F488</f>
        <v>91.5144365</v>
      </c>
      <c r="E18" s="1">
        <f>'DATOS MENSUALES'!F489</f>
        <v>78.95808490000002</v>
      </c>
      <c r="F18" s="1">
        <f>'DATOS MENSUALES'!F490</f>
        <v>77.5115123</v>
      </c>
      <c r="G18" s="1">
        <f>'DATOS MENSUALES'!F491</f>
        <v>47.3831153</v>
      </c>
      <c r="H18" s="1">
        <f>'DATOS MENSUALES'!F492</f>
        <v>94.82</v>
      </c>
      <c r="I18" s="1">
        <f>'DATOS MENSUALES'!F493</f>
        <v>94.52220770000004</v>
      </c>
      <c r="J18" s="1">
        <f>'DATOS MENSUALES'!F494</f>
        <v>34.575959799999985</v>
      </c>
      <c r="K18" s="1">
        <f>'DATOS MENSUALES'!F495</f>
        <v>20.779345799999994</v>
      </c>
      <c r="L18" s="1">
        <f>'DATOS MENSUALES'!F496</f>
        <v>19.036999999999995</v>
      </c>
      <c r="M18" s="1">
        <f>'DATOS MENSUALES'!F497</f>
        <v>24.182276000000005</v>
      </c>
      <c r="N18" s="1">
        <f aca="true" t="shared" si="11" ref="N18:N41">SUM(B18:M18)</f>
        <v>711.1403146000001</v>
      </c>
      <c r="O18" s="10"/>
      <c r="P18" s="60">
        <f>(B18-B$6)^3</f>
        <v>-28141.316162660612</v>
      </c>
      <c r="Q18" s="60">
        <f aca="true" t="shared" si="12" ref="Q18:AB18">(C18-C$6)^3</f>
        <v>-32942.264714242476</v>
      </c>
      <c r="R18" s="60">
        <f t="shared" si="12"/>
        <v>-97775.87106021709</v>
      </c>
      <c r="S18" s="60">
        <f t="shared" si="12"/>
        <v>-135573.1487788647</v>
      </c>
      <c r="T18" s="60">
        <f t="shared" si="12"/>
        <v>-5428.97582793343</v>
      </c>
      <c r="U18" s="60">
        <f t="shared" si="12"/>
        <v>-205798.1680736966</v>
      </c>
      <c r="V18" s="60">
        <f t="shared" si="12"/>
        <v>-1337.191629484958</v>
      </c>
      <c r="W18" s="60">
        <f t="shared" si="12"/>
        <v>-5291.289480889975</v>
      </c>
      <c r="X18" s="60">
        <f t="shared" si="12"/>
        <v>-12229.257759029331</v>
      </c>
      <c r="Y18" s="60">
        <f t="shared" si="12"/>
        <v>-1672.4100176855864</v>
      </c>
      <c r="Z18" s="60">
        <f t="shared" si="12"/>
        <v>-1.7360303441098783</v>
      </c>
      <c r="AA18" s="60">
        <f t="shared" si="12"/>
        <v>-0.5081009304767055</v>
      </c>
      <c r="AB18" s="60">
        <f t="shared" si="12"/>
        <v>-27511204.724926252</v>
      </c>
    </row>
    <row r="19" spans="1:28" ht="12.75">
      <c r="A19" s="12" t="s">
        <v>69</v>
      </c>
      <c r="B19" s="1">
        <f>'DATOS MENSUALES'!F498</f>
        <v>29.4414673</v>
      </c>
      <c r="C19" s="1">
        <f>'DATOS MENSUALES'!F499</f>
        <v>18.61</v>
      </c>
      <c r="D19" s="1">
        <f>'DATOS MENSUALES'!F500</f>
        <v>160.4006004</v>
      </c>
      <c r="E19" s="1">
        <f>'DATOS MENSUALES'!F501</f>
        <v>89.44090560000001</v>
      </c>
      <c r="F19" s="1">
        <f>'DATOS MENSUALES'!F502</f>
        <v>54.472840900000016</v>
      </c>
      <c r="G19" s="1">
        <f>'DATOS MENSUALES'!F503</f>
        <v>52.6248965</v>
      </c>
      <c r="H19" s="1">
        <f>'DATOS MENSUALES'!F504</f>
        <v>57.405</v>
      </c>
      <c r="I19" s="1">
        <f>'DATOS MENSUALES'!F505</f>
        <v>48.698460999999995</v>
      </c>
      <c r="J19" s="1">
        <f>'DATOS MENSUALES'!F506</f>
        <v>35.90722219999999</v>
      </c>
      <c r="K19" s="1">
        <f>'DATOS MENSUALES'!F507</f>
        <v>22.297000000000004</v>
      </c>
      <c r="L19" s="1">
        <f>'DATOS MENSUALES'!F508</f>
        <v>20.586651899999996</v>
      </c>
      <c r="M19" s="1">
        <f>'DATOS MENSUALES'!F509</f>
        <v>40.86684979999999</v>
      </c>
      <c r="N19" s="1">
        <f t="shared" si="11"/>
        <v>630.7518956</v>
      </c>
      <c r="O19" s="10"/>
      <c r="P19" s="60">
        <f aca="true" t="shared" si="13" ref="P19:P43">(B19-B$6)^3</f>
        <v>-78874.72309808561</v>
      </c>
      <c r="Q19" s="60">
        <f aca="true" t="shared" si="14" ref="Q19:Q43">(C19-C$6)^3</f>
        <v>-981891.8358328175</v>
      </c>
      <c r="R19" s="60">
        <f aca="true" t="shared" si="15" ref="R19:R43">(D19-D$6)^3</f>
        <v>11878.844818691838</v>
      </c>
      <c r="S19" s="60">
        <f aca="true" t="shared" si="16" ref="S19:S43">(E19-E$6)^3</f>
        <v>-68362.50551132331</v>
      </c>
      <c r="T19" s="60">
        <f aca="true" t="shared" si="17" ref="T19:T43">(F19-F$6)^3</f>
        <v>-66993.17479125466</v>
      </c>
      <c r="U19" s="60">
        <f aca="true" t="shared" si="18" ref="U19:U43">(G19-G$6)^3</f>
        <v>-155706.37294209396</v>
      </c>
      <c r="V19" s="60">
        <f aca="true" t="shared" si="19" ref="V19:V43">(H19-H$6)^3</f>
        <v>-113605.15275361821</v>
      </c>
      <c r="W19" s="60">
        <f aca="true" t="shared" si="20" ref="W19:W43">(I19-I$6)^3</f>
        <v>-253027.46460936795</v>
      </c>
      <c r="X19" s="60">
        <f aca="true" t="shared" si="21" ref="X19:X43">(J19-J$6)^3</f>
        <v>-10229.478173159738</v>
      </c>
      <c r="Y19" s="60">
        <f aca="true" t="shared" si="22" ref="Y19:Y43">(K19-K$6)^3</f>
        <v>-1109.444385980956</v>
      </c>
      <c r="Z19" s="60">
        <f aca="true" t="shared" si="23" ref="Z19:Z43">(L19-L$6)^3</f>
        <v>0.042070082106290214</v>
      </c>
      <c r="AA19" s="60">
        <f aca="true" t="shared" si="24" ref="AA19:AA43">(M19-M$6)^3</f>
        <v>4009.5319770199076</v>
      </c>
      <c r="AB19" s="60">
        <f aca="true" t="shared" si="25" ref="AB19:AB43">(N19-N$6)^3</f>
        <v>-55861225.760061055</v>
      </c>
    </row>
    <row r="20" spans="1:28" ht="12.75">
      <c r="A20" s="12" t="s">
        <v>70</v>
      </c>
      <c r="B20" s="1">
        <f>'DATOS MENSUALES'!F510</f>
        <v>33.3565695</v>
      </c>
      <c r="C20" s="1">
        <f>'DATOS MENSUALES'!F511</f>
        <v>177.37400000000002</v>
      </c>
      <c r="D20" s="1">
        <f>'DATOS MENSUALES'!F512</f>
        <v>77.04080409999997</v>
      </c>
      <c r="E20" s="1">
        <f>'DATOS MENSUALES'!F513</f>
        <v>47.46119799999999</v>
      </c>
      <c r="F20" s="1">
        <f>'DATOS MENSUALES'!F514</f>
        <v>40.3081498</v>
      </c>
      <c r="G20" s="1">
        <f>'DATOS MENSUALES'!F515</f>
        <v>29.517421999999996</v>
      </c>
      <c r="H20" s="1">
        <f>'DATOS MENSUALES'!F516</f>
        <v>92.7651105</v>
      </c>
      <c r="I20" s="1">
        <f>'DATOS MENSUALES'!F517</f>
        <v>221.50655070000002</v>
      </c>
      <c r="J20" s="1">
        <f>'DATOS MENSUALES'!F518</f>
        <v>93.98660510000002</v>
      </c>
      <c r="K20" s="1">
        <f>'DATOS MENSUALES'!F519</f>
        <v>26.5375811</v>
      </c>
      <c r="L20" s="1">
        <f>'DATOS MENSUALES'!F520</f>
        <v>23.936488599999997</v>
      </c>
      <c r="M20" s="1">
        <f>'DATOS MENSUALES'!F521</f>
        <v>25.377167300000004</v>
      </c>
      <c r="N20" s="1">
        <f t="shared" si="11"/>
        <v>889.1676467</v>
      </c>
      <c r="O20" s="10"/>
      <c r="P20" s="60">
        <f t="shared" si="13"/>
        <v>-59184.98955935317</v>
      </c>
      <c r="Q20" s="60">
        <f t="shared" si="14"/>
        <v>209280.79058862012</v>
      </c>
      <c r="R20" s="60">
        <f t="shared" si="15"/>
        <v>-221915.66610213745</v>
      </c>
      <c r="S20" s="60">
        <f t="shared" si="16"/>
        <v>-569076.9021687104</v>
      </c>
      <c r="T20" s="60">
        <f t="shared" si="17"/>
        <v>-164375.60868839276</v>
      </c>
      <c r="U20" s="60">
        <f t="shared" si="18"/>
        <v>-454859.5967646945</v>
      </c>
      <c r="V20" s="60">
        <f t="shared" si="19"/>
        <v>-2233.6655133435697</v>
      </c>
      <c r="W20" s="60">
        <f t="shared" si="20"/>
        <v>1315047.3573355544</v>
      </c>
      <c r="X20" s="60">
        <f t="shared" si="21"/>
        <v>48115.27787615219</v>
      </c>
      <c r="Y20" s="60">
        <f t="shared" si="22"/>
        <v>-228.28723480925663</v>
      </c>
      <c r="Z20" s="60">
        <f t="shared" si="23"/>
        <v>50.55583292184069</v>
      </c>
      <c r="AA20" s="60">
        <f t="shared" si="24"/>
        <v>0.06253637750301143</v>
      </c>
      <c r="AB20" s="60">
        <f t="shared" si="25"/>
        <v>-1899906.1478173763</v>
      </c>
    </row>
    <row r="21" spans="1:28" ht="12.75">
      <c r="A21" s="12" t="s">
        <v>71</v>
      </c>
      <c r="B21" s="1">
        <f>'DATOS MENSUALES'!F522</f>
        <v>22.646676599999996</v>
      </c>
      <c r="C21" s="1">
        <f>'DATOS MENSUALES'!F523</f>
        <v>199.33634340000003</v>
      </c>
      <c r="D21" s="1">
        <f>'DATOS MENSUALES'!F524</f>
        <v>107.80127280000002</v>
      </c>
      <c r="E21" s="1">
        <f>'DATOS MENSUALES'!F525</f>
        <v>115.65969380000001</v>
      </c>
      <c r="F21" s="1">
        <f>'DATOS MENSUALES'!F526</f>
        <v>71.6694164</v>
      </c>
      <c r="G21" s="1">
        <f>'DATOS MENSUALES'!F527</f>
        <v>100.2022984</v>
      </c>
      <c r="H21" s="1">
        <f>'DATOS MENSUALES'!F528</f>
        <v>161.7190448</v>
      </c>
      <c r="I21" s="1">
        <f>'DATOS MENSUALES'!F529</f>
        <v>219.54256860000004</v>
      </c>
      <c r="J21" s="1">
        <f>'DATOS MENSUALES'!F530</f>
        <v>133.61654070000003</v>
      </c>
      <c r="K21" s="1">
        <f>'DATOS MENSUALES'!F531</f>
        <v>49.2037744</v>
      </c>
      <c r="L21" s="1">
        <f>'DATOS MENSUALES'!F532</f>
        <v>32.7737781</v>
      </c>
      <c r="M21" s="1">
        <f>'DATOS MENSUALES'!F533</f>
        <v>27.565174000000003</v>
      </c>
      <c r="N21" s="1">
        <f t="shared" si="11"/>
        <v>1241.7365820000002</v>
      </c>
      <c r="O21" s="10"/>
      <c r="P21" s="60">
        <f t="shared" si="13"/>
        <v>-122619.04292175412</v>
      </c>
      <c r="Q21" s="60">
        <f t="shared" si="14"/>
        <v>538034.9119894842</v>
      </c>
      <c r="R21" s="60">
        <f t="shared" si="15"/>
        <v>-26416.604615274686</v>
      </c>
      <c r="S21" s="60">
        <f t="shared" si="16"/>
        <v>-3157.2209808580774</v>
      </c>
      <c r="T21" s="60">
        <f t="shared" si="17"/>
        <v>-12841.715683940152</v>
      </c>
      <c r="U21" s="60">
        <f t="shared" si="18"/>
        <v>-240.74960606642944</v>
      </c>
      <c r="V21" s="60">
        <f t="shared" si="19"/>
        <v>174508.32802545294</v>
      </c>
      <c r="W21" s="60">
        <f t="shared" si="20"/>
        <v>1245585.8034374875</v>
      </c>
      <c r="X21" s="60">
        <f t="shared" si="21"/>
        <v>439000.5677634759</v>
      </c>
      <c r="Y21" s="60">
        <f t="shared" si="22"/>
        <v>4536.796745180553</v>
      </c>
      <c r="Z21" s="60">
        <f t="shared" si="23"/>
        <v>1969.5405083914468</v>
      </c>
      <c r="AA21" s="60">
        <f t="shared" si="24"/>
        <v>17.27222742175071</v>
      </c>
      <c r="AB21" s="60">
        <f t="shared" si="25"/>
        <v>11964167.188025508</v>
      </c>
    </row>
    <row r="22" spans="1:28" ht="12.75">
      <c r="A22" s="12" t="s">
        <v>72</v>
      </c>
      <c r="B22" s="1">
        <f>'DATOS MENSUALES'!F534</f>
        <v>32.7357362</v>
      </c>
      <c r="C22" s="1">
        <f>'DATOS MENSUALES'!F535</f>
        <v>192.96403060000003</v>
      </c>
      <c r="D22" s="1">
        <f>'DATOS MENSUALES'!F536</f>
        <v>122.96287679999998</v>
      </c>
      <c r="E22" s="1">
        <f>'DATOS MENSUALES'!F537</f>
        <v>172.49850659999993</v>
      </c>
      <c r="F22" s="1">
        <f>'DATOS MENSUALES'!F538</f>
        <v>244.81399999999996</v>
      </c>
      <c r="G22" s="1">
        <f>'DATOS MENSUALES'!F539</f>
        <v>107.10230869999998</v>
      </c>
      <c r="H22" s="1">
        <f>'DATOS MENSUALES'!F540</f>
        <v>188.2965005</v>
      </c>
      <c r="I22" s="1">
        <f>'DATOS MENSUALES'!F541</f>
        <v>124.10853100000001</v>
      </c>
      <c r="J22" s="1">
        <f>'DATOS MENSUALES'!F542</f>
        <v>94.21491320000001</v>
      </c>
      <c r="K22" s="1">
        <f>'DATOS MENSUALES'!F543</f>
        <v>38.85074459999999</v>
      </c>
      <c r="L22" s="1">
        <f>'DATOS MENSUALES'!F544</f>
        <v>26.6814968</v>
      </c>
      <c r="M22" s="1">
        <f>'DATOS MENSUALES'!F545</f>
        <v>24.145</v>
      </c>
      <c r="N22" s="1">
        <f t="shared" si="11"/>
        <v>1369.374645</v>
      </c>
      <c r="O22" s="10"/>
      <c r="P22" s="60">
        <f t="shared" si="13"/>
        <v>-62058.88480937715</v>
      </c>
      <c r="Q22" s="60">
        <f t="shared" si="14"/>
        <v>421222.55373964197</v>
      </c>
      <c r="R22" s="60">
        <f t="shared" si="15"/>
        <v>-3125.423076158753</v>
      </c>
      <c r="S22" s="60">
        <f t="shared" si="16"/>
        <v>74984.07357972341</v>
      </c>
      <c r="T22" s="60">
        <f t="shared" si="17"/>
        <v>3356609.8708719155</v>
      </c>
      <c r="U22" s="60">
        <f t="shared" si="18"/>
        <v>0.31316028474629676</v>
      </c>
      <c r="V22" s="60">
        <f t="shared" si="19"/>
        <v>560688.4605793791</v>
      </c>
      <c r="W22" s="60">
        <f t="shared" si="20"/>
        <v>1798.3766565784153</v>
      </c>
      <c r="X22" s="60">
        <f t="shared" si="21"/>
        <v>49027.05321035097</v>
      </c>
      <c r="Y22" s="60">
        <f t="shared" si="22"/>
        <v>238.4992228828188</v>
      </c>
      <c r="Z22" s="60">
        <f t="shared" si="23"/>
        <v>267.4186887224144</v>
      </c>
      <c r="AA22" s="60">
        <f t="shared" si="24"/>
        <v>-0.5826851420447672</v>
      </c>
      <c r="AB22" s="60">
        <f t="shared" si="25"/>
        <v>45252288.14848653</v>
      </c>
    </row>
    <row r="23" spans="1:28" ht="12.75">
      <c r="A23" s="12" t="s">
        <v>73</v>
      </c>
      <c r="B23" s="1">
        <f>'DATOS MENSUALES'!F546</f>
        <v>23.911329199999994</v>
      </c>
      <c r="C23" s="1">
        <f>'DATOS MENSUALES'!F547</f>
        <v>56.767992899999996</v>
      </c>
      <c r="D23" s="1">
        <f>'DATOS MENSUALES'!F548</f>
        <v>78.28762219999999</v>
      </c>
      <c r="E23" s="1">
        <f>'DATOS MENSUALES'!F549</f>
        <v>90.56673549999998</v>
      </c>
      <c r="F23" s="1">
        <f>'DATOS MENSUALES'!F550</f>
        <v>145.95267270000002</v>
      </c>
      <c r="G23" s="1">
        <f>'DATOS MENSUALES'!F551</f>
        <v>111.02808709999996</v>
      </c>
      <c r="H23" s="1">
        <f>'DATOS MENSUALES'!F552</f>
        <v>92.58521939999997</v>
      </c>
      <c r="I23" s="1">
        <f>'DATOS MENSUALES'!F553</f>
        <v>107.27800000000002</v>
      </c>
      <c r="J23" s="1">
        <f>'DATOS MENSUALES'!F554</f>
        <v>45.87515740000001</v>
      </c>
      <c r="K23" s="1">
        <f>'DATOS MENSUALES'!F555</f>
        <v>26.7826782</v>
      </c>
      <c r="L23" s="1">
        <f>'DATOS MENSUALES'!F556</f>
        <v>22.823352099999997</v>
      </c>
      <c r="M23" s="1">
        <f>'DATOS MENSUALES'!F557</f>
        <v>49.873</v>
      </c>
      <c r="N23" s="1">
        <f t="shared" si="11"/>
        <v>851.7318467</v>
      </c>
      <c r="O23" s="10"/>
      <c r="P23" s="60">
        <f t="shared" si="13"/>
        <v>-113491.32374594573</v>
      </c>
      <c r="Q23" s="60">
        <f t="shared" si="14"/>
        <v>-229611.28711819422</v>
      </c>
      <c r="R23" s="60">
        <f t="shared" si="15"/>
        <v>-208485.6940161724</v>
      </c>
      <c r="S23" s="60">
        <f t="shared" si="16"/>
        <v>-62869.71099627472</v>
      </c>
      <c r="T23" s="60">
        <f t="shared" si="17"/>
        <v>131606.0470598488</v>
      </c>
      <c r="U23" s="60">
        <f t="shared" si="18"/>
        <v>97.64486504496502</v>
      </c>
      <c r="V23" s="60">
        <f t="shared" si="19"/>
        <v>-2327.157112778954</v>
      </c>
      <c r="W23" s="60">
        <f t="shared" si="20"/>
        <v>-101.83349439092386</v>
      </c>
      <c r="X23" s="60">
        <f t="shared" si="21"/>
        <v>-1618.0817668368613</v>
      </c>
      <c r="Y23" s="60">
        <f t="shared" si="22"/>
        <v>-201.908886846004</v>
      </c>
      <c r="Z23" s="60">
        <f t="shared" si="23"/>
        <v>17.26345199737938</v>
      </c>
      <c r="AA23" s="60">
        <f t="shared" si="24"/>
        <v>15424.786190768185</v>
      </c>
      <c r="AB23" s="60">
        <f t="shared" si="25"/>
        <v>-4195872.415211327</v>
      </c>
    </row>
    <row r="24" spans="1:28" ht="12.75">
      <c r="A24" s="12" t="s">
        <v>74</v>
      </c>
      <c r="B24" s="1">
        <f>'DATOS MENSUALES'!F558</f>
        <v>68.3109146</v>
      </c>
      <c r="C24" s="1">
        <f>'DATOS MENSUALES'!F559</f>
        <v>73.6528098</v>
      </c>
      <c r="D24" s="1">
        <f>'DATOS MENSUALES'!F560</f>
        <v>64.8104328</v>
      </c>
      <c r="E24" s="1">
        <f>'DATOS MENSUALES'!F561</f>
        <v>134.24149219999998</v>
      </c>
      <c r="F24" s="1">
        <f>'DATOS MENSUALES'!F562</f>
        <v>143.95</v>
      </c>
      <c r="G24" s="1">
        <f>'DATOS MENSUALES'!F563</f>
        <v>104.8716605</v>
      </c>
      <c r="H24" s="1">
        <f>'DATOS MENSUALES'!F564</f>
        <v>88.6590414</v>
      </c>
      <c r="I24" s="1">
        <f>'DATOS MENSUALES'!F565</f>
        <v>95.06535740000001</v>
      </c>
      <c r="J24" s="1">
        <f>'DATOS MENSUALES'!F566</f>
        <v>54.44404809999999</v>
      </c>
      <c r="K24" s="1">
        <f>'DATOS MENSUALES'!F567</f>
        <v>47.3345771</v>
      </c>
      <c r="L24" s="1">
        <f>'DATOS MENSUALES'!F568</f>
        <v>26.982814599999998</v>
      </c>
      <c r="M24" s="1">
        <f>'DATOS MENSUALES'!F569</f>
        <v>40.565006499999996</v>
      </c>
      <c r="N24" s="1">
        <f t="shared" si="11"/>
        <v>942.888155</v>
      </c>
      <c r="O24" s="10"/>
      <c r="P24" s="60">
        <f t="shared" si="13"/>
        <v>-64.78384195296148</v>
      </c>
      <c r="Q24" s="60">
        <f t="shared" si="14"/>
        <v>-87232.44776425594</v>
      </c>
      <c r="R24" s="60">
        <f t="shared" si="15"/>
        <v>-385402.2815720485</v>
      </c>
      <c r="S24" s="60">
        <f t="shared" si="16"/>
        <v>59.85142499225057</v>
      </c>
      <c r="T24" s="60">
        <f t="shared" si="17"/>
        <v>116665.35584422683</v>
      </c>
      <c r="U24" s="60">
        <f t="shared" si="18"/>
        <v>-3.735174713378472</v>
      </c>
      <c r="V24" s="60">
        <f t="shared" si="19"/>
        <v>-5068.9378302591795</v>
      </c>
      <c r="W24" s="60">
        <f t="shared" si="20"/>
        <v>-4811.768057809912</v>
      </c>
      <c r="X24" s="60">
        <f t="shared" si="21"/>
        <v>-31.887426240444242</v>
      </c>
      <c r="Y24" s="60">
        <f t="shared" si="22"/>
        <v>3167.013896244227</v>
      </c>
      <c r="Z24" s="60">
        <f t="shared" si="23"/>
        <v>306.72182948712447</v>
      </c>
      <c r="AA24" s="60">
        <f t="shared" si="24"/>
        <v>3785.305141132781</v>
      </c>
      <c r="AB24" s="60">
        <f t="shared" si="25"/>
        <v>-344968.92936867685</v>
      </c>
    </row>
    <row r="25" spans="1:28" ht="12.75">
      <c r="A25" s="12" t="s">
        <v>75</v>
      </c>
      <c r="B25" s="1">
        <f>'DATOS MENSUALES'!F570</f>
        <v>210.19748330000002</v>
      </c>
      <c r="C25" s="1">
        <f>'DATOS MENSUALES'!F571</f>
        <v>207.6434765</v>
      </c>
      <c r="D25" s="1">
        <f>'DATOS MENSUALES'!F572</f>
        <v>265.63643780000007</v>
      </c>
      <c r="E25" s="1">
        <f>'DATOS MENSUALES'!F573</f>
        <v>266.70003049999997</v>
      </c>
      <c r="F25" s="1">
        <f>'DATOS MENSUALES'!F574</f>
        <v>220.73027020000004</v>
      </c>
      <c r="G25" s="1">
        <f>'DATOS MENSUALES'!F575</f>
        <v>196.60918759999998</v>
      </c>
      <c r="H25" s="1">
        <f>'DATOS MENSUALES'!F576</f>
        <v>240.62655390000006</v>
      </c>
      <c r="I25" s="1">
        <f>'DATOS MENSUALES'!F577</f>
        <v>247.2087444</v>
      </c>
      <c r="J25" s="1">
        <f>'DATOS MENSUALES'!F578</f>
        <v>218.03110350000003</v>
      </c>
      <c r="K25" s="1">
        <f>'DATOS MENSUALES'!F579</f>
        <v>204.6429999999999</v>
      </c>
      <c r="L25" s="1">
        <f>'DATOS MENSUALES'!F580</f>
        <v>40.728000000000016</v>
      </c>
      <c r="M25" s="1">
        <f>'DATOS MENSUALES'!F581</f>
        <v>31.752000000000002</v>
      </c>
      <c r="N25" s="1">
        <f t="shared" si="11"/>
        <v>2350.5062877</v>
      </c>
      <c r="O25" s="10"/>
      <c r="P25" s="60">
        <f t="shared" si="13"/>
        <v>2620669.2198683186</v>
      </c>
      <c r="Q25" s="60">
        <f t="shared" si="14"/>
        <v>720305.3255750764</v>
      </c>
      <c r="R25" s="60">
        <f t="shared" si="15"/>
        <v>2099748.914212041</v>
      </c>
      <c r="S25" s="60">
        <f t="shared" si="16"/>
        <v>2536052.0547208833</v>
      </c>
      <c r="T25" s="60">
        <f t="shared" si="17"/>
        <v>1983436.4438044275</v>
      </c>
      <c r="U25" s="60">
        <f t="shared" si="18"/>
        <v>733528.193575552</v>
      </c>
      <c r="V25" s="60">
        <f t="shared" si="19"/>
        <v>2448885.126957692</v>
      </c>
      <c r="W25" s="60">
        <f t="shared" si="20"/>
        <v>2474670.555499727</v>
      </c>
      <c r="X25" s="60">
        <f t="shared" si="21"/>
        <v>4128030.4397092103</v>
      </c>
      <c r="Y25" s="60">
        <f t="shared" si="22"/>
        <v>5087892.4156340975</v>
      </c>
      <c r="Z25" s="60">
        <f t="shared" si="23"/>
        <v>8601.445539819968</v>
      </c>
      <c r="AA25" s="60">
        <f t="shared" si="24"/>
        <v>310.530785692966</v>
      </c>
      <c r="AB25" s="60">
        <f t="shared" si="25"/>
        <v>2392578643.91552</v>
      </c>
    </row>
    <row r="26" spans="1:28" ht="12.75">
      <c r="A26" s="12" t="s">
        <v>76</v>
      </c>
      <c r="B26" s="1">
        <f>'DATOS MENSUALES'!F582</f>
        <v>49.9509056</v>
      </c>
      <c r="C26" s="1">
        <f>'DATOS MENSUALES'!F583</f>
        <v>52.22767610000001</v>
      </c>
      <c r="D26" s="1">
        <f>'DATOS MENSUALES'!F584</f>
        <v>28.63913509999999</v>
      </c>
      <c r="E26" s="1">
        <f>'DATOS MENSUALES'!F585</f>
        <v>27.327159399999992</v>
      </c>
      <c r="F26" s="1">
        <f>'DATOS MENSUALES'!F586</f>
        <v>37.65689849999999</v>
      </c>
      <c r="G26" s="1">
        <f>'DATOS MENSUALES'!F587</f>
        <v>37.747</v>
      </c>
      <c r="H26" s="1">
        <f>'DATOS MENSUALES'!F588</f>
        <v>83.55603409999998</v>
      </c>
      <c r="I26" s="1">
        <f>'DATOS MENSUALES'!F589</f>
        <v>52.4632888</v>
      </c>
      <c r="J26" s="1">
        <f>'DATOS MENSUALES'!F590</f>
        <v>53.72800000000001</v>
      </c>
      <c r="K26" s="1">
        <f>'DATOS MENSUALES'!F591</f>
        <v>33.57899999999999</v>
      </c>
      <c r="L26" s="1">
        <f>'DATOS MENSUALES'!F592</f>
        <v>26.984000000000005</v>
      </c>
      <c r="M26" s="1">
        <f>'DATOS MENSUALES'!F593</f>
        <v>26.809779199999998</v>
      </c>
      <c r="N26" s="1">
        <f t="shared" si="11"/>
        <v>510.6688767999999</v>
      </c>
      <c r="O26" s="10"/>
      <c r="P26" s="60">
        <f t="shared" si="13"/>
        <v>-11203.745773947106</v>
      </c>
      <c r="Q26" s="60">
        <f t="shared" si="14"/>
        <v>-284566.2046650804</v>
      </c>
      <c r="R26" s="60">
        <f t="shared" si="15"/>
        <v>-1293051.469433866</v>
      </c>
      <c r="S26" s="60">
        <f t="shared" si="16"/>
        <v>-1092812.9105466208</v>
      </c>
      <c r="T26" s="60">
        <f t="shared" si="17"/>
        <v>-189416.34482541893</v>
      </c>
      <c r="U26" s="60">
        <f t="shared" si="18"/>
        <v>-323906.21148596634</v>
      </c>
      <c r="V26" s="60">
        <f t="shared" si="19"/>
        <v>-11061.240177991545</v>
      </c>
      <c r="W26" s="60">
        <f t="shared" si="20"/>
        <v>-210480.25550980115</v>
      </c>
      <c r="X26" s="60">
        <f t="shared" si="21"/>
        <v>-58.733356753979244</v>
      </c>
      <c r="Y26" s="60">
        <f t="shared" si="22"/>
        <v>0.8036820678847181</v>
      </c>
      <c r="Z26" s="60">
        <f t="shared" si="23"/>
        <v>306.88359737043146</v>
      </c>
      <c r="AA26" s="60">
        <f t="shared" si="24"/>
        <v>6.123858066944873</v>
      </c>
      <c r="AB26" s="60">
        <f t="shared" si="25"/>
        <v>-126773040.30788349</v>
      </c>
    </row>
    <row r="27" spans="1:28" ht="12.75">
      <c r="A27" s="12" t="s">
        <v>77</v>
      </c>
      <c r="B27" s="1">
        <f>'DATOS MENSUALES'!F594</f>
        <v>32.452000000000005</v>
      </c>
      <c r="C27" s="1">
        <f>'DATOS MENSUALES'!F595</f>
        <v>404.6463215999999</v>
      </c>
      <c r="D27" s="1">
        <f>'DATOS MENSUALES'!F596</f>
        <v>522.1751982</v>
      </c>
      <c r="E27" s="1">
        <f>'DATOS MENSUALES'!F597</f>
        <v>140.356</v>
      </c>
      <c r="F27" s="1">
        <f>'DATOS MENSUALES'!F598</f>
        <v>73.90530589999999</v>
      </c>
      <c r="G27" s="1">
        <f>'DATOS MENSUALES'!F599</f>
        <v>56.6655906</v>
      </c>
      <c r="H27" s="1">
        <f>'DATOS MENSUALES'!F600</f>
        <v>63.3735997</v>
      </c>
      <c r="I27" s="1">
        <f>'DATOS MENSUALES'!F601</f>
        <v>46.43185120000001</v>
      </c>
      <c r="J27" s="1">
        <f>'DATOS MENSUALES'!F602</f>
        <v>34.2845117</v>
      </c>
      <c r="K27" s="1">
        <f>'DATOS MENSUALES'!F603</f>
        <v>27.905</v>
      </c>
      <c r="L27" s="1">
        <f>'DATOS MENSUALES'!F604</f>
        <v>26.311593800000004</v>
      </c>
      <c r="M27" s="1">
        <f>'DATOS MENSUALES'!F605</f>
        <v>28.319564199999995</v>
      </c>
      <c r="N27" s="1">
        <f t="shared" si="11"/>
        <v>1456.8265369</v>
      </c>
      <c r="O27" s="10"/>
      <c r="P27" s="60">
        <f t="shared" si="13"/>
        <v>-63402.72413712383</v>
      </c>
      <c r="Q27" s="60">
        <f t="shared" si="14"/>
        <v>23551945.250743706</v>
      </c>
      <c r="R27" s="60">
        <f t="shared" si="15"/>
        <v>56885200.30714713</v>
      </c>
      <c r="S27" s="60">
        <f t="shared" si="16"/>
        <v>1007.8629309289299</v>
      </c>
      <c r="T27" s="60">
        <f t="shared" si="17"/>
        <v>-9503.389980710004</v>
      </c>
      <c r="U27" s="60">
        <f t="shared" si="18"/>
        <v>-123191.06746678334</v>
      </c>
      <c r="V27" s="60">
        <f t="shared" si="19"/>
        <v>-76567.63583468905</v>
      </c>
      <c r="W27" s="60">
        <f t="shared" si="20"/>
        <v>-281216.5043537216</v>
      </c>
      <c r="X27" s="60">
        <f t="shared" si="21"/>
        <v>-12699.25810267604</v>
      </c>
      <c r="Y27" s="60">
        <f t="shared" si="22"/>
        <v>-106.78383104956713</v>
      </c>
      <c r="Z27" s="60">
        <f t="shared" si="23"/>
        <v>223.95130099060893</v>
      </c>
      <c r="AA27" s="60">
        <f t="shared" si="24"/>
        <v>37.237089782446105</v>
      </c>
      <c r="AB27" s="60">
        <f t="shared" si="25"/>
        <v>87412930.80639601</v>
      </c>
    </row>
    <row r="28" spans="1:28" ht="12.75">
      <c r="A28" s="12" t="s">
        <v>78</v>
      </c>
      <c r="B28" s="1">
        <f>'DATOS MENSUALES'!F606</f>
        <v>158.76386259999998</v>
      </c>
      <c r="C28" s="1">
        <f>'DATOS MENSUALES'!F607</f>
        <v>88.558</v>
      </c>
      <c r="D28" s="1">
        <f>'DATOS MENSUALES'!F608</f>
        <v>47.57724509999999</v>
      </c>
      <c r="E28" s="1">
        <f>'DATOS MENSUALES'!F609</f>
        <v>60.214226600000025</v>
      </c>
      <c r="F28" s="1">
        <f>'DATOS MENSUALES'!F610</f>
        <v>55.767485499999985</v>
      </c>
      <c r="G28" s="1">
        <f>'DATOS MENSUALES'!F611</f>
        <v>242.57299999999992</v>
      </c>
      <c r="H28" s="1">
        <f>'DATOS MENSUALES'!F612</f>
        <v>105.76399999999998</v>
      </c>
      <c r="I28" s="1">
        <f>'DATOS MENSUALES'!F613</f>
        <v>70.9469261</v>
      </c>
      <c r="J28" s="1">
        <f>'DATOS MENSUALES'!F614</f>
        <v>33.79834060000001</v>
      </c>
      <c r="K28" s="1">
        <f>'DATOS MENSUALES'!F615</f>
        <v>18.251</v>
      </c>
      <c r="L28" s="1">
        <f>'DATOS MENSUALES'!F616</f>
        <v>12.955</v>
      </c>
      <c r="M28" s="1">
        <f>'DATOS MENSUALES'!F617</f>
        <v>16.961000000000002</v>
      </c>
      <c r="N28" s="1">
        <f t="shared" si="11"/>
        <v>912.1300864999998</v>
      </c>
      <c r="O28" s="10"/>
      <c r="P28" s="60">
        <f t="shared" si="13"/>
        <v>645794.4306023716</v>
      </c>
      <c r="Q28" s="60">
        <f t="shared" si="14"/>
        <v>-25528.30749049494</v>
      </c>
      <c r="R28" s="60">
        <f t="shared" si="15"/>
        <v>-729155.04835554</v>
      </c>
      <c r="S28" s="60">
        <f t="shared" si="16"/>
        <v>-344702.60020264436</v>
      </c>
      <c r="T28" s="60">
        <f t="shared" si="17"/>
        <v>-60788.65603041987</v>
      </c>
      <c r="U28" s="60">
        <f t="shared" si="18"/>
        <v>2523775.7771446635</v>
      </c>
      <c r="V28" s="60">
        <f t="shared" si="19"/>
        <v>-0.00038950400723633527</v>
      </c>
      <c r="W28" s="60">
        <f t="shared" si="20"/>
        <v>-68925.33132946942</v>
      </c>
      <c r="X28" s="60">
        <f t="shared" si="21"/>
        <v>-13509.810644983341</v>
      </c>
      <c r="Y28" s="60">
        <f t="shared" si="22"/>
        <v>-2984.9018311889095</v>
      </c>
      <c r="Z28" s="60">
        <f t="shared" si="23"/>
        <v>-386.44176289389634</v>
      </c>
      <c r="AA28" s="60">
        <f t="shared" si="24"/>
        <v>-515.7029825148836</v>
      </c>
      <c r="AB28" s="60">
        <f t="shared" si="25"/>
        <v>-1026991.8905967294</v>
      </c>
    </row>
    <row r="29" spans="1:28" ht="12.75">
      <c r="A29" s="12" t="s">
        <v>79</v>
      </c>
      <c r="B29" s="1">
        <f>'DATOS MENSUALES'!F618</f>
        <v>24.933448300000002</v>
      </c>
      <c r="C29" s="1">
        <f>'DATOS MENSUALES'!F619</f>
        <v>25.415999999999997</v>
      </c>
      <c r="D29" s="1">
        <f>'DATOS MENSUALES'!F620</f>
        <v>24.17347269999999</v>
      </c>
      <c r="E29" s="1">
        <f>'DATOS MENSUALES'!F621</f>
        <v>50.99280250000001</v>
      </c>
      <c r="F29" s="1">
        <f>'DATOS MENSUALES'!F622</f>
        <v>35.445</v>
      </c>
      <c r="G29" s="1">
        <f>'DATOS MENSUALES'!F623</f>
        <v>33.84609249999999</v>
      </c>
      <c r="H29" s="1">
        <f>'DATOS MENSUALES'!F624</f>
        <v>62.78473760000001</v>
      </c>
      <c r="I29" s="1">
        <f>'DATOS MENSUALES'!F625</f>
        <v>44.19318329999999</v>
      </c>
      <c r="J29" s="1">
        <f>'DATOS MENSUALES'!F626</f>
        <v>39.36516190000001</v>
      </c>
      <c r="K29" s="1">
        <f>'DATOS MENSUALES'!F627</f>
        <v>13.111852499999998</v>
      </c>
      <c r="L29" s="1">
        <f>'DATOS MENSUALES'!F628</f>
        <v>16.102746900000003</v>
      </c>
      <c r="M29" s="1">
        <f>'DATOS MENSUALES'!F629</f>
        <v>14.534181699999996</v>
      </c>
      <c r="N29" s="1">
        <f t="shared" si="11"/>
        <v>384.8986799</v>
      </c>
      <c r="O29" s="10"/>
      <c r="P29" s="60">
        <f t="shared" si="13"/>
        <v>-106454.16886380149</v>
      </c>
      <c r="Q29" s="60">
        <f t="shared" si="14"/>
        <v>-793681.0530415081</v>
      </c>
      <c r="R29" s="60">
        <f t="shared" si="15"/>
        <v>-1458665.8105993296</v>
      </c>
      <c r="S29" s="60">
        <f t="shared" si="16"/>
        <v>-499376.66497560876</v>
      </c>
      <c r="T29" s="60">
        <f t="shared" si="17"/>
        <v>-212156.01224275635</v>
      </c>
      <c r="U29" s="60">
        <f t="shared" si="18"/>
        <v>-382295.7292492859</v>
      </c>
      <c r="V29" s="60">
        <f t="shared" si="19"/>
        <v>-79797.42133788591</v>
      </c>
      <c r="W29" s="60">
        <f t="shared" si="20"/>
        <v>-311040.1044211718</v>
      </c>
      <c r="X29" s="60">
        <f t="shared" si="21"/>
        <v>-6078.3516759858285</v>
      </c>
      <c r="Y29" s="60">
        <f t="shared" si="22"/>
        <v>-7457.629738469367</v>
      </c>
      <c r="Z29" s="60">
        <f t="shared" si="23"/>
        <v>-70.75806675722515</v>
      </c>
      <c r="AA29" s="60">
        <f t="shared" si="24"/>
        <v>-1139.8753004271011</v>
      </c>
      <c r="AB29" s="60">
        <f t="shared" si="25"/>
        <v>-247818898.05287325</v>
      </c>
    </row>
    <row r="30" spans="1:28" ht="12.75">
      <c r="A30" s="12" t="s">
        <v>80</v>
      </c>
      <c r="B30" s="1">
        <f>'DATOS MENSUALES'!F630</f>
        <v>57.62098950000001</v>
      </c>
      <c r="C30" s="1">
        <f>'DATOS MENSUALES'!F631</f>
        <v>32.35299999999999</v>
      </c>
      <c r="D30" s="1">
        <f>'DATOS MENSUALES'!F632</f>
        <v>47.21</v>
      </c>
      <c r="E30" s="1">
        <f>'DATOS MENSUALES'!F633</f>
        <v>22.392000000000003</v>
      </c>
      <c r="F30" s="1">
        <f>'DATOS MENSUALES'!F634</f>
        <v>16.356399000000003</v>
      </c>
      <c r="G30" s="1">
        <f>'DATOS MENSUALES'!F635</f>
        <v>29.01806600000001</v>
      </c>
      <c r="H30" s="1">
        <f>'DATOS MENSUALES'!F636</f>
        <v>38.768455999999986</v>
      </c>
      <c r="I30" s="1">
        <f>'DATOS MENSUALES'!F637</f>
        <v>116.6067737</v>
      </c>
      <c r="J30" s="1">
        <f>'DATOS MENSUALES'!F638</f>
        <v>50.30270050000003</v>
      </c>
      <c r="K30" s="1">
        <f>'DATOS MENSUALES'!F639</f>
        <v>19.427791000000003</v>
      </c>
      <c r="L30" s="1">
        <f>'DATOS MENSUALES'!F640</f>
        <v>12.465874899999994</v>
      </c>
      <c r="M30" s="1">
        <f>'DATOS MENSUALES'!F641</f>
        <v>9.4890949</v>
      </c>
      <c r="N30" s="1">
        <f t="shared" si="11"/>
        <v>452.01114550000005</v>
      </c>
      <c r="O30" s="10"/>
      <c r="P30" s="60">
        <f t="shared" si="13"/>
        <v>-3180.536782552245</v>
      </c>
      <c r="Q30" s="60">
        <f t="shared" si="14"/>
        <v>-628315.4686016703</v>
      </c>
      <c r="R30" s="60">
        <f t="shared" si="15"/>
        <v>-738116.8363222164</v>
      </c>
      <c r="S30" s="60">
        <f t="shared" si="16"/>
        <v>-1257538.799975611</v>
      </c>
      <c r="T30" s="60">
        <f t="shared" si="17"/>
        <v>-488011.15806114365</v>
      </c>
      <c r="U30" s="60">
        <f t="shared" si="18"/>
        <v>-463777.5795222746</v>
      </c>
      <c r="V30" s="60">
        <f t="shared" si="19"/>
        <v>-301687.4376341126</v>
      </c>
      <c r="W30" s="60">
        <f t="shared" si="20"/>
        <v>101.12882984241523</v>
      </c>
      <c r="X30" s="60">
        <f t="shared" si="21"/>
        <v>-391.006353610743</v>
      </c>
      <c r="Y30" s="60">
        <f t="shared" si="22"/>
        <v>-2311.2086387770323</v>
      </c>
      <c r="Z30" s="60">
        <f t="shared" si="23"/>
        <v>-469.6375738351819</v>
      </c>
      <c r="AA30" s="60">
        <f t="shared" si="24"/>
        <v>-3717.496517695239</v>
      </c>
      <c r="AB30" s="60">
        <f t="shared" si="25"/>
        <v>-176568578.82695326</v>
      </c>
    </row>
    <row r="31" spans="1:28" ht="12.75">
      <c r="A31" s="12" t="s">
        <v>81</v>
      </c>
      <c r="B31" s="1">
        <f>'DATOS MENSUALES'!F642</f>
        <v>269.54098100000004</v>
      </c>
      <c r="C31" s="1">
        <f>'DATOS MENSUALES'!F643</f>
        <v>237.69854519999998</v>
      </c>
      <c r="D31" s="1">
        <f>'DATOS MENSUALES'!F644</f>
        <v>52.025935200000006</v>
      </c>
      <c r="E31" s="1">
        <f>'DATOS MENSUALES'!F645</f>
        <v>97.611137</v>
      </c>
      <c r="F31" s="1">
        <f>'DATOS MENSUALES'!F646</f>
        <v>105.53790820000002</v>
      </c>
      <c r="G31" s="1">
        <f>'DATOS MENSUALES'!F647</f>
        <v>101.8450927</v>
      </c>
      <c r="H31" s="1">
        <f>'DATOS MENSUALES'!F648</f>
        <v>56.54176290000002</v>
      </c>
      <c r="I31" s="1">
        <f>'DATOS MENSUALES'!F649</f>
        <v>262.6199182</v>
      </c>
      <c r="J31" s="1">
        <f>'DATOS MENSUALES'!F650</f>
        <v>59.05771009999999</v>
      </c>
      <c r="K31" s="1">
        <f>'DATOS MENSUALES'!F651</f>
        <v>26.964000000000002</v>
      </c>
      <c r="L31" s="1">
        <f>'DATOS MENSUALES'!F652</f>
        <v>18.931169499999992</v>
      </c>
      <c r="M31" s="1">
        <f>'DATOS MENSUALES'!F653</f>
        <v>14.2343999</v>
      </c>
      <c r="N31" s="1">
        <f t="shared" si="11"/>
        <v>1302.6085598999998</v>
      </c>
      <c r="O31" s="10"/>
      <c r="P31" s="60">
        <f t="shared" si="13"/>
        <v>7670292.417917934</v>
      </c>
      <c r="Q31" s="60">
        <f t="shared" si="14"/>
        <v>1714893.1850934103</v>
      </c>
      <c r="R31" s="60">
        <f t="shared" si="15"/>
        <v>-626292.4146710387</v>
      </c>
      <c r="S31" s="60">
        <f t="shared" si="16"/>
        <v>-35025.87393590244</v>
      </c>
      <c r="T31" s="60">
        <f t="shared" si="17"/>
        <v>1141.4824567457988</v>
      </c>
      <c r="U31" s="60">
        <f t="shared" si="18"/>
        <v>-95.95453322286302</v>
      </c>
      <c r="V31" s="60">
        <f t="shared" si="19"/>
        <v>-119788.65379507322</v>
      </c>
      <c r="W31" s="60">
        <f t="shared" si="20"/>
        <v>3420572.590631748</v>
      </c>
      <c r="X31" s="60">
        <f t="shared" si="21"/>
        <v>3.002107267385162</v>
      </c>
      <c r="Y31" s="60">
        <f t="shared" si="22"/>
        <v>-183.7600229208477</v>
      </c>
      <c r="Z31" s="60">
        <f t="shared" si="23"/>
        <v>-2.236201449768063</v>
      </c>
      <c r="AA31" s="60">
        <f t="shared" si="24"/>
        <v>-1240.8552676612574</v>
      </c>
      <c r="AB31" s="60">
        <f t="shared" si="25"/>
        <v>24284877.881090768</v>
      </c>
    </row>
    <row r="32" spans="1:28" ht="12.75">
      <c r="A32" s="12" t="s">
        <v>82</v>
      </c>
      <c r="B32" s="1">
        <f>'DATOS MENSUALES'!F654</f>
        <v>14.439467899999999</v>
      </c>
      <c r="C32" s="1">
        <f>'DATOS MENSUALES'!F655</f>
        <v>76.64181629999999</v>
      </c>
      <c r="D32" s="1">
        <f>'DATOS MENSUALES'!F656</f>
        <v>23.902</v>
      </c>
      <c r="E32" s="1">
        <f>'DATOS MENSUALES'!F657</f>
        <v>53.15821699999999</v>
      </c>
      <c r="F32" s="1">
        <f>'DATOS MENSUALES'!F658</f>
        <v>75.18</v>
      </c>
      <c r="G32" s="1">
        <f>'DATOS MENSUALES'!F659</f>
        <v>43.58400000000001</v>
      </c>
      <c r="H32" s="1">
        <f>'DATOS MENSUALES'!F660</f>
        <v>19.671795700000008</v>
      </c>
      <c r="I32" s="1">
        <f>'DATOS MENSUALES'!F661</f>
        <v>25.9643292</v>
      </c>
      <c r="J32" s="1">
        <f>'DATOS MENSUALES'!F662</f>
        <v>23.947284499999995</v>
      </c>
      <c r="K32" s="1">
        <f>'DATOS MENSUALES'!F663</f>
        <v>14.623156100000001</v>
      </c>
      <c r="L32" s="1">
        <f>'DATOS MENSUALES'!F664</f>
        <v>10.700398099999996</v>
      </c>
      <c r="M32" s="1">
        <f>'DATOS MENSUALES'!F665</f>
        <v>9.9252791</v>
      </c>
      <c r="N32" s="1">
        <f t="shared" si="11"/>
        <v>391.73774390000005</v>
      </c>
      <c r="O32" s="10"/>
      <c r="P32" s="60">
        <f t="shared" si="13"/>
        <v>-193980.967136276</v>
      </c>
      <c r="Q32" s="60">
        <f t="shared" si="14"/>
        <v>-70757.07466434334</v>
      </c>
      <c r="R32" s="60">
        <f t="shared" si="15"/>
        <v>-1469165.8384970445</v>
      </c>
      <c r="S32" s="60">
        <f t="shared" si="16"/>
        <v>-459592.80013069836</v>
      </c>
      <c r="T32" s="60">
        <f t="shared" si="17"/>
        <v>-7888.850022965373</v>
      </c>
      <c r="U32" s="60">
        <f t="shared" si="18"/>
        <v>-248137.55330673928</v>
      </c>
      <c r="V32" s="60">
        <f t="shared" si="19"/>
        <v>-639729.2771951588</v>
      </c>
      <c r="W32" s="60">
        <f t="shared" si="20"/>
        <v>-635688.9870501389</v>
      </c>
      <c r="X32" s="60">
        <f t="shared" si="21"/>
        <v>-38163.28078427348</v>
      </c>
      <c r="Y32" s="60">
        <f t="shared" si="22"/>
        <v>-5857.409992387315</v>
      </c>
      <c r="Z32" s="60">
        <f t="shared" si="23"/>
        <v>-867.8296861414813</v>
      </c>
      <c r="AA32" s="60">
        <f t="shared" si="24"/>
        <v>-3412.2347442724204</v>
      </c>
      <c r="AB32" s="60">
        <f t="shared" si="25"/>
        <v>-239811889.04646128</v>
      </c>
    </row>
    <row r="33" spans="1:28" ht="12.75">
      <c r="A33" s="12" t="s">
        <v>83</v>
      </c>
      <c r="B33" s="1">
        <f>'DATOS MENSUALES'!F666</f>
        <v>4.290066000000001</v>
      </c>
      <c r="C33" s="1">
        <f>'DATOS MENSUALES'!F667</f>
        <v>66.31893030000002</v>
      </c>
      <c r="D33" s="1">
        <f>'DATOS MENSUALES'!F668</f>
        <v>185.0897042</v>
      </c>
      <c r="E33" s="1">
        <f>'DATOS MENSUALES'!F669</f>
        <v>476.10408430000007</v>
      </c>
      <c r="F33" s="1">
        <f>'DATOS MENSUALES'!F670</f>
        <v>194.07869160000004</v>
      </c>
      <c r="G33" s="1">
        <f>'DATOS MENSUALES'!F671</f>
        <v>159.22057749999996</v>
      </c>
      <c r="H33" s="1">
        <f>'DATOS MENSUALES'!F672</f>
        <v>230.30641069999996</v>
      </c>
      <c r="I33" s="1">
        <f>'DATOS MENSUALES'!F673</f>
        <v>284.3840456</v>
      </c>
      <c r="J33" s="1">
        <f>'DATOS MENSUALES'!F674</f>
        <v>91.67609279999999</v>
      </c>
      <c r="K33" s="1">
        <f>'DATOS MENSUALES'!F675</f>
        <v>39.442146099999995</v>
      </c>
      <c r="L33" s="1">
        <f>'DATOS MENSUALES'!F676</f>
        <v>26.144195399999997</v>
      </c>
      <c r="M33" s="1">
        <f>'DATOS MENSUALES'!F677</f>
        <v>21.6958349</v>
      </c>
      <c r="N33" s="1">
        <f t="shared" si="11"/>
        <v>1778.7507794</v>
      </c>
      <c r="O33" s="10"/>
      <c r="P33" s="60">
        <f t="shared" si="13"/>
        <v>-314947.10455975664</v>
      </c>
      <c r="Q33" s="60">
        <f t="shared" si="14"/>
        <v>-138058.42087038473</v>
      </c>
      <c r="R33" s="60">
        <f t="shared" si="15"/>
        <v>107213.02723705082</v>
      </c>
      <c r="S33" s="60">
        <f t="shared" si="16"/>
        <v>41340702.50158611</v>
      </c>
      <c r="T33" s="60">
        <f t="shared" si="17"/>
        <v>970056.4128999538</v>
      </c>
      <c r="U33" s="60">
        <f t="shared" si="18"/>
        <v>147175.79657098214</v>
      </c>
      <c r="V33" s="60">
        <f t="shared" si="19"/>
        <v>1928357.6338135314</v>
      </c>
      <c r="W33" s="60">
        <f t="shared" si="20"/>
        <v>5127265.294061167</v>
      </c>
      <c r="X33" s="60">
        <f t="shared" si="21"/>
        <v>39515.82294044143</v>
      </c>
      <c r="Y33" s="60">
        <f t="shared" si="22"/>
        <v>313.4461652053417</v>
      </c>
      <c r="Z33" s="60">
        <f t="shared" si="23"/>
        <v>205.93709790454514</v>
      </c>
      <c r="AA33" s="60">
        <f t="shared" si="24"/>
        <v>-35.429920380311245</v>
      </c>
      <c r="AB33" s="60">
        <f t="shared" si="25"/>
        <v>448978124.99504095</v>
      </c>
    </row>
    <row r="34" spans="1:28" s="24" customFormat="1" ht="12.75">
      <c r="A34" s="21" t="s">
        <v>84</v>
      </c>
      <c r="B34" s="22">
        <f>'DATOS MENSUALES'!F678</f>
        <v>22.1798177</v>
      </c>
      <c r="C34" s="22">
        <f>'DATOS MENSUALES'!F679</f>
        <v>33.0266011</v>
      </c>
      <c r="D34" s="22">
        <f>'DATOS MENSUALES'!F680</f>
        <v>353.58428430000004</v>
      </c>
      <c r="E34" s="22">
        <f>'DATOS MENSUALES'!F681</f>
        <v>163.959</v>
      </c>
      <c r="F34" s="22">
        <f>'DATOS MENSUALES'!F682</f>
        <v>91.32580709999999</v>
      </c>
      <c r="G34" s="22">
        <f>'DATOS MENSUALES'!F683</f>
        <v>66.22193750000002</v>
      </c>
      <c r="H34" s="22">
        <f>'DATOS MENSUALES'!F684</f>
        <v>69.24854789999999</v>
      </c>
      <c r="I34" s="22">
        <f>'DATOS MENSUALES'!F685</f>
        <v>61.0529049</v>
      </c>
      <c r="J34" s="22">
        <f>'DATOS MENSUALES'!F686</f>
        <v>69.8063121</v>
      </c>
      <c r="K34" s="22">
        <f>'DATOS MENSUALES'!F687</f>
        <v>30.8809804</v>
      </c>
      <c r="L34" s="22">
        <f>'DATOS MENSUALES'!F688</f>
        <v>23.74399999999999</v>
      </c>
      <c r="M34" s="22">
        <f>'DATOS MENSUALES'!F689</f>
        <v>24.737367400000004</v>
      </c>
      <c r="N34" s="22">
        <f t="shared" si="11"/>
        <v>1009.7675604000001</v>
      </c>
      <c r="O34" s="23"/>
      <c r="P34" s="60">
        <f t="shared" si="13"/>
        <v>-126108.46590044796</v>
      </c>
      <c r="Q34" s="60">
        <f t="shared" si="14"/>
        <v>-613607.3932617729</v>
      </c>
      <c r="R34" s="60">
        <f t="shared" si="15"/>
        <v>10077788.247806888</v>
      </c>
      <c r="S34" s="60">
        <f t="shared" si="16"/>
        <v>38031.83995973236</v>
      </c>
      <c r="T34" s="60">
        <f t="shared" si="17"/>
        <v>-53.205554850139386</v>
      </c>
      <c r="U34" s="60">
        <f t="shared" si="18"/>
        <v>-64971.05834080415</v>
      </c>
      <c r="V34" s="60">
        <f t="shared" si="19"/>
        <v>-48981.62561765801</v>
      </c>
      <c r="W34" s="60">
        <f t="shared" si="20"/>
        <v>-131832.43863941214</v>
      </c>
      <c r="X34" s="60">
        <f t="shared" si="21"/>
        <v>1811.916633590687</v>
      </c>
      <c r="Y34" s="60">
        <f t="shared" si="22"/>
        <v>-5.529080991769992</v>
      </c>
      <c r="Z34" s="60">
        <f t="shared" si="23"/>
        <v>43.064319832079626</v>
      </c>
      <c r="AA34" s="60">
        <f t="shared" si="24"/>
        <v>-0.014326360511663505</v>
      </c>
      <c r="AB34" s="60">
        <f t="shared" si="25"/>
        <v>-34.46392300570588</v>
      </c>
    </row>
    <row r="35" spans="1:28" s="24" customFormat="1" ht="12.75">
      <c r="A35" s="21" t="s">
        <v>85</v>
      </c>
      <c r="B35" s="22">
        <f>'DATOS MENSUALES'!F690</f>
        <v>33.8406047</v>
      </c>
      <c r="C35" s="22">
        <f>'DATOS MENSUALES'!F691</f>
        <v>398.70666910000006</v>
      </c>
      <c r="D35" s="22">
        <f>'DATOS MENSUALES'!F692</f>
        <v>388.65490259999996</v>
      </c>
      <c r="E35" s="22">
        <f>'DATOS MENSUALES'!F693</f>
        <v>189.5536317</v>
      </c>
      <c r="F35" s="22">
        <f>'DATOS MENSUALES'!F694</f>
        <v>122.43700000000003</v>
      </c>
      <c r="G35" s="22">
        <f>'DATOS MENSUALES'!F695</f>
        <v>88.41647080000004</v>
      </c>
      <c r="H35" s="22">
        <f>'DATOS MENSUALES'!F696</f>
        <v>104.65</v>
      </c>
      <c r="I35" s="22">
        <f>'DATOS MENSUALES'!F697</f>
        <v>112.00462819999997</v>
      </c>
      <c r="J35" s="22">
        <f>'DATOS MENSUALES'!F698</f>
        <v>88.19100000000002</v>
      </c>
      <c r="K35" s="22">
        <f>'DATOS MENSUALES'!F699</f>
        <v>30.874213300000005</v>
      </c>
      <c r="L35" s="22">
        <f>'DATOS MENSUALES'!F700</f>
        <v>21.452391399999996</v>
      </c>
      <c r="M35" s="22">
        <f>'DATOS MENSUALES'!F701</f>
        <v>51.449000000000005</v>
      </c>
      <c r="N35" s="22">
        <f t="shared" si="11"/>
        <v>1630.2305118000004</v>
      </c>
      <c r="O35" s="23"/>
      <c r="P35" s="60">
        <f t="shared" si="13"/>
        <v>-57006.942521269455</v>
      </c>
      <c r="Q35" s="60">
        <f t="shared" si="14"/>
        <v>22117986.845431127</v>
      </c>
      <c r="R35" s="60">
        <f t="shared" si="15"/>
        <v>15826726.461113054</v>
      </c>
      <c r="S35" s="60">
        <f t="shared" si="16"/>
        <v>207724.73657415956</v>
      </c>
      <c r="T35" s="60">
        <f t="shared" si="17"/>
        <v>20458.54394307509</v>
      </c>
      <c r="U35" s="60">
        <f t="shared" si="18"/>
        <v>-5838.569188562476</v>
      </c>
      <c r="V35" s="60">
        <f t="shared" si="19"/>
        <v>-1.6725749156200438</v>
      </c>
      <c r="W35" s="60">
        <f t="shared" si="20"/>
        <v>0.00018366924361641702</v>
      </c>
      <c r="X35" s="60">
        <f t="shared" si="21"/>
        <v>28584.906195828094</v>
      </c>
      <c r="Y35" s="60">
        <f t="shared" si="22"/>
        <v>-5.592802606939853</v>
      </c>
      <c r="Z35" s="60">
        <f t="shared" si="23"/>
        <v>1.7871349361797741</v>
      </c>
      <c r="AA35" s="60">
        <f t="shared" si="24"/>
        <v>18543.88756529405</v>
      </c>
      <c r="AB35" s="60">
        <f t="shared" si="25"/>
        <v>235123510.4426414</v>
      </c>
    </row>
    <row r="36" spans="1:28" s="24" customFormat="1" ht="12.75">
      <c r="A36" s="21" t="s">
        <v>86</v>
      </c>
      <c r="B36" s="22">
        <f>'DATOS MENSUALES'!F702</f>
        <v>20.987131200000007</v>
      </c>
      <c r="C36" s="22">
        <f>'DATOS MENSUALES'!F703</f>
        <v>20.7913794</v>
      </c>
      <c r="D36" s="22">
        <f>'DATOS MENSUALES'!F704</f>
        <v>15.791000000000006</v>
      </c>
      <c r="E36" s="22">
        <f>'DATOS MENSUALES'!F705</f>
        <v>38.7925718</v>
      </c>
      <c r="F36" s="22">
        <f>'DATOS MENSUALES'!F706</f>
        <v>31.2465539</v>
      </c>
      <c r="G36" s="22">
        <f>'DATOS MENSUALES'!F707</f>
        <v>59.015</v>
      </c>
      <c r="H36" s="22">
        <f>'DATOS MENSUALES'!F708</f>
        <v>58.30199999999999</v>
      </c>
      <c r="I36" s="22">
        <f>'DATOS MENSUALES'!F709</f>
        <v>74.13609770000001</v>
      </c>
      <c r="J36" s="22">
        <f>'DATOS MENSUALES'!F710</f>
        <v>16.7321481</v>
      </c>
      <c r="K36" s="22">
        <f>'DATOS MENSUALES'!F711</f>
        <v>11.322000000000006</v>
      </c>
      <c r="L36" s="22">
        <f>'DATOS MENSUALES'!F712</f>
        <v>8.4793077</v>
      </c>
      <c r="M36" s="22">
        <f>'DATOS MENSUALES'!F713</f>
        <v>34.07</v>
      </c>
      <c r="N36" s="22">
        <f t="shared" si="11"/>
        <v>389.6651898</v>
      </c>
      <c r="O36" s="23"/>
      <c r="P36" s="60">
        <f t="shared" si="13"/>
        <v>-135322.1195154787</v>
      </c>
      <c r="Q36" s="60">
        <f t="shared" si="14"/>
        <v>-918651.3487983329</v>
      </c>
      <c r="R36" s="60">
        <f t="shared" si="15"/>
        <v>-1806604.0328005499</v>
      </c>
      <c r="S36" s="60">
        <f t="shared" si="16"/>
        <v>-766997.7806013591</v>
      </c>
      <c r="T36" s="60">
        <f t="shared" si="17"/>
        <v>-260187.5849433913</v>
      </c>
      <c r="U36" s="60">
        <f t="shared" si="18"/>
        <v>-106551.88380812913</v>
      </c>
      <c r="V36" s="60">
        <f t="shared" si="19"/>
        <v>-107409.16226779563</v>
      </c>
      <c r="W36" s="60">
        <f t="shared" si="20"/>
        <v>-54060.265171468505</v>
      </c>
      <c r="X36" s="60">
        <f t="shared" si="21"/>
        <v>-68332.52488256434</v>
      </c>
      <c r="Y36" s="60">
        <f t="shared" si="22"/>
        <v>-9700.747535447364</v>
      </c>
      <c r="Z36" s="60">
        <f t="shared" si="23"/>
        <v>-1626.1923777160482</v>
      </c>
      <c r="AA36" s="60">
        <f t="shared" si="24"/>
        <v>751.0299240384766</v>
      </c>
      <c r="AB36" s="60">
        <f t="shared" si="25"/>
        <v>-242219883.987123</v>
      </c>
    </row>
    <row r="37" spans="1:28" s="24" customFormat="1" ht="12.75">
      <c r="A37" s="21" t="s">
        <v>87</v>
      </c>
      <c r="B37" s="22">
        <f>'DATOS MENSUALES'!F714</f>
        <v>173.11200000000002</v>
      </c>
      <c r="C37" s="22">
        <f>'DATOS MENSUALES'!F715</f>
        <v>53.74799999999999</v>
      </c>
      <c r="D37" s="22">
        <f>'DATOS MENSUALES'!F716</f>
        <v>46.1989744</v>
      </c>
      <c r="E37" s="22">
        <f>'DATOS MENSUALES'!F717</f>
        <v>34.32155110000001</v>
      </c>
      <c r="F37" s="22">
        <f>'DATOS MENSUALES'!F718</f>
        <v>34.589</v>
      </c>
      <c r="G37" s="22">
        <f>'DATOS MENSUALES'!F719</f>
        <v>23.923296499999996</v>
      </c>
      <c r="H37" s="22">
        <f>'DATOS MENSUALES'!F720</f>
        <v>177.76770139999996</v>
      </c>
      <c r="I37" s="22">
        <f>'DATOS MENSUALES'!F721</f>
        <v>167.07236400000008</v>
      </c>
      <c r="J37" s="22">
        <f>'DATOS MENSUALES'!F722</f>
        <v>33.584102</v>
      </c>
      <c r="K37" s="22">
        <f>'DATOS MENSUALES'!F723</f>
        <v>20.266256999999992</v>
      </c>
      <c r="L37" s="22">
        <f>'DATOS MENSUALES'!F724</f>
        <v>13.330121800000004</v>
      </c>
      <c r="M37" s="22">
        <f>'DATOS MENSUALES'!F725</f>
        <v>12.955529100000005</v>
      </c>
      <c r="N37" s="22">
        <f t="shared" si="11"/>
        <v>790.8688973000002</v>
      </c>
      <c r="O37" s="23"/>
      <c r="P37" s="60">
        <f t="shared" si="13"/>
        <v>1023729.9141868273</v>
      </c>
      <c r="Q37" s="60">
        <f t="shared" si="14"/>
        <v>-265286.399349339</v>
      </c>
      <c r="R37" s="60">
        <f t="shared" si="15"/>
        <v>-763167.3297524378</v>
      </c>
      <c r="S37" s="60">
        <f t="shared" si="16"/>
        <v>-884965.7063812636</v>
      </c>
      <c r="T37" s="60">
        <f t="shared" si="17"/>
        <v>-221422.5351556735</v>
      </c>
      <c r="U37" s="60">
        <f t="shared" si="18"/>
        <v>-561514.1995368552</v>
      </c>
      <c r="V37" s="60">
        <f t="shared" si="19"/>
        <v>372170.8324888773</v>
      </c>
      <c r="W37" s="60">
        <f t="shared" si="20"/>
        <v>167508.11749707357</v>
      </c>
      <c r="X37" s="60">
        <f t="shared" si="21"/>
        <v>-13877.673463697076</v>
      </c>
      <c r="Y37" s="60">
        <f t="shared" si="22"/>
        <v>-1898.7944544002085</v>
      </c>
      <c r="Z37" s="60">
        <f t="shared" si="23"/>
        <v>-329.75808612840433</v>
      </c>
      <c r="AA37" s="60">
        <f t="shared" si="24"/>
        <v>-1738.697131543844</v>
      </c>
      <c r="AB37" s="60">
        <f t="shared" si="25"/>
        <v>-10963676.510793375</v>
      </c>
    </row>
    <row r="38" spans="1:28" s="24" customFormat="1" ht="12.75">
      <c r="A38" s="21" t="s">
        <v>88</v>
      </c>
      <c r="B38" s="22">
        <f>'DATOS MENSUALES'!F726</f>
        <v>9.695163000000004</v>
      </c>
      <c r="C38" s="22">
        <f>'DATOS MENSUALES'!F727</f>
        <v>65.76299999999998</v>
      </c>
      <c r="D38" s="22">
        <f>'DATOS MENSUALES'!F728</f>
        <v>267.56</v>
      </c>
      <c r="E38" s="22">
        <f>'DATOS MENSUALES'!F729</f>
        <v>534.6379999999999</v>
      </c>
      <c r="F38" s="22">
        <f>'DATOS MENSUALES'!F730</f>
        <v>296.8359171999999</v>
      </c>
      <c r="G38" s="22">
        <f>'DATOS MENSUALES'!F731</f>
        <v>520.7288099000002</v>
      </c>
      <c r="H38" s="22">
        <f>'DATOS MENSUALES'!F732</f>
        <v>123.695</v>
      </c>
      <c r="I38" s="22">
        <f>'DATOS MENSUALES'!F733</f>
        <v>85.27389879999998</v>
      </c>
      <c r="J38" s="22">
        <f>'DATOS MENSUALES'!F734</f>
        <v>44.83759090000001</v>
      </c>
      <c r="K38" s="22">
        <f>'DATOS MENSUALES'!F735</f>
        <v>32.4797656</v>
      </c>
      <c r="L38" s="22">
        <f>'DATOS MENSUALES'!F736</f>
        <v>23.292</v>
      </c>
      <c r="M38" s="22">
        <f>'DATOS MENSUALES'!F737</f>
        <v>17.9845527</v>
      </c>
      <c r="N38" s="22">
        <f t="shared" si="11"/>
        <v>2022.7836980999998</v>
      </c>
      <c r="O38" s="23"/>
      <c r="P38" s="60">
        <f t="shared" si="13"/>
        <v>-245690.95080344405</v>
      </c>
      <c r="Q38" s="60">
        <f t="shared" si="14"/>
        <v>-142561.5381916251</v>
      </c>
      <c r="R38" s="60">
        <f t="shared" si="15"/>
        <v>2195802.4180760514</v>
      </c>
      <c r="S38" s="60">
        <f t="shared" si="16"/>
        <v>66090259.91704293</v>
      </c>
      <c r="T38" s="60">
        <f t="shared" si="17"/>
        <v>8211717.636100431</v>
      </c>
      <c r="U38" s="60">
        <f t="shared" si="18"/>
        <v>71115187.22823553</v>
      </c>
      <c r="V38" s="60">
        <f t="shared" si="19"/>
        <v>5695.032860500859</v>
      </c>
      <c r="W38" s="60">
        <f t="shared" si="20"/>
        <v>-18978.3687220877</v>
      </c>
      <c r="X38" s="60">
        <f t="shared" si="21"/>
        <v>-2086.127911460377</v>
      </c>
      <c r="Y38" s="60">
        <f t="shared" si="22"/>
        <v>-0.004869311296813649</v>
      </c>
      <c r="Z38" s="60">
        <f t="shared" si="23"/>
        <v>28.460456548854065</v>
      </c>
      <c r="AA38" s="60">
        <f t="shared" si="24"/>
        <v>-342.36643207711614</v>
      </c>
      <c r="AB38" s="60">
        <f t="shared" si="25"/>
        <v>1029572385.2483068</v>
      </c>
    </row>
    <row r="39" spans="1:28" s="24" customFormat="1" ht="12.75">
      <c r="A39" s="21" t="s">
        <v>89</v>
      </c>
      <c r="B39" s="22">
        <f>'DATOS MENSUALES'!F738</f>
        <v>82.71583300000002</v>
      </c>
      <c r="C39" s="22">
        <f>'DATOS MENSUALES'!F739</f>
        <v>27.6377217</v>
      </c>
      <c r="D39" s="22">
        <f>'DATOS MENSUALES'!F740</f>
        <v>15.719287999999995</v>
      </c>
      <c r="E39" s="22">
        <f>'DATOS MENSUALES'!F741</f>
        <v>70.36714750000002</v>
      </c>
      <c r="F39" s="22">
        <f>'DATOS MENSUALES'!F742</f>
        <v>36.873999999999995</v>
      </c>
      <c r="G39" s="22">
        <f>'DATOS MENSUALES'!F743</f>
        <v>122.68900000000002</v>
      </c>
      <c r="H39" s="22">
        <f>'DATOS MENSUALES'!F744</f>
        <v>98.90411410000003</v>
      </c>
      <c r="I39" s="22">
        <f>'DATOS MENSUALES'!F745</f>
        <v>78.35369880000002</v>
      </c>
      <c r="J39" s="22">
        <f>'DATOS MENSUALES'!F746</f>
        <v>25.67730330000001</v>
      </c>
      <c r="K39" s="22">
        <f>'DATOS MENSUALES'!F747</f>
        <v>15.3690767</v>
      </c>
      <c r="L39" s="22">
        <f>'DATOS MENSUALES'!F748</f>
        <v>12.519746999999995</v>
      </c>
      <c r="M39" s="22">
        <f>'DATOS MENSUALES'!F749</f>
        <v>50.7648015</v>
      </c>
      <c r="N39" s="22">
        <f t="shared" si="11"/>
        <v>637.5917316</v>
      </c>
      <c r="O39" s="23"/>
      <c r="P39" s="60">
        <f t="shared" si="13"/>
        <v>1121.1866516807252</v>
      </c>
      <c r="Q39" s="60">
        <f t="shared" si="14"/>
        <v>-737905.331500163</v>
      </c>
      <c r="R39" s="60">
        <f t="shared" si="15"/>
        <v>-1809797.119879857</v>
      </c>
      <c r="S39" s="60">
        <f t="shared" si="16"/>
        <v>-215597.53040173042</v>
      </c>
      <c r="T39" s="60">
        <f t="shared" si="17"/>
        <v>-197268.9174216681</v>
      </c>
      <c r="U39" s="60">
        <f t="shared" si="18"/>
        <v>4303.523178029909</v>
      </c>
      <c r="V39" s="60">
        <f t="shared" si="19"/>
        <v>-333.23290609712205</v>
      </c>
      <c r="W39" s="60">
        <f t="shared" si="20"/>
        <v>-37913.03006391196</v>
      </c>
      <c r="X39" s="60">
        <f t="shared" si="21"/>
        <v>-32577.35280423894</v>
      </c>
      <c r="Y39" s="60">
        <f t="shared" si="22"/>
        <v>-5159.944725273891</v>
      </c>
      <c r="Z39" s="60">
        <f t="shared" si="23"/>
        <v>-459.94036054989283</v>
      </c>
      <c r="AA39" s="60">
        <f t="shared" si="24"/>
        <v>17142.700879910833</v>
      </c>
      <c r="AB39" s="60">
        <f t="shared" si="25"/>
        <v>-52916035.30506045</v>
      </c>
    </row>
    <row r="40" spans="1:28" s="24" customFormat="1" ht="12.75">
      <c r="A40" s="21" t="s">
        <v>90</v>
      </c>
      <c r="B40" s="22">
        <f>'DATOS MENSUALES'!F750</f>
        <v>66.667</v>
      </c>
      <c r="C40" s="22">
        <f>'DATOS MENSUALES'!F751</f>
        <v>110.30828750000002</v>
      </c>
      <c r="D40" s="22">
        <f>'DATOS MENSUALES'!F752</f>
        <v>352.14963270000004</v>
      </c>
      <c r="E40" s="22">
        <f>'DATOS MENSUALES'!F753</f>
        <v>278.9392933</v>
      </c>
      <c r="F40" s="22">
        <f>'DATOS MENSUALES'!F754</f>
        <v>150.4608177</v>
      </c>
      <c r="G40" s="22">
        <f>'DATOS MENSUALES'!F755</f>
        <v>172.46870129999994</v>
      </c>
      <c r="H40" s="22">
        <f>'DATOS MENSUALES'!F756</f>
        <v>197.1186406</v>
      </c>
      <c r="I40" s="22">
        <f>'DATOS MENSUALES'!F757</f>
        <v>110.49717029999998</v>
      </c>
      <c r="J40" s="22">
        <f>'DATOS MENSUALES'!F758</f>
        <v>45.53466759999999</v>
      </c>
      <c r="K40" s="22">
        <f>'DATOS MENSUALES'!F759</f>
        <v>30.163999999999994</v>
      </c>
      <c r="L40" s="22">
        <f>'DATOS MENSUALES'!F760</f>
        <v>22.912253399999997</v>
      </c>
      <c r="M40" s="22">
        <f>'DATOS MENSUALES'!F761</f>
        <v>20.100025499999997</v>
      </c>
      <c r="N40" s="22">
        <f t="shared" si="11"/>
        <v>1557.3204898999998</v>
      </c>
      <c r="O40" s="23"/>
      <c r="P40" s="60">
        <f t="shared" si="13"/>
        <v>-181.3386442115316</v>
      </c>
      <c r="Q40" s="60">
        <f t="shared" si="14"/>
        <v>-455.5423644230085</v>
      </c>
      <c r="R40" s="60">
        <f t="shared" si="15"/>
        <v>9878312.488429183</v>
      </c>
      <c r="S40" s="60">
        <f t="shared" si="16"/>
        <v>3282004.303903351</v>
      </c>
      <c r="T40" s="60">
        <f t="shared" si="17"/>
        <v>169791.0319305063</v>
      </c>
      <c r="U40" s="60">
        <f t="shared" si="18"/>
        <v>288090.67176980106</v>
      </c>
      <c r="V40" s="60">
        <f t="shared" si="19"/>
        <v>760588.7133568455</v>
      </c>
      <c r="W40" s="60">
        <f t="shared" si="20"/>
        <v>-3.052503621354771</v>
      </c>
      <c r="X40" s="60">
        <f t="shared" si="21"/>
        <v>-1762.990248801807</v>
      </c>
      <c r="Y40" s="60">
        <f t="shared" si="22"/>
        <v>-15.350254867851188</v>
      </c>
      <c r="Z40" s="60">
        <f t="shared" si="23"/>
        <v>19.10691458536515</v>
      </c>
      <c r="AA40" s="60">
        <f t="shared" si="24"/>
        <v>-116.22960136208549</v>
      </c>
      <c r="AB40" s="60">
        <f t="shared" si="25"/>
        <v>161254473.0913778</v>
      </c>
    </row>
    <row r="41" spans="1:28" s="24" customFormat="1" ht="12.75">
      <c r="A41" s="21" t="s">
        <v>91</v>
      </c>
      <c r="B41" s="22">
        <f>'DATOS MENSUALES'!F762</f>
        <v>154.7237634</v>
      </c>
      <c r="C41" s="22">
        <f>'DATOS MENSUALES'!F763</f>
        <v>201.63199999999998</v>
      </c>
      <c r="D41" s="22">
        <f>'DATOS MENSUALES'!F764</f>
        <v>127.08800000000001</v>
      </c>
      <c r="E41" s="22">
        <f>'DATOS MENSUALES'!F765</f>
        <v>88.79377259999997</v>
      </c>
      <c r="F41" s="22">
        <f>'DATOS MENSUALES'!F766</f>
        <v>55.757608899999994</v>
      </c>
      <c r="G41" s="22">
        <f>'DATOS MENSUALES'!F767</f>
        <v>65.114843</v>
      </c>
      <c r="H41" s="22">
        <f>'DATOS MENSUALES'!F768</f>
        <v>63.879898999999995</v>
      </c>
      <c r="I41" s="22">
        <f>'DATOS MENSUALES'!F769</f>
        <v>87.36258889999999</v>
      </c>
      <c r="J41" s="22">
        <f>'DATOS MENSUALES'!F770</f>
        <v>38.954467799999996</v>
      </c>
      <c r="K41" s="22">
        <f>'DATOS MENSUALES'!F771</f>
        <v>21.205</v>
      </c>
      <c r="L41" s="22">
        <f>'DATOS MENSUALES'!F772</f>
        <v>17.022</v>
      </c>
      <c r="M41" s="22">
        <f>'DATOS MENSUALES'!F773</f>
        <v>10.968</v>
      </c>
      <c r="N41" s="22">
        <f t="shared" si="11"/>
        <v>932.5019436</v>
      </c>
      <c r="O41" s="23"/>
      <c r="P41" s="60">
        <f t="shared" si="13"/>
        <v>559406.6653216403</v>
      </c>
      <c r="Q41" s="60">
        <f t="shared" si="14"/>
        <v>584891.3065307951</v>
      </c>
      <c r="R41" s="60">
        <f t="shared" si="15"/>
        <v>-1156.1786504013874</v>
      </c>
      <c r="S41" s="60">
        <f t="shared" si="16"/>
        <v>-71659.984650663</v>
      </c>
      <c r="T41" s="60">
        <f t="shared" si="17"/>
        <v>-60834.47579285008</v>
      </c>
      <c r="U41" s="60">
        <f t="shared" si="18"/>
        <v>-70487.90562976929</v>
      </c>
      <c r="V41" s="60">
        <f t="shared" si="19"/>
        <v>-73861.37110640507</v>
      </c>
      <c r="W41" s="60">
        <f t="shared" si="20"/>
        <v>-14860.07591631419</v>
      </c>
      <c r="X41" s="60">
        <f t="shared" si="21"/>
        <v>-6498.014248926738</v>
      </c>
      <c r="Y41" s="60">
        <f t="shared" si="22"/>
        <v>-1498.8672470711829</v>
      </c>
      <c r="Z41" s="60">
        <f t="shared" si="23"/>
        <v>-33.28854882607413</v>
      </c>
      <c r="AA41" s="60">
        <f t="shared" si="24"/>
        <v>-2751.2034481553865</v>
      </c>
      <c r="AB41" s="60">
        <f t="shared" si="25"/>
        <v>-522047.0273831052</v>
      </c>
    </row>
    <row r="42" spans="1:28" s="24" customFormat="1" ht="12.75">
      <c r="A42" s="21" t="s">
        <v>92</v>
      </c>
      <c r="B42" s="22">
        <f>'DATOS MENSUALES'!F774</f>
        <v>128.3069355</v>
      </c>
      <c r="C42" s="22">
        <f>'DATOS MENSUALES'!F775</f>
        <v>60.28411639999999</v>
      </c>
      <c r="D42" s="22">
        <f>'DATOS MENSUALES'!F776</f>
        <v>37.711498200000015</v>
      </c>
      <c r="E42" s="22">
        <f>'DATOS MENSUALES'!F777</f>
        <v>20.812625800000006</v>
      </c>
      <c r="F42" s="22">
        <f>'DATOS MENSUALES'!F778</f>
        <v>14.047827999999994</v>
      </c>
      <c r="G42" s="22">
        <f>'DATOS MENSUALES'!F779</f>
        <v>33.15675469999999</v>
      </c>
      <c r="H42" s="22">
        <f>'DATOS MENSUALES'!F780</f>
        <v>43.07068170000001</v>
      </c>
      <c r="I42" s="22">
        <f>'DATOS MENSUALES'!F781</f>
        <v>16.493320500000003</v>
      </c>
      <c r="J42" s="22">
        <f>'DATOS MENSUALES'!F782</f>
        <v>11.736</v>
      </c>
      <c r="K42" s="22">
        <f>'DATOS MENSUALES'!F783</f>
        <v>8.499916200000001</v>
      </c>
      <c r="L42" s="22">
        <f>'DATOS MENSUALES'!F784</f>
        <v>6.4301574000000015</v>
      </c>
      <c r="M42" s="22">
        <f>'DATOS MENSUALES'!F785</f>
        <v>5.010956799999998</v>
      </c>
      <c r="N42" s="22">
        <f>SUM(B42:M42)</f>
        <v>385.5607912</v>
      </c>
      <c r="O42" s="23"/>
      <c r="P42" s="60">
        <f t="shared" si="13"/>
        <v>175425.62341375413</v>
      </c>
      <c r="Q42" s="60">
        <f t="shared" si="14"/>
        <v>-192285.84359528442</v>
      </c>
      <c r="R42" s="60">
        <f t="shared" si="15"/>
        <v>-996168.7145112192</v>
      </c>
      <c r="S42" s="60">
        <f t="shared" si="16"/>
        <v>-1313552.3502689123</v>
      </c>
      <c r="T42" s="60">
        <f t="shared" si="17"/>
        <v>-532211.2666317186</v>
      </c>
      <c r="U42" s="60">
        <f t="shared" si="18"/>
        <v>-393292.6572042154</v>
      </c>
      <c r="V42" s="60">
        <f t="shared" si="19"/>
        <v>-247275.21986990178</v>
      </c>
      <c r="W42" s="60">
        <f t="shared" si="20"/>
        <v>-869738.5824751499</v>
      </c>
      <c r="X42" s="60">
        <f t="shared" si="21"/>
        <v>-96570.68688018383</v>
      </c>
      <c r="Y42" s="60">
        <f t="shared" si="22"/>
        <v>-14083.675610839296</v>
      </c>
      <c r="Z42" s="60">
        <f t="shared" si="23"/>
        <v>-2633.044819567918</v>
      </c>
      <c r="AA42" s="60">
        <f t="shared" si="24"/>
        <v>-7963.196491344441</v>
      </c>
      <c r="AB42" s="60">
        <f t="shared" si="25"/>
        <v>-247036038.25006434</v>
      </c>
    </row>
    <row r="43" spans="1:28" s="24" customFormat="1" ht="12.75">
      <c r="A43" s="21" t="s">
        <v>93</v>
      </c>
      <c r="B43" s="22">
        <f>'DATOS MENSUALES'!F786</f>
        <v>113.77620409999999</v>
      </c>
      <c r="C43" s="22">
        <f>'DATOS MENSUALES'!F787</f>
        <v>100.01775939999999</v>
      </c>
      <c r="D43" s="22">
        <f>'DATOS MENSUALES'!F788</f>
        <v>73.46950210000001</v>
      </c>
      <c r="E43" s="22">
        <f>'DATOS MENSUALES'!F789</f>
        <v>44.7164566</v>
      </c>
      <c r="F43" s="22">
        <f>'DATOS MENSUALES'!F790</f>
        <v>45.34942660000001</v>
      </c>
      <c r="G43" s="22">
        <f>'DATOS MENSUALES'!F791</f>
        <v>161.43068479999994</v>
      </c>
      <c r="H43" s="22">
        <f>'DATOS MENSUALES'!F792</f>
        <v>137.48293980000003</v>
      </c>
      <c r="I43" s="22">
        <f>'DATOS MENSUALES'!F793</f>
        <v>56.855</v>
      </c>
      <c r="J43" s="22">
        <f>'DATOS MENSUALES'!F794</f>
        <v>26.128252</v>
      </c>
      <c r="K43" s="22">
        <f>'DATOS MENSUALES'!F795</f>
        <v>18.086908899999997</v>
      </c>
      <c r="L43" s="22">
        <f>'DATOS MENSUALES'!F796</f>
        <v>12.883716699999999</v>
      </c>
      <c r="M43" s="22">
        <f>'DATOS MENSUALES'!F797</f>
        <v>15.150400999999999</v>
      </c>
      <c r="N43" s="22">
        <f>SUM(B43:M43)</f>
        <v>805.347252</v>
      </c>
      <c r="O43" s="23"/>
      <c r="P43" s="60">
        <f t="shared" si="13"/>
        <v>71210.32678230223</v>
      </c>
      <c r="Q43" s="60">
        <f t="shared" si="14"/>
        <v>-5817.388121311302</v>
      </c>
      <c r="R43" s="60">
        <f t="shared" si="15"/>
        <v>-263548.84723718587</v>
      </c>
      <c r="S43" s="60">
        <f t="shared" si="16"/>
        <v>-627516.6665553515</v>
      </c>
      <c r="T43" s="60">
        <f t="shared" si="17"/>
        <v>-123041.68739218927</v>
      </c>
      <c r="U43" s="60">
        <f t="shared" si="18"/>
        <v>166442.6915404915</v>
      </c>
      <c r="V43" s="60">
        <f t="shared" si="19"/>
        <v>31692.22562533565</v>
      </c>
      <c r="W43" s="60">
        <f t="shared" si="20"/>
        <v>-167218.4448178517</v>
      </c>
      <c r="X43" s="60">
        <f t="shared" si="21"/>
        <v>-31216.809295783096</v>
      </c>
      <c r="Y43" s="60">
        <f t="shared" si="22"/>
        <v>-3088.1224342640553</v>
      </c>
      <c r="Z43" s="60">
        <f t="shared" si="23"/>
        <v>-397.8988716562192</v>
      </c>
      <c r="AA43" s="60">
        <f t="shared" si="24"/>
        <v>-949.8154327293911</v>
      </c>
      <c r="AB43" s="60">
        <f t="shared" si="25"/>
        <v>-8956742.207266167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11045735.655967392</v>
      </c>
      <c r="Q44" s="61">
        <f aca="true" t="shared" si="26" ref="Q44:AB44">SUM(Q18:Q43)</f>
        <v>43709405.01974662</v>
      </c>
      <c r="R44" s="61">
        <f t="shared" si="26"/>
        <v>84184659.5276874</v>
      </c>
      <c r="S44" s="61">
        <f t="shared" si="26"/>
        <v>105162447.98466043</v>
      </c>
      <c r="T44" s="61">
        <f t="shared" si="26"/>
        <v>12349059.265863853</v>
      </c>
      <c r="U44" s="61">
        <f t="shared" si="26"/>
        <v>71417932.8482065</v>
      </c>
      <c r="V44" s="61">
        <f t="shared" si="26"/>
        <v>4451520.298160942</v>
      </c>
      <c r="W44" s="61">
        <f t="shared" si="26"/>
        <v>10687361.427516269</v>
      </c>
      <c r="X44" s="61">
        <f t="shared" si="26"/>
        <v>4386157.660657112</v>
      </c>
      <c r="Y44" s="61">
        <f t="shared" si="26"/>
        <v>5038578.601750488</v>
      </c>
      <c r="Z44" s="61">
        <f t="shared" si="26"/>
        <v>4763.416357724126</v>
      </c>
      <c r="AA44" s="61">
        <f t="shared" si="26"/>
        <v>36104.25979290934</v>
      </c>
      <c r="AB44" s="61">
        <f t="shared" si="26"/>
        <v>2991994367.86312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680 - Río Tormes a su paso por Salamanca (capital).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64.73073011818182</v>
      </c>
      <c r="C5" s="43">
        <f>'ANUAL (Acum. S.LARGA)'!C6</f>
        <v>104.20949818484847</v>
      </c>
      <c r="D5" s="43">
        <f>'ANUAL (Acum. S.LARGA)'!D6</f>
        <v>115.2860211939394</v>
      </c>
      <c r="E5" s="43">
        <f>'ANUAL (Acum. S.LARGA)'!E6</f>
        <v>120.24698719545454</v>
      </c>
      <c r="F5" s="43">
        <f>'ANUAL (Acum. S.LARGA)'!F6</f>
        <v>112.25386738636365</v>
      </c>
      <c r="G5" s="43">
        <f>'ANUAL (Acum. S.LARGA)'!G6</f>
        <v>119.31514429242425</v>
      </c>
      <c r="H5" s="43">
        <f>'ANUAL (Acum. S.LARGA)'!H6</f>
        <v>117.84451296969696</v>
      </c>
      <c r="I5" s="43">
        <f>'ANUAL (Acum. S.LARGA)'!I6</f>
        <v>120.5145235651515</v>
      </c>
      <c r="J5" s="43">
        <f>'ANUAL (Acum. S.LARGA)'!J6</f>
        <v>69.63802544242422</v>
      </c>
      <c r="K5" s="43">
        <f>'ANUAL (Acum. S.LARGA)'!K6</f>
        <v>36.91647037272728</v>
      </c>
      <c r="L5" s="43">
        <f>'ANUAL (Acum. S.LARGA)'!L6</f>
        <v>23.961024980303037</v>
      </c>
      <c r="M5" s="43">
        <f>'ANUAL (Acum. S.LARGA)'!M6</f>
        <v>28.04156858181819</v>
      </c>
      <c r="N5" s="43">
        <f>'ANUAL (Acum. S.LARGA)'!N6</f>
        <v>1032.9583742833336</v>
      </c>
    </row>
    <row r="6" spans="1:14" ht="12.75">
      <c r="A6" s="13" t="s">
        <v>111</v>
      </c>
      <c r="B6" s="43">
        <f>'ANUAL (Acum. S.CORTA)'!B6</f>
        <v>72.32717842307694</v>
      </c>
      <c r="C6" s="43">
        <f>'ANUAL (Acum. S.CORTA)'!C6</f>
        <v>118.00271403076924</v>
      </c>
      <c r="D6" s="43">
        <f>'ANUAL (Acum. S.CORTA)'!D6</f>
        <v>137.58362523846154</v>
      </c>
      <c r="E6" s="43">
        <f>'ANUAL (Acum. S.CORTA)'!E6</f>
        <v>130.32985862692308</v>
      </c>
      <c r="F6" s="43">
        <f>'ANUAL (Acum. S.CORTA)'!F6</f>
        <v>95.0869427076923</v>
      </c>
      <c r="G6" s="43">
        <f>'ANUAL (Acum. S.CORTA)'!G6</f>
        <v>106.42322668846153</v>
      </c>
      <c r="H6" s="43">
        <f>'ANUAL (Acum. S.CORTA)'!H6</f>
        <v>105.83703045000003</v>
      </c>
      <c r="I6" s="43">
        <f>'ANUAL (Acum. S.CORTA)'!I6</f>
        <v>111.9477849615385</v>
      </c>
      <c r="J6" s="43">
        <f>'ANUAL (Acum. S.CORTA)'!J6</f>
        <v>57.61512291923077</v>
      </c>
      <c r="K6" s="43">
        <f>'ANUAL (Acum. S.CORTA)'!K6</f>
        <v>32.649260192307686</v>
      </c>
      <c r="L6" s="43">
        <f>'ANUAL (Acum. S.CORTA)'!L6</f>
        <v>20.238856003846156</v>
      </c>
      <c r="M6" s="43">
        <f>'ANUAL (Acum. S.CORTA)'!M6</f>
        <v>24.980240057692306</v>
      </c>
      <c r="N6" s="43">
        <f>'ANUAL (Acum. S.CORTA)'!N6</f>
        <v>1013.0218403000002</v>
      </c>
    </row>
    <row r="7" spans="1:14" ht="12.75">
      <c r="A7" s="13" t="s">
        <v>116</v>
      </c>
      <c r="B7" s="44">
        <f>(B5-B6)/B5*100</f>
        <v>-11.735459017727653</v>
      </c>
      <c r="C7" s="44">
        <f aca="true" t="shared" si="0" ref="C7:N7">(C5-C6)/C5*100</f>
        <v>-13.236044781114042</v>
      </c>
      <c r="D7" s="44">
        <f t="shared" si="0"/>
        <v>-19.341116827175505</v>
      </c>
      <c r="E7" s="44">
        <f t="shared" si="0"/>
        <v>-8.385134352746336</v>
      </c>
      <c r="F7" s="44">
        <f t="shared" si="0"/>
        <v>15.292947208299704</v>
      </c>
      <c r="G7" s="44">
        <f t="shared" si="0"/>
        <v>10.804929818771782</v>
      </c>
      <c r="H7" s="44">
        <f t="shared" si="0"/>
        <v>10.18925889471374</v>
      </c>
      <c r="I7" s="44">
        <f t="shared" si="0"/>
        <v>7.1084698758168585</v>
      </c>
      <c r="J7" s="44">
        <f t="shared" si="0"/>
        <v>17.264852710583853</v>
      </c>
      <c r="K7" s="44">
        <f t="shared" si="0"/>
        <v>11.559095810990847</v>
      </c>
      <c r="L7" s="44">
        <f t="shared" si="0"/>
        <v>15.534264412798116</v>
      </c>
      <c r="M7" s="44">
        <f t="shared" si="0"/>
        <v>10.917108703080224</v>
      </c>
      <c r="N7" s="44">
        <f t="shared" si="0"/>
        <v>1.930042340492694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60.84688631109091</v>
      </c>
      <c r="C10" s="43">
        <f aca="true" t="shared" si="1" ref="C10:M10">0.94*C5</f>
        <v>97.95692829375756</v>
      </c>
      <c r="D10" s="43">
        <f t="shared" si="1"/>
        <v>108.36885992230303</v>
      </c>
      <c r="E10" s="43">
        <f t="shared" si="1"/>
        <v>113.03216796372726</v>
      </c>
      <c r="F10" s="43">
        <f t="shared" si="1"/>
        <v>105.51863534318183</v>
      </c>
      <c r="G10" s="43">
        <f t="shared" si="1"/>
        <v>112.15623563487878</v>
      </c>
      <c r="H10" s="43">
        <f t="shared" si="1"/>
        <v>110.77384219151514</v>
      </c>
      <c r="I10" s="43">
        <f t="shared" si="1"/>
        <v>113.2836521512424</v>
      </c>
      <c r="J10" s="43">
        <f t="shared" si="1"/>
        <v>65.45974391587876</v>
      </c>
      <c r="K10" s="43">
        <f t="shared" si="1"/>
        <v>34.701482150363645</v>
      </c>
      <c r="L10" s="43">
        <f t="shared" si="1"/>
        <v>22.523363481484854</v>
      </c>
      <c r="M10" s="43">
        <f t="shared" si="1"/>
        <v>26.359074466909096</v>
      </c>
      <c r="N10" s="43">
        <f>SUM(B10:M10)</f>
        <v>970.9808718263332</v>
      </c>
    </row>
    <row r="11" spans="1:14" ht="12.75">
      <c r="A11" s="13" t="s">
        <v>111</v>
      </c>
      <c r="B11" s="43">
        <f>0.94*B6</f>
        <v>67.98754771769232</v>
      </c>
      <c r="C11" s="43">
        <f aca="true" t="shared" si="2" ref="C11:M11">0.94*C6</f>
        <v>110.92255118892308</v>
      </c>
      <c r="D11" s="43">
        <f t="shared" si="2"/>
        <v>129.32860772415384</v>
      </c>
      <c r="E11" s="43">
        <f t="shared" si="2"/>
        <v>122.5100671093077</v>
      </c>
      <c r="F11" s="43">
        <f t="shared" si="2"/>
        <v>89.38172614523076</v>
      </c>
      <c r="G11" s="43">
        <f t="shared" si="2"/>
        <v>100.03783308715383</v>
      </c>
      <c r="H11" s="43">
        <f t="shared" si="2"/>
        <v>99.48680862300002</v>
      </c>
      <c r="I11" s="43">
        <f t="shared" si="2"/>
        <v>105.23091786384619</v>
      </c>
      <c r="J11" s="43">
        <f t="shared" si="2"/>
        <v>54.158215544076924</v>
      </c>
      <c r="K11" s="43">
        <f t="shared" si="2"/>
        <v>30.690304580769222</v>
      </c>
      <c r="L11" s="43">
        <f t="shared" si="2"/>
        <v>19.024524643615386</v>
      </c>
      <c r="M11" s="43">
        <f t="shared" si="2"/>
        <v>23.481425654230765</v>
      </c>
      <c r="N11" s="43">
        <f>SUM(B11:M11)</f>
        <v>952.2405298819999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4.290066000000001</v>
      </c>
      <c r="C14" s="43">
        <f>'ANUAL (Acum. S.LARGA)'!C4</f>
        <v>18.61</v>
      </c>
      <c r="D14" s="43">
        <f>'ANUAL (Acum. S.LARGA)'!D4</f>
        <v>15.719287999999995</v>
      </c>
      <c r="E14" s="43">
        <f>'ANUAL (Acum. S.LARGA)'!E4</f>
        <v>20.812625800000006</v>
      </c>
      <c r="F14" s="43">
        <f>'ANUAL (Acum. S.LARGA)'!F4</f>
        <v>14.047827999999994</v>
      </c>
      <c r="G14" s="43">
        <f>'ANUAL (Acum. S.LARGA)'!G4</f>
        <v>23.923296499999996</v>
      </c>
      <c r="H14" s="43">
        <f>'ANUAL (Acum. S.LARGA)'!H4</f>
        <v>19.671795700000008</v>
      </c>
      <c r="I14" s="43">
        <f>'ANUAL (Acum. S.LARGA)'!I4</f>
        <v>16.493320500000003</v>
      </c>
      <c r="J14" s="43">
        <f>'ANUAL (Acum. S.LARGA)'!J4</f>
        <v>11.736</v>
      </c>
      <c r="K14" s="43">
        <f>'ANUAL (Acum. S.LARGA)'!K4</f>
        <v>8.499916200000001</v>
      </c>
      <c r="L14" s="43">
        <f>'ANUAL (Acum. S.LARGA)'!L4</f>
        <v>6.4301574000000015</v>
      </c>
      <c r="M14" s="43">
        <f>'ANUAL (Acum. S.LARGA)'!M4</f>
        <v>5.010956799999998</v>
      </c>
      <c r="N14" s="43">
        <f>'ANUAL (Acum. S.LARGA)'!N4</f>
        <v>383.34672309999996</v>
      </c>
    </row>
    <row r="15" spans="1:14" ht="12.75">
      <c r="A15" s="13" t="s">
        <v>111</v>
      </c>
      <c r="B15" s="43">
        <f>'ANUAL (Acum. S.CORTA)'!B4</f>
        <v>4.290066000000001</v>
      </c>
      <c r="C15" s="43">
        <f>'ANUAL (Acum. S.CORTA)'!C4</f>
        <v>18.61</v>
      </c>
      <c r="D15" s="43">
        <f>'ANUAL (Acum. S.CORTA)'!D4</f>
        <v>15.719287999999995</v>
      </c>
      <c r="E15" s="43">
        <f>'ANUAL (Acum. S.CORTA)'!E4</f>
        <v>20.812625800000006</v>
      </c>
      <c r="F15" s="43">
        <f>'ANUAL (Acum. S.CORTA)'!F4</f>
        <v>14.047827999999994</v>
      </c>
      <c r="G15" s="43">
        <f>'ANUAL (Acum. S.CORTA)'!G4</f>
        <v>23.923296499999996</v>
      </c>
      <c r="H15" s="43">
        <f>'ANUAL (Acum. S.CORTA)'!H4</f>
        <v>19.671795700000008</v>
      </c>
      <c r="I15" s="43">
        <f>'ANUAL (Acum. S.CORTA)'!I4</f>
        <v>16.493320500000003</v>
      </c>
      <c r="J15" s="43">
        <f>'ANUAL (Acum. S.CORTA)'!J4</f>
        <v>11.736</v>
      </c>
      <c r="K15" s="43">
        <f>'ANUAL (Acum. S.CORTA)'!K4</f>
        <v>8.499916200000001</v>
      </c>
      <c r="L15" s="43">
        <f>'ANUAL (Acum. S.CORTA)'!L4</f>
        <v>6.4301574000000015</v>
      </c>
      <c r="M15" s="43">
        <f>'ANUAL (Acum. S.CORTA)'!M4</f>
        <v>5.010956799999998</v>
      </c>
      <c r="N15" s="43">
        <f>'ANUAL (Acum. S.CORTA)'!N4</f>
        <v>384.8986799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269.54098100000004</v>
      </c>
      <c r="C18" s="43">
        <f>'ANUAL (Acum. S.LARGA)'!C5</f>
        <v>404.6463215999999</v>
      </c>
      <c r="D18" s="43">
        <f>'ANUAL (Acum. S.LARGA)'!D5</f>
        <v>522.1751982</v>
      </c>
      <c r="E18" s="43">
        <f>'ANUAL (Acum. S.LARGA)'!E5</f>
        <v>534.6379999999999</v>
      </c>
      <c r="F18" s="43">
        <f>'ANUAL (Acum. S.LARGA)'!F5</f>
        <v>434.215</v>
      </c>
      <c r="G18" s="43">
        <f>'ANUAL (Acum. S.LARGA)'!G5</f>
        <v>520.7288099000002</v>
      </c>
      <c r="H18" s="43">
        <f>'ANUAL (Acum. S.LARGA)'!H5</f>
        <v>352.7527534</v>
      </c>
      <c r="I18" s="43">
        <f>'ANUAL (Acum. S.LARGA)'!I5</f>
        <v>346.385</v>
      </c>
      <c r="J18" s="43">
        <f>'ANUAL (Acum. S.LARGA)'!J5</f>
        <v>218.03110350000003</v>
      </c>
      <c r="K18" s="43">
        <f>'ANUAL (Acum. S.LARGA)'!K5</f>
        <v>204.6429999999999</v>
      </c>
      <c r="L18" s="43">
        <f>'ANUAL (Acum. S.LARGA)'!L5</f>
        <v>45.367273600000004</v>
      </c>
      <c r="M18" s="43">
        <f>'ANUAL (Acum. S.LARGA)'!M5</f>
        <v>62.78254490000001</v>
      </c>
      <c r="N18" s="43">
        <f>'ANUAL (Acum. S.LARGA)'!N5</f>
        <v>2350.5062877</v>
      </c>
    </row>
    <row r="19" spans="1:14" ht="12.75">
      <c r="A19" s="13" t="s">
        <v>111</v>
      </c>
      <c r="B19" s="43">
        <f>'ANUAL (Acum. S.CORTA)'!B5</f>
        <v>269.54098100000004</v>
      </c>
      <c r="C19" s="43">
        <f>'ANUAL (Acum. S.CORTA)'!C5</f>
        <v>404.6463215999999</v>
      </c>
      <c r="D19" s="43">
        <f>'ANUAL (Acum. S.CORTA)'!D5</f>
        <v>522.1751982</v>
      </c>
      <c r="E19" s="43">
        <f>'ANUAL (Acum. S.CORTA)'!E5</f>
        <v>534.6379999999999</v>
      </c>
      <c r="F19" s="43">
        <f>'ANUAL (Acum. S.CORTA)'!F5</f>
        <v>296.8359171999999</v>
      </c>
      <c r="G19" s="43">
        <f>'ANUAL (Acum. S.CORTA)'!G5</f>
        <v>520.7288099000002</v>
      </c>
      <c r="H19" s="43">
        <f>'ANUAL (Acum. S.CORTA)'!H5</f>
        <v>240.62655390000006</v>
      </c>
      <c r="I19" s="43">
        <f>'ANUAL (Acum. S.CORTA)'!I5</f>
        <v>284.3840456</v>
      </c>
      <c r="J19" s="43">
        <f>'ANUAL (Acum. S.CORTA)'!J5</f>
        <v>218.03110350000003</v>
      </c>
      <c r="K19" s="43">
        <f>'ANUAL (Acum. S.CORTA)'!K5</f>
        <v>204.6429999999999</v>
      </c>
      <c r="L19" s="43">
        <f>'ANUAL (Acum. S.CORTA)'!L5</f>
        <v>40.728000000000016</v>
      </c>
      <c r="M19" s="43">
        <f>'ANUAL (Acum. S.CORTA)'!M5</f>
        <v>51.449000000000005</v>
      </c>
      <c r="N19" s="43">
        <f>'ANUAL (Acum. S.CORTA)'!N5</f>
        <v>2350.5062877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33.270784750000004</v>
      </c>
      <c r="C22" s="43">
        <f>'ANUAL (Acum. S.LARGA)'!C9</f>
        <v>71.1241784</v>
      </c>
      <c r="D22" s="43">
        <f>'ANUAL (Acum. S.LARGA)'!D9</f>
        <v>74.903415</v>
      </c>
      <c r="E22" s="43">
        <f>'ANUAL (Acum. S.LARGA)'!E9</f>
        <v>85.13583119999998</v>
      </c>
      <c r="F22" s="43">
        <f>'ANUAL (Acum. S.LARGA)'!F9</f>
        <v>76.34575615</v>
      </c>
      <c r="G22" s="43">
        <f>'ANUAL (Acum. S.LARGA)'!G9</f>
        <v>103.60743655000002</v>
      </c>
      <c r="H22" s="43">
        <f>'ANUAL (Acum. S.LARGA)'!H9</f>
        <v>107.59400000000002</v>
      </c>
      <c r="I22" s="43">
        <f>'ANUAL (Acum. S.LARGA)'!I9</f>
        <v>107.08387809999999</v>
      </c>
      <c r="J22" s="43">
        <f>'ANUAL (Acum. S.LARGA)'!J9</f>
        <v>63.5769372</v>
      </c>
      <c r="K22" s="43">
        <f>'ANUAL (Acum. S.LARGA)'!K9</f>
        <v>32.16523515</v>
      </c>
      <c r="L22" s="43">
        <f>'ANUAL (Acum. S.LARGA)'!L9</f>
        <v>23.5049977</v>
      </c>
      <c r="M22" s="43">
        <f>'ANUAL (Acum. S.LARGA)'!M9</f>
        <v>25.294358300000006</v>
      </c>
      <c r="N22" s="43">
        <f>'ANUAL (Acum. S.LARGA)'!N9</f>
        <v>937.6950492999999</v>
      </c>
    </row>
    <row r="23" spans="1:14" ht="12.75">
      <c r="A23" s="13" t="s">
        <v>111</v>
      </c>
      <c r="B23" s="43">
        <f>'ANUAL (Acum. S.CORTA)'!B9</f>
        <v>37.87544675</v>
      </c>
      <c r="C23" s="43">
        <f>'ANUAL (Acum. S.CORTA)'!C9</f>
        <v>75.14731305</v>
      </c>
      <c r="D23" s="43">
        <f>'ANUAL (Acum. S.CORTA)'!D9</f>
        <v>77.66421314999998</v>
      </c>
      <c r="E23" s="43">
        <f>'ANUAL (Acum. S.CORTA)'!E9</f>
        <v>89.11733909999998</v>
      </c>
      <c r="F23" s="43">
        <f>'ANUAL (Acum. S.CORTA)'!F9</f>
        <v>72.78736115</v>
      </c>
      <c r="G23" s="43">
        <f>'ANUAL (Acum. S.CORTA)'!G9</f>
        <v>77.31920415000003</v>
      </c>
      <c r="H23" s="43">
        <f>'ANUAL (Acum. S.CORTA)'!H9</f>
        <v>92.67516494999998</v>
      </c>
      <c r="I23" s="43">
        <f>'ANUAL (Acum. S.CORTA)'!I9</f>
        <v>90.94239830000001</v>
      </c>
      <c r="J23" s="43">
        <f>'ANUAL (Acum. S.CORTA)'!J9</f>
        <v>45.18612925</v>
      </c>
      <c r="K23" s="43">
        <f>'ANUAL (Acum. S.CORTA)'!K9</f>
        <v>26.660129650000002</v>
      </c>
      <c r="L23" s="43">
        <f>'ANUAL (Acum. S.CORTA)'!L9</f>
        <v>21.019521649999994</v>
      </c>
      <c r="M23" s="43">
        <f>'ANUAL (Acum. S.CORTA)'!M9</f>
        <v>24.163638000000002</v>
      </c>
      <c r="N23" s="43">
        <f>'ANUAL (Acum. S.CORTA)'!N9</f>
        <v>900.6488665999999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59.451820597408414</v>
      </c>
      <c r="C26" s="43">
        <f>'ANUAL (Acum. S.LARGA)'!C12</f>
        <v>85.96760935979411</v>
      </c>
      <c r="D26" s="43">
        <f>'ANUAL (Acum. S.LARGA)'!D12</f>
        <v>103.25292700703862</v>
      </c>
      <c r="E26" s="43">
        <f>'ANUAL (Acum. S.LARGA)'!E12</f>
        <v>102.04380568255505</v>
      </c>
      <c r="F26" s="43">
        <f>'ANUAL (Acum. S.LARGA)'!F12</f>
        <v>90.0239878487485</v>
      </c>
      <c r="G26" s="43">
        <f>'ANUAL (Acum. S.LARGA)'!G12</f>
        <v>87.63762527596676</v>
      </c>
      <c r="H26" s="43">
        <f>'ANUAL (Acum. S.LARGA)'!H12</f>
        <v>60.76758436187793</v>
      </c>
      <c r="I26" s="43">
        <f>'ANUAL (Acum. S.LARGA)'!I12</f>
        <v>66.83824880540986</v>
      </c>
      <c r="J26" s="43">
        <f>'ANUAL (Acum. S.LARGA)'!J12</f>
        <v>39.29888754674692</v>
      </c>
      <c r="K26" s="43">
        <f>'ANUAL (Acum. S.LARGA)'!K12</f>
        <v>26.002801645439376</v>
      </c>
      <c r="L26" s="43">
        <f>'ANUAL (Acum. S.LARGA)'!L12</f>
        <v>7.48416977976716</v>
      </c>
      <c r="M26" s="43">
        <f>'ANUAL (Acum. S.LARGA)'!M12</f>
        <v>12.10393212367362</v>
      </c>
      <c r="N26" s="43">
        <f>'ANUAL (Acum. S.LARGA)'!N12</f>
        <v>448.23281644709334</v>
      </c>
    </row>
    <row r="27" spans="1:14" ht="12.75">
      <c r="A27" s="13" t="s">
        <v>111</v>
      </c>
      <c r="B27" s="43">
        <f>'ANUAL (Acum. S.CORTA)'!B12</f>
        <v>69.59252353883574</v>
      </c>
      <c r="C27" s="43">
        <f>'ANUAL (Acum. S.CORTA)'!C12</f>
        <v>106.50636854746962</v>
      </c>
      <c r="D27" s="43">
        <f>'ANUAL (Acum. S.CORTA)'!D12</f>
        <v>136.95040354337516</v>
      </c>
      <c r="E27" s="43">
        <f>'ANUAL (Acum. S.CORTA)'!E12</f>
        <v>130.52987043234612</v>
      </c>
      <c r="F27" s="43">
        <f>'ANUAL (Acum. S.CORTA)'!F12</f>
        <v>74.90892264938324</v>
      </c>
      <c r="G27" s="43">
        <f>'ANUAL (Acum. S.CORTA)'!G12</f>
        <v>102.29489015481904</v>
      </c>
      <c r="H27" s="43">
        <f>'ANUAL (Acum. S.CORTA)'!H12</f>
        <v>59.79032616168621</v>
      </c>
      <c r="I27" s="43">
        <f>'ANUAL (Acum. S.CORTA)'!I12</f>
        <v>75.42942079841411</v>
      </c>
      <c r="J27" s="43">
        <f>'ANUAL (Acum. S.CORTA)'!J12</f>
        <v>43.46814195806677</v>
      </c>
      <c r="K27" s="43">
        <f>'ANUAL (Acum. S.CORTA)'!K12</f>
        <v>36.58740609845993</v>
      </c>
      <c r="L27" s="43">
        <f>'ANUAL (Acum. S.CORTA)'!L12</f>
        <v>7.892561170116728</v>
      </c>
      <c r="M27" s="43">
        <f>'ANUAL (Acum. S.CORTA)'!M12</f>
        <v>13.125511187042775</v>
      </c>
      <c r="N27" s="43">
        <f>'ANUAL (Acum. S.CORTA)'!N12</f>
        <v>536.495864638542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0.92</v>
      </c>
      <c r="C30" s="43">
        <f>'ANUAL (Acum. S.LARGA)'!C13</f>
        <v>0.82</v>
      </c>
      <c r="D30" s="43">
        <f>'ANUAL (Acum. S.LARGA)'!D13</f>
        <v>0.9</v>
      </c>
      <c r="E30" s="43">
        <f>'ANUAL (Acum. S.LARGA)'!E13</f>
        <v>0.85</v>
      </c>
      <c r="F30" s="43">
        <f>'ANUAL (Acum. S.LARGA)'!F13</f>
        <v>0.8</v>
      </c>
      <c r="G30" s="43">
        <f>'ANUAL (Acum. S.LARGA)'!G13</f>
        <v>0.73</v>
      </c>
      <c r="H30" s="43">
        <f>'ANUAL (Acum. S.LARGA)'!H13</f>
        <v>0.52</v>
      </c>
      <c r="I30" s="43">
        <f>'ANUAL (Acum. S.LARGA)'!I13</f>
        <v>0.55</v>
      </c>
      <c r="J30" s="43">
        <f>'ANUAL (Acum. S.LARGA)'!J13</f>
        <v>0.56</v>
      </c>
      <c r="K30" s="43">
        <f>'ANUAL (Acum. S.LARGA)'!K13</f>
        <v>0.7</v>
      </c>
      <c r="L30" s="43">
        <f>'ANUAL (Acum. S.LARGA)'!L13</f>
        <v>0.31</v>
      </c>
      <c r="M30" s="43">
        <f>'ANUAL (Acum. S.LARGA)'!M13</f>
        <v>0.43</v>
      </c>
      <c r="N30" s="43">
        <f>'ANUAL (Acum. S.LARGA)'!N13</f>
        <v>0.43</v>
      </c>
    </row>
    <row r="31" spans="1:14" ht="12.75">
      <c r="A31" s="13" t="s">
        <v>111</v>
      </c>
      <c r="B31" s="43">
        <f>'ANUAL (Acum. S.CORTA)'!B13</f>
        <v>0.96</v>
      </c>
      <c r="C31" s="43">
        <f>'ANUAL (Acum. S.CORTA)'!C13</f>
        <v>0.9</v>
      </c>
      <c r="D31" s="43">
        <f>'ANUAL (Acum. S.CORTA)'!D13</f>
        <v>1</v>
      </c>
      <c r="E31" s="43">
        <f>'ANUAL (Acum. S.CORTA)'!E13</f>
        <v>1</v>
      </c>
      <c r="F31" s="43">
        <f>'ANUAL (Acum. S.CORTA)'!F13</f>
        <v>0.79</v>
      </c>
      <c r="G31" s="43">
        <f>'ANUAL (Acum. S.CORTA)'!G13</f>
        <v>0.96</v>
      </c>
      <c r="H31" s="43">
        <f>'ANUAL (Acum. S.CORTA)'!H13</f>
        <v>0.56</v>
      </c>
      <c r="I31" s="43">
        <f>'ANUAL (Acum. S.CORTA)'!I13</f>
        <v>0.67</v>
      </c>
      <c r="J31" s="43">
        <f>'ANUAL (Acum. S.CORTA)'!J13</f>
        <v>0.75</v>
      </c>
      <c r="K31" s="43">
        <f>'ANUAL (Acum. S.CORTA)'!K13</f>
        <v>1.12</v>
      </c>
      <c r="L31" s="43">
        <f>'ANUAL (Acum. S.CORTA)'!L13</f>
        <v>0.39</v>
      </c>
      <c r="M31" s="43">
        <f>'ANUAL (Acum. S.CORTA)'!M13</f>
        <v>0.53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1.6600520206459428</v>
      </c>
      <c r="C34" s="43">
        <f>'ANUAL (Acum. S.LARGA)'!C14</f>
        <v>1.7610302735901802</v>
      </c>
      <c r="D34" s="43">
        <f>'ANUAL (Acum. S.LARGA)'!D14</f>
        <v>1.7815570712851174</v>
      </c>
      <c r="E34" s="43">
        <f>'ANUAL (Acum. S.LARGA)'!E14</f>
        <v>1.960975647770435</v>
      </c>
      <c r="F34" s="43">
        <f>'ANUAL (Acum. S.LARGA)'!F14</f>
        <v>1.5971875854863924</v>
      </c>
      <c r="G34" s="43">
        <f>'ANUAL (Acum. S.LARGA)'!G14</f>
        <v>2.096691555112389</v>
      </c>
      <c r="H34" s="43">
        <f>'ANUAL (Acum. S.LARGA)'!H14</f>
        <v>1.3564755146351684</v>
      </c>
      <c r="I34" s="43">
        <f>'ANUAL (Acum. S.LARGA)'!I14</f>
        <v>1.2785232664105834</v>
      </c>
      <c r="J34" s="43">
        <f>'ANUAL (Acum. S.LARGA)'!J14</f>
        <v>1.653802794236404</v>
      </c>
      <c r="K34" s="43">
        <f>'ANUAL (Acum. S.LARGA)'!K14</f>
        <v>4.429814742675685</v>
      </c>
      <c r="L34" s="43">
        <f>'ANUAL (Acum. S.LARGA)'!L14</f>
        <v>0.29337068798414034</v>
      </c>
      <c r="M34" s="43">
        <f>'ANUAL (Acum. S.LARGA)'!M14</f>
        <v>0.8467906970219834</v>
      </c>
      <c r="N34" s="43">
        <f>'ANUAL (Acum. S.LARGA)'!N14</f>
        <v>0.7648102837437539</v>
      </c>
    </row>
    <row r="35" spans="1:14" ht="12.75">
      <c r="A35" s="13" t="s">
        <v>111</v>
      </c>
      <c r="B35" s="43">
        <f>'ANUAL (Acum. S.CORTA)'!B14</f>
        <v>1.4201328979058052</v>
      </c>
      <c r="C35" s="43">
        <f>'ANUAL (Acum. S.CORTA)'!C14</f>
        <v>1.5677263605918845</v>
      </c>
      <c r="D35" s="43">
        <f>'ANUAL (Acum. S.CORTA)'!D14</f>
        <v>1.420251015514202</v>
      </c>
      <c r="E35" s="43">
        <f>'ANUAL (Acum. S.CORTA)'!E14</f>
        <v>2.049052396576138</v>
      </c>
      <c r="F35" s="43">
        <f>'ANUAL (Acum. S.CORTA)'!F14</f>
        <v>1.273078897629339</v>
      </c>
      <c r="G35" s="43">
        <f>'ANUAL (Acum. S.CORTA)'!G14</f>
        <v>2.8911295474173286</v>
      </c>
      <c r="H35" s="43">
        <f>'ANUAL (Acum. S.CORTA)'!H14</f>
        <v>0.9024802114753167</v>
      </c>
      <c r="I35" s="43">
        <f>'ANUAL (Acum. S.CORTA)'!I14</f>
        <v>1.0791213266762971</v>
      </c>
      <c r="J35" s="43">
        <f>'ANUAL (Acum. S.CORTA)'!J14</f>
        <v>2.314158525271822</v>
      </c>
      <c r="K35" s="43">
        <f>'ANUAL (Acum. S.CORTA)'!K14</f>
        <v>4.457950819989422</v>
      </c>
      <c r="L35" s="43">
        <f>'ANUAL (Acum. S.CORTA)'!L14</f>
        <v>0.41984285995002785</v>
      </c>
      <c r="M35" s="43">
        <f>'ANUAL (Acum. S.CORTA)'!M14</f>
        <v>0.6918817316840516</v>
      </c>
      <c r="N35" s="43">
        <f>'ANUAL (Acum. S.CORTA)'!N14</f>
        <v>0.8396218521210392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0.5594398877074205</v>
      </c>
      <c r="C38" s="52">
        <f>'ANUAL (Acum. S.LARGA)'!N15</f>
        <v>-0.21229415078786312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0.5672586136924154</v>
      </c>
      <c r="C39" s="52">
        <f>'ANUAL (Acum. S.CORTA)'!N15</f>
        <v>-0.3073380733997601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680 - Río Tormes a su paso por Salamanca (capital).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0.068</v>
      </c>
      <c r="C4" s="1">
        <f t="shared" si="0"/>
        <v>0.067</v>
      </c>
      <c r="D4" s="1">
        <f t="shared" si="0"/>
        <v>0.117</v>
      </c>
      <c r="E4" s="1">
        <f t="shared" si="0"/>
        <v>0.088</v>
      </c>
      <c r="F4" s="1">
        <f>MIN(F18:F83)</f>
        <v>0.094</v>
      </c>
      <c r="G4" s="1">
        <f t="shared" si="0"/>
        <v>0.085</v>
      </c>
      <c r="H4" s="1">
        <f t="shared" si="0"/>
        <v>0.097</v>
      </c>
      <c r="I4" s="1">
        <f t="shared" si="0"/>
        <v>0.083</v>
      </c>
      <c r="J4" s="1">
        <f t="shared" si="0"/>
        <v>0.077</v>
      </c>
      <c r="K4" s="1">
        <f t="shared" si="0"/>
        <v>0.072</v>
      </c>
      <c r="L4" s="1">
        <f t="shared" si="0"/>
        <v>0.069</v>
      </c>
      <c r="M4" s="1">
        <f t="shared" si="0"/>
        <v>0.064</v>
      </c>
      <c r="N4" s="1">
        <f t="shared" si="0"/>
        <v>1.19</v>
      </c>
    </row>
    <row r="5" spans="1:14" ht="12.75">
      <c r="A5" s="13" t="s">
        <v>94</v>
      </c>
      <c r="B5" s="1">
        <f aca="true" t="shared" si="1" ref="B5:N5">MAX(B18:B83)</f>
        <v>1.403</v>
      </c>
      <c r="C5" s="1">
        <f t="shared" si="1"/>
        <v>2.881</v>
      </c>
      <c r="D5" s="1">
        <f t="shared" si="1"/>
        <v>2.801</v>
      </c>
      <c r="E5" s="1">
        <f t="shared" si="1"/>
        <v>2.864</v>
      </c>
      <c r="F5" s="1">
        <f>MAX(F18:F83)</f>
        <v>6.257</v>
      </c>
      <c r="G5" s="1">
        <f t="shared" si="1"/>
        <v>3.335</v>
      </c>
      <c r="H5" s="1">
        <f t="shared" si="1"/>
        <v>3.265</v>
      </c>
      <c r="I5" s="1">
        <f t="shared" si="1"/>
        <v>2.286</v>
      </c>
      <c r="J5" s="1">
        <f t="shared" si="1"/>
        <v>1.253</v>
      </c>
      <c r="K5" s="1">
        <f t="shared" si="1"/>
        <v>0.965</v>
      </c>
      <c r="L5" s="1">
        <f t="shared" si="1"/>
        <v>0.754</v>
      </c>
      <c r="M5" s="1">
        <f t="shared" si="1"/>
        <v>0.598</v>
      </c>
      <c r="N5" s="1">
        <f t="shared" si="1"/>
        <v>19.628</v>
      </c>
    </row>
    <row r="6" spans="1:14" ht="12.75">
      <c r="A6" s="13" t="s">
        <v>16</v>
      </c>
      <c r="B6" s="1">
        <f aca="true" t="shared" si="2" ref="B6:M6">AVERAGE(B18:B83)</f>
        <v>0.3130151515151515</v>
      </c>
      <c r="C6" s="1">
        <f t="shared" si="2"/>
        <v>0.45301515151515137</v>
      </c>
      <c r="D6" s="1">
        <f t="shared" si="2"/>
        <v>0.5760151515151515</v>
      </c>
      <c r="E6" s="1">
        <f t="shared" si="2"/>
        <v>0.679333333333333</v>
      </c>
      <c r="F6" s="1">
        <f>AVERAGE(F18:F83)</f>
        <v>0.8289242424242427</v>
      </c>
      <c r="G6" s="1">
        <f t="shared" si="2"/>
        <v>0.6986212121212122</v>
      </c>
      <c r="H6" s="1">
        <f t="shared" si="2"/>
        <v>0.6209393939393939</v>
      </c>
      <c r="I6" s="1">
        <f t="shared" si="2"/>
        <v>0.5604696969696971</v>
      </c>
      <c r="J6" s="1">
        <f t="shared" si="2"/>
        <v>0.4297272727272727</v>
      </c>
      <c r="K6" s="1">
        <f t="shared" si="2"/>
        <v>0.3452575757575756</v>
      </c>
      <c r="L6" s="1">
        <f t="shared" si="2"/>
        <v>0.28106060606060607</v>
      </c>
      <c r="M6" s="1">
        <f t="shared" si="2"/>
        <v>0.25283333333333335</v>
      </c>
      <c r="N6" s="1">
        <f>SUM(B6:M6)</f>
        <v>6.039212121212122</v>
      </c>
    </row>
    <row r="7" spans="1:14" ht="12.75">
      <c r="A7" s="13" t="s">
        <v>17</v>
      </c>
      <c r="B7" s="1">
        <f aca="true" t="shared" si="3" ref="B7:M7">PERCENTILE(B18:B83,0.1)</f>
        <v>0.11649999999999999</v>
      </c>
      <c r="C7" s="1">
        <f t="shared" si="3"/>
        <v>0.1355</v>
      </c>
      <c r="D7" s="1">
        <f t="shared" si="3"/>
        <v>0.1595</v>
      </c>
      <c r="E7" s="1">
        <f t="shared" si="3"/>
        <v>0.149</v>
      </c>
      <c r="F7" s="1">
        <f>PERCENTILE(F18:F83,0.1)</f>
        <v>0.139</v>
      </c>
      <c r="G7" s="1">
        <f t="shared" si="3"/>
        <v>0.128</v>
      </c>
      <c r="H7" s="1">
        <f t="shared" si="3"/>
        <v>0.1375</v>
      </c>
      <c r="I7" s="1">
        <f t="shared" si="3"/>
        <v>0.1405</v>
      </c>
      <c r="J7" s="1">
        <f t="shared" si="3"/>
        <v>0.1215</v>
      </c>
      <c r="K7" s="1">
        <f t="shared" si="3"/>
        <v>0.108</v>
      </c>
      <c r="L7" s="1">
        <f t="shared" si="3"/>
        <v>0.0985</v>
      </c>
      <c r="M7" s="1">
        <f t="shared" si="3"/>
        <v>0.10800000000000001</v>
      </c>
      <c r="N7" s="1">
        <f>PERCENTILE(N18:N83,0.1)</f>
        <v>1.8265</v>
      </c>
    </row>
    <row r="8" spans="1:14" ht="12.75">
      <c r="A8" s="13" t="s">
        <v>18</v>
      </c>
      <c r="B8" s="1">
        <f aca="true" t="shared" si="4" ref="B8:M8">PERCENTILE(B18:B83,0.25)</f>
        <v>0.17125</v>
      </c>
      <c r="C8" s="1">
        <f t="shared" si="4"/>
        <v>0.202</v>
      </c>
      <c r="D8" s="1">
        <f t="shared" si="4"/>
        <v>0.2055</v>
      </c>
      <c r="E8" s="1">
        <f t="shared" si="4"/>
        <v>0.21325</v>
      </c>
      <c r="F8" s="1">
        <f>PERCENTILE(F18:F83,0.25)</f>
        <v>0.20225</v>
      </c>
      <c r="G8" s="1">
        <f t="shared" si="4"/>
        <v>0.20525000000000002</v>
      </c>
      <c r="H8" s="1">
        <f t="shared" si="4"/>
        <v>0.256</v>
      </c>
      <c r="I8" s="1">
        <f t="shared" si="4"/>
        <v>0.24425</v>
      </c>
      <c r="J8" s="1">
        <f t="shared" si="4"/>
        <v>0.22175</v>
      </c>
      <c r="K8" s="1">
        <f t="shared" si="4"/>
        <v>0.18375</v>
      </c>
      <c r="L8" s="1">
        <f t="shared" si="4"/>
        <v>0.16025</v>
      </c>
      <c r="M8" s="1">
        <f t="shared" si="4"/>
        <v>0.15025</v>
      </c>
      <c r="N8" s="1">
        <f>PERCENTILE(N18:N83,0.25)</f>
        <v>2.7757499999999995</v>
      </c>
    </row>
    <row r="9" spans="1:14" ht="12.75">
      <c r="A9" s="13" t="s">
        <v>19</v>
      </c>
      <c r="B9" s="1">
        <f aca="true" t="shared" si="5" ref="B9:M9">PERCENTILE(B18:B83,0.5)</f>
        <v>0.2475</v>
      </c>
      <c r="C9" s="1">
        <f t="shared" si="5"/>
        <v>0.258</v>
      </c>
      <c r="D9" s="1">
        <f t="shared" si="5"/>
        <v>0.2945</v>
      </c>
      <c r="E9" s="1">
        <f t="shared" si="5"/>
        <v>0.4225</v>
      </c>
      <c r="F9" s="1">
        <f>PERCENTILE(F18:F83,0.5)</f>
        <v>0.4575</v>
      </c>
      <c r="G9" s="1">
        <f t="shared" si="5"/>
        <v>0.5215000000000001</v>
      </c>
      <c r="H9" s="1">
        <f t="shared" si="5"/>
        <v>0.497</v>
      </c>
      <c r="I9" s="1">
        <f t="shared" si="5"/>
        <v>0.4485</v>
      </c>
      <c r="J9" s="1">
        <f t="shared" si="5"/>
        <v>0.358</v>
      </c>
      <c r="K9" s="1">
        <f t="shared" si="5"/>
        <v>0.294</v>
      </c>
      <c r="L9" s="1">
        <f t="shared" si="5"/>
        <v>0.24</v>
      </c>
      <c r="M9" s="1">
        <f t="shared" si="5"/>
        <v>0.2195</v>
      </c>
      <c r="N9" s="1">
        <f>PERCENTILE(N18:N83,0.5)</f>
        <v>4.775</v>
      </c>
    </row>
    <row r="10" spans="1:14" ht="12.75">
      <c r="A10" s="13" t="s">
        <v>20</v>
      </c>
      <c r="B10" s="1">
        <f aca="true" t="shared" si="6" ref="B10:M10">PERCENTILE(B18:B83,0.75)</f>
        <v>0.378</v>
      </c>
      <c r="C10" s="1">
        <f t="shared" si="6"/>
        <v>0.42825</v>
      </c>
      <c r="D10" s="1">
        <f t="shared" si="6"/>
        <v>0.53925</v>
      </c>
      <c r="E10" s="1">
        <f t="shared" si="6"/>
        <v>0.8325</v>
      </c>
      <c r="F10" s="1">
        <f>PERCENTILE(F18:F83,0.75)</f>
        <v>0.9624999999999999</v>
      </c>
      <c r="G10" s="1">
        <f t="shared" si="6"/>
        <v>0.8055000000000001</v>
      </c>
      <c r="H10" s="1">
        <f t="shared" si="6"/>
        <v>0.7092499999999999</v>
      </c>
      <c r="I10" s="1">
        <f t="shared" si="6"/>
        <v>0.74425</v>
      </c>
      <c r="J10" s="1">
        <f t="shared" si="6"/>
        <v>0.57375</v>
      </c>
      <c r="K10" s="1">
        <f t="shared" si="6"/>
        <v>0.4545</v>
      </c>
      <c r="L10" s="1">
        <f t="shared" si="6"/>
        <v>0.3675</v>
      </c>
      <c r="M10" s="1">
        <f t="shared" si="6"/>
        <v>0.31475</v>
      </c>
      <c r="N10" s="1">
        <f>PERCENTILE(N18:N83,0.75)</f>
        <v>7.91475</v>
      </c>
    </row>
    <row r="11" spans="1:14" ht="12.75">
      <c r="A11" s="13" t="s">
        <v>21</v>
      </c>
      <c r="B11" s="1">
        <f aca="true" t="shared" si="7" ref="B11:M11">PERCENTILE(B18:B83,0.9)</f>
        <v>0.498</v>
      </c>
      <c r="C11" s="1">
        <f t="shared" si="7"/>
        <v>0.9259999999999999</v>
      </c>
      <c r="D11" s="1">
        <f t="shared" si="7"/>
        <v>1.792</v>
      </c>
      <c r="E11" s="1">
        <f t="shared" si="7"/>
        <v>1.707</v>
      </c>
      <c r="F11" s="1">
        <f>PERCENTILE(F18:F83,0.9)</f>
        <v>1.809</v>
      </c>
      <c r="G11" s="1">
        <f t="shared" si="7"/>
        <v>1.4605</v>
      </c>
      <c r="H11" s="1">
        <f t="shared" si="7"/>
        <v>1.2530000000000001</v>
      </c>
      <c r="I11" s="1">
        <f t="shared" si="7"/>
        <v>1.069</v>
      </c>
      <c r="J11" s="1">
        <f t="shared" si="7"/>
        <v>0.779</v>
      </c>
      <c r="K11" s="1">
        <f t="shared" si="7"/>
        <v>0.6025</v>
      </c>
      <c r="L11" s="1">
        <f t="shared" si="7"/>
        <v>0.4785</v>
      </c>
      <c r="M11" s="1">
        <f t="shared" si="7"/>
        <v>0.4605</v>
      </c>
      <c r="N11" s="1">
        <f>PERCENTILE(N18:N83,0.9)</f>
        <v>12.07</v>
      </c>
    </row>
    <row r="12" spans="1:14" ht="12.75">
      <c r="A12" s="13" t="s">
        <v>25</v>
      </c>
      <c r="B12" s="1">
        <f aca="true" t="shared" si="8" ref="B12:M12">STDEV(B18:B83)</f>
        <v>0.24901785493131234</v>
      </c>
      <c r="C12" s="1">
        <f t="shared" si="8"/>
        <v>0.5468185887455446</v>
      </c>
      <c r="D12" s="1">
        <f t="shared" si="8"/>
        <v>0.6480793515617865</v>
      </c>
      <c r="E12" s="1">
        <f t="shared" si="8"/>
        <v>0.6826398832887011</v>
      </c>
      <c r="F12" s="1">
        <f>STDEV(F18:F83)</f>
        <v>1.052211770299643</v>
      </c>
      <c r="G12" s="1">
        <f t="shared" si="8"/>
        <v>0.7109538720328539</v>
      </c>
      <c r="H12" s="1">
        <f t="shared" si="8"/>
        <v>0.5674487541426881</v>
      </c>
      <c r="I12" s="1">
        <f t="shared" si="8"/>
        <v>0.4344821575409572</v>
      </c>
      <c r="J12" s="1">
        <f t="shared" si="8"/>
        <v>0.28061567177325497</v>
      </c>
      <c r="K12" s="1">
        <f t="shared" si="8"/>
        <v>0.21460491861924144</v>
      </c>
      <c r="L12" s="1">
        <f t="shared" si="8"/>
        <v>0.16371005126680802</v>
      </c>
      <c r="M12" s="1">
        <f t="shared" si="8"/>
        <v>0.13402325668828277</v>
      </c>
      <c r="N12" s="1">
        <f>STDEV(N18:N83)</f>
        <v>4.181427417356431</v>
      </c>
    </row>
    <row r="13" spans="1:14" ht="12.75">
      <c r="A13" s="13" t="s">
        <v>127</v>
      </c>
      <c r="B13" s="1">
        <f>ROUND(B12/B6,2)</f>
        <v>0.8</v>
      </c>
      <c r="C13" s="1">
        <f aca="true" t="shared" si="9" ref="C13:N13">ROUND(C12/C6,2)</f>
        <v>1.21</v>
      </c>
      <c r="D13" s="1">
        <f t="shared" si="9"/>
        <v>1.13</v>
      </c>
      <c r="E13" s="1">
        <f t="shared" si="9"/>
        <v>1</v>
      </c>
      <c r="F13" s="1">
        <f t="shared" si="9"/>
        <v>1.27</v>
      </c>
      <c r="G13" s="1">
        <f t="shared" si="9"/>
        <v>1.02</v>
      </c>
      <c r="H13" s="1">
        <f t="shared" si="9"/>
        <v>0.91</v>
      </c>
      <c r="I13" s="1">
        <f t="shared" si="9"/>
        <v>0.78</v>
      </c>
      <c r="J13" s="1">
        <f t="shared" si="9"/>
        <v>0.65</v>
      </c>
      <c r="K13" s="1">
        <f t="shared" si="9"/>
        <v>0.62</v>
      </c>
      <c r="L13" s="1">
        <f t="shared" si="9"/>
        <v>0.58</v>
      </c>
      <c r="M13" s="1">
        <f t="shared" si="9"/>
        <v>0.53</v>
      </c>
      <c r="N13" s="1">
        <f t="shared" si="9"/>
        <v>0.69</v>
      </c>
    </row>
    <row r="14" spans="1:14" ht="12.75">
      <c r="A14" s="13" t="s">
        <v>126</v>
      </c>
      <c r="B14" s="53">
        <f aca="true" t="shared" si="10" ref="B14:N14">66*P84/(65*64*B12^3)</f>
        <v>2.6079174836638375</v>
      </c>
      <c r="C14" s="53">
        <f t="shared" si="10"/>
        <v>3.129783732491028</v>
      </c>
      <c r="D14" s="53">
        <f t="shared" si="10"/>
        <v>1.9964612265434767</v>
      </c>
      <c r="E14" s="53">
        <f t="shared" si="10"/>
        <v>1.6186783975243768</v>
      </c>
      <c r="F14" s="53">
        <f t="shared" si="10"/>
        <v>2.973510707701496</v>
      </c>
      <c r="G14" s="53">
        <f t="shared" si="10"/>
        <v>2.1289696732079455</v>
      </c>
      <c r="H14" s="53">
        <f t="shared" si="10"/>
        <v>2.3959516713388243</v>
      </c>
      <c r="I14" s="53">
        <f t="shared" si="10"/>
        <v>1.691543122615799</v>
      </c>
      <c r="J14" s="53">
        <f t="shared" si="10"/>
        <v>1.0864901836332375</v>
      </c>
      <c r="K14" s="53">
        <f t="shared" si="10"/>
        <v>1.063487788857029</v>
      </c>
      <c r="L14" s="53">
        <f t="shared" si="10"/>
        <v>1.0433658359579647</v>
      </c>
      <c r="M14" s="53">
        <f t="shared" si="10"/>
        <v>0.850404506592187</v>
      </c>
      <c r="N14" s="53">
        <f t="shared" si="10"/>
        <v>1.171245900360984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0.08345108723911214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0.527</v>
      </c>
      <c r="C18" s="1">
        <f>'DATOS MENSUALES'!E7</f>
        <v>1.026</v>
      </c>
      <c r="D18" s="1">
        <f>'DATOS MENSUALES'!E8</f>
        <v>0.48</v>
      </c>
      <c r="E18" s="1">
        <f>'DATOS MENSUALES'!E9</f>
        <v>2.325</v>
      </c>
      <c r="F18" s="1">
        <f>'DATOS MENSUALES'!E10</f>
        <v>1.992</v>
      </c>
      <c r="G18" s="1">
        <f>'DATOS MENSUALES'!E11</f>
        <v>1.775</v>
      </c>
      <c r="H18" s="1">
        <f>'DATOS MENSUALES'!E12</f>
        <v>1.882</v>
      </c>
      <c r="I18" s="1">
        <f>'DATOS MENSUALES'!E13</f>
        <v>1.679</v>
      </c>
      <c r="J18" s="1">
        <f>'DATOS MENSUALES'!E14</f>
        <v>1.204</v>
      </c>
      <c r="K18" s="1">
        <f>'DATOS MENSUALES'!E15</f>
        <v>0.956</v>
      </c>
      <c r="L18" s="1">
        <f>'DATOS MENSUALES'!E16</f>
        <v>0.754</v>
      </c>
      <c r="M18" s="1">
        <f>'DATOS MENSUALES'!E17</f>
        <v>0.598</v>
      </c>
      <c r="N18" s="1">
        <f aca="true" t="shared" si="11" ref="N18:N49">SUM(B18:M18)</f>
        <v>15.198</v>
      </c>
      <c r="O18" s="1"/>
      <c r="P18" s="60">
        <f aca="true" t="shared" si="12" ref="P18:P49">(B18-B$6)^3</f>
        <v>0.009798262511015808</v>
      </c>
      <c r="Q18" s="60">
        <f aca="true" t="shared" si="13" ref="Q18:Q49">(C18-C$6)^3</f>
        <v>0.18811759334917022</v>
      </c>
      <c r="R18" s="60">
        <f aca="true" t="shared" si="14" ref="R18:AB33">(D18-D$6)^3</f>
        <v>-0.0008851549752100894</v>
      </c>
      <c r="S18" s="60">
        <f t="shared" si="14"/>
        <v>4.456825368629633</v>
      </c>
      <c r="T18" s="60">
        <f t="shared" si="14"/>
        <v>1.5733451690699929</v>
      </c>
      <c r="U18" s="60">
        <f t="shared" si="14"/>
        <v>1.2470830937540722</v>
      </c>
      <c r="V18" s="60">
        <f t="shared" si="14"/>
        <v>2.00543170780463</v>
      </c>
      <c r="W18" s="60">
        <f t="shared" si="14"/>
        <v>1.399404490819931</v>
      </c>
      <c r="X18" s="60">
        <f t="shared" si="14"/>
        <v>0.46417514982193836</v>
      </c>
      <c r="Y18" s="60">
        <f t="shared" si="14"/>
        <v>0.22781077727561097</v>
      </c>
      <c r="Z18" s="60">
        <f t="shared" si="14"/>
        <v>0.10578314421189859</v>
      </c>
      <c r="AA18" s="60">
        <f t="shared" si="14"/>
        <v>0.04112316625462961</v>
      </c>
      <c r="AB18" s="60">
        <f t="shared" si="14"/>
        <v>768.2702251001473</v>
      </c>
    </row>
    <row r="19" spans="1:28" ht="12.75">
      <c r="A19" s="12" t="s">
        <v>29</v>
      </c>
      <c r="B19" s="1">
        <f>'DATOS MENSUALES'!E18</f>
        <v>0.478</v>
      </c>
      <c r="C19" s="1">
        <f>'DATOS MENSUALES'!E19</f>
        <v>0.432</v>
      </c>
      <c r="D19" s="1">
        <f>'DATOS MENSUALES'!E20</f>
        <v>0.391</v>
      </c>
      <c r="E19" s="1">
        <f>'DATOS MENSUALES'!E21</f>
        <v>0.327</v>
      </c>
      <c r="F19" s="1">
        <f>'DATOS MENSUALES'!E22</f>
        <v>0.271</v>
      </c>
      <c r="G19" s="1">
        <f>'DATOS MENSUALES'!E23</f>
        <v>0.397</v>
      </c>
      <c r="H19" s="1">
        <f>'DATOS MENSUALES'!E24</f>
        <v>0.601</v>
      </c>
      <c r="I19" s="1">
        <f>'DATOS MENSUALES'!E25</f>
        <v>0.405</v>
      </c>
      <c r="J19" s="1">
        <f>'DATOS MENSUALES'!E26</f>
        <v>0.335</v>
      </c>
      <c r="K19" s="1">
        <f>'DATOS MENSUALES'!E27</f>
        <v>0.276</v>
      </c>
      <c r="L19" s="1">
        <f>'DATOS MENSUALES'!E28</f>
        <v>0.235</v>
      </c>
      <c r="M19" s="1">
        <f>'DATOS MENSUALES'!E29</f>
        <v>0.206</v>
      </c>
      <c r="N19" s="1">
        <f t="shared" si="11"/>
        <v>4.354000000000001</v>
      </c>
      <c r="O19" s="10"/>
      <c r="P19" s="60">
        <f t="shared" si="12"/>
        <v>0.004490887613632883</v>
      </c>
      <c r="Q19" s="60">
        <f t="shared" si="13"/>
        <v>-9.281059920833498E-06</v>
      </c>
      <c r="R19" s="60">
        <f t="shared" si="14"/>
        <v>-0.006333180809232123</v>
      </c>
      <c r="S19" s="60">
        <f t="shared" si="14"/>
        <v>-0.043738229370370245</v>
      </c>
      <c r="T19" s="60">
        <f t="shared" si="14"/>
        <v>-0.1736703570615489</v>
      </c>
      <c r="U19" s="60">
        <f t="shared" si="14"/>
        <v>-0.027440097029673472</v>
      </c>
      <c r="V19" s="60">
        <f t="shared" si="14"/>
        <v>-7.927492890335846E-06</v>
      </c>
      <c r="W19" s="60">
        <f t="shared" si="14"/>
        <v>-0.0037578310988013795</v>
      </c>
      <c r="X19" s="60">
        <f t="shared" si="14"/>
        <v>-0.0008500120871525151</v>
      </c>
      <c r="Y19" s="60">
        <f t="shared" si="14"/>
        <v>-0.0003322017051054597</v>
      </c>
      <c r="Z19" s="60">
        <f t="shared" si="14"/>
        <v>-9.772123438239153E-05</v>
      </c>
      <c r="AA19" s="60">
        <f t="shared" si="14"/>
        <v>-0.00010272241203703726</v>
      </c>
      <c r="AB19" s="60">
        <f t="shared" si="14"/>
        <v>-4.7859011320067895</v>
      </c>
    </row>
    <row r="20" spans="1:28" ht="12.75">
      <c r="A20" s="12" t="s">
        <v>30</v>
      </c>
      <c r="B20" s="1">
        <f>'DATOS MENSUALES'!E30</f>
        <v>0.189</v>
      </c>
      <c r="C20" s="1">
        <f>'DATOS MENSUALES'!E31</f>
        <v>0.169</v>
      </c>
      <c r="D20" s="1">
        <f>'DATOS MENSUALES'!E32</f>
        <v>0.31</v>
      </c>
      <c r="E20" s="1">
        <f>'DATOS MENSUALES'!E33</f>
        <v>0.546</v>
      </c>
      <c r="F20" s="1">
        <f>'DATOS MENSUALES'!E34</f>
        <v>0.398</v>
      </c>
      <c r="G20" s="1">
        <f>'DATOS MENSUALES'!E35</f>
        <v>0.532</v>
      </c>
      <c r="H20" s="1">
        <f>'DATOS MENSUALES'!E36</f>
        <v>0.466</v>
      </c>
      <c r="I20" s="1">
        <f>'DATOS MENSUALES'!E37</f>
        <v>0.367</v>
      </c>
      <c r="J20" s="1">
        <f>'DATOS MENSUALES'!E38</f>
        <v>0.293</v>
      </c>
      <c r="K20" s="1">
        <f>'DATOS MENSUALES'!E39</f>
        <v>0.242</v>
      </c>
      <c r="L20" s="1">
        <f>'DATOS MENSUALES'!E40</f>
        <v>0.203</v>
      </c>
      <c r="M20" s="1">
        <f>'DATOS MENSUALES'!E41</f>
        <v>0.221</v>
      </c>
      <c r="N20" s="1">
        <f t="shared" si="11"/>
        <v>3.9360000000000004</v>
      </c>
      <c r="O20" s="10"/>
      <c r="P20" s="60">
        <f t="shared" si="12"/>
        <v>-0.0019073229944938368</v>
      </c>
      <c r="Q20" s="60">
        <f t="shared" si="13"/>
        <v>-0.022909970377413904</v>
      </c>
      <c r="R20" s="60">
        <f t="shared" si="14"/>
        <v>-0.018824312365017245</v>
      </c>
      <c r="S20" s="60">
        <f t="shared" si="14"/>
        <v>-0.002370370370370351</v>
      </c>
      <c r="T20" s="60">
        <f t="shared" si="14"/>
        <v>-0.08002078001127333</v>
      </c>
      <c r="U20" s="60">
        <f t="shared" si="14"/>
        <v>-0.004625842783805692</v>
      </c>
      <c r="V20" s="60">
        <f t="shared" si="14"/>
        <v>-0.0037195085259481824</v>
      </c>
      <c r="W20" s="60">
        <f t="shared" si="14"/>
        <v>-0.007241672067120944</v>
      </c>
      <c r="X20" s="60">
        <f t="shared" si="14"/>
        <v>-0.0025560270954169784</v>
      </c>
      <c r="Y20" s="60">
        <f t="shared" si="14"/>
        <v>-0.0011009453814139973</v>
      </c>
      <c r="Z20" s="60">
        <f t="shared" si="14"/>
        <v>-0.00047565904154492567</v>
      </c>
      <c r="AA20" s="60">
        <f t="shared" si="14"/>
        <v>-3.225866203703709E-05</v>
      </c>
      <c r="AB20" s="60">
        <f t="shared" si="14"/>
        <v>-9.30356139843104</v>
      </c>
    </row>
    <row r="21" spans="1:28" ht="12.75">
      <c r="A21" s="12" t="s">
        <v>31</v>
      </c>
      <c r="B21" s="1">
        <f>'DATOS MENSUALES'!E42</f>
        <v>0.23</v>
      </c>
      <c r="C21" s="1">
        <f>'DATOS MENSUALES'!E43</f>
        <v>0.182</v>
      </c>
      <c r="D21" s="1">
        <f>'DATOS MENSUALES'!E44</f>
        <v>0.204</v>
      </c>
      <c r="E21" s="1">
        <f>'DATOS MENSUALES'!E45</f>
        <v>0.151</v>
      </c>
      <c r="F21" s="1">
        <f>'DATOS MENSUALES'!E46</f>
        <v>0.132</v>
      </c>
      <c r="G21" s="1">
        <f>'DATOS MENSUALES'!E47</f>
        <v>0.128</v>
      </c>
      <c r="H21" s="1">
        <f>'DATOS MENSUALES'!E48</f>
        <v>0.177</v>
      </c>
      <c r="I21" s="1">
        <f>'DATOS MENSUALES'!E49</f>
        <v>0.216</v>
      </c>
      <c r="J21" s="1">
        <f>'DATOS MENSUALES'!E50</f>
        <v>0.224</v>
      </c>
      <c r="K21" s="1">
        <f>'DATOS MENSUALES'!E51</f>
        <v>0.197</v>
      </c>
      <c r="L21" s="1">
        <f>'DATOS MENSUALES'!E52</f>
        <v>0.172</v>
      </c>
      <c r="M21" s="1">
        <f>'DATOS MENSUALES'!E53</f>
        <v>0.15</v>
      </c>
      <c r="N21" s="1">
        <f t="shared" si="11"/>
        <v>2.1630000000000003</v>
      </c>
      <c r="O21" s="10"/>
      <c r="P21" s="60">
        <f t="shared" si="12"/>
        <v>-0.0005721001935296491</v>
      </c>
      <c r="Q21" s="60">
        <f t="shared" si="13"/>
        <v>-0.019905849413915294</v>
      </c>
      <c r="R21" s="60">
        <f t="shared" si="14"/>
        <v>-0.05148513843802001</v>
      </c>
      <c r="S21" s="60">
        <f t="shared" si="14"/>
        <v>-0.14747691203703675</v>
      </c>
      <c r="T21" s="60">
        <f t="shared" si="14"/>
        <v>-0.33849847386389065</v>
      </c>
      <c r="U21" s="60">
        <f t="shared" si="14"/>
        <v>-0.1857991555909683</v>
      </c>
      <c r="V21" s="60">
        <f t="shared" si="14"/>
        <v>-0.08749254598324845</v>
      </c>
      <c r="W21" s="60">
        <f t="shared" si="14"/>
        <v>-0.04087455796037167</v>
      </c>
      <c r="X21" s="60">
        <f t="shared" si="14"/>
        <v>-0.00870714158302028</v>
      </c>
      <c r="Y21" s="60">
        <f t="shared" si="14"/>
        <v>-0.0032587472925710162</v>
      </c>
      <c r="Z21" s="60">
        <f t="shared" si="14"/>
        <v>-0.0012971903831427226</v>
      </c>
      <c r="AA21" s="60">
        <f t="shared" si="14"/>
        <v>-0.0010874310787037044</v>
      </c>
      <c r="AB21" s="60">
        <f t="shared" si="14"/>
        <v>-58.240166229398</v>
      </c>
    </row>
    <row r="22" spans="1:28" ht="12.75">
      <c r="A22" s="12" t="s">
        <v>32</v>
      </c>
      <c r="B22" s="1">
        <f>'DATOS MENSUALES'!E54</f>
        <v>0.136</v>
      </c>
      <c r="C22" s="1">
        <f>'DATOS MENSUALES'!E55</f>
        <v>0.127</v>
      </c>
      <c r="D22" s="1">
        <f>'DATOS MENSUALES'!E56</f>
        <v>0.118</v>
      </c>
      <c r="E22" s="1">
        <f>'DATOS MENSUALES'!E57</f>
        <v>0.148</v>
      </c>
      <c r="F22" s="1">
        <f>'DATOS MENSUALES'!E58</f>
        <v>0.136</v>
      </c>
      <c r="G22" s="1">
        <f>'DATOS MENSUALES'!E59</f>
        <v>0.126</v>
      </c>
      <c r="H22" s="1">
        <f>'DATOS MENSUALES'!E60</f>
        <v>0.122</v>
      </c>
      <c r="I22" s="1">
        <f>'DATOS MENSUALES'!E61</f>
        <v>0.117</v>
      </c>
      <c r="J22" s="1">
        <f>'DATOS MENSUALES'!E62</f>
        <v>0.106</v>
      </c>
      <c r="K22" s="1">
        <f>'DATOS MENSUALES'!E63</f>
        <v>0.097</v>
      </c>
      <c r="L22" s="1">
        <f>'DATOS MENSUALES'!E64</f>
        <v>0.089</v>
      </c>
      <c r="M22" s="1">
        <f>'DATOS MENSUALES'!E65</f>
        <v>0.079</v>
      </c>
      <c r="N22" s="1">
        <f t="shared" si="11"/>
        <v>1.401</v>
      </c>
      <c r="O22" s="10"/>
      <c r="P22" s="60">
        <f t="shared" si="12"/>
        <v>-0.00554665716735885</v>
      </c>
      <c r="Q22" s="60">
        <f t="shared" si="13"/>
        <v>-0.034650806951794066</v>
      </c>
      <c r="R22" s="60">
        <f t="shared" si="14"/>
        <v>-0.09608144704270319</v>
      </c>
      <c r="S22" s="60">
        <f t="shared" si="14"/>
        <v>-0.15000342903703676</v>
      </c>
      <c r="T22" s="60">
        <f t="shared" si="14"/>
        <v>-0.33270342143138376</v>
      </c>
      <c r="U22" s="60">
        <f t="shared" si="14"/>
        <v>-0.18775966245184986</v>
      </c>
      <c r="V22" s="60">
        <f t="shared" si="14"/>
        <v>-0.12420623158930903</v>
      </c>
      <c r="W22" s="60">
        <f t="shared" si="14"/>
        <v>-0.08721513298309895</v>
      </c>
      <c r="X22" s="60">
        <f t="shared" si="14"/>
        <v>-0.03392640682268969</v>
      </c>
      <c r="Y22" s="60">
        <f t="shared" si="14"/>
        <v>-0.015300567196152264</v>
      </c>
      <c r="Z22" s="60">
        <f t="shared" si="14"/>
        <v>-0.0070845926613796375</v>
      </c>
      <c r="AA22" s="60">
        <f t="shared" si="14"/>
        <v>-0.005252900495370371</v>
      </c>
      <c r="AB22" s="60">
        <f t="shared" si="14"/>
        <v>-99.78191154425755</v>
      </c>
    </row>
    <row r="23" spans="1:28" ht="12.75">
      <c r="A23" s="12" t="s">
        <v>34</v>
      </c>
      <c r="B23" s="11">
        <f>'DATOS MENSUALES'!E66</f>
        <v>0.068</v>
      </c>
      <c r="C23" s="1">
        <f>'DATOS MENSUALES'!E67</f>
        <v>0.247</v>
      </c>
      <c r="D23" s="1">
        <f>'DATOS MENSUALES'!E68</f>
        <v>1.925</v>
      </c>
      <c r="E23" s="1">
        <f>'DATOS MENSUALES'!E69</f>
        <v>0.629</v>
      </c>
      <c r="F23" s="1">
        <f>'DATOS MENSUALES'!E70</f>
        <v>0.574</v>
      </c>
      <c r="G23" s="1">
        <f>'DATOS MENSUALES'!E71</f>
        <v>0.812</v>
      </c>
      <c r="H23" s="1">
        <f>'DATOS MENSUALES'!E72</f>
        <v>3.265</v>
      </c>
      <c r="I23" s="1">
        <f>'DATOS MENSUALES'!E73</f>
        <v>2.286</v>
      </c>
      <c r="J23" s="1">
        <f>'DATOS MENSUALES'!E74</f>
        <v>1.157</v>
      </c>
      <c r="K23" s="1">
        <f>'DATOS MENSUALES'!E75</f>
        <v>0.893</v>
      </c>
      <c r="L23" s="1">
        <f>'DATOS MENSUALES'!E76</f>
        <v>0.697</v>
      </c>
      <c r="M23" s="1">
        <f>'DATOS MENSUALES'!E77</f>
        <v>0.547</v>
      </c>
      <c r="N23" s="1">
        <f t="shared" si="11"/>
        <v>13.1</v>
      </c>
      <c r="O23" s="10"/>
      <c r="P23" s="60">
        <f t="shared" si="12"/>
        <v>-0.01470885357782717</v>
      </c>
      <c r="Q23" s="60">
        <f t="shared" si="13"/>
        <v>-0.008743745050967647</v>
      </c>
      <c r="R23" s="60">
        <f t="shared" si="14"/>
        <v>2.4548288317017875</v>
      </c>
      <c r="S23" s="60">
        <f t="shared" si="14"/>
        <v>-0.00012751670370370123</v>
      </c>
      <c r="T23" s="60">
        <f t="shared" si="14"/>
        <v>-0.01656660098097023</v>
      </c>
      <c r="U23" s="60">
        <f t="shared" si="14"/>
        <v>0.0014574559214284711</v>
      </c>
      <c r="V23" s="60">
        <f t="shared" si="14"/>
        <v>18.4847770560443</v>
      </c>
      <c r="W23" s="60">
        <f t="shared" si="14"/>
        <v>5.137688529333017</v>
      </c>
      <c r="X23" s="60">
        <f t="shared" si="14"/>
        <v>0.38467317806160783</v>
      </c>
      <c r="Y23" s="60">
        <f t="shared" si="14"/>
        <v>0.1643346479636275</v>
      </c>
      <c r="Z23" s="60">
        <f t="shared" si="14"/>
        <v>0.07195983585652667</v>
      </c>
      <c r="AA23" s="60">
        <f t="shared" si="14"/>
        <v>0.025455426504629633</v>
      </c>
      <c r="AB23" s="60">
        <f t="shared" si="14"/>
        <v>352.0136412934916</v>
      </c>
    </row>
    <row r="24" spans="1:28" ht="12.75">
      <c r="A24" s="12" t="s">
        <v>33</v>
      </c>
      <c r="B24" s="1">
        <f>'DATOS MENSUALES'!E78</f>
        <v>0.426</v>
      </c>
      <c r="C24" s="1">
        <f>'DATOS MENSUALES'!E79</f>
        <v>0.345</v>
      </c>
      <c r="D24" s="1">
        <f>'DATOS MENSUALES'!E80</f>
        <v>0.286</v>
      </c>
      <c r="E24" s="1">
        <f>'DATOS MENSUALES'!E81</f>
        <v>0.232</v>
      </c>
      <c r="F24" s="1">
        <f>'DATOS MENSUALES'!E82</f>
        <v>1.626</v>
      </c>
      <c r="G24" s="1">
        <f>'DATOS MENSUALES'!E83</f>
        <v>2.934</v>
      </c>
      <c r="H24" s="1">
        <f>'DATOS MENSUALES'!E84</f>
        <v>0.957</v>
      </c>
      <c r="I24" s="1">
        <f>'DATOS MENSUALES'!E85</f>
        <v>0.756</v>
      </c>
      <c r="J24" s="1">
        <f>'DATOS MENSUALES'!E86</f>
        <v>0.599</v>
      </c>
      <c r="K24" s="1">
        <f>'DATOS MENSUALES'!E87</f>
        <v>0.471</v>
      </c>
      <c r="L24" s="1">
        <f>'DATOS MENSUALES'!E88</f>
        <v>0.378</v>
      </c>
      <c r="M24" s="1">
        <f>'DATOS MENSUALES'!E89</f>
        <v>0.31</v>
      </c>
      <c r="N24" s="1">
        <f t="shared" si="11"/>
        <v>9.32</v>
      </c>
      <c r="O24" s="10"/>
      <c r="P24" s="60">
        <f t="shared" si="12"/>
        <v>0.0014423166687293034</v>
      </c>
      <c r="Q24" s="60">
        <f t="shared" si="13"/>
        <v>-0.0012602422562018212</v>
      </c>
      <c r="R24" s="60">
        <f t="shared" si="14"/>
        <v>-0.02439282292700072</v>
      </c>
      <c r="S24" s="60">
        <f t="shared" si="14"/>
        <v>-0.08951458103703686</v>
      </c>
      <c r="T24" s="60">
        <f t="shared" si="14"/>
        <v>0.5064059524047041</v>
      </c>
      <c r="U24" s="60">
        <f t="shared" si="14"/>
        <v>11.170005229134926</v>
      </c>
      <c r="V24" s="60">
        <f t="shared" si="14"/>
        <v>0.03795358624815649</v>
      </c>
      <c r="W24" s="60">
        <f t="shared" si="14"/>
        <v>0.007475533981777128</v>
      </c>
      <c r="X24" s="60">
        <f t="shared" si="14"/>
        <v>0.004850214821938394</v>
      </c>
      <c r="Y24" s="60">
        <f t="shared" si="14"/>
        <v>0.001988133243241651</v>
      </c>
      <c r="Z24" s="60">
        <f t="shared" si="14"/>
        <v>0.0009109633413751843</v>
      </c>
      <c r="AA24" s="60">
        <f t="shared" si="14"/>
        <v>0.0001868222546296294</v>
      </c>
      <c r="AB24" s="60">
        <f t="shared" si="14"/>
        <v>35.31298705415297</v>
      </c>
    </row>
    <row r="25" spans="1:28" ht="12.75">
      <c r="A25" s="12" t="s">
        <v>35</v>
      </c>
      <c r="B25" s="1">
        <f>'DATOS MENSUALES'!E90</f>
        <v>0.259</v>
      </c>
      <c r="C25" s="1">
        <f>'DATOS MENSUALES'!E91</f>
        <v>0.208</v>
      </c>
      <c r="D25" s="1">
        <f>'DATOS MENSUALES'!E92</f>
        <v>0.243</v>
      </c>
      <c r="E25" s="1">
        <f>'DATOS MENSUALES'!E93</f>
        <v>2.059</v>
      </c>
      <c r="F25" s="1">
        <f>'DATOS MENSUALES'!E94</f>
        <v>0.61</v>
      </c>
      <c r="G25" s="1">
        <f>'DATOS MENSUALES'!E95</f>
        <v>0.524</v>
      </c>
      <c r="H25" s="1">
        <f>'DATOS MENSUALES'!E96</f>
        <v>0.525</v>
      </c>
      <c r="I25" s="1">
        <f>'DATOS MENSUALES'!E97</f>
        <v>1.024</v>
      </c>
      <c r="J25" s="1">
        <f>'DATOS MENSUALES'!E98</f>
        <v>0.573</v>
      </c>
      <c r="K25" s="1">
        <f>'DATOS MENSUALES'!E99</f>
        <v>0.45</v>
      </c>
      <c r="L25" s="1">
        <f>'DATOS MENSUALES'!E100</f>
        <v>0.363</v>
      </c>
      <c r="M25" s="1">
        <f>'DATOS MENSUALES'!E101</f>
        <v>0.294</v>
      </c>
      <c r="N25" s="1">
        <f t="shared" si="11"/>
        <v>7.132000000000001</v>
      </c>
      <c r="O25" s="10"/>
      <c r="P25" s="60">
        <f t="shared" si="12"/>
        <v>-0.0001575965826481064</v>
      </c>
      <c r="Q25" s="60">
        <f t="shared" si="13"/>
        <v>-0.014708853577827145</v>
      </c>
      <c r="R25" s="60">
        <f t="shared" si="14"/>
        <v>-0.03693107763843322</v>
      </c>
      <c r="S25" s="60">
        <f t="shared" si="14"/>
        <v>2.626168059962965</v>
      </c>
      <c r="T25" s="60">
        <f t="shared" si="14"/>
        <v>-0.010492562542953679</v>
      </c>
      <c r="U25" s="60">
        <f t="shared" si="14"/>
        <v>-0.005324649136422772</v>
      </c>
      <c r="V25" s="60">
        <f t="shared" si="14"/>
        <v>-0.0008830614212649899</v>
      </c>
      <c r="W25" s="60">
        <f t="shared" si="14"/>
        <v>0.09959427935643274</v>
      </c>
      <c r="X25" s="60">
        <f t="shared" si="14"/>
        <v>0.002940969929376409</v>
      </c>
      <c r="Y25" s="60">
        <f t="shared" si="14"/>
        <v>0.0011491265634895847</v>
      </c>
      <c r="Z25" s="60">
        <f t="shared" si="14"/>
        <v>0.0005501463579041096</v>
      </c>
      <c r="AA25" s="60">
        <f t="shared" si="14"/>
        <v>6.976492129629611E-05</v>
      </c>
      <c r="AB25" s="60">
        <f t="shared" si="14"/>
        <v>1.304991273348581</v>
      </c>
    </row>
    <row r="26" spans="1:28" ht="12.75">
      <c r="A26" s="12" t="s">
        <v>36</v>
      </c>
      <c r="B26" s="1">
        <f>'DATOS MENSUALES'!E102</f>
        <v>0.257</v>
      </c>
      <c r="C26" s="1">
        <f>'DATOS MENSUALES'!E103</f>
        <v>0.208</v>
      </c>
      <c r="D26" s="1">
        <f>'DATOS MENSUALES'!E104</f>
        <v>0.335</v>
      </c>
      <c r="E26" s="1">
        <f>'DATOS MENSUALES'!E105</f>
        <v>0.213</v>
      </c>
      <c r="F26" s="1">
        <f>'DATOS MENSUALES'!E106</f>
        <v>0.183</v>
      </c>
      <c r="G26" s="1">
        <f>'DATOS MENSUALES'!E107</f>
        <v>0.162</v>
      </c>
      <c r="H26" s="1">
        <f>'DATOS MENSUALES'!E108</f>
        <v>0.139</v>
      </c>
      <c r="I26" s="1">
        <f>'DATOS MENSUALES'!E109</f>
        <v>0.123</v>
      </c>
      <c r="J26" s="1">
        <f>'DATOS MENSUALES'!E110</f>
        <v>0.111</v>
      </c>
      <c r="K26" s="1">
        <f>'DATOS MENSUALES'!E111</f>
        <v>0.102</v>
      </c>
      <c r="L26" s="1">
        <f>'DATOS MENSUALES'!E112</f>
        <v>0.097</v>
      </c>
      <c r="M26" s="1">
        <f>'DATOS MENSUALES'!E113</f>
        <v>0.14</v>
      </c>
      <c r="N26" s="1">
        <f t="shared" si="11"/>
        <v>2.0700000000000003</v>
      </c>
      <c r="O26" s="10"/>
      <c r="P26" s="60">
        <f t="shared" si="12"/>
        <v>-0.00017575858402551692</v>
      </c>
      <c r="Q26" s="60">
        <f t="shared" si="13"/>
        <v>-0.014708853577827145</v>
      </c>
      <c r="R26" s="60">
        <f t="shared" si="14"/>
        <v>-0.014000161211435975</v>
      </c>
      <c r="S26" s="60">
        <f t="shared" si="14"/>
        <v>-0.10141200737037018</v>
      </c>
      <c r="T26" s="60">
        <f t="shared" si="14"/>
        <v>-0.26949130257670045</v>
      </c>
      <c r="U26" s="60">
        <f t="shared" si="14"/>
        <v>-0.15452669204689112</v>
      </c>
      <c r="V26" s="60">
        <f t="shared" si="14"/>
        <v>-0.1119379325837994</v>
      </c>
      <c r="W26" s="60">
        <f t="shared" si="14"/>
        <v>-0.08372283501202457</v>
      </c>
      <c r="X26" s="60">
        <f t="shared" si="14"/>
        <v>-0.03237857116153267</v>
      </c>
      <c r="Y26" s="60">
        <f t="shared" si="14"/>
        <v>-0.01439458415551866</v>
      </c>
      <c r="Z26" s="60">
        <f t="shared" si="14"/>
        <v>-0.006235661664134458</v>
      </c>
      <c r="AA26" s="60">
        <f t="shared" si="14"/>
        <v>-0.0014365219120370373</v>
      </c>
      <c r="AB26" s="60">
        <f t="shared" si="14"/>
        <v>-62.53352735631536</v>
      </c>
    </row>
    <row r="27" spans="1:28" ht="12.75">
      <c r="A27" s="12" t="s">
        <v>37</v>
      </c>
      <c r="B27" s="1">
        <f>'DATOS MENSUALES'!E114</f>
        <v>0.125</v>
      </c>
      <c r="C27" s="1">
        <f>'DATOS MENSUALES'!E115</f>
        <v>0.163</v>
      </c>
      <c r="D27" s="1">
        <f>'DATOS MENSUALES'!E116</f>
        <v>0.12</v>
      </c>
      <c r="E27" s="1">
        <f>'DATOS MENSUALES'!E117</f>
        <v>0.106</v>
      </c>
      <c r="F27" s="1">
        <f>'DATOS MENSUALES'!E118</f>
        <v>0.156</v>
      </c>
      <c r="G27" s="1">
        <f>'DATOS MENSUALES'!E119</f>
        <v>0.135</v>
      </c>
      <c r="H27" s="1">
        <f>'DATOS MENSUALES'!E120</f>
        <v>0.121</v>
      </c>
      <c r="I27" s="1">
        <f>'DATOS MENSUALES'!E121</f>
        <v>0.215</v>
      </c>
      <c r="J27" s="1">
        <f>'DATOS MENSUALES'!E122</f>
        <v>0.127</v>
      </c>
      <c r="K27" s="1">
        <f>'DATOS MENSUALES'!E123</f>
        <v>0.114</v>
      </c>
      <c r="L27" s="1">
        <f>'DATOS MENSUALES'!E124</f>
        <v>0.103</v>
      </c>
      <c r="M27" s="1">
        <f>'DATOS MENSUALES'!E125</f>
        <v>0.089</v>
      </c>
      <c r="N27" s="1">
        <f t="shared" si="11"/>
        <v>1.574</v>
      </c>
      <c r="O27" s="10"/>
      <c r="P27" s="60">
        <f t="shared" si="12"/>
        <v>-0.0066462786749346085</v>
      </c>
      <c r="Q27" s="60">
        <f t="shared" si="13"/>
        <v>-0.02439282292700068</v>
      </c>
      <c r="R27" s="60">
        <f t="shared" si="14"/>
        <v>-0.09482826795041668</v>
      </c>
      <c r="S27" s="60">
        <f t="shared" si="14"/>
        <v>-0.18846103703703676</v>
      </c>
      <c r="T27" s="60">
        <f t="shared" si="14"/>
        <v>-0.30471829017794017</v>
      </c>
      <c r="U27" s="60">
        <f t="shared" si="14"/>
        <v>-0.17904491398697378</v>
      </c>
      <c r="V27" s="60">
        <f t="shared" si="14"/>
        <v>-0.12495455096396468</v>
      </c>
      <c r="W27" s="60">
        <f t="shared" si="14"/>
        <v>-0.04123157048585376</v>
      </c>
      <c r="X27" s="60">
        <f t="shared" si="14"/>
        <v>-0.02774307813673928</v>
      </c>
      <c r="Y27" s="60">
        <f t="shared" si="14"/>
        <v>-0.012367670494361636</v>
      </c>
      <c r="Z27" s="60">
        <f t="shared" si="14"/>
        <v>-0.005645514688927849</v>
      </c>
      <c r="AA27" s="60">
        <f t="shared" si="14"/>
        <v>-0.004397509662037039</v>
      </c>
      <c r="AB27" s="60">
        <f t="shared" si="14"/>
        <v>-89.02793191635946</v>
      </c>
    </row>
    <row r="28" spans="1:28" ht="12.75">
      <c r="A28" s="12" t="s">
        <v>38</v>
      </c>
      <c r="B28" s="1">
        <f>'DATOS MENSUALES'!E126</f>
        <v>0.082</v>
      </c>
      <c r="C28" s="1">
        <f>'DATOS MENSUALES'!E127</f>
        <v>0.112</v>
      </c>
      <c r="D28" s="1">
        <f>'DATOS MENSUALES'!E128</f>
        <v>0.202</v>
      </c>
      <c r="E28" s="1">
        <f>'DATOS MENSUALES'!E129</f>
        <v>0.26</v>
      </c>
      <c r="F28" s="1">
        <f>'DATOS MENSUALES'!E130</f>
        <v>0.93</v>
      </c>
      <c r="G28" s="1">
        <f>'DATOS MENSUALES'!E131</f>
        <v>1.198</v>
      </c>
      <c r="H28" s="1">
        <f>'DATOS MENSUALES'!E132</f>
        <v>0.676</v>
      </c>
      <c r="I28" s="1">
        <f>'DATOS MENSUALES'!E133</f>
        <v>0.633</v>
      </c>
      <c r="J28" s="1">
        <f>'DATOS MENSUALES'!E134</f>
        <v>0.495</v>
      </c>
      <c r="K28" s="1">
        <f>'DATOS MENSUALES'!E135</f>
        <v>0.398</v>
      </c>
      <c r="L28" s="1">
        <f>'DATOS MENSUALES'!E136</f>
        <v>0.314</v>
      </c>
      <c r="M28" s="1">
        <f>'DATOS MENSUALES'!E137</f>
        <v>0.257</v>
      </c>
      <c r="N28" s="1">
        <f t="shared" si="11"/>
        <v>5.5569999999999995</v>
      </c>
      <c r="O28" s="10"/>
      <c r="P28" s="60">
        <f t="shared" si="12"/>
        <v>-0.012328816659094386</v>
      </c>
      <c r="Q28" s="60">
        <f t="shared" si="13"/>
        <v>-0.03965710673485191</v>
      </c>
      <c r="R28" s="60">
        <f t="shared" si="14"/>
        <v>-0.052319982257579216</v>
      </c>
      <c r="S28" s="60">
        <f t="shared" si="14"/>
        <v>-0.07373575970370352</v>
      </c>
      <c r="T28" s="60">
        <f t="shared" si="14"/>
        <v>0.001032621148506408</v>
      </c>
      <c r="U28" s="60">
        <f t="shared" si="14"/>
        <v>0.12453466952611159</v>
      </c>
      <c r="V28" s="60">
        <f t="shared" si="14"/>
        <v>0.0001669256062832186</v>
      </c>
      <c r="W28" s="60">
        <f t="shared" si="14"/>
        <v>0.0003815561656614339</v>
      </c>
      <c r="X28" s="60">
        <f t="shared" si="14"/>
        <v>0.0002780963425995498</v>
      </c>
      <c r="Y28" s="60">
        <f t="shared" si="14"/>
        <v>0.00014671694090004881</v>
      </c>
      <c r="Z28" s="60">
        <f t="shared" si="14"/>
        <v>3.5739363413751835E-05</v>
      </c>
      <c r="AA28" s="60">
        <f t="shared" si="14"/>
        <v>7.23379629629622E-08</v>
      </c>
      <c r="AB28" s="60">
        <f t="shared" si="14"/>
        <v>-0.1121280756183609</v>
      </c>
    </row>
    <row r="29" spans="1:28" ht="12.75">
      <c r="A29" s="12" t="s">
        <v>39</v>
      </c>
      <c r="B29" s="1">
        <f>'DATOS MENSUALES'!E138</f>
        <v>0.208</v>
      </c>
      <c r="C29" s="1">
        <f>'DATOS MENSUALES'!E139</f>
        <v>2.881</v>
      </c>
      <c r="D29" s="1">
        <f>'DATOS MENSUALES'!E140</f>
        <v>0.58</v>
      </c>
      <c r="E29" s="1">
        <f>'DATOS MENSUALES'!E141</f>
        <v>0.522</v>
      </c>
      <c r="F29" s="1">
        <f>'DATOS MENSUALES'!E142</f>
        <v>0.402</v>
      </c>
      <c r="G29" s="1">
        <f>'DATOS MENSUALES'!E143</f>
        <v>0.716</v>
      </c>
      <c r="H29" s="1">
        <f>'DATOS MENSUALES'!E144</f>
        <v>0.523</v>
      </c>
      <c r="I29" s="1">
        <f>'DATOS MENSUALES'!E145</f>
        <v>0.554</v>
      </c>
      <c r="J29" s="1">
        <f>'DATOS MENSUALES'!E146</f>
        <v>0.449</v>
      </c>
      <c r="K29" s="1">
        <f>'DATOS MENSUALES'!E147</f>
        <v>0.419</v>
      </c>
      <c r="L29" s="1">
        <f>'DATOS MENSUALES'!E148</f>
        <v>0.302</v>
      </c>
      <c r="M29" s="1">
        <f>'DATOS MENSUALES'!E149</f>
        <v>0.248</v>
      </c>
      <c r="N29" s="1">
        <f t="shared" si="11"/>
        <v>7.803999999999999</v>
      </c>
      <c r="O29" s="10"/>
      <c r="P29" s="60">
        <f t="shared" si="12"/>
        <v>-0.0011581262086811648</v>
      </c>
      <c r="Q29" s="60">
        <f t="shared" si="13"/>
        <v>14.313238790763082</v>
      </c>
      <c r="R29" s="60">
        <f t="shared" si="14"/>
        <v>6.32754786153544E-08</v>
      </c>
      <c r="S29" s="60">
        <f t="shared" si="14"/>
        <v>-0.003894594370370345</v>
      </c>
      <c r="T29" s="60">
        <f t="shared" si="14"/>
        <v>-0.07781305194240279</v>
      </c>
      <c r="U29" s="60">
        <f t="shared" si="14"/>
        <v>5.248780932604183E-06</v>
      </c>
      <c r="V29" s="60">
        <f t="shared" si="14"/>
        <v>-0.0009394468978490119</v>
      </c>
      <c r="W29" s="60">
        <f t="shared" si="14"/>
        <v>-2.708019694187106E-07</v>
      </c>
      <c r="X29" s="60">
        <f t="shared" si="14"/>
        <v>7.158623591284812E-06</v>
      </c>
      <c r="Y29" s="60">
        <f t="shared" si="14"/>
        <v>0.00040100725701575215</v>
      </c>
      <c r="Z29" s="60">
        <f t="shared" si="14"/>
        <v>9.181049364165048E-06</v>
      </c>
      <c r="AA29" s="60">
        <f t="shared" si="14"/>
        <v>-1.1291203703703863E-07</v>
      </c>
      <c r="AB29" s="60">
        <f t="shared" si="14"/>
        <v>5.496389947332039</v>
      </c>
    </row>
    <row r="30" spans="1:28" ht="12.75">
      <c r="A30" s="12" t="s">
        <v>40</v>
      </c>
      <c r="B30" s="1">
        <f>'DATOS MENSUALES'!E150</f>
        <v>0.233</v>
      </c>
      <c r="C30" s="1">
        <f>'DATOS MENSUALES'!E151</f>
        <v>0.218</v>
      </c>
      <c r="D30" s="1">
        <f>'DATOS MENSUALES'!E152</f>
        <v>0.252</v>
      </c>
      <c r="E30" s="1">
        <f>'DATOS MENSUALES'!E153</f>
        <v>0.24</v>
      </c>
      <c r="F30" s="1">
        <f>'DATOS MENSUALES'!E154</f>
        <v>0.217</v>
      </c>
      <c r="G30" s="1">
        <f>'DATOS MENSUALES'!E155</f>
        <v>0.189</v>
      </c>
      <c r="H30" s="1">
        <f>'DATOS MENSUALES'!E156</f>
        <v>0.217</v>
      </c>
      <c r="I30" s="1">
        <f>'DATOS MENSUALES'!E157</f>
        <v>0.207</v>
      </c>
      <c r="J30" s="1">
        <f>'DATOS MENSUALES'!E158</f>
        <v>0.176</v>
      </c>
      <c r="K30" s="1">
        <f>'DATOS MENSUALES'!E159</f>
        <v>0.153</v>
      </c>
      <c r="L30" s="1">
        <f>'DATOS MENSUALES'!E160</f>
        <v>0.137</v>
      </c>
      <c r="M30" s="1">
        <f>'DATOS MENSUALES'!E161</f>
        <v>0.122</v>
      </c>
      <c r="N30" s="1">
        <f t="shared" si="11"/>
        <v>2.361</v>
      </c>
      <c r="O30" s="10"/>
      <c r="P30" s="60">
        <f t="shared" si="12"/>
        <v>-0.0005122909641908061</v>
      </c>
      <c r="Q30" s="60">
        <f t="shared" si="13"/>
        <v>-0.012980385389121912</v>
      </c>
      <c r="R30" s="60">
        <f t="shared" si="14"/>
        <v>-0.0340169958595076</v>
      </c>
      <c r="S30" s="60">
        <f t="shared" si="14"/>
        <v>-0.0847973863703702</v>
      </c>
      <c r="T30" s="60">
        <f t="shared" si="14"/>
        <v>-0.22913581490039198</v>
      </c>
      <c r="U30" s="60">
        <f t="shared" si="14"/>
        <v>-0.13235565128862672</v>
      </c>
      <c r="V30" s="60">
        <f t="shared" si="14"/>
        <v>-0.06590959281520439</v>
      </c>
      <c r="W30" s="60">
        <f t="shared" si="14"/>
        <v>-0.044162796144255966</v>
      </c>
      <c r="X30" s="60">
        <f t="shared" si="14"/>
        <v>-0.016334334839218628</v>
      </c>
      <c r="Y30" s="60">
        <f t="shared" si="14"/>
        <v>-0.007106412050146767</v>
      </c>
      <c r="Z30" s="60">
        <f t="shared" si="14"/>
        <v>-0.0029897557688176525</v>
      </c>
      <c r="AA30" s="60">
        <f t="shared" si="14"/>
        <v>-0.002239521412037038</v>
      </c>
      <c r="AB30" s="60">
        <f t="shared" si="14"/>
        <v>-49.76343077467073</v>
      </c>
    </row>
    <row r="31" spans="1:28" ht="12.75">
      <c r="A31" s="12" t="s">
        <v>41</v>
      </c>
      <c r="B31" s="1">
        <f>'DATOS MENSUALES'!E162</f>
        <v>0.427</v>
      </c>
      <c r="C31" s="1">
        <f>'DATOS MENSUALES'!E163</f>
        <v>0.276</v>
      </c>
      <c r="D31" s="1">
        <f>'DATOS MENSUALES'!E164</f>
        <v>0.248</v>
      </c>
      <c r="E31" s="1">
        <f>'DATOS MENSUALES'!E165</f>
        <v>0.222</v>
      </c>
      <c r="F31" s="1">
        <f>'DATOS MENSUALES'!E166</f>
        <v>0.198</v>
      </c>
      <c r="G31" s="1">
        <f>'DATOS MENSUALES'!E167</f>
        <v>0.281</v>
      </c>
      <c r="H31" s="1">
        <f>'DATOS MENSUALES'!E168</f>
        <v>0.286</v>
      </c>
      <c r="I31" s="1">
        <f>'DATOS MENSUALES'!E169</f>
        <v>0.251</v>
      </c>
      <c r="J31" s="1">
        <f>'DATOS MENSUALES'!E170</f>
        <v>0.213</v>
      </c>
      <c r="K31" s="1">
        <f>'DATOS MENSUALES'!E171</f>
        <v>0.176</v>
      </c>
      <c r="L31" s="1">
        <f>'DATOS MENSUALES'!E172</f>
        <v>0.149</v>
      </c>
      <c r="M31" s="1">
        <f>'DATOS MENSUALES'!E173</f>
        <v>0.127</v>
      </c>
      <c r="N31" s="1">
        <f t="shared" si="11"/>
        <v>2.854</v>
      </c>
      <c r="O31" s="10"/>
      <c r="P31" s="60">
        <f t="shared" si="12"/>
        <v>0.0014809533512361904</v>
      </c>
      <c r="Q31" s="60">
        <f t="shared" si="13"/>
        <v>-0.005546657167358835</v>
      </c>
      <c r="R31" s="60">
        <f t="shared" si="14"/>
        <v>-0.035292442407716965</v>
      </c>
      <c r="S31" s="60">
        <f t="shared" si="14"/>
        <v>-0.09565299437037018</v>
      </c>
      <c r="T31" s="60">
        <f t="shared" si="14"/>
        <v>-0.251149110727527</v>
      </c>
      <c r="U31" s="60">
        <f t="shared" si="14"/>
        <v>-0.07283626186989386</v>
      </c>
      <c r="V31" s="60">
        <f t="shared" si="14"/>
        <v>-0.03757497414578289</v>
      </c>
      <c r="W31" s="60">
        <f t="shared" si="14"/>
        <v>-0.029638375023043825</v>
      </c>
      <c r="X31" s="60">
        <f t="shared" si="14"/>
        <v>-0.010179834037565734</v>
      </c>
      <c r="Y31" s="60">
        <f t="shared" si="14"/>
        <v>-0.004848912517777626</v>
      </c>
      <c r="Z31" s="60">
        <f t="shared" si="14"/>
        <v>-0.002303137454768067</v>
      </c>
      <c r="AA31" s="60">
        <f t="shared" si="14"/>
        <v>-0.0019924484953703714</v>
      </c>
      <c r="AB31" s="60">
        <f t="shared" si="14"/>
        <v>-32.31581247084979</v>
      </c>
    </row>
    <row r="32" spans="1:28" ht="12.75">
      <c r="A32" s="12" t="s">
        <v>42</v>
      </c>
      <c r="B32" s="1">
        <f>'DATOS MENSUALES'!E174</f>
        <v>0.111</v>
      </c>
      <c r="C32" s="1">
        <f>'DATOS MENSUALES'!E175</f>
        <v>0.826</v>
      </c>
      <c r="D32" s="1">
        <f>'DATOS MENSUALES'!E176</f>
        <v>0.249</v>
      </c>
      <c r="E32" s="1">
        <f>'DATOS MENSUALES'!E177</f>
        <v>1.564</v>
      </c>
      <c r="F32" s="1">
        <f>'DATOS MENSUALES'!E178</f>
        <v>2.696</v>
      </c>
      <c r="G32" s="1">
        <f>'DATOS MENSUALES'!E179</f>
        <v>0.882</v>
      </c>
      <c r="H32" s="1">
        <f>'DATOS MENSUALES'!E180</f>
        <v>0.711</v>
      </c>
      <c r="I32" s="1">
        <f>'DATOS MENSUALES'!E181</f>
        <v>0.597</v>
      </c>
      <c r="J32" s="1">
        <f>'DATOS MENSUALES'!E182</f>
        <v>0.483</v>
      </c>
      <c r="K32" s="1">
        <f>'DATOS MENSUALES'!E183</f>
        <v>0.387</v>
      </c>
      <c r="L32" s="1">
        <f>'DATOS MENSUALES'!E184</f>
        <v>0.325</v>
      </c>
      <c r="M32" s="1">
        <f>'DATOS MENSUALES'!E185</f>
        <v>0.256</v>
      </c>
      <c r="N32" s="1">
        <f t="shared" si="11"/>
        <v>9.087</v>
      </c>
      <c r="O32" s="10"/>
      <c r="P32" s="60">
        <f t="shared" si="12"/>
        <v>-0.008244262866394667</v>
      </c>
      <c r="Q32" s="60">
        <f t="shared" si="13"/>
        <v>0.05188879321142907</v>
      </c>
      <c r="R32" s="60">
        <f t="shared" si="14"/>
        <v>-0.03497064363430099</v>
      </c>
      <c r="S32" s="60">
        <f t="shared" si="14"/>
        <v>0.692371194962964</v>
      </c>
      <c r="T32" s="60">
        <f t="shared" si="14"/>
        <v>6.508573597191205</v>
      </c>
      <c r="U32" s="60">
        <f t="shared" si="14"/>
        <v>0.006166621506827914</v>
      </c>
      <c r="V32" s="60">
        <f t="shared" si="14"/>
        <v>0.0007304737192308764</v>
      </c>
      <c r="W32" s="60">
        <f t="shared" si="14"/>
        <v>4.8748339215153825E-05</v>
      </c>
      <c r="X32" s="60">
        <f t="shared" si="14"/>
        <v>0.00015118711945905363</v>
      </c>
      <c r="Y32" s="60">
        <f t="shared" si="14"/>
        <v>7.273325150610881E-05</v>
      </c>
      <c r="Z32" s="60">
        <f t="shared" si="14"/>
        <v>8.483248462587309E-05</v>
      </c>
      <c r="AA32" s="60">
        <f t="shared" si="14"/>
        <v>3.1754629629629156E-08</v>
      </c>
      <c r="AB32" s="60">
        <f t="shared" si="14"/>
        <v>28.310934991792074</v>
      </c>
    </row>
    <row r="33" spans="1:28" ht="12.75">
      <c r="A33" s="12" t="s">
        <v>43</v>
      </c>
      <c r="B33" s="1">
        <f>'DATOS MENSUALES'!E186</f>
        <v>0.222</v>
      </c>
      <c r="C33" s="1">
        <f>'DATOS MENSUALES'!E187</f>
        <v>1.432</v>
      </c>
      <c r="D33" s="1">
        <f>'DATOS MENSUALES'!E188</f>
        <v>2.228</v>
      </c>
      <c r="E33" s="1">
        <f>'DATOS MENSUALES'!E189</f>
        <v>1.561</v>
      </c>
      <c r="F33" s="1">
        <f>'DATOS MENSUALES'!E190</f>
        <v>1.013</v>
      </c>
      <c r="G33" s="1">
        <f>'DATOS MENSUALES'!E191</f>
        <v>3.335</v>
      </c>
      <c r="H33" s="1">
        <f>'DATOS MENSUALES'!E192</f>
        <v>2.385</v>
      </c>
      <c r="I33" s="1">
        <f>'DATOS MENSUALES'!E193</f>
        <v>1.585</v>
      </c>
      <c r="J33" s="1">
        <f>'DATOS MENSUALES'!E194</f>
        <v>1.253</v>
      </c>
      <c r="K33" s="1">
        <f>'DATOS MENSUALES'!E195</f>
        <v>0.965</v>
      </c>
      <c r="L33" s="1">
        <f>'DATOS MENSUALES'!E196</f>
        <v>0.749</v>
      </c>
      <c r="M33" s="1">
        <f>'DATOS MENSUALES'!E197</f>
        <v>0.592</v>
      </c>
      <c r="N33" s="1">
        <f t="shared" si="11"/>
        <v>17.319999999999997</v>
      </c>
      <c r="O33" s="10"/>
      <c r="P33" s="60">
        <f t="shared" si="12"/>
        <v>-0.0007539474717665638</v>
      </c>
      <c r="Q33" s="60">
        <f t="shared" si="13"/>
        <v>0.9382701741742392</v>
      </c>
      <c r="R33" s="60">
        <f t="shared" si="14"/>
        <v>4.508355758955922</v>
      </c>
      <c r="S33" s="60">
        <f t="shared" si="14"/>
        <v>0.6853513379629635</v>
      </c>
      <c r="T33" s="60">
        <f t="shared" si="14"/>
        <v>0.006237201713933376</v>
      </c>
      <c r="U33" s="60">
        <f t="shared" si="14"/>
        <v>18.324132608878035</v>
      </c>
      <c r="V33" s="60">
        <f t="shared" si="14"/>
        <v>5.489597526347328</v>
      </c>
      <c r="W33" s="60">
        <f t="shared" si="14"/>
        <v>1.0754108771518873</v>
      </c>
      <c r="X33" s="60">
        <f t="shared" si="14"/>
        <v>0.5579961289376406</v>
      </c>
      <c r="Y33" s="60">
        <f t="shared" si="14"/>
        <v>0.23803108702147865</v>
      </c>
      <c r="Z33" s="60">
        <f t="shared" si="14"/>
        <v>0.10246341461134764</v>
      </c>
      <c r="AA33" s="60">
        <f t="shared" si="14"/>
        <v>0.03901570775462961</v>
      </c>
      <c r="AB33" s="60">
        <f t="shared" si="14"/>
        <v>1435.5499183158595</v>
      </c>
    </row>
    <row r="34" spans="1:28" ht="12.75">
      <c r="A34" s="12" t="s">
        <v>44</v>
      </c>
      <c r="B34" s="1">
        <f>'DATOS MENSUALES'!E198</f>
        <v>0.483</v>
      </c>
      <c r="C34" s="1">
        <f>'DATOS MENSUALES'!E199</f>
        <v>0.37</v>
      </c>
      <c r="D34" s="1">
        <f>'DATOS MENSUALES'!E200</f>
        <v>0.303</v>
      </c>
      <c r="E34" s="1">
        <f>'DATOS MENSUALES'!E201</f>
        <v>0.238</v>
      </c>
      <c r="F34" s="1">
        <f>'DATOS MENSUALES'!E202</f>
        <v>0.262</v>
      </c>
      <c r="G34" s="1">
        <f>'DATOS MENSUALES'!E203</f>
        <v>0.215</v>
      </c>
      <c r="H34" s="1">
        <f>'DATOS MENSUALES'!E204</f>
        <v>0.214</v>
      </c>
      <c r="I34" s="1">
        <f>'DATOS MENSUALES'!E205</f>
        <v>0.191</v>
      </c>
      <c r="J34" s="1">
        <f>'DATOS MENSUALES'!E206</f>
        <v>0.163</v>
      </c>
      <c r="K34" s="1">
        <f>'DATOS MENSUALES'!E207</f>
        <v>0.142</v>
      </c>
      <c r="L34" s="1">
        <f>'DATOS MENSUALES'!E208</f>
        <v>0.129</v>
      </c>
      <c r="M34" s="1">
        <f>'DATOS MENSUALES'!E209</f>
        <v>0.116</v>
      </c>
      <c r="N34" s="1">
        <f t="shared" si="11"/>
        <v>2.8259999999999996</v>
      </c>
      <c r="O34" s="10"/>
      <c r="P34" s="60">
        <f t="shared" si="12"/>
        <v>0.004911686480712773</v>
      </c>
      <c r="Q34" s="60">
        <f t="shared" si="13"/>
        <v>-0.0005721001935296462</v>
      </c>
      <c r="R34" s="60">
        <f aca="true" t="shared" si="15" ref="R34:R50">(D34-D$6)^3</f>
        <v>-0.020349804869838183</v>
      </c>
      <c r="S34" s="60">
        <f aca="true" t="shared" si="16" ref="S34:S50">(E34-E$6)^3</f>
        <v>-0.08596074903703686</v>
      </c>
      <c r="T34" s="60">
        <f aca="true" t="shared" si="17" ref="T34:T50">(F34-F$6)^3</f>
        <v>-0.18221120708014396</v>
      </c>
      <c r="U34" s="60">
        <f aca="true" t="shared" si="18" ref="U34:U50">(G34-G$6)^3</f>
        <v>-0.11311391227898482</v>
      </c>
      <c r="V34" s="60">
        <f aca="true" t="shared" si="19" ref="V34:V50">(H34-H$6)^3</f>
        <v>-0.06738902948462587</v>
      </c>
      <c r="W34" s="60">
        <f aca="true" t="shared" si="20" ref="W34:W50">(I34-I$6)^3</f>
        <v>-0.050435516551969456</v>
      </c>
      <c r="X34" s="60">
        <f aca="true" t="shared" si="21" ref="X34:X50">(J34-J$6)^3</f>
        <v>-0.018975895194590527</v>
      </c>
      <c r="Y34" s="60">
        <f aca="true" t="shared" si="22" ref="Y34:Y50">(K34-K$6)^3</f>
        <v>-0.008397310739540706</v>
      </c>
      <c r="Z34" s="60">
        <f aca="true" t="shared" si="23" ref="Z34:Z50">(L34-L$6)^3</f>
        <v>-0.0035160104024264684</v>
      </c>
      <c r="AA34" s="60">
        <f aca="true" t="shared" si="24" ref="AA34:AA50">(M34-M$6)^3</f>
        <v>-0.0025619799120370386</v>
      </c>
      <c r="AB34" s="60">
        <f aca="true" t="shared" si="25" ref="AB34:AB50">(N34-N$6)^3</f>
        <v>-33.175554447356696</v>
      </c>
    </row>
    <row r="35" spans="1:28" ht="12.75">
      <c r="A35" s="12" t="s">
        <v>45</v>
      </c>
      <c r="B35" s="1">
        <f>'DATOS MENSUALES'!E210</f>
        <v>0.102</v>
      </c>
      <c r="C35" s="1">
        <f>'DATOS MENSUALES'!E211</f>
        <v>0.096</v>
      </c>
      <c r="D35" s="1">
        <f>'DATOS MENSUALES'!E212</f>
        <v>0.179</v>
      </c>
      <c r="E35" s="1">
        <f>'DATOS MENSUALES'!E213</f>
        <v>0.206</v>
      </c>
      <c r="F35" s="1">
        <f>'DATOS MENSUALES'!E214</f>
        <v>0.223</v>
      </c>
      <c r="G35" s="1">
        <f>'DATOS MENSUALES'!E215</f>
        <v>0.464</v>
      </c>
      <c r="H35" s="1">
        <f>'DATOS MENSUALES'!E216</f>
        <v>0.361</v>
      </c>
      <c r="I35" s="1">
        <f>'DATOS MENSUALES'!E217</f>
        <v>0.311</v>
      </c>
      <c r="J35" s="1">
        <f>'DATOS MENSUALES'!E218</f>
        <v>0.262</v>
      </c>
      <c r="K35" s="1">
        <f>'DATOS MENSUALES'!E219</f>
        <v>0.218</v>
      </c>
      <c r="L35" s="1">
        <f>'DATOS MENSUALES'!E220</f>
        <v>0.184</v>
      </c>
      <c r="M35" s="1">
        <f>'DATOS MENSUALES'!E221</f>
        <v>0.159</v>
      </c>
      <c r="N35" s="1">
        <f t="shared" si="11"/>
        <v>2.7649999999999997</v>
      </c>
      <c r="O35" s="10"/>
      <c r="P35" s="60">
        <f t="shared" si="12"/>
        <v>-0.009395954827138469</v>
      </c>
      <c r="Q35" s="60">
        <f t="shared" si="13"/>
        <v>-0.04550508638223484</v>
      </c>
      <c r="R35" s="60">
        <f t="shared" si="15"/>
        <v>-0.06257793731887398</v>
      </c>
      <c r="S35" s="60">
        <f t="shared" si="16"/>
        <v>-0.10604770370370352</v>
      </c>
      <c r="T35" s="60">
        <f t="shared" si="17"/>
        <v>-0.22246156370617706</v>
      </c>
      <c r="U35" s="60">
        <f t="shared" si="18"/>
        <v>-0.012915220417414513</v>
      </c>
      <c r="V35" s="60">
        <f t="shared" si="19"/>
        <v>-0.017563711955700247</v>
      </c>
      <c r="W35" s="60">
        <f t="shared" si="20"/>
        <v>-0.01552577894866365</v>
      </c>
      <c r="X35" s="60">
        <f t="shared" si="21"/>
        <v>-0.004718577103681437</v>
      </c>
      <c r="Y35" s="60">
        <f t="shared" si="22"/>
        <v>-0.0020608716128189533</v>
      </c>
      <c r="Z35" s="60">
        <f t="shared" si="23"/>
        <v>-0.0009143847963658627</v>
      </c>
      <c r="AA35" s="60">
        <f t="shared" si="24"/>
        <v>-0.0008261738287037042</v>
      </c>
      <c r="AB35" s="60">
        <f t="shared" si="25"/>
        <v>-35.10107649613631</v>
      </c>
    </row>
    <row r="36" spans="1:28" ht="12.75">
      <c r="A36" s="12" t="s">
        <v>46</v>
      </c>
      <c r="B36" s="1">
        <f>'DATOS MENSUALES'!E222</f>
        <v>0.158</v>
      </c>
      <c r="C36" s="1">
        <f>'DATOS MENSUALES'!E223</f>
        <v>0.127</v>
      </c>
      <c r="D36" s="1">
        <f>'DATOS MENSUALES'!E224</f>
        <v>0.95</v>
      </c>
      <c r="E36" s="1">
        <f>'DATOS MENSUALES'!E225</f>
        <v>0.623</v>
      </c>
      <c r="F36" s="1">
        <f>'DATOS MENSUALES'!E226</f>
        <v>0.508</v>
      </c>
      <c r="G36" s="1">
        <f>'DATOS MENSUALES'!E227</f>
        <v>0.519</v>
      </c>
      <c r="H36" s="1">
        <f>'DATOS MENSUALES'!E228</f>
        <v>0.503</v>
      </c>
      <c r="I36" s="1">
        <f>'DATOS MENSUALES'!E229</f>
        <v>0.477</v>
      </c>
      <c r="J36" s="1">
        <f>'DATOS MENSUALES'!E230</f>
        <v>0.429</v>
      </c>
      <c r="K36" s="1">
        <f>'DATOS MENSUALES'!E231</f>
        <v>0.348</v>
      </c>
      <c r="L36" s="1">
        <f>'DATOS MENSUALES'!E232</f>
        <v>0.285</v>
      </c>
      <c r="M36" s="1">
        <f>'DATOS MENSUALES'!E233</f>
        <v>0.278</v>
      </c>
      <c r="N36" s="1">
        <f t="shared" si="11"/>
        <v>5.205</v>
      </c>
      <c r="O36" s="10"/>
      <c r="P36" s="60">
        <f t="shared" si="12"/>
        <v>-0.0037249671522073357</v>
      </c>
      <c r="Q36" s="60">
        <f t="shared" si="13"/>
        <v>-0.034650806951794066</v>
      </c>
      <c r="R36" s="60">
        <f t="shared" si="15"/>
        <v>0.05230726625757228</v>
      </c>
      <c r="S36" s="60">
        <f t="shared" si="16"/>
        <v>-0.00017877070370370067</v>
      </c>
      <c r="T36" s="60">
        <f t="shared" si="17"/>
        <v>-0.03305274811733388</v>
      </c>
      <c r="U36" s="60">
        <f t="shared" si="18"/>
        <v>-0.0057952592431720846</v>
      </c>
      <c r="V36" s="60">
        <f t="shared" si="19"/>
        <v>-0.0016405016636892322</v>
      </c>
      <c r="W36" s="60">
        <f t="shared" si="20"/>
        <v>-0.0005815492640906331</v>
      </c>
      <c r="X36" s="60">
        <f t="shared" si="21"/>
        <v>-3.8467317806154476E-10</v>
      </c>
      <c r="Y36" s="60">
        <f t="shared" si="22"/>
        <v>2.062547305006292E-08</v>
      </c>
      <c r="Z36" s="60">
        <f t="shared" si="23"/>
        <v>6.113476361410106E-08</v>
      </c>
      <c r="AA36" s="60">
        <f t="shared" si="24"/>
        <v>1.5939587962962972E-05</v>
      </c>
      <c r="AB36" s="60">
        <f t="shared" si="25"/>
        <v>-0.5805364431335133</v>
      </c>
    </row>
    <row r="37" spans="1:28" ht="12.75">
      <c r="A37" s="12" t="s">
        <v>47</v>
      </c>
      <c r="B37" s="1">
        <f>'DATOS MENSUALES'!E234</f>
        <v>0.231</v>
      </c>
      <c r="C37" s="1">
        <f>'DATOS MENSUALES'!E235</f>
        <v>0.397</v>
      </c>
      <c r="D37" s="1">
        <f>'DATOS MENSUALES'!E236</f>
        <v>1.266</v>
      </c>
      <c r="E37" s="1">
        <f>'DATOS MENSUALES'!E237</f>
        <v>0.954</v>
      </c>
      <c r="F37" s="1">
        <f>'DATOS MENSUALES'!E238</f>
        <v>2.51</v>
      </c>
      <c r="G37" s="1">
        <f>'DATOS MENSUALES'!E239</f>
        <v>2.158</v>
      </c>
      <c r="H37" s="1">
        <f>'DATOS MENSUALES'!E240</f>
        <v>1.107</v>
      </c>
      <c r="I37" s="1">
        <f>'DATOS MENSUALES'!E241</f>
        <v>0.909</v>
      </c>
      <c r="J37" s="1">
        <f>'DATOS MENSUALES'!E242</f>
        <v>0.74</v>
      </c>
      <c r="K37" s="1">
        <f>'DATOS MENSUALES'!E243</f>
        <v>0.577</v>
      </c>
      <c r="L37" s="1">
        <f>'DATOS MENSUALES'!E244</f>
        <v>0.458</v>
      </c>
      <c r="M37" s="1">
        <f>'DATOS MENSUALES'!E245</f>
        <v>0.377</v>
      </c>
      <c r="N37" s="1">
        <f t="shared" si="11"/>
        <v>11.684000000000001</v>
      </c>
      <c r="O37" s="10"/>
      <c r="P37" s="60">
        <f t="shared" si="12"/>
        <v>-0.0005516736928409438</v>
      </c>
      <c r="Q37" s="60">
        <f t="shared" si="13"/>
        <v>-0.00017575858402551532</v>
      </c>
      <c r="R37" s="60">
        <f t="shared" si="15"/>
        <v>0.3284873595661123</v>
      </c>
      <c r="S37" s="60">
        <f t="shared" si="16"/>
        <v>0.020721341629629693</v>
      </c>
      <c r="T37" s="60">
        <f t="shared" si="17"/>
        <v>4.750746488352359</v>
      </c>
      <c r="U37" s="60">
        <f t="shared" si="18"/>
        <v>3.1081651627492506</v>
      </c>
      <c r="V37" s="60">
        <f t="shared" si="19"/>
        <v>0.11483420608286726</v>
      </c>
      <c r="W37" s="60">
        <f t="shared" si="20"/>
        <v>0.04233715119871927</v>
      </c>
      <c r="X37" s="60">
        <f t="shared" si="21"/>
        <v>0.029869696466566502</v>
      </c>
      <c r="Y37" s="60">
        <f t="shared" si="22"/>
        <v>0.012445622886492352</v>
      </c>
      <c r="Z37" s="60">
        <f t="shared" si="23"/>
        <v>0.005539538768372431</v>
      </c>
      <c r="AA37" s="60">
        <f t="shared" si="24"/>
        <v>0.001914322337962962</v>
      </c>
      <c r="AB37" s="60">
        <f t="shared" si="25"/>
        <v>179.86343350744227</v>
      </c>
    </row>
    <row r="38" spans="1:28" ht="12.75">
      <c r="A38" s="12" t="s">
        <v>48</v>
      </c>
      <c r="B38" s="1">
        <f>'DATOS MENSUALES'!E246</f>
        <v>1.114</v>
      </c>
      <c r="C38" s="1">
        <f>'DATOS MENSUALES'!E247</f>
        <v>1.059</v>
      </c>
      <c r="D38" s="1">
        <f>'DATOS MENSUALES'!E248</f>
        <v>1.971</v>
      </c>
      <c r="E38" s="1">
        <f>'DATOS MENSUALES'!E249</f>
        <v>1.133</v>
      </c>
      <c r="F38" s="1">
        <f>'DATOS MENSUALES'!E250</f>
        <v>0.787</v>
      </c>
      <c r="G38" s="1">
        <f>'DATOS MENSUALES'!E251</f>
        <v>0.634</v>
      </c>
      <c r="H38" s="1">
        <f>'DATOS MENSUALES'!E252</f>
        <v>0.645</v>
      </c>
      <c r="I38" s="1">
        <f>'DATOS MENSUALES'!E253</f>
        <v>0.803</v>
      </c>
      <c r="J38" s="1">
        <f>'DATOS MENSUALES'!E254</f>
        <v>0.508</v>
      </c>
      <c r="K38" s="1">
        <f>'DATOS MENSUALES'!E255</f>
        <v>0.421</v>
      </c>
      <c r="L38" s="1">
        <f>'DATOS MENSUALES'!E256</f>
        <v>0.339</v>
      </c>
      <c r="M38" s="1">
        <f>'DATOS MENSUALES'!E257</f>
        <v>0.458</v>
      </c>
      <c r="N38" s="1">
        <f t="shared" si="11"/>
        <v>9.872</v>
      </c>
      <c r="O38" s="10"/>
      <c r="P38" s="60">
        <f t="shared" si="12"/>
        <v>0.5138932378698313</v>
      </c>
      <c r="Q38" s="60">
        <f t="shared" si="13"/>
        <v>0.22252832387189744</v>
      </c>
      <c r="R38" s="60">
        <f t="shared" si="15"/>
        <v>2.7146164202789227</v>
      </c>
      <c r="S38" s="60">
        <f t="shared" si="16"/>
        <v>0.0933706992962965</v>
      </c>
      <c r="T38" s="60">
        <f t="shared" si="17"/>
        <v>-7.368781361479926E-05</v>
      </c>
      <c r="U38" s="60">
        <f t="shared" si="18"/>
        <v>-0.00026985178793792003</v>
      </c>
      <c r="V38" s="60">
        <f t="shared" si="19"/>
        <v>1.392899195814908E-05</v>
      </c>
      <c r="W38" s="60">
        <f t="shared" si="20"/>
        <v>0.014265862315799167</v>
      </c>
      <c r="X38" s="60">
        <f t="shared" si="21"/>
        <v>0.0004795472434259965</v>
      </c>
      <c r="Y38" s="60">
        <f t="shared" si="22"/>
        <v>0.0004345278369055595</v>
      </c>
      <c r="Z38" s="60">
        <f t="shared" si="23"/>
        <v>0.00019450100253220933</v>
      </c>
      <c r="AA38" s="60">
        <f t="shared" si="24"/>
        <v>0.008636154587962963</v>
      </c>
      <c r="AB38" s="60">
        <f t="shared" si="25"/>
        <v>56.304661670483526</v>
      </c>
    </row>
    <row r="39" spans="1:28" ht="12.75">
      <c r="A39" s="12" t="s">
        <v>49</v>
      </c>
      <c r="B39" s="1">
        <f>'DATOS MENSUALES'!E258</f>
        <v>0.273</v>
      </c>
      <c r="C39" s="1">
        <f>'DATOS MENSUALES'!E259</f>
        <v>0.817</v>
      </c>
      <c r="D39" s="1">
        <f>'DATOS MENSUALES'!E260</f>
        <v>2.543</v>
      </c>
      <c r="E39" s="1">
        <f>'DATOS MENSUALES'!E261</f>
        <v>1.731</v>
      </c>
      <c r="F39" s="1">
        <f>'DATOS MENSUALES'!E262</f>
        <v>0.946</v>
      </c>
      <c r="G39" s="1">
        <f>'DATOS MENSUALES'!E263</f>
        <v>1.111</v>
      </c>
      <c r="H39" s="1">
        <f>'DATOS MENSUALES'!E264</f>
        <v>1.274</v>
      </c>
      <c r="I39" s="1">
        <f>'DATOS MENSUALES'!E265</f>
        <v>0.748</v>
      </c>
      <c r="J39" s="1">
        <f>'DATOS MENSUALES'!E266</f>
        <v>0.587</v>
      </c>
      <c r="K39" s="1">
        <f>'DATOS MENSUALES'!E267</f>
        <v>0.466</v>
      </c>
      <c r="L39" s="1">
        <f>'DATOS MENSUALES'!E268</f>
        <v>0.381</v>
      </c>
      <c r="M39" s="1">
        <f>'DATOS MENSUALES'!E269</f>
        <v>0.323</v>
      </c>
      <c r="N39" s="1">
        <f t="shared" si="11"/>
        <v>11.2</v>
      </c>
      <c r="O39" s="10"/>
      <c r="P39" s="60">
        <f t="shared" si="12"/>
        <v>-6.407275482441489E-05</v>
      </c>
      <c r="Q39" s="60">
        <f t="shared" si="13"/>
        <v>0.048222521705230725</v>
      </c>
      <c r="R39" s="60">
        <f t="shared" si="15"/>
        <v>7.610322196672864</v>
      </c>
      <c r="S39" s="60">
        <f t="shared" si="16"/>
        <v>1.1631462546296312</v>
      </c>
      <c r="T39" s="60">
        <f t="shared" si="17"/>
        <v>0.0016047261512612226</v>
      </c>
      <c r="U39" s="60">
        <f t="shared" si="18"/>
        <v>0.07012759630503725</v>
      </c>
      <c r="V39" s="60">
        <f t="shared" si="19"/>
        <v>0.2785226131049059</v>
      </c>
      <c r="W39" s="60">
        <f t="shared" si="20"/>
        <v>0.006594993414284015</v>
      </c>
      <c r="X39" s="60">
        <f t="shared" si="21"/>
        <v>0.003890095416979715</v>
      </c>
      <c r="Y39" s="60">
        <f t="shared" si="22"/>
        <v>0.001760271566244408</v>
      </c>
      <c r="Z39" s="60">
        <f t="shared" si="23"/>
        <v>0.000998182919887581</v>
      </c>
      <c r="AA39" s="60">
        <f t="shared" si="24"/>
        <v>0.0003454558379629628</v>
      </c>
      <c r="AB39" s="60">
        <f t="shared" si="25"/>
        <v>137.4510388461088</v>
      </c>
    </row>
    <row r="40" spans="1:28" ht="12.75">
      <c r="A40" s="12" t="s">
        <v>50</v>
      </c>
      <c r="B40" s="1">
        <f>'DATOS MENSUALES'!E270</f>
        <v>0.472</v>
      </c>
      <c r="C40" s="1">
        <f>'DATOS MENSUALES'!E271</f>
        <v>0.292</v>
      </c>
      <c r="D40" s="1">
        <f>'DATOS MENSUALES'!E272</f>
        <v>0.274</v>
      </c>
      <c r="E40" s="1">
        <f>'DATOS MENSUALES'!E273</f>
        <v>0.732</v>
      </c>
      <c r="F40" s="1">
        <f>'DATOS MENSUALES'!E274</f>
        <v>1.359</v>
      </c>
      <c r="G40" s="1">
        <f>'DATOS MENSUALES'!E275</f>
        <v>1.104</v>
      </c>
      <c r="H40" s="1">
        <f>'DATOS MENSUALES'!E276</f>
        <v>0.951</v>
      </c>
      <c r="I40" s="1">
        <f>'DATOS MENSUALES'!E277</f>
        <v>0.636</v>
      </c>
      <c r="J40" s="1">
        <f>'DATOS MENSUALES'!E278</f>
        <v>0.538</v>
      </c>
      <c r="K40" s="1">
        <f>'DATOS MENSUALES'!E279</f>
        <v>0.415</v>
      </c>
      <c r="L40" s="1">
        <f>'DATOS MENSUALES'!E280</f>
        <v>0.336</v>
      </c>
      <c r="M40" s="1">
        <f>'DATOS MENSUALES'!E281</f>
        <v>0.277</v>
      </c>
      <c r="N40" s="1">
        <f t="shared" si="11"/>
        <v>7.386000000000001</v>
      </c>
      <c r="O40" s="10"/>
      <c r="P40" s="60">
        <f t="shared" si="12"/>
        <v>0.004018529973137015</v>
      </c>
      <c r="Q40" s="60">
        <f t="shared" si="13"/>
        <v>-0.004174459338157738</v>
      </c>
      <c r="R40" s="60">
        <f t="shared" si="15"/>
        <v>-0.02754775384435608</v>
      </c>
      <c r="S40" s="60">
        <f t="shared" si="16"/>
        <v>0.00014608562962963216</v>
      </c>
      <c r="T40" s="60">
        <f t="shared" si="17"/>
        <v>0.14894085003486981</v>
      </c>
      <c r="U40" s="60">
        <f t="shared" si="18"/>
        <v>0.06661669142831553</v>
      </c>
      <c r="V40" s="60">
        <f t="shared" si="19"/>
        <v>0.035956803636586245</v>
      </c>
      <c r="W40" s="60">
        <f t="shared" si="20"/>
        <v>0.0004308872875622603</v>
      </c>
      <c r="X40" s="60">
        <f t="shared" si="21"/>
        <v>0.0012692793921863289</v>
      </c>
      <c r="Y40" s="60">
        <f t="shared" si="22"/>
        <v>0.00033922755178159204</v>
      </c>
      <c r="Z40" s="60">
        <f t="shared" si="23"/>
        <v>0.0001658256058379944</v>
      </c>
      <c r="AA40" s="60">
        <f t="shared" si="24"/>
        <v>1.4114004629629636E-05</v>
      </c>
      <c r="AB40" s="60">
        <f t="shared" si="25"/>
        <v>2.4428544809078114</v>
      </c>
    </row>
    <row r="41" spans="1:28" ht="12.75">
      <c r="A41" s="12" t="s">
        <v>51</v>
      </c>
      <c r="B41" s="1">
        <f>'DATOS MENSUALES'!E282</f>
        <v>0.224</v>
      </c>
      <c r="C41" s="1">
        <f>'DATOS MENSUALES'!E283</f>
        <v>2.415</v>
      </c>
      <c r="D41" s="1">
        <f>'DATOS MENSUALES'!E284</f>
        <v>0.988</v>
      </c>
      <c r="E41" s="1">
        <f>'DATOS MENSUALES'!E285</f>
        <v>0.649</v>
      </c>
      <c r="F41" s="1">
        <f>'DATOS MENSUALES'!E286</f>
        <v>3.112</v>
      </c>
      <c r="G41" s="1">
        <f>'DATOS MENSUALES'!E287</f>
        <v>1.654</v>
      </c>
      <c r="H41" s="1">
        <f>'DATOS MENSUALES'!E288</f>
        <v>1.016</v>
      </c>
      <c r="I41" s="1">
        <f>'DATOS MENSUALES'!E289</f>
        <v>0.805</v>
      </c>
      <c r="J41" s="1">
        <f>'DATOS MENSUALES'!E290</f>
        <v>0.644</v>
      </c>
      <c r="K41" s="1">
        <f>'DATOS MENSUALES'!E291</f>
        <v>0.51</v>
      </c>
      <c r="L41" s="1">
        <f>'DATOS MENSUALES'!E292</f>
        <v>0.408</v>
      </c>
      <c r="M41" s="1">
        <f>'DATOS MENSUALES'!E293</f>
        <v>0.336</v>
      </c>
      <c r="N41" s="1">
        <f t="shared" si="11"/>
        <v>12.761</v>
      </c>
      <c r="O41" s="10"/>
      <c r="P41" s="60">
        <f t="shared" si="12"/>
        <v>-0.0007053291067527897</v>
      </c>
      <c r="Q41" s="60">
        <f t="shared" si="13"/>
        <v>7.552434154623967</v>
      </c>
      <c r="R41" s="60">
        <f t="shared" si="15"/>
        <v>0.06992681264737945</v>
      </c>
      <c r="S41" s="60">
        <f t="shared" si="16"/>
        <v>-2.7910037037036092E-05</v>
      </c>
      <c r="T41" s="60">
        <f t="shared" si="17"/>
        <v>11.900383791990102</v>
      </c>
      <c r="U41" s="60">
        <f t="shared" si="18"/>
        <v>0.8720206781707394</v>
      </c>
      <c r="V41" s="60">
        <f t="shared" si="19"/>
        <v>0.0616582475346579</v>
      </c>
      <c r="W41" s="60">
        <f t="shared" si="20"/>
        <v>0.014621706366763357</v>
      </c>
      <c r="X41" s="60">
        <f t="shared" si="21"/>
        <v>0.009837861226897079</v>
      </c>
      <c r="Y41" s="60">
        <f t="shared" si="22"/>
        <v>0.0044711203238201715</v>
      </c>
      <c r="Z41" s="60">
        <f t="shared" si="23"/>
        <v>0.002045451853771877</v>
      </c>
      <c r="AA41" s="60">
        <f t="shared" si="24"/>
        <v>0.0005752384212962963</v>
      </c>
      <c r="AB41" s="60">
        <f t="shared" si="25"/>
        <v>303.7067256837313</v>
      </c>
    </row>
    <row r="42" spans="1:28" ht="12.75">
      <c r="A42" s="12" t="s">
        <v>52</v>
      </c>
      <c r="B42" s="1">
        <f>'DATOS MENSUALES'!E294</f>
        <v>0.269</v>
      </c>
      <c r="C42" s="1">
        <f>'DATOS MENSUALES'!E295</f>
        <v>0.22</v>
      </c>
      <c r="D42" s="1">
        <f>'DATOS MENSUALES'!E296</f>
        <v>0.186</v>
      </c>
      <c r="E42" s="1">
        <f>'DATOS MENSUALES'!E297</f>
        <v>0.19</v>
      </c>
      <c r="F42" s="1">
        <f>'DATOS MENSUALES'!E298</f>
        <v>0.185</v>
      </c>
      <c r="G42" s="1">
        <f>'DATOS MENSUALES'!E299</f>
        <v>0.257</v>
      </c>
      <c r="H42" s="1">
        <f>'DATOS MENSUALES'!E300</f>
        <v>0.178</v>
      </c>
      <c r="I42" s="1">
        <f>'DATOS MENSUALES'!E301</f>
        <v>0.154</v>
      </c>
      <c r="J42" s="1">
        <f>'DATOS MENSUALES'!E302</f>
        <v>0.132</v>
      </c>
      <c r="K42" s="1">
        <f>'DATOS MENSUALES'!E303</f>
        <v>0.114</v>
      </c>
      <c r="L42" s="1">
        <f>'DATOS MENSUALES'!E304</f>
        <v>0.1</v>
      </c>
      <c r="M42" s="1">
        <f>'DATOS MENSUALES'!E305</f>
        <v>0.151</v>
      </c>
      <c r="N42" s="1">
        <f t="shared" si="11"/>
        <v>2.136</v>
      </c>
      <c r="O42" s="10"/>
      <c r="P42" s="60">
        <f t="shared" si="12"/>
        <v>-8.527203030650856E-05</v>
      </c>
      <c r="Q42" s="60">
        <f t="shared" si="13"/>
        <v>-0.012651804842289956</v>
      </c>
      <c r="R42" s="60">
        <f t="shared" si="15"/>
        <v>-0.05932591390496214</v>
      </c>
      <c r="S42" s="60">
        <f t="shared" si="16"/>
        <v>-0.11716945303703681</v>
      </c>
      <c r="T42" s="60">
        <f t="shared" si="17"/>
        <v>-0.26699573690590156</v>
      </c>
      <c r="U42" s="60">
        <f t="shared" si="18"/>
        <v>-0.08612907365501785</v>
      </c>
      <c r="V42" s="60">
        <f t="shared" si="19"/>
        <v>-0.08690263024495642</v>
      </c>
      <c r="W42" s="60">
        <f t="shared" si="20"/>
        <v>-0.06715595372207965</v>
      </c>
      <c r="X42" s="60">
        <f t="shared" si="21"/>
        <v>-0.026391000657400437</v>
      </c>
      <c r="Y42" s="60">
        <f t="shared" si="22"/>
        <v>-0.012367670494361636</v>
      </c>
      <c r="Z42" s="60">
        <f t="shared" si="23"/>
        <v>-0.005935699540167516</v>
      </c>
      <c r="AA42" s="60">
        <f t="shared" si="24"/>
        <v>-0.0010560144953703713</v>
      </c>
      <c r="AB42" s="60">
        <f t="shared" si="25"/>
        <v>-59.465689841406274</v>
      </c>
    </row>
    <row r="43" spans="1:28" ht="12.75">
      <c r="A43" s="12" t="s">
        <v>53</v>
      </c>
      <c r="B43" s="1">
        <f>'DATOS MENSUALES'!E306</f>
        <v>0.193</v>
      </c>
      <c r="C43" s="1">
        <f>'DATOS MENSUALES'!E307</f>
        <v>0.399</v>
      </c>
      <c r="D43" s="1">
        <f>'DATOS MENSUALES'!E308</f>
        <v>0.584</v>
      </c>
      <c r="E43" s="1">
        <f>'DATOS MENSUALES'!E309</f>
        <v>2.864</v>
      </c>
      <c r="F43" s="1">
        <f>'DATOS MENSUALES'!E310</f>
        <v>3.871</v>
      </c>
      <c r="G43" s="1">
        <f>'DATOS MENSUALES'!E311</f>
        <v>1.207</v>
      </c>
      <c r="H43" s="1">
        <f>'DATOS MENSUALES'!E312</f>
        <v>1.544</v>
      </c>
      <c r="I43" s="1">
        <f>'DATOS MENSUALES'!E313</f>
        <v>0.99</v>
      </c>
      <c r="J43" s="1">
        <f>'DATOS MENSUALES'!E314</f>
        <v>0.802</v>
      </c>
      <c r="K43" s="1">
        <f>'DATOS MENSUALES'!E315</f>
        <v>0.613</v>
      </c>
      <c r="L43" s="1">
        <f>'DATOS MENSUALES'!E316</f>
        <v>0.486</v>
      </c>
      <c r="M43" s="1">
        <f>'DATOS MENSUALES'!E317</f>
        <v>0.389</v>
      </c>
      <c r="N43" s="1">
        <f t="shared" si="11"/>
        <v>13.942</v>
      </c>
      <c r="O43" s="10"/>
      <c r="P43" s="60">
        <f t="shared" si="12"/>
        <v>-0.001728654628102652</v>
      </c>
      <c r="Q43" s="60">
        <f t="shared" si="13"/>
        <v>-0.00015759658264810495</v>
      </c>
      <c r="R43" s="60">
        <f t="shared" si="15"/>
        <v>5.090964152544729E-07</v>
      </c>
      <c r="S43" s="60">
        <f t="shared" si="16"/>
        <v>10.426908128296297</v>
      </c>
      <c r="T43" s="60">
        <f t="shared" si="17"/>
        <v>28.15205326855828</v>
      </c>
      <c r="U43" s="60">
        <f t="shared" si="18"/>
        <v>0.13138998526371498</v>
      </c>
      <c r="V43" s="60">
        <f t="shared" si="19"/>
        <v>0.7864853733528399</v>
      </c>
      <c r="W43" s="60">
        <f t="shared" si="20"/>
        <v>0.07924674358095063</v>
      </c>
      <c r="X43" s="60">
        <f t="shared" si="21"/>
        <v>0.051592154301277275</v>
      </c>
      <c r="Y43" s="60">
        <f t="shared" si="22"/>
        <v>0.01919338496087253</v>
      </c>
      <c r="Z43" s="60">
        <f t="shared" si="23"/>
        <v>0.008607486349639645</v>
      </c>
      <c r="AA43" s="60">
        <f t="shared" si="24"/>
        <v>0.0025247153379629626</v>
      </c>
      <c r="AB43" s="60">
        <f t="shared" si="25"/>
        <v>493.5611587698774</v>
      </c>
    </row>
    <row r="44" spans="1:28" ht="12.75">
      <c r="A44" s="12" t="s">
        <v>54</v>
      </c>
      <c r="B44" s="1">
        <f>'DATOS MENSUALES'!E318</f>
        <v>1.192</v>
      </c>
      <c r="C44" s="1">
        <f>'DATOS MENSUALES'!E319</f>
        <v>0.659</v>
      </c>
      <c r="D44" s="1">
        <f>'DATOS MENSUALES'!E320</f>
        <v>0.422</v>
      </c>
      <c r="E44" s="1">
        <f>'DATOS MENSUALES'!E321</f>
        <v>0.38</v>
      </c>
      <c r="F44" s="1">
        <f>'DATOS MENSUALES'!E322</f>
        <v>0.398</v>
      </c>
      <c r="G44" s="1">
        <f>'DATOS MENSUALES'!E323</f>
        <v>0.566</v>
      </c>
      <c r="H44" s="1">
        <f>'DATOS MENSUALES'!E324</f>
        <v>0.401</v>
      </c>
      <c r="I44" s="1">
        <f>'DATOS MENSUALES'!E325</f>
        <v>0.483</v>
      </c>
      <c r="J44" s="1">
        <f>'DATOS MENSUALES'!E326</f>
        <v>0.381</v>
      </c>
      <c r="K44" s="1">
        <f>'DATOS MENSUALES'!E327</f>
        <v>0.312</v>
      </c>
      <c r="L44" s="1">
        <f>'DATOS MENSUALES'!E328</f>
        <v>0.259</v>
      </c>
      <c r="M44" s="1">
        <f>'DATOS MENSUALES'!E329</f>
        <v>0.213</v>
      </c>
      <c r="N44" s="1">
        <f t="shared" si="11"/>
        <v>5.666</v>
      </c>
      <c r="O44" s="10"/>
      <c r="P44" s="60">
        <f t="shared" si="12"/>
        <v>0.6791163195599136</v>
      </c>
      <c r="Q44" s="60">
        <f t="shared" si="13"/>
        <v>0.008739887232778914</v>
      </c>
      <c r="R44" s="60">
        <f t="shared" si="15"/>
        <v>-0.003653342106064083</v>
      </c>
      <c r="S44" s="60">
        <f t="shared" si="16"/>
        <v>-0.026820399703703614</v>
      </c>
      <c r="T44" s="60">
        <f t="shared" si="17"/>
        <v>-0.08002078001127333</v>
      </c>
      <c r="U44" s="60">
        <f t="shared" si="18"/>
        <v>-0.0023325930579103774</v>
      </c>
      <c r="V44" s="60">
        <f t="shared" si="19"/>
        <v>-0.010639202424019804</v>
      </c>
      <c r="W44" s="60">
        <f t="shared" si="20"/>
        <v>-0.00046493856574352535</v>
      </c>
      <c r="X44" s="60">
        <f t="shared" si="21"/>
        <v>-0.00011569545905334297</v>
      </c>
      <c r="Y44" s="60">
        <f t="shared" si="22"/>
        <v>-3.678508527075106E-05</v>
      </c>
      <c r="Z44" s="60">
        <f t="shared" si="23"/>
        <v>-1.0736242646854214E-05</v>
      </c>
      <c r="AA44" s="60">
        <f t="shared" si="24"/>
        <v>-6.320332870370383E-05</v>
      </c>
      <c r="AB44" s="60">
        <f t="shared" si="25"/>
        <v>-0.051983703995770604</v>
      </c>
    </row>
    <row r="45" spans="1:28" ht="12.75">
      <c r="A45" s="12" t="s">
        <v>55</v>
      </c>
      <c r="B45" s="1">
        <f>'DATOS MENSUALES'!E330</f>
        <v>0.182</v>
      </c>
      <c r="C45" s="1">
        <f>'DATOS MENSUALES'!E331</f>
        <v>0.577</v>
      </c>
      <c r="D45" s="1">
        <f>'DATOS MENSUALES'!E332</f>
        <v>0.227</v>
      </c>
      <c r="E45" s="1">
        <f>'DATOS MENSUALES'!E333</f>
        <v>0.189</v>
      </c>
      <c r="F45" s="1">
        <f>'DATOS MENSUALES'!E334</f>
        <v>0.662</v>
      </c>
      <c r="G45" s="1">
        <f>'DATOS MENSUALES'!E335</f>
        <v>0.489</v>
      </c>
      <c r="H45" s="1">
        <f>'DATOS MENSUALES'!E336</f>
        <v>0.491</v>
      </c>
      <c r="I45" s="1">
        <f>'DATOS MENSUALES'!E337</f>
        <v>0.476</v>
      </c>
      <c r="J45" s="1">
        <f>'DATOS MENSUALES'!E338</f>
        <v>0.394</v>
      </c>
      <c r="K45" s="1">
        <f>'DATOS MENSUALES'!E339</f>
        <v>0.32</v>
      </c>
      <c r="L45" s="1">
        <f>'DATOS MENSUALES'!E340</f>
        <v>0.264</v>
      </c>
      <c r="M45" s="1">
        <f>'DATOS MENSUALES'!E341</f>
        <v>0.218</v>
      </c>
      <c r="N45" s="1">
        <f t="shared" si="11"/>
        <v>4.489</v>
      </c>
      <c r="O45" s="10"/>
      <c r="P45" s="60">
        <f t="shared" si="12"/>
        <v>-0.0022488711356784103</v>
      </c>
      <c r="Q45" s="60">
        <f t="shared" si="13"/>
        <v>0.0019059251763050664</v>
      </c>
      <c r="R45" s="60">
        <f t="shared" si="15"/>
        <v>-0.04251408564945251</v>
      </c>
      <c r="S45" s="60">
        <f t="shared" si="16"/>
        <v>-0.11788926337037013</v>
      </c>
      <c r="T45" s="60">
        <f t="shared" si="17"/>
        <v>-0.004651127465818673</v>
      </c>
      <c r="U45" s="60">
        <f t="shared" si="18"/>
        <v>-0.009210976701849775</v>
      </c>
      <c r="V45" s="60">
        <f t="shared" si="19"/>
        <v>-0.0021939287050115465</v>
      </c>
      <c r="W45" s="60">
        <f t="shared" si="20"/>
        <v>-0.0006027022441181815</v>
      </c>
      <c r="X45" s="60">
        <f t="shared" si="21"/>
        <v>-4.560364913598773E-05</v>
      </c>
      <c r="Y45" s="60">
        <f t="shared" si="22"/>
        <v>-1.611294752970444E-05</v>
      </c>
      <c r="Z45" s="60">
        <f t="shared" si="23"/>
        <v>-4.965733004980933E-06</v>
      </c>
      <c r="AA45" s="60">
        <f t="shared" si="24"/>
        <v>-4.2265412037037115E-05</v>
      </c>
      <c r="AB45" s="60">
        <f t="shared" si="25"/>
        <v>-3.7254040728745657</v>
      </c>
    </row>
    <row r="46" spans="1:28" ht="12.75">
      <c r="A46" s="12" t="s">
        <v>56</v>
      </c>
      <c r="B46" s="1">
        <f>'DATOS MENSUALES'!E342</f>
        <v>0.283</v>
      </c>
      <c r="C46" s="1">
        <f>'DATOS MENSUALES'!E343</f>
        <v>0.209</v>
      </c>
      <c r="D46" s="1">
        <f>'DATOS MENSUALES'!E344</f>
        <v>0.244</v>
      </c>
      <c r="E46" s="1">
        <f>'DATOS MENSUALES'!E345</f>
        <v>0.558</v>
      </c>
      <c r="F46" s="1">
        <f>'DATOS MENSUALES'!E346</f>
        <v>0.587</v>
      </c>
      <c r="G46" s="1">
        <f>'DATOS MENSUALES'!E347</f>
        <v>1.267</v>
      </c>
      <c r="H46" s="1">
        <f>'DATOS MENSUALES'!E348</f>
        <v>0.888</v>
      </c>
      <c r="I46" s="1">
        <f>'DATOS MENSUALES'!E349</f>
        <v>0.791</v>
      </c>
      <c r="J46" s="1">
        <f>'DATOS MENSUALES'!E350</f>
        <v>0.69</v>
      </c>
      <c r="K46" s="1">
        <f>'DATOS MENSUALES'!E351</f>
        <v>0.551</v>
      </c>
      <c r="L46" s="1">
        <f>'DATOS MENSUALES'!E352</f>
        <v>0.439</v>
      </c>
      <c r="M46" s="1">
        <f>'DATOS MENSUALES'!E353</f>
        <v>0.463</v>
      </c>
      <c r="N46" s="1">
        <f t="shared" si="11"/>
        <v>6.97</v>
      </c>
      <c r="O46" s="10"/>
      <c r="P46" s="60">
        <f t="shared" si="12"/>
        <v>-2.7040929755544522E-05</v>
      </c>
      <c r="Q46" s="60">
        <f t="shared" si="13"/>
        <v>-0.014529490349865712</v>
      </c>
      <c r="R46" s="60">
        <f t="shared" si="15"/>
        <v>-0.03659937841047178</v>
      </c>
      <c r="S46" s="60">
        <f t="shared" si="16"/>
        <v>-0.001786242370370354</v>
      </c>
      <c r="T46" s="60">
        <f t="shared" si="17"/>
        <v>-0.014159182166231927</v>
      </c>
      <c r="U46" s="60">
        <f t="shared" si="18"/>
        <v>0.18361729472652472</v>
      </c>
      <c r="V46" s="60">
        <f t="shared" si="19"/>
        <v>0.01904712757873502</v>
      </c>
      <c r="W46" s="60">
        <f t="shared" si="20"/>
        <v>0.012251353282741316</v>
      </c>
      <c r="X46" s="60">
        <f t="shared" si="21"/>
        <v>0.017631367127723514</v>
      </c>
      <c r="Y46" s="60">
        <f t="shared" si="22"/>
        <v>0.008709065529743048</v>
      </c>
      <c r="Z46" s="60">
        <f t="shared" si="23"/>
        <v>0.003939774831733311</v>
      </c>
      <c r="AA46" s="60">
        <f t="shared" si="24"/>
        <v>0.00928306750462963</v>
      </c>
      <c r="AB46" s="60">
        <f t="shared" si="25"/>
        <v>0.8064030414808107</v>
      </c>
    </row>
    <row r="47" spans="1:28" ht="12.75">
      <c r="A47" s="12" t="s">
        <v>57</v>
      </c>
      <c r="B47" s="1">
        <f>'DATOS MENSUALES'!E354</f>
        <v>0.357</v>
      </c>
      <c r="C47" s="1">
        <f>'DATOS MENSUALES'!E355</f>
        <v>0.42</v>
      </c>
      <c r="D47" s="1">
        <f>'DATOS MENSUALES'!E356</f>
        <v>0.315</v>
      </c>
      <c r="E47" s="1">
        <f>'DATOS MENSUALES'!E357</f>
        <v>1.481</v>
      </c>
      <c r="F47" s="1">
        <f>'DATOS MENSUALES'!E358</f>
        <v>0.76</v>
      </c>
      <c r="G47" s="1">
        <f>'DATOS MENSUALES'!E359</f>
        <v>0.603</v>
      </c>
      <c r="H47" s="1">
        <f>'DATOS MENSUALES'!E360</f>
        <v>0.479</v>
      </c>
      <c r="I47" s="1">
        <f>'DATOS MENSUALES'!E361</f>
        <v>0.4</v>
      </c>
      <c r="J47" s="1">
        <f>'DATOS MENSUALES'!E362</f>
        <v>0.341</v>
      </c>
      <c r="K47" s="1">
        <f>'DATOS MENSUALES'!E363</f>
        <v>0.282</v>
      </c>
      <c r="L47" s="1">
        <f>'DATOS MENSUALES'!E364</f>
        <v>0.238</v>
      </c>
      <c r="M47" s="1">
        <f>'DATOS MENSUALES'!E365</f>
        <v>0.19</v>
      </c>
      <c r="N47" s="1">
        <f t="shared" si="11"/>
        <v>5.8660000000000005</v>
      </c>
      <c r="O47" s="10"/>
      <c r="P47" s="60">
        <f t="shared" si="12"/>
        <v>8.509603029955185E-05</v>
      </c>
      <c r="Q47" s="60">
        <f t="shared" si="13"/>
        <v>-3.5986522730750616E-05</v>
      </c>
      <c r="R47" s="60">
        <f t="shared" si="15"/>
        <v>-0.017782677588846444</v>
      </c>
      <c r="S47" s="60">
        <f t="shared" si="16"/>
        <v>0.515206671296297</v>
      </c>
      <c r="T47" s="60">
        <f t="shared" si="17"/>
        <v>-0.00032742814212719824</v>
      </c>
      <c r="U47" s="60">
        <f t="shared" si="18"/>
        <v>-0.0008743045406927428</v>
      </c>
      <c r="V47" s="60">
        <f t="shared" si="19"/>
        <v>-0.0028596233826974973</v>
      </c>
      <c r="W47" s="60">
        <f t="shared" si="20"/>
        <v>-0.004132178726211849</v>
      </c>
      <c r="X47" s="60">
        <f t="shared" si="21"/>
        <v>-0.0006985080210368127</v>
      </c>
      <c r="Y47" s="60">
        <f t="shared" si="22"/>
        <v>-0.0002531265108905847</v>
      </c>
      <c r="Z47" s="60">
        <f t="shared" si="23"/>
        <v>-7.98436558699948E-05</v>
      </c>
      <c r="AA47" s="60">
        <f t="shared" si="24"/>
        <v>-0.0002480677453703706</v>
      </c>
      <c r="AB47" s="60">
        <f t="shared" si="25"/>
        <v>-0.005196786089434322</v>
      </c>
    </row>
    <row r="48" spans="1:28" ht="12.75">
      <c r="A48" s="12" t="s">
        <v>58</v>
      </c>
      <c r="B48" s="1">
        <f>'DATOS MENSUALES'!E366</f>
        <v>0.154</v>
      </c>
      <c r="C48" s="1">
        <f>'DATOS MENSUALES'!E367</f>
        <v>0.148</v>
      </c>
      <c r="D48" s="1">
        <f>'DATOS MENSUALES'!E368</f>
        <v>0.127</v>
      </c>
      <c r="E48" s="1">
        <f>'DATOS MENSUALES'!E369</f>
        <v>0.451</v>
      </c>
      <c r="F48" s="1">
        <f>'DATOS MENSUALES'!E370</f>
        <v>0.219</v>
      </c>
      <c r="G48" s="1">
        <f>'DATOS MENSUALES'!E371</f>
        <v>0.276</v>
      </c>
      <c r="H48" s="1">
        <f>'DATOS MENSUALES'!E372</f>
        <v>0.537</v>
      </c>
      <c r="I48" s="1">
        <f>'DATOS MENSUALES'!E373</f>
        <v>0.733</v>
      </c>
      <c r="J48" s="1">
        <f>'DATOS MENSUALES'!E374</f>
        <v>0.582</v>
      </c>
      <c r="K48" s="1">
        <f>'DATOS MENSUALES'!E375</f>
        <v>0.431</v>
      </c>
      <c r="L48" s="1">
        <f>'DATOS MENSUALES'!E376</f>
        <v>0.357</v>
      </c>
      <c r="M48" s="1">
        <f>'DATOS MENSUALES'!E377</f>
        <v>0.291</v>
      </c>
      <c r="N48" s="1">
        <f t="shared" si="11"/>
        <v>4.306</v>
      </c>
      <c r="O48" s="10"/>
      <c r="P48" s="60">
        <f t="shared" si="12"/>
        <v>-0.004020828245871248</v>
      </c>
      <c r="Q48" s="60">
        <f t="shared" si="13"/>
        <v>-0.028376853619149437</v>
      </c>
      <c r="R48" s="60">
        <f t="shared" si="15"/>
        <v>-0.09052801299105029</v>
      </c>
      <c r="S48" s="60">
        <f t="shared" si="16"/>
        <v>-0.011904412037036984</v>
      </c>
      <c r="T48" s="60">
        <f t="shared" si="17"/>
        <v>-0.22689644232050216</v>
      </c>
      <c r="U48" s="60">
        <f t="shared" si="18"/>
        <v>-0.07548382061300682</v>
      </c>
      <c r="V48" s="60">
        <f t="shared" si="19"/>
        <v>-0.0005914220163063124</v>
      </c>
      <c r="W48" s="60">
        <f t="shared" si="20"/>
        <v>0.005135658713870792</v>
      </c>
      <c r="X48" s="60">
        <f t="shared" si="21"/>
        <v>0.003530745210368145</v>
      </c>
      <c r="Y48" s="60">
        <f t="shared" si="22"/>
        <v>0.0006303580090818689</v>
      </c>
      <c r="Z48" s="60">
        <f t="shared" si="23"/>
        <v>0.00043792665542477077</v>
      </c>
      <c r="AA48" s="60">
        <f t="shared" si="24"/>
        <v>5.559717129629612E-05</v>
      </c>
      <c r="AB48" s="60">
        <f t="shared" si="25"/>
        <v>-5.206611254849773</v>
      </c>
    </row>
    <row r="49" spans="1:28" ht="12.75">
      <c r="A49" s="12" t="s">
        <v>59</v>
      </c>
      <c r="B49" s="1">
        <f>'DATOS MENSUALES'!E378</f>
        <v>0.231</v>
      </c>
      <c r="C49" s="1">
        <f>'DATOS MENSUALES'!E379</f>
        <v>0.19</v>
      </c>
      <c r="D49" s="1">
        <f>'DATOS MENSUALES'!E380</f>
        <v>0.158</v>
      </c>
      <c r="E49" s="1">
        <f>'DATOS MENSUALES'!E381</f>
        <v>0.238</v>
      </c>
      <c r="F49" s="1">
        <f>'DATOS MENSUALES'!E382</f>
        <v>1.173</v>
      </c>
      <c r="G49" s="1">
        <f>'DATOS MENSUALES'!E383</f>
        <v>0.58</v>
      </c>
      <c r="H49" s="1">
        <f>'DATOS MENSUALES'!E384</f>
        <v>0.522</v>
      </c>
      <c r="I49" s="1">
        <f>'DATOS MENSUALES'!E385</f>
        <v>0.43</v>
      </c>
      <c r="J49" s="1">
        <f>'DATOS MENSUALES'!E386</f>
        <v>0.346</v>
      </c>
      <c r="K49" s="1">
        <f>'DATOS MENSUALES'!E387</f>
        <v>0.28</v>
      </c>
      <c r="L49" s="1">
        <f>'DATOS MENSUALES'!E388</f>
        <v>0.23</v>
      </c>
      <c r="M49" s="1">
        <f>'DATOS MENSUALES'!E389</f>
        <v>0.292</v>
      </c>
      <c r="N49" s="1">
        <f t="shared" si="11"/>
        <v>4.670000000000001</v>
      </c>
      <c r="O49" s="10"/>
      <c r="P49" s="60">
        <f t="shared" si="12"/>
        <v>-0.0005516736928409438</v>
      </c>
      <c r="Q49" s="60">
        <f t="shared" si="13"/>
        <v>-0.01819459122658747</v>
      </c>
      <c r="R49" s="60">
        <f t="shared" si="15"/>
        <v>-0.07304257428788223</v>
      </c>
      <c r="S49" s="60">
        <f t="shared" si="16"/>
        <v>-0.08596074903703686</v>
      </c>
      <c r="T49" s="60">
        <f t="shared" si="17"/>
        <v>0.04073448446875427</v>
      </c>
      <c r="U49" s="60">
        <f t="shared" si="18"/>
        <v>-0.0016691181226486677</v>
      </c>
      <c r="V49" s="60">
        <f t="shared" si="19"/>
        <v>-0.0009685180906864775</v>
      </c>
      <c r="W49" s="60">
        <f t="shared" si="20"/>
        <v>-0.002220899779930856</v>
      </c>
      <c r="X49" s="60">
        <f t="shared" si="21"/>
        <v>-0.0005869496326070619</v>
      </c>
      <c r="Y49" s="60">
        <f t="shared" si="22"/>
        <v>-0.00027790272714402745</v>
      </c>
      <c r="Z49" s="60">
        <f t="shared" si="23"/>
        <v>-0.00013312447129699192</v>
      </c>
      <c r="AA49" s="60">
        <f t="shared" si="24"/>
        <v>6.0082754629629454E-05</v>
      </c>
      <c r="AB49" s="60">
        <f t="shared" si="25"/>
        <v>-2.5669192417147793</v>
      </c>
    </row>
    <row r="50" spans="1:28" ht="12.75">
      <c r="A50" s="12" t="s">
        <v>60</v>
      </c>
      <c r="B50" s="1">
        <f>'DATOS MENSUALES'!E390</f>
        <v>0.456</v>
      </c>
      <c r="C50" s="1">
        <f>'DATOS MENSUALES'!E391</f>
        <v>0.269</v>
      </c>
      <c r="D50" s="1">
        <f>'DATOS MENSUALES'!E392</f>
        <v>0.476</v>
      </c>
      <c r="E50" s="1">
        <f>'DATOS MENSUALES'!E393</f>
        <v>0.435</v>
      </c>
      <c r="F50" s="1">
        <f>'DATOS MENSUALES'!E394</f>
        <v>0.378</v>
      </c>
      <c r="G50" s="1">
        <f>'DATOS MENSUALES'!E395</f>
        <v>0.312</v>
      </c>
      <c r="H50" s="1">
        <f>'DATOS MENSUALES'!E396</f>
        <v>0.262</v>
      </c>
      <c r="I50" s="1">
        <f>'DATOS MENSUALES'!E397</f>
        <v>0.339</v>
      </c>
      <c r="J50" s="1">
        <f>'DATOS MENSUALES'!E398</f>
        <v>0.289</v>
      </c>
      <c r="K50" s="1">
        <f>'DATOS MENSUALES'!E399</f>
        <v>0.25</v>
      </c>
      <c r="L50" s="1">
        <f>'DATOS MENSUALES'!E400</f>
        <v>0.218</v>
      </c>
      <c r="M50" s="1">
        <f>'DATOS MENSUALES'!E401</f>
        <v>0.186</v>
      </c>
      <c r="N50" s="1">
        <f aca="true" t="shared" si="26" ref="N50:N81">SUM(B50:M50)</f>
        <v>3.87</v>
      </c>
      <c r="O50" s="10"/>
      <c r="P50" s="60">
        <f aca="true" t="shared" si="27" ref="P50:P83">(B50-B$6)^3</f>
        <v>0.0029232775984813705</v>
      </c>
      <c r="Q50" s="60">
        <f aca="true" t="shared" si="28" ref="Q50:Q83">(C50-C$6)^3</f>
        <v>-0.006231043035816133</v>
      </c>
      <c r="R50" s="60">
        <f t="shared" si="15"/>
        <v>-0.0010004546143285468</v>
      </c>
      <c r="S50" s="60">
        <f t="shared" si="16"/>
        <v>-0.014586401370370313</v>
      </c>
      <c r="T50" s="60">
        <f t="shared" si="17"/>
        <v>-0.09168763126471688</v>
      </c>
      <c r="U50" s="60">
        <f t="shared" si="18"/>
        <v>-0.05779057748077542</v>
      </c>
      <c r="V50" s="60">
        <f t="shared" si="19"/>
        <v>-0.046244850046609325</v>
      </c>
      <c r="W50" s="60">
        <f t="shared" si="20"/>
        <v>-0.010862828780619567</v>
      </c>
      <c r="X50" s="60">
        <f t="shared" si="21"/>
        <v>-0.0027869861697971433</v>
      </c>
      <c r="Y50" s="60">
        <f t="shared" si="22"/>
        <v>-0.0008643677891274964</v>
      </c>
      <c r="Z50" s="60">
        <f t="shared" si="23"/>
        <v>-0.00025076933080112426</v>
      </c>
      <c r="AA50" s="60">
        <f t="shared" si="24"/>
        <v>-0.000298524078703704</v>
      </c>
      <c r="AB50" s="60">
        <f t="shared" si="25"/>
        <v>-10.207186913340136</v>
      </c>
    </row>
    <row r="51" spans="1:28" ht="12.75">
      <c r="A51" s="12" t="s">
        <v>61</v>
      </c>
      <c r="B51" s="1">
        <f>'DATOS MENSUALES'!E402</f>
        <v>0.167</v>
      </c>
      <c r="C51" s="1">
        <f>'DATOS MENSUALES'!E403</f>
        <v>0.244</v>
      </c>
      <c r="D51" s="1">
        <f>'DATOS MENSUALES'!E404</f>
        <v>0.252</v>
      </c>
      <c r="E51" s="1">
        <f>'DATOS MENSUALES'!E405</f>
        <v>0.527</v>
      </c>
      <c r="F51" s="1">
        <f>'DATOS MENSUALES'!E406</f>
        <v>0.578</v>
      </c>
      <c r="G51" s="1">
        <f>'DATOS MENSUALES'!E407</f>
        <v>0.767</v>
      </c>
      <c r="H51" s="1">
        <f>'DATOS MENSUALES'!E408</f>
        <v>0.618</v>
      </c>
      <c r="I51" s="1">
        <f>'DATOS MENSUALES'!E409</f>
        <v>0.547</v>
      </c>
      <c r="J51" s="1">
        <f>'DATOS MENSUALES'!E410</f>
        <v>0.447</v>
      </c>
      <c r="K51" s="1">
        <f>'DATOS MENSUALES'!E411</f>
        <v>0.365</v>
      </c>
      <c r="L51" s="1">
        <f>'DATOS MENSUALES'!E412</f>
        <v>0.297</v>
      </c>
      <c r="M51" s="1">
        <f>'DATOS MENSUALES'!E413</f>
        <v>0.242</v>
      </c>
      <c r="N51" s="1">
        <f t="shared" si="26"/>
        <v>5.050999999999999</v>
      </c>
      <c r="O51" s="10"/>
      <c r="P51" s="60">
        <f t="shared" si="27"/>
        <v>-0.0031131050096453515</v>
      </c>
      <c r="Q51" s="60">
        <f t="shared" si="28"/>
        <v>-0.009131314643942854</v>
      </c>
      <c r="R51" s="60">
        <f aca="true" t="shared" si="29" ref="R51:R83">(D51-D$6)^3</f>
        <v>-0.0340169958595076</v>
      </c>
      <c r="S51" s="60">
        <f aca="true" t="shared" si="30" ref="S51:S83">(E51-E$6)^3</f>
        <v>-0.0035349627037036795</v>
      </c>
      <c r="T51" s="60">
        <f aca="true" t="shared" si="31" ref="T51:AB79">(F51-F$6)^3</f>
        <v>-0.0157989369120997</v>
      </c>
      <c r="U51" s="60">
        <f t="shared" si="31"/>
        <v>0.0003197158697755786</v>
      </c>
      <c r="V51" s="60">
        <f t="shared" si="31"/>
        <v>-2.539647160308237E-08</v>
      </c>
      <c r="W51" s="60">
        <f t="shared" si="31"/>
        <v>-2.443843980438016E-06</v>
      </c>
      <c r="X51" s="60">
        <f t="shared" si="31"/>
        <v>5.153268219383972E-06</v>
      </c>
      <c r="Y51" s="60">
        <f t="shared" si="31"/>
        <v>7.6948727182293E-06</v>
      </c>
      <c r="Z51" s="60">
        <f t="shared" si="31"/>
        <v>4.049630631382682E-06</v>
      </c>
      <c r="AA51" s="60">
        <f t="shared" si="31"/>
        <v>-1.2714120370370468E-06</v>
      </c>
      <c r="AB51" s="60">
        <f t="shared" si="31"/>
        <v>-0.9650515879213951</v>
      </c>
    </row>
    <row r="52" spans="1:28" ht="12.75">
      <c r="A52" s="12" t="s">
        <v>62</v>
      </c>
      <c r="B52" s="1">
        <f>'DATOS MENSUALES'!E414</f>
        <v>0.199</v>
      </c>
      <c r="C52" s="1">
        <f>'DATOS MENSUALES'!E415</f>
        <v>0.387</v>
      </c>
      <c r="D52" s="1">
        <f>'DATOS MENSUALES'!E416</f>
        <v>0.171</v>
      </c>
      <c r="E52" s="1">
        <f>'DATOS MENSUALES'!E417</f>
        <v>0.163</v>
      </c>
      <c r="F52" s="1">
        <f>'DATOS MENSUALES'!E418</f>
        <v>0.169</v>
      </c>
      <c r="G52" s="1">
        <f>'DATOS MENSUALES'!E419</f>
        <v>0.202</v>
      </c>
      <c r="H52" s="1">
        <f>'DATOS MENSUALES'!E420</f>
        <v>0.254</v>
      </c>
      <c r="I52" s="1">
        <f>'DATOS MENSUALES'!E421</f>
        <v>0.242</v>
      </c>
      <c r="J52" s="1">
        <f>'DATOS MENSUALES'!E422</f>
        <v>0.221</v>
      </c>
      <c r="K52" s="1">
        <f>'DATOS MENSUALES'!E423</f>
        <v>0.182</v>
      </c>
      <c r="L52" s="1">
        <f>'DATOS MENSUALES'!E424</f>
        <v>0.164</v>
      </c>
      <c r="M52" s="1">
        <f>'DATOS MENSUALES'!E425</f>
        <v>0.148</v>
      </c>
      <c r="N52" s="1">
        <f t="shared" si="26"/>
        <v>2.5020000000000002</v>
      </c>
      <c r="O52" s="10"/>
      <c r="P52" s="60">
        <f t="shared" si="27"/>
        <v>-0.0014821348057886023</v>
      </c>
      <c r="Q52" s="60">
        <f t="shared" si="28"/>
        <v>-0.00028769404545802175</v>
      </c>
      <c r="R52" s="60">
        <f t="shared" si="29"/>
        <v>-0.06643758096074724</v>
      </c>
      <c r="S52" s="60">
        <f t="shared" si="30"/>
        <v>-0.13765452403703676</v>
      </c>
      <c r="T52" s="60">
        <f t="shared" si="31"/>
        <v>-0.28739701136320184</v>
      </c>
      <c r="U52" s="60">
        <f t="shared" si="31"/>
        <v>-0.12248299482926028</v>
      </c>
      <c r="V52" s="60">
        <f t="shared" si="31"/>
        <v>-0.0494063781347636</v>
      </c>
      <c r="W52" s="60">
        <f t="shared" si="31"/>
        <v>-0.0323001354796554</v>
      </c>
      <c r="X52" s="60">
        <f t="shared" si="31"/>
        <v>-0.009093636616078132</v>
      </c>
      <c r="Y52" s="60">
        <f t="shared" si="31"/>
        <v>-0.004351310050835477</v>
      </c>
      <c r="Z52" s="60">
        <f t="shared" si="31"/>
        <v>-0.0016041031985697192</v>
      </c>
      <c r="AA52" s="60">
        <f t="shared" si="31"/>
        <v>-0.0011521212453703715</v>
      </c>
      <c r="AB52" s="60">
        <f t="shared" si="31"/>
        <v>-44.257136774364945</v>
      </c>
    </row>
    <row r="53" spans="1:28" ht="12.75">
      <c r="A53" s="12" t="s">
        <v>63</v>
      </c>
      <c r="B53" s="1">
        <f>'DATOS MENSUALES'!E426</f>
        <v>0.122</v>
      </c>
      <c r="C53" s="1">
        <f>'DATOS MENSUALES'!E427</f>
        <v>0.117</v>
      </c>
      <c r="D53" s="1">
        <f>'DATOS MENSUALES'!E428</f>
        <v>0.117</v>
      </c>
      <c r="E53" s="1">
        <f>'DATOS MENSUALES'!E429</f>
        <v>0.088</v>
      </c>
      <c r="F53" s="1">
        <f>'DATOS MENSUALES'!E430</f>
        <v>0.094</v>
      </c>
      <c r="G53" s="1">
        <f>'DATOS MENSUALES'!E431</f>
        <v>0.088</v>
      </c>
      <c r="H53" s="1">
        <f>'DATOS MENSUALES'!E432</f>
        <v>0.157</v>
      </c>
      <c r="I53" s="1">
        <f>'DATOS MENSUALES'!E433</f>
        <v>0.108</v>
      </c>
      <c r="J53" s="1">
        <f>'DATOS MENSUALES'!E434</f>
        <v>0.092</v>
      </c>
      <c r="K53" s="1">
        <f>'DATOS MENSUALES'!E435</f>
        <v>0.092</v>
      </c>
      <c r="L53" s="1">
        <f>'DATOS MENSUALES'!E436</f>
        <v>0.085</v>
      </c>
      <c r="M53" s="1">
        <f>'DATOS MENSUALES'!E437</f>
        <v>0.138</v>
      </c>
      <c r="N53" s="1">
        <f t="shared" si="26"/>
        <v>1.298</v>
      </c>
      <c r="O53" s="10"/>
      <c r="P53" s="60">
        <f t="shared" si="27"/>
        <v>-0.006969529358818906</v>
      </c>
      <c r="Q53" s="60">
        <f t="shared" si="28"/>
        <v>-0.037938187867772026</v>
      </c>
      <c r="R53" s="60">
        <f t="shared" si="29"/>
        <v>-0.09671215572521007</v>
      </c>
      <c r="S53" s="60">
        <f t="shared" si="30"/>
        <v>-0.20677454903703674</v>
      </c>
      <c r="T53" s="60">
        <f t="shared" si="31"/>
        <v>-0.39694260924543345</v>
      </c>
      <c r="U53" s="60">
        <f t="shared" si="31"/>
        <v>-0.22767516553587194</v>
      </c>
      <c r="V53" s="60">
        <f t="shared" si="31"/>
        <v>-0.09985820438545229</v>
      </c>
      <c r="W53" s="60">
        <f t="shared" si="31"/>
        <v>-0.09263359016698325</v>
      </c>
      <c r="X53" s="60">
        <f t="shared" si="31"/>
        <v>-0.038521075037565716</v>
      </c>
      <c r="Y53" s="60">
        <f t="shared" si="31"/>
        <v>-0.016243788873149503</v>
      </c>
      <c r="Z53" s="60">
        <f t="shared" si="31"/>
        <v>-0.007536522887274951</v>
      </c>
      <c r="AA53" s="60">
        <f t="shared" si="31"/>
        <v>-0.001514272078703704</v>
      </c>
      <c r="AB53" s="60">
        <f t="shared" si="31"/>
        <v>-106.5781452579793</v>
      </c>
    </row>
    <row r="54" spans="1:28" ht="12.75">
      <c r="A54" s="12" t="s">
        <v>64</v>
      </c>
      <c r="B54" s="1">
        <f>'DATOS MENSUALES'!E438</f>
        <v>0.265</v>
      </c>
      <c r="C54" s="1">
        <f>'DATOS MENSUALES'!E439</f>
        <v>0.211</v>
      </c>
      <c r="D54" s="1">
        <f>'DATOS MENSUALES'!E440</f>
        <v>0.488</v>
      </c>
      <c r="E54" s="1">
        <f>'DATOS MENSUALES'!E441</f>
        <v>1.683</v>
      </c>
      <c r="F54" s="1">
        <f>'DATOS MENSUALES'!E442</f>
        <v>1.567</v>
      </c>
      <c r="G54" s="1">
        <f>'DATOS MENSUALES'!E443</f>
        <v>0.859</v>
      </c>
      <c r="H54" s="1">
        <f>'DATOS MENSUALES'!E444</f>
        <v>0.704</v>
      </c>
      <c r="I54" s="1">
        <f>'DATOS MENSUALES'!E445</f>
        <v>0.584</v>
      </c>
      <c r="J54" s="1">
        <f>'DATOS MENSUALES'!E446</f>
        <v>0.547</v>
      </c>
      <c r="K54" s="1">
        <f>'DATOS MENSUALES'!E447</f>
        <v>0.429</v>
      </c>
      <c r="L54" s="1">
        <f>'DATOS MENSUALES'!E448</f>
        <v>0.338</v>
      </c>
      <c r="M54" s="1">
        <f>'DATOS MENSUALES'!E449</f>
        <v>0.276</v>
      </c>
      <c r="N54" s="1">
        <f t="shared" si="26"/>
        <v>7.951</v>
      </c>
      <c r="O54" s="10"/>
      <c r="P54" s="60">
        <f t="shared" si="27"/>
        <v>-0.0001106967603340568</v>
      </c>
      <c r="Q54" s="60">
        <f t="shared" si="28"/>
        <v>-0.014175150166670121</v>
      </c>
      <c r="R54" s="60">
        <f t="shared" si="29"/>
        <v>-0.0006818240606095384</v>
      </c>
      <c r="S54" s="60">
        <f t="shared" si="30"/>
        <v>1.011040382629631</v>
      </c>
      <c r="T54" s="60">
        <f t="shared" si="31"/>
        <v>0.40207106743431864</v>
      </c>
      <c r="U54" s="60">
        <f t="shared" si="31"/>
        <v>0.0041251598339629</v>
      </c>
      <c r="V54" s="60">
        <f t="shared" si="31"/>
        <v>0.0005730404602777081</v>
      </c>
      <c r="W54" s="60">
        <f t="shared" si="31"/>
        <v>1.3028144311572816E-05</v>
      </c>
      <c r="X54" s="60">
        <f t="shared" si="31"/>
        <v>0.0016128392186326107</v>
      </c>
      <c r="Y54" s="60">
        <f t="shared" si="31"/>
        <v>0.0005872683382829706</v>
      </c>
      <c r="Z54" s="60">
        <f t="shared" si="31"/>
        <v>0.00018460290060383464</v>
      </c>
      <c r="AA54" s="60">
        <f t="shared" si="31"/>
        <v>1.24334212962963E-05</v>
      </c>
      <c r="AB54" s="60">
        <f t="shared" si="31"/>
        <v>6.98745640353865</v>
      </c>
    </row>
    <row r="55" spans="1:28" ht="12.75">
      <c r="A55" s="12" t="s">
        <v>65</v>
      </c>
      <c r="B55" s="1">
        <f>'DATOS MENSUALES'!E450</f>
        <v>0.312</v>
      </c>
      <c r="C55" s="1">
        <f>'DATOS MENSUALES'!E451</f>
        <v>0.244</v>
      </c>
      <c r="D55" s="1">
        <f>'DATOS MENSUALES'!E452</f>
        <v>0.598</v>
      </c>
      <c r="E55" s="1">
        <f>'DATOS MENSUALES'!E453</f>
        <v>0.71</v>
      </c>
      <c r="F55" s="1">
        <f>'DATOS MENSUALES'!E454</f>
        <v>3.112</v>
      </c>
      <c r="G55" s="1">
        <f>'DATOS MENSUALES'!E455</f>
        <v>1.016</v>
      </c>
      <c r="H55" s="1">
        <f>'DATOS MENSUALES'!E456</f>
        <v>1.598</v>
      </c>
      <c r="I55" s="1">
        <f>'DATOS MENSUALES'!E457</f>
        <v>1.114</v>
      </c>
      <c r="J55" s="1">
        <f>'DATOS MENSUALES'!E458</f>
        <v>0.896</v>
      </c>
      <c r="K55" s="1">
        <f>'DATOS MENSUALES'!E459</f>
        <v>0.701</v>
      </c>
      <c r="L55" s="1">
        <f>'DATOS MENSUALES'!E460</f>
        <v>0.551</v>
      </c>
      <c r="M55" s="1">
        <f>'DATOS MENSUALES'!E461</f>
        <v>0.435</v>
      </c>
      <c r="N55" s="1">
        <f t="shared" si="26"/>
        <v>11.287000000000003</v>
      </c>
      <c r="O55" s="10"/>
      <c r="P55" s="60">
        <f t="shared" si="27"/>
        <v>-1.0461467289979975E-09</v>
      </c>
      <c r="Q55" s="60">
        <f t="shared" si="28"/>
        <v>-0.009131314643942854</v>
      </c>
      <c r="R55" s="60">
        <f t="shared" si="29"/>
        <v>1.0626015148036859E-05</v>
      </c>
      <c r="S55" s="60">
        <f t="shared" si="30"/>
        <v>2.8840296296297107E-05</v>
      </c>
      <c r="T55" s="60">
        <f t="shared" si="31"/>
        <v>11.900383791990102</v>
      </c>
      <c r="U55" s="60">
        <f t="shared" si="31"/>
        <v>0.03196934154952762</v>
      </c>
      <c r="V55" s="60">
        <f t="shared" si="31"/>
        <v>0.9327483944933359</v>
      </c>
      <c r="W55" s="60">
        <f t="shared" si="31"/>
        <v>0.16959935801345757</v>
      </c>
      <c r="X55" s="60">
        <f t="shared" si="31"/>
        <v>0.10137247309466571</v>
      </c>
      <c r="Y55" s="60">
        <f t="shared" si="31"/>
        <v>0.04502015447602406</v>
      </c>
      <c r="Z55" s="60">
        <f t="shared" si="31"/>
        <v>0.01966974842952946</v>
      </c>
      <c r="AA55" s="60">
        <f t="shared" si="31"/>
        <v>0.006045145171296293</v>
      </c>
      <c r="AB55" s="60">
        <f t="shared" si="31"/>
        <v>144.52028728876195</v>
      </c>
    </row>
    <row r="56" spans="1:28" ht="12.75">
      <c r="A56" s="12" t="s">
        <v>66</v>
      </c>
      <c r="B56" s="1">
        <f>'DATOS MENSUALES'!E462</f>
        <v>0.347</v>
      </c>
      <c r="C56" s="1">
        <f>'DATOS MENSUALES'!E463</f>
        <v>0.39</v>
      </c>
      <c r="D56" s="1">
        <f>'DATOS MENSUALES'!E464</f>
        <v>1.883</v>
      </c>
      <c r="E56" s="1">
        <f>'DATOS MENSUALES'!E465</f>
        <v>1.737</v>
      </c>
      <c r="F56" s="1">
        <f>'DATOS MENSUALES'!E466</f>
        <v>6.257</v>
      </c>
      <c r="G56" s="1">
        <f>'DATOS MENSUALES'!E467</f>
        <v>3.032</v>
      </c>
      <c r="H56" s="1">
        <f>'DATOS MENSUALES'!E468</f>
        <v>1.652</v>
      </c>
      <c r="I56" s="1">
        <f>'DATOS MENSUALES'!E469</f>
        <v>1.345</v>
      </c>
      <c r="J56" s="1">
        <f>'DATOS MENSUALES'!E470</f>
        <v>1.047</v>
      </c>
      <c r="K56" s="1">
        <f>'DATOS MENSUALES'!E471</f>
        <v>0.81</v>
      </c>
      <c r="L56" s="1">
        <f>'DATOS MENSUALES'!E472</f>
        <v>0.629</v>
      </c>
      <c r="M56" s="1">
        <f>'DATOS MENSUALES'!E473</f>
        <v>0.499</v>
      </c>
      <c r="N56" s="1">
        <f t="shared" si="26"/>
        <v>19.628</v>
      </c>
      <c r="O56" s="10"/>
      <c r="P56" s="60">
        <f t="shared" si="27"/>
        <v>3.925147795795408E-05</v>
      </c>
      <c r="Q56" s="60">
        <f t="shared" si="28"/>
        <v>-0.00025022745248281527</v>
      </c>
      <c r="R56" s="60">
        <f t="shared" si="29"/>
        <v>2.2326037962183163</v>
      </c>
      <c r="S56" s="60">
        <f t="shared" si="30"/>
        <v>1.1831681006296306</v>
      </c>
      <c r="T56" s="60">
        <f t="shared" si="31"/>
        <v>159.93285902363945</v>
      </c>
      <c r="U56" s="60">
        <f t="shared" si="31"/>
        <v>12.70444614240903</v>
      </c>
      <c r="V56" s="60">
        <f t="shared" si="31"/>
        <v>1.0961060679974677</v>
      </c>
      <c r="W56" s="60">
        <f t="shared" si="31"/>
        <v>0.482868827399821</v>
      </c>
      <c r="X56" s="60">
        <f t="shared" si="31"/>
        <v>0.2351967235161532</v>
      </c>
      <c r="Y56" s="60">
        <f t="shared" si="31"/>
        <v>0.10037763458001865</v>
      </c>
      <c r="Z56" s="60">
        <f t="shared" si="31"/>
        <v>0.04212217692539722</v>
      </c>
      <c r="AA56" s="60">
        <f t="shared" si="31"/>
        <v>0.014917214504629624</v>
      </c>
      <c r="AB56" s="60">
        <f t="shared" si="31"/>
        <v>2509.239745808136</v>
      </c>
    </row>
    <row r="57" spans="1:28" ht="12.75">
      <c r="A57" s="12" t="s">
        <v>67</v>
      </c>
      <c r="B57" s="1">
        <f>'DATOS MENSUALES'!E474</f>
        <v>0.829</v>
      </c>
      <c r="C57" s="1">
        <f>'DATOS MENSUALES'!E475</f>
        <v>0.49</v>
      </c>
      <c r="D57" s="1">
        <f>'DATOS MENSUALES'!E476</f>
        <v>0.437</v>
      </c>
      <c r="E57" s="1">
        <f>'DATOS MENSUALES'!E477</f>
        <v>0.342</v>
      </c>
      <c r="F57" s="1">
        <f>'DATOS MENSUALES'!E478</f>
        <v>0.313</v>
      </c>
      <c r="G57" s="1">
        <f>'DATOS MENSUALES'!E479</f>
        <v>0.316</v>
      </c>
      <c r="H57" s="1">
        <f>'DATOS MENSUALES'!E480</f>
        <v>0.331</v>
      </c>
      <c r="I57" s="1">
        <f>'DATOS MENSUALES'!E481</f>
        <v>0.333</v>
      </c>
      <c r="J57" s="1">
        <f>'DATOS MENSUALES'!E482</f>
        <v>0.297</v>
      </c>
      <c r="K57" s="1">
        <f>'DATOS MENSUALES'!E483</f>
        <v>0.243</v>
      </c>
      <c r="L57" s="1">
        <f>'DATOS MENSUALES'!E484</f>
        <v>0.209</v>
      </c>
      <c r="M57" s="1">
        <f>'DATOS MENSUALES'!E485</f>
        <v>0.182</v>
      </c>
      <c r="N57" s="1">
        <f t="shared" si="26"/>
        <v>4.322</v>
      </c>
      <c r="O57" s="10"/>
      <c r="P57" s="60">
        <f t="shared" si="27"/>
        <v>0.13737599380991378</v>
      </c>
      <c r="Q57" s="60">
        <f t="shared" si="28"/>
        <v>5.0590798205888635E-05</v>
      </c>
      <c r="R57" s="60">
        <f t="shared" si="29"/>
        <v>-0.002686497323006231</v>
      </c>
      <c r="S57" s="60">
        <f t="shared" si="30"/>
        <v>-0.03838643437037025</v>
      </c>
      <c r="T57" s="60">
        <f t="shared" si="31"/>
        <v>-0.13732759215659024</v>
      </c>
      <c r="U57" s="60">
        <f t="shared" si="31"/>
        <v>-0.05601535975901233</v>
      </c>
      <c r="V57" s="60">
        <f t="shared" si="31"/>
        <v>-0.02437371228627875</v>
      </c>
      <c r="W57" s="60">
        <f t="shared" si="31"/>
        <v>-0.011769842388057583</v>
      </c>
      <c r="X57" s="60">
        <f t="shared" si="31"/>
        <v>-0.002338193839218631</v>
      </c>
      <c r="Y57" s="60">
        <f t="shared" si="31"/>
        <v>-0.0010692677732872756</v>
      </c>
      <c r="Z57" s="60">
        <f t="shared" si="31"/>
        <v>-0.00037419133906558725</v>
      </c>
      <c r="AA57" s="60">
        <f t="shared" si="31"/>
        <v>-0.0003553964120370374</v>
      </c>
      <c r="AB57" s="60">
        <f t="shared" si="31"/>
        <v>-5.063745101417266</v>
      </c>
    </row>
    <row r="58" spans="1:28" ht="12.75">
      <c r="A58" s="12" t="s">
        <v>68</v>
      </c>
      <c r="B58" s="1">
        <f>'DATOS MENSUALES'!E486</f>
        <v>0.186</v>
      </c>
      <c r="C58" s="1">
        <f>'DATOS MENSUALES'!E487</f>
        <v>0.189</v>
      </c>
      <c r="D58" s="1">
        <f>'DATOS MENSUALES'!E488</f>
        <v>0.125</v>
      </c>
      <c r="E58" s="1">
        <f>'DATOS MENSUALES'!E489</f>
        <v>0.109</v>
      </c>
      <c r="F58" s="1">
        <f>'DATOS MENSUALES'!E490</f>
        <v>0.104</v>
      </c>
      <c r="G58" s="1">
        <f>'DATOS MENSUALES'!E491</f>
        <v>0.099</v>
      </c>
      <c r="H58" s="1">
        <f>'DATOS MENSUALES'!E492</f>
        <v>0.133</v>
      </c>
      <c r="I58" s="1">
        <f>'DATOS MENSUALES'!E493</f>
        <v>0.138</v>
      </c>
      <c r="J58" s="1">
        <f>'DATOS MENSUALES'!E494</f>
        <v>0.115</v>
      </c>
      <c r="K58" s="1">
        <f>'DATOS MENSUALES'!E495</f>
        <v>0.101</v>
      </c>
      <c r="L58" s="1">
        <f>'DATOS MENSUALES'!E496</f>
        <v>0.09</v>
      </c>
      <c r="M58" s="1">
        <f>'DATOS MENSUALES'!E497</f>
        <v>0.082</v>
      </c>
      <c r="N58" s="1">
        <f t="shared" si="26"/>
        <v>1.471</v>
      </c>
      <c r="O58" s="10"/>
      <c r="P58" s="60">
        <f t="shared" si="27"/>
        <v>-0.00204911622383268</v>
      </c>
      <c r="Q58" s="60">
        <f t="shared" si="28"/>
        <v>-0.01840291218182163</v>
      </c>
      <c r="R58" s="60">
        <f t="shared" si="29"/>
        <v>-0.09174309681060952</v>
      </c>
      <c r="S58" s="60">
        <f t="shared" si="30"/>
        <v>-0.18551809003703673</v>
      </c>
      <c r="T58" s="60">
        <f t="shared" si="31"/>
        <v>-0.38095867725507526</v>
      </c>
      <c r="U58" s="60">
        <f t="shared" si="31"/>
        <v>-0.21559116730102343</v>
      </c>
      <c r="V58" s="60">
        <f t="shared" si="31"/>
        <v>-0.11617097846809692</v>
      </c>
      <c r="W58" s="60">
        <f t="shared" si="31"/>
        <v>-0.07540266394797497</v>
      </c>
      <c r="X58" s="60">
        <f t="shared" si="31"/>
        <v>-0.031174761178061595</v>
      </c>
      <c r="Y58" s="60">
        <f t="shared" si="31"/>
        <v>-0.014572837672736287</v>
      </c>
      <c r="Z58" s="60">
        <f t="shared" si="31"/>
        <v>-0.006974506013996718</v>
      </c>
      <c r="AA58" s="60">
        <f t="shared" si="31"/>
        <v>-0.004985604745370371</v>
      </c>
      <c r="AB58" s="60">
        <f t="shared" si="31"/>
        <v>-95.33201780935394</v>
      </c>
    </row>
    <row r="59" spans="1:28" ht="12.75">
      <c r="A59" s="12" t="s">
        <v>69</v>
      </c>
      <c r="B59" s="1">
        <f>'DATOS MENSUALES'!E498</f>
        <v>0.074</v>
      </c>
      <c r="C59" s="1">
        <f>'DATOS MENSUALES'!E499</f>
        <v>0.067</v>
      </c>
      <c r="D59" s="1">
        <f>'DATOS MENSUALES'!E500</f>
        <v>1.29</v>
      </c>
      <c r="E59" s="1">
        <f>'DATOS MENSUALES'!E501</f>
        <v>0.45</v>
      </c>
      <c r="F59" s="1">
        <f>'DATOS MENSUALES'!E502</f>
        <v>0.401</v>
      </c>
      <c r="G59" s="1">
        <f>'DATOS MENSUALES'!E503</f>
        <v>0.362</v>
      </c>
      <c r="H59" s="1">
        <f>'DATOS MENSUALES'!E504</f>
        <v>0.3</v>
      </c>
      <c r="I59" s="1">
        <f>'DATOS MENSUALES'!E505</f>
        <v>0.279</v>
      </c>
      <c r="J59" s="1">
        <f>'DATOS MENSUALES'!E506</f>
        <v>0.228</v>
      </c>
      <c r="K59" s="1">
        <f>'DATOS MENSUALES'!E507</f>
        <v>0.189</v>
      </c>
      <c r="L59" s="1">
        <f>'DATOS MENSUALES'!E508</f>
        <v>0.159</v>
      </c>
      <c r="M59" s="1">
        <f>'DATOS MENSUALES'!E509</f>
        <v>0.243</v>
      </c>
      <c r="N59" s="1">
        <f t="shared" si="26"/>
        <v>4.042</v>
      </c>
      <c r="O59" s="10"/>
      <c r="P59" s="60">
        <f t="shared" si="27"/>
        <v>-0.013654515573694938</v>
      </c>
      <c r="Q59" s="60">
        <f t="shared" si="28"/>
        <v>-0.05751922881129818</v>
      </c>
      <c r="R59" s="60">
        <f t="shared" si="29"/>
        <v>0.3639711719462776</v>
      </c>
      <c r="S59" s="60">
        <f t="shared" si="30"/>
        <v>-0.012061506370370319</v>
      </c>
      <c r="T59" s="60">
        <f t="shared" si="31"/>
        <v>-0.07836112664143861</v>
      </c>
      <c r="U59" s="60">
        <f t="shared" si="31"/>
        <v>-0.03814384232237321</v>
      </c>
      <c r="V59" s="60">
        <f t="shared" si="31"/>
        <v>-0.033057429809694734</v>
      </c>
      <c r="W59" s="60">
        <f t="shared" si="31"/>
        <v>-0.022299490309545193</v>
      </c>
      <c r="X59" s="60">
        <f t="shared" si="31"/>
        <v>-0.008209067963185568</v>
      </c>
      <c r="Y59" s="60">
        <f t="shared" si="31"/>
        <v>-0.0038152521575847893</v>
      </c>
      <c r="Z59" s="60">
        <f t="shared" si="31"/>
        <v>-0.0018185555263934108</v>
      </c>
      <c r="AA59" s="60">
        <f t="shared" si="31"/>
        <v>-9.508287037037117E-07</v>
      </c>
      <c r="AB59" s="60">
        <f t="shared" si="31"/>
        <v>-7.966592066486141</v>
      </c>
    </row>
    <row r="60" spans="1:28" ht="12.75">
      <c r="A60" s="12" t="s">
        <v>70</v>
      </c>
      <c r="B60" s="1">
        <f>'DATOS MENSUALES'!E510</f>
        <v>0.172</v>
      </c>
      <c r="C60" s="1">
        <f>'DATOS MENSUALES'!E511</f>
        <v>0.358</v>
      </c>
      <c r="D60" s="1">
        <f>'DATOS MENSUALES'!E512</f>
        <v>0.255</v>
      </c>
      <c r="E60" s="1">
        <f>'DATOS MENSUALES'!E513</f>
        <v>0.214</v>
      </c>
      <c r="F60" s="1">
        <f>'DATOS MENSUALES'!E514</f>
        <v>0.181</v>
      </c>
      <c r="G60" s="1">
        <f>'DATOS MENSUALES'!E515</f>
        <v>0.158</v>
      </c>
      <c r="H60" s="1">
        <f>'DATOS MENSUALES'!E516</f>
        <v>0.283</v>
      </c>
      <c r="I60" s="1">
        <f>'DATOS MENSUALES'!E517</f>
        <v>0.358</v>
      </c>
      <c r="J60" s="1">
        <f>'DATOS MENSUALES'!E518</f>
        <v>0.293</v>
      </c>
      <c r="K60" s="1">
        <f>'DATOS MENSUALES'!E519</f>
        <v>0.242</v>
      </c>
      <c r="L60" s="1">
        <f>'DATOS MENSUALES'!E520</f>
        <v>0.206</v>
      </c>
      <c r="M60" s="1">
        <f>'DATOS MENSUALES'!E521</f>
        <v>0.173</v>
      </c>
      <c r="N60" s="1">
        <f t="shared" si="26"/>
        <v>2.893</v>
      </c>
      <c r="O60" s="10"/>
      <c r="P60" s="60">
        <f t="shared" si="27"/>
        <v>-0.0028041247789290995</v>
      </c>
      <c r="Q60" s="60">
        <f t="shared" si="28"/>
        <v>-0.0008577852927031994</v>
      </c>
      <c r="R60" s="60">
        <f t="shared" si="29"/>
        <v>-0.03308084490289603</v>
      </c>
      <c r="S60" s="60">
        <f t="shared" si="30"/>
        <v>-0.10076100503703685</v>
      </c>
      <c r="T60" s="60">
        <f t="shared" si="31"/>
        <v>-0.2720023704293175</v>
      </c>
      <c r="U60" s="60">
        <f t="shared" si="31"/>
        <v>-0.1580080617686542</v>
      </c>
      <c r="V60" s="60">
        <f t="shared" si="31"/>
        <v>-0.038593704087931655</v>
      </c>
      <c r="W60" s="60">
        <f t="shared" si="31"/>
        <v>-0.008300038341914335</v>
      </c>
      <c r="X60" s="60">
        <f t="shared" si="31"/>
        <v>-0.0025560270954169784</v>
      </c>
      <c r="Y60" s="60">
        <f t="shared" si="31"/>
        <v>-0.0011009453814139973</v>
      </c>
      <c r="Z60" s="60">
        <f t="shared" si="31"/>
        <v>-0.00042289855394162033</v>
      </c>
      <c r="AA60" s="60">
        <f t="shared" si="31"/>
        <v>-0.0005088066620370376</v>
      </c>
      <c r="AB60" s="60">
        <f t="shared" si="31"/>
        <v>-31.143254852676243</v>
      </c>
    </row>
    <row r="61" spans="1:28" ht="12.75">
      <c r="A61" s="12" t="s">
        <v>71</v>
      </c>
      <c r="B61" s="1">
        <f>'DATOS MENSUALES'!E522</f>
        <v>0.142</v>
      </c>
      <c r="C61" s="1">
        <f>'DATOS MENSUALES'!E523</f>
        <v>0.209</v>
      </c>
      <c r="D61" s="1">
        <f>'DATOS MENSUALES'!E524</f>
        <v>0.312</v>
      </c>
      <c r="E61" s="1">
        <f>'DATOS MENSUALES'!E525</f>
        <v>0.394</v>
      </c>
      <c r="F61" s="1">
        <f>'DATOS MENSUALES'!E526</f>
        <v>0.316</v>
      </c>
      <c r="G61" s="1">
        <f>'DATOS MENSUALES'!E527</f>
        <v>0.578</v>
      </c>
      <c r="H61" s="1">
        <f>'DATOS MENSUALES'!E528</f>
        <v>0.648</v>
      </c>
      <c r="I61" s="1">
        <f>'DATOS MENSUALES'!E529</f>
        <v>1.633</v>
      </c>
      <c r="J61" s="1">
        <f>'DATOS MENSUALES'!E530</f>
        <v>0.824</v>
      </c>
      <c r="K61" s="1">
        <f>'DATOS MENSUALES'!E531</f>
        <v>0.651</v>
      </c>
      <c r="L61" s="1">
        <f>'DATOS MENSUALES'!E532</f>
        <v>0.505</v>
      </c>
      <c r="M61" s="1">
        <f>'DATOS MENSUALES'!E533</f>
        <v>0.394</v>
      </c>
      <c r="N61" s="1">
        <f t="shared" si="26"/>
        <v>6.606</v>
      </c>
      <c r="O61" s="10"/>
      <c r="P61" s="60">
        <f t="shared" si="27"/>
        <v>-0.005001540254135711</v>
      </c>
      <c r="Q61" s="60">
        <f t="shared" si="28"/>
        <v>-0.014529490349865712</v>
      </c>
      <c r="R61" s="60">
        <f t="shared" si="29"/>
        <v>-0.018402912181821652</v>
      </c>
      <c r="S61" s="60">
        <f t="shared" si="30"/>
        <v>-0.023230445037036956</v>
      </c>
      <c r="T61" s="60">
        <f t="shared" si="31"/>
        <v>-0.13494589469584636</v>
      </c>
      <c r="U61" s="60">
        <f t="shared" si="31"/>
        <v>-0.0017549755289847562</v>
      </c>
      <c r="V61" s="60">
        <f t="shared" si="31"/>
        <v>1.981584319781853E-05</v>
      </c>
      <c r="W61" s="60">
        <f t="shared" si="31"/>
        <v>1.2337543998295732</v>
      </c>
      <c r="X61" s="60">
        <f t="shared" si="31"/>
        <v>0.06129008321036815</v>
      </c>
      <c r="Y61" s="60">
        <f t="shared" si="31"/>
        <v>0.028580321796960705</v>
      </c>
      <c r="Z61" s="60">
        <f t="shared" si="31"/>
        <v>0.011230303559006038</v>
      </c>
      <c r="AA61" s="60">
        <f t="shared" si="31"/>
        <v>0.0028131732546296294</v>
      </c>
      <c r="AB61" s="60">
        <f t="shared" si="31"/>
        <v>0.1820797556185537</v>
      </c>
    </row>
    <row r="62" spans="1:28" ht="12.75">
      <c r="A62" s="12" t="s">
        <v>72</v>
      </c>
      <c r="B62" s="1">
        <f>'DATOS MENSUALES'!E534</f>
        <v>0.322</v>
      </c>
      <c r="C62" s="1">
        <f>'DATOS MENSUALES'!E535</f>
        <v>1.161</v>
      </c>
      <c r="D62" s="1">
        <f>'DATOS MENSUALES'!E536</f>
        <v>0.504</v>
      </c>
      <c r="E62" s="1">
        <f>'DATOS MENSUALES'!E537</f>
        <v>0.701</v>
      </c>
      <c r="F62" s="1">
        <f>'DATOS MENSUALES'!E538</f>
        <v>1.436</v>
      </c>
      <c r="G62" s="1">
        <f>'DATOS MENSUALES'!E539</f>
        <v>0.774</v>
      </c>
      <c r="H62" s="1">
        <f>'DATOS MENSUALES'!E540</f>
        <v>0.769</v>
      </c>
      <c r="I62" s="1">
        <f>'DATOS MENSUALES'!E541</f>
        <v>0.762</v>
      </c>
      <c r="J62" s="1">
        <f>'DATOS MENSUALES'!E542</f>
        <v>0.601</v>
      </c>
      <c r="K62" s="1">
        <f>'DATOS MENSUALES'!E543</f>
        <v>0.476</v>
      </c>
      <c r="L62" s="1">
        <f>'DATOS MENSUALES'!E544</f>
        <v>0.386</v>
      </c>
      <c r="M62" s="1">
        <f>'DATOS MENSUALES'!E545</f>
        <v>0.316</v>
      </c>
      <c r="N62" s="1">
        <f t="shared" si="26"/>
        <v>8.208</v>
      </c>
      <c r="O62" s="10"/>
      <c r="P62" s="60">
        <f t="shared" si="27"/>
        <v>7.253243766869799E-07</v>
      </c>
      <c r="Q62" s="60">
        <f t="shared" si="28"/>
        <v>0.35487212776032734</v>
      </c>
      <c r="R62" s="60">
        <f t="shared" si="29"/>
        <v>-0.00037348368595389094</v>
      </c>
      <c r="S62" s="60">
        <f t="shared" si="30"/>
        <v>1.0171296296296688E-05</v>
      </c>
      <c r="T62" s="60">
        <f t="shared" si="31"/>
        <v>0.22373229186062726</v>
      </c>
      <c r="U62" s="60">
        <f t="shared" si="31"/>
        <v>0.00042829938286097793</v>
      </c>
      <c r="V62" s="60">
        <f t="shared" si="31"/>
        <v>0.0032457761765311553</v>
      </c>
      <c r="W62" s="60">
        <f t="shared" si="31"/>
        <v>0.008185045043760598</v>
      </c>
      <c r="X62" s="60">
        <f t="shared" si="31"/>
        <v>0.00502417363185575</v>
      </c>
      <c r="Y62" s="60">
        <f t="shared" si="31"/>
        <v>0.002234856283875261</v>
      </c>
      <c r="Z62" s="60">
        <f t="shared" si="31"/>
        <v>0.0011556216113476363</v>
      </c>
      <c r="AA62" s="60">
        <f t="shared" si="31"/>
        <v>0.0002520367546296294</v>
      </c>
      <c r="AB62" s="60">
        <f t="shared" si="31"/>
        <v>10.201199290230115</v>
      </c>
    </row>
    <row r="63" spans="1:28" ht="12.75">
      <c r="A63" s="12" t="s">
        <v>73</v>
      </c>
      <c r="B63" s="1">
        <f>'DATOS MENSUALES'!E546</f>
        <v>0.253</v>
      </c>
      <c r="C63" s="1">
        <f>'DATOS MENSUALES'!E547</f>
        <v>0.307</v>
      </c>
      <c r="D63" s="1">
        <f>'DATOS MENSUALES'!E548</f>
        <v>0.551</v>
      </c>
      <c r="E63" s="1">
        <f>'DATOS MENSUALES'!E549</f>
        <v>0.429</v>
      </c>
      <c r="F63" s="1">
        <f>'DATOS MENSUALES'!E550</f>
        <v>1.004</v>
      </c>
      <c r="G63" s="1">
        <f>'DATOS MENSUALES'!E551</f>
        <v>0.706</v>
      </c>
      <c r="H63" s="1">
        <f>'DATOS MENSUALES'!E552</f>
        <v>0.61</v>
      </c>
      <c r="I63" s="1">
        <f>'DATOS MENSUALES'!E553</f>
        <v>0.521</v>
      </c>
      <c r="J63" s="1">
        <f>'DATOS MENSUALES'!E554</f>
        <v>0.409</v>
      </c>
      <c r="K63" s="1">
        <f>'DATOS MENSUALES'!E555</f>
        <v>0.326</v>
      </c>
      <c r="L63" s="1">
        <f>'DATOS MENSUALES'!E556</f>
        <v>0.268</v>
      </c>
      <c r="M63" s="1">
        <f>'DATOS MENSUALES'!E557</f>
        <v>0.517</v>
      </c>
      <c r="N63" s="1">
        <f t="shared" si="26"/>
        <v>5.901</v>
      </c>
      <c r="O63" s="10"/>
      <c r="P63" s="60">
        <f t="shared" si="27"/>
        <v>-0.00021616367768942878</v>
      </c>
      <c r="Q63" s="60">
        <f t="shared" si="28"/>
        <v>-0.003113105009645343</v>
      </c>
      <c r="R63" s="60">
        <f t="shared" si="29"/>
        <v>-1.5653426312018104E-05</v>
      </c>
      <c r="S63" s="60">
        <f t="shared" si="30"/>
        <v>-0.015687583370370312</v>
      </c>
      <c r="T63" s="60">
        <f t="shared" si="31"/>
        <v>0.005366338240792893</v>
      </c>
      <c r="U63" s="60">
        <f t="shared" si="31"/>
        <v>4.0174925216348937E-07</v>
      </c>
      <c r="V63" s="60">
        <f t="shared" si="31"/>
        <v>-1.3091209895094106E-06</v>
      </c>
      <c r="W63" s="60">
        <f t="shared" si="31"/>
        <v>-6.148814287850996E-05</v>
      </c>
      <c r="X63" s="60">
        <f t="shared" si="31"/>
        <v>-8.904847483095389E-06</v>
      </c>
      <c r="Y63" s="60">
        <f t="shared" si="31"/>
        <v>-7.141753314828536E-06</v>
      </c>
      <c r="Z63" s="60">
        <f t="shared" si="31"/>
        <v>-2.2278707460277656E-06</v>
      </c>
      <c r="AA63" s="60">
        <f t="shared" si="31"/>
        <v>0.01843461400462963</v>
      </c>
      <c r="AB63" s="60">
        <f t="shared" si="31"/>
        <v>-0.002640209546734628</v>
      </c>
    </row>
    <row r="64" spans="1:28" ht="12.75">
      <c r="A64" s="12" t="s">
        <v>74</v>
      </c>
      <c r="B64" s="1">
        <f>'DATOS MENSUALES'!E558</f>
        <v>0.268</v>
      </c>
      <c r="C64" s="1">
        <f>'DATOS MENSUALES'!E559</f>
        <v>0.218</v>
      </c>
      <c r="D64" s="1">
        <f>'DATOS MENSUALES'!E560</f>
        <v>0.194</v>
      </c>
      <c r="E64" s="1">
        <f>'DATOS MENSUALES'!E561</f>
        <v>0.66</v>
      </c>
      <c r="F64" s="1">
        <f>'DATOS MENSUALES'!E562</f>
        <v>0.566</v>
      </c>
      <c r="G64" s="1">
        <f>'DATOS MENSUALES'!E563</f>
        <v>0.431</v>
      </c>
      <c r="H64" s="1">
        <f>'DATOS MENSUALES'!E564</f>
        <v>0.464</v>
      </c>
      <c r="I64" s="1">
        <f>'DATOS MENSUALES'!E565</f>
        <v>0.424</v>
      </c>
      <c r="J64" s="1">
        <f>'DATOS MENSUALES'!E566</f>
        <v>0.339</v>
      </c>
      <c r="K64" s="1">
        <f>'DATOS MENSUALES'!E567</f>
        <v>0.293</v>
      </c>
      <c r="L64" s="1">
        <f>'DATOS MENSUALES'!E568</f>
        <v>0.234</v>
      </c>
      <c r="M64" s="1">
        <f>'DATOS MENSUALES'!E569</f>
        <v>0.209</v>
      </c>
      <c r="N64" s="1">
        <f t="shared" si="26"/>
        <v>4.3</v>
      </c>
      <c r="O64" s="10"/>
      <c r="P64" s="60">
        <f t="shared" si="27"/>
        <v>-9.121707644975926E-05</v>
      </c>
      <c r="Q64" s="60">
        <f t="shared" si="28"/>
        <v>-0.012980385389121912</v>
      </c>
      <c r="R64" s="60">
        <f t="shared" si="29"/>
        <v>-0.055749601172179766</v>
      </c>
      <c r="S64" s="60">
        <f t="shared" si="30"/>
        <v>-7.2263703703699745E-06</v>
      </c>
      <c r="T64" s="60">
        <f t="shared" si="31"/>
        <v>-0.018175731300529463</v>
      </c>
      <c r="U64" s="60">
        <f t="shared" si="31"/>
        <v>-0.019167329121959977</v>
      </c>
      <c r="V64" s="60">
        <f t="shared" si="31"/>
        <v>-0.0038654130934412953</v>
      </c>
      <c r="W64" s="60">
        <f t="shared" si="31"/>
        <v>-0.0025416086600961465</v>
      </c>
      <c r="X64" s="60">
        <f t="shared" si="31"/>
        <v>-0.000746815921863259</v>
      </c>
      <c r="Y64" s="60">
        <f t="shared" si="31"/>
        <v>-0.00014270782149664575</v>
      </c>
      <c r="Z64" s="60">
        <f t="shared" si="31"/>
        <v>-0.0001042251544925842</v>
      </c>
      <c r="AA64" s="60">
        <f t="shared" si="31"/>
        <v>-8.421966203703721E-05</v>
      </c>
      <c r="AB64" s="60">
        <f t="shared" si="31"/>
        <v>-5.260871094386965</v>
      </c>
    </row>
    <row r="65" spans="1:28" ht="12.75">
      <c r="A65" s="12" t="s">
        <v>75</v>
      </c>
      <c r="B65" s="1">
        <f>'DATOS MENSUALES'!E570</f>
        <v>0.207</v>
      </c>
      <c r="C65" s="1">
        <f>'DATOS MENSUALES'!E571</f>
        <v>0.2</v>
      </c>
      <c r="D65" s="1">
        <f>'DATOS MENSUALES'!E572</f>
        <v>0.237</v>
      </c>
      <c r="E65" s="1">
        <f>'DATOS MENSUALES'!E573</f>
        <v>0.417</v>
      </c>
      <c r="F65" s="1">
        <f>'DATOS MENSUALES'!E574</f>
        <v>0.407</v>
      </c>
      <c r="G65" s="1">
        <f>'DATOS MENSUALES'!E575</f>
        <v>0.355</v>
      </c>
      <c r="H65" s="1">
        <f>'DATOS MENSUALES'!E576</f>
        <v>0.523</v>
      </c>
      <c r="I65" s="1">
        <f>'DATOS MENSUALES'!E577</f>
        <v>0.493</v>
      </c>
      <c r="J65" s="1">
        <f>'DATOS MENSUALES'!E578</f>
        <v>0.556</v>
      </c>
      <c r="K65" s="1">
        <f>'DATOS MENSUALES'!E579</f>
        <v>0.456</v>
      </c>
      <c r="L65" s="1">
        <f>'DATOS MENSUALES'!E580</f>
        <v>0.373</v>
      </c>
      <c r="M65" s="1">
        <f>'DATOS MENSUALES'!E581</f>
        <v>0.302</v>
      </c>
      <c r="N65" s="1">
        <f t="shared" si="26"/>
        <v>4.526</v>
      </c>
      <c r="O65" s="10"/>
      <c r="P65" s="60">
        <f t="shared" si="27"/>
        <v>-0.001191526800278961</v>
      </c>
      <c r="Q65" s="60">
        <f t="shared" si="28"/>
        <v>-0.016197186674245873</v>
      </c>
      <c r="R65" s="60">
        <f t="shared" si="29"/>
        <v>-0.038963442915292724</v>
      </c>
      <c r="S65" s="60">
        <f t="shared" si="30"/>
        <v>-0.018053459370370308</v>
      </c>
      <c r="T65" s="60">
        <f t="shared" si="31"/>
        <v>-0.07511098162904194</v>
      </c>
      <c r="U65" s="60">
        <f t="shared" si="31"/>
        <v>-0.04057325929000407</v>
      </c>
      <c r="V65" s="60">
        <f t="shared" si="31"/>
        <v>-0.0009394468978490119</v>
      </c>
      <c r="W65" s="60">
        <f t="shared" si="31"/>
        <v>-0.00030713285637713354</v>
      </c>
      <c r="X65" s="60">
        <f t="shared" si="31"/>
        <v>0.002013393590533438</v>
      </c>
      <c r="Y65" s="60">
        <f t="shared" si="31"/>
        <v>0.001358132303159007</v>
      </c>
      <c r="Z65" s="60">
        <f t="shared" si="31"/>
        <v>0.0007771501044605835</v>
      </c>
      <c r="AA65" s="60">
        <f t="shared" si="31"/>
        <v>0.00011885358796296274</v>
      </c>
      <c r="AB65" s="60">
        <f t="shared" si="31"/>
        <v>-3.464969645152803</v>
      </c>
    </row>
    <row r="66" spans="1:28" ht="12.75">
      <c r="A66" s="12" t="s">
        <v>76</v>
      </c>
      <c r="B66" s="1">
        <f>'DATOS MENSUALES'!E582</f>
        <v>0.287</v>
      </c>
      <c r="C66" s="1">
        <f>'DATOS MENSUALES'!E583</f>
        <v>0.22</v>
      </c>
      <c r="D66" s="1">
        <f>'DATOS MENSUALES'!E584</f>
        <v>0.183</v>
      </c>
      <c r="E66" s="1">
        <f>'DATOS MENSUALES'!E585</f>
        <v>0.15</v>
      </c>
      <c r="F66" s="1">
        <f>'DATOS MENSUALES'!E586</f>
        <v>0.142</v>
      </c>
      <c r="G66" s="1">
        <f>'DATOS MENSUALES'!E587</f>
        <v>0.132</v>
      </c>
      <c r="H66" s="1">
        <f>'DATOS MENSUALES'!E588</f>
        <v>0.21</v>
      </c>
      <c r="I66" s="1">
        <f>'DATOS MENSUALES'!E589</f>
        <v>0.224</v>
      </c>
      <c r="J66" s="1">
        <f>'DATOS MENSUALES'!E590</f>
        <v>0.214</v>
      </c>
      <c r="K66" s="1">
        <f>'DATOS MENSUALES'!E591</f>
        <v>0.147</v>
      </c>
      <c r="L66" s="1">
        <f>'DATOS MENSUALES'!E592</f>
        <v>0.132</v>
      </c>
      <c r="M66" s="1">
        <f>'DATOS MENSUALES'!E593</f>
        <v>0.118</v>
      </c>
      <c r="N66" s="1">
        <f t="shared" si="26"/>
        <v>2.159</v>
      </c>
      <c r="O66" s="10"/>
      <c r="P66" s="60">
        <f t="shared" si="27"/>
        <v>-1.7606745182541734E-05</v>
      </c>
      <c r="Q66" s="60">
        <f t="shared" si="28"/>
        <v>-0.012651804842289956</v>
      </c>
      <c r="R66" s="60">
        <f t="shared" si="29"/>
        <v>-0.06070547767975553</v>
      </c>
      <c r="S66" s="60">
        <f t="shared" si="30"/>
        <v>-0.1483159063703701</v>
      </c>
      <c r="T66" s="60">
        <f t="shared" si="31"/>
        <v>-0.32413544914625975</v>
      </c>
      <c r="U66" s="60">
        <f t="shared" si="31"/>
        <v>-0.18191917859647794</v>
      </c>
      <c r="V66" s="60">
        <f t="shared" si="31"/>
        <v>-0.0693958226196121</v>
      </c>
      <c r="W66" s="60">
        <f t="shared" si="31"/>
        <v>-0.03809235921106037</v>
      </c>
      <c r="X66" s="60">
        <f t="shared" si="31"/>
        <v>-0.010039571087152512</v>
      </c>
      <c r="Y66" s="60">
        <f t="shared" si="31"/>
        <v>-0.007792725426179825</v>
      </c>
      <c r="Z66" s="60">
        <f t="shared" si="31"/>
        <v>-0.0033119871875504354</v>
      </c>
      <c r="AA66" s="60">
        <f t="shared" si="31"/>
        <v>-0.0024512737453703717</v>
      </c>
      <c r="AB66" s="60">
        <f t="shared" si="31"/>
        <v>-58.42065259648342</v>
      </c>
    </row>
    <row r="67" spans="1:28" ht="12.75">
      <c r="A67" s="12" t="s">
        <v>77</v>
      </c>
      <c r="B67" s="1">
        <f>'DATOS MENSUALES'!E594</f>
        <v>0.103</v>
      </c>
      <c r="C67" s="1">
        <f>'DATOS MENSUALES'!E595</f>
        <v>0.431</v>
      </c>
      <c r="D67" s="1">
        <f>'DATOS MENSUALES'!E596</f>
        <v>2.801</v>
      </c>
      <c r="E67" s="1">
        <f>'DATOS MENSUALES'!E597</f>
        <v>1.006</v>
      </c>
      <c r="F67" s="1">
        <f>'DATOS MENSUALES'!E598</f>
        <v>0.815</v>
      </c>
      <c r="G67" s="1">
        <f>'DATOS MENSUALES'!E599</f>
        <v>0.636</v>
      </c>
      <c r="H67" s="1">
        <f>'DATOS MENSUALES'!E600</f>
        <v>0.518</v>
      </c>
      <c r="I67" s="1">
        <f>'DATOS MENSUALES'!E601</f>
        <v>0.418</v>
      </c>
      <c r="J67" s="1">
        <f>'DATOS MENSUALES'!E602</f>
        <v>0.328</v>
      </c>
      <c r="K67" s="1">
        <f>'DATOS MENSUALES'!E603</f>
        <v>0.263</v>
      </c>
      <c r="L67" s="1">
        <f>'DATOS MENSUALES'!E604</f>
        <v>0.219</v>
      </c>
      <c r="M67" s="1">
        <f>'DATOS MENSUALES'!E605</f>
        <v>0.183</v>
      </c>
      <c r="N67" s="1">
        <f t="shared" si="26"/>
        <v>7.721000000000001</v>
      </c>
      <c r="O67" s="10"/>
      <c r="P67" s="60">
        <f t="shared" si="27"/>
        <v>-0.009263004690086127</v>
      </c>
      <c r="Q67" s="60">
        <f t="shared" si="28"/>
        <v>-1.0670015154993259E-05</v>
      </c>
      <c r="R67" s="60">
        <f t="shared" si="29"/>
        <v>11.014915598123277</v>
      </c>
      <c r="S67" s="60">
        <f t="shared" si="30"/>
        <v>0.03485896296296307</v>
      </c>
      <c r="T67" s="60">
        <f t="shared" si="31"/>
        <v>-2.69969515749802E-06</v>
      </c>
      <c r="U67" s="60">
        <f t="shared" si="31"/>
        <v>-0.0002455638361472863</v>
      </c>
      <c r="V67" s="60">
        <f t="shared" si="31"/>
        <v>-0.0010907992256727033</v>
      </c>
      <c r="W67" s="60">
        <f t="shared" si="31"/>
        <v>-0.002891794994806891</v>
      </c>
      <c r="X67" s="60">
        <f t="shared" si="31"/>
        <v>-0.0010527183764087135</v>
      </c>
      <c r="Y67" s="60">
        <f t="shared" si="31"/>
        <v>-0.0005565801562073872</v>
      </c>
      <c r="Z67" s="60">
        <f t="shared" si="31"/>
        <v>-0.00023902759250911323</v>
      </c>
      <c r="AA67" s="60">
        <f t="shared" si="31"/>
        <v>-0.0003405558287037041</v>
      </c>
      <c r="AB67" s="60">
        <f t="shared" si="31"/>
        <v>4.756786443400924</v>
      </c>
    </row>
    <row r="68" spans="1:28" ht="12.75">
      <c r="A68" s="12" t="s">
        <v>78</v>
      </c>
      <c r="B68" s="1">
        <f>'DATOS MENSUALES'!E606</f>
        <v>0.488</v>
      </c>
      <c r="C68" s="1">
        <f>'DATOS MENSUALES'!E607</f>
        <v>0.279</v>
      </c>
      <c r="D68" s="1">
        <f>'DATOS MENSUALES'!E608</f>
        <v>0.235</v>
      </c>
      <c r="E68" s="1">
        <f>'DATOS MENSUALES'!E609</f>
        <v>0.32</v>
      </c>
      <c r="F68" s="1">
        <f>'DATOS MENSUALES'!E610</f>
        <v>0.631</v>
      </c>
      <c r="G68" s="1">
        <f>'DATOS MENSUALES'!E611</f>
        <v>0.769</v>
      </c>
      <c r="H68" s="1">
        <f>'DATOS MENSUALES'!E612</f>
        <v>0.582</v>
      </c>
      <c r="I68" s="1">
        <f>'DATOS MENSUALES'!E613</f>
        <v>0.467</v>
      </c>
      <c r="J68" s="1">
        <f>'DATOS MENSUALES'!E614</f>
        <v>0.37</v>
      </c>
      <c r="K68" s="1">
        <f>'DATOS MENSUALES'!E615</f>
        <v>0.295</v>
      </c>
      <c r="L68" s="1">
        <f>'DATOS MENSUALES'!E616</f>
        <v>0.242</v>
      </c>
      <c r="M68" s="1">
        <f>'DATOS MENSUALES'!E617</f>
        <v>0.202</v>
      </c>
      <c r="N68" s="1">
        <f t="shared" si="26"/>
        <v>4.88</v>
      </c>
      <c r="O68" s="10"/>
      <c r="P68" s="60">
        <f t="shared" si="27"/>
        <v>0.00535798307506539</v>
      </c>
      <c r="Q68" s="60">
        <f t="shared" si="28"/>
        <v>-0.005269400301656356</v>
      </c>
      <c r="R68" s="60">
        <f t="shared" si="29"/>
        <v>-0.039657106734851955</v>
      </c>
      <c r="S68" s="60">
        <f t="shared" si="30"/>
        <v>-0.046397279703703574</v>
      </c>
      <c r="T68" s="60">
        <f t="shared" si="31"/>
        <v>-0.007753485408656149</v>
      </c>
      <c r="U68" s="60">
        <f t="shared" si="31"/>
        <v>0.0003485983670207577</v>
      </c>
      <c r="V68" s="60">
        <f t="shared" si="31"/>
        <v>-5.9042884074908876E-05</v>
      </c>
      <c r="W68" s="60">
        <f t="shared" si="31"/>
        <v>-0.0008166058825479328</v>
      </c>
      <c r="X68" s="60">
        <f t="shared" si="31"/>
        <v>-0.00021306791359879744</v>
      </c>
      <c r="Y68" s="60">
        <f t="shared" si="31"/>
        <v>-0.0001269417870613841</v>
      </c>
      <c r="Z68" s="60">
        <f t="shared" si="31"/>
        <v>-5.959597542922342E-05</v>
      </c>
      <c r="AA68" s="60">
        <f t="shared" si="31"/>
        <v>-0.00013135474537037044</v>
      </c>
      <c r="AB68" s="60">
        <f t="shared" si="31"/>
        <v>-1.5577176506404027</v>
      </c>
    </row>
    <row r="69" spans="1:28" ht="12.75">
      <c r="A69" s="12" t="s">
        <v>79</v>
      </c>
      <c r="B69" s="1">
        <f>'DATOS MENSUALES'!E618</f>
        <v>0.17</v>
      </c>
      <c r="C69" s="1">
        <f>'DATOS MENSUALES'!E619</f>
        <v>0.146</v>
      </c>
      <c r="D69" s="1">
        <f>'DATOS MENSUALES'!E620</f>
        <v>0.125</v>
      </c>
      <c r="E69" s="1">
        <f>'DATOS MENSUALES'!E621</f>
        <v>0.108</v>
      </c>
      <c r="F69" s="1">
        <f>'DATOS MENSUALES'!E622</f>
        <v>0.094</v>
      </c>
      <c r="G69" s="1">
        <f>'DATOS MENSUALES'!E623</f>
        <v>0.085</v>
      </c>
      <c r="H69" s="1">
        <f>'DATOS MENSUALES'!E624</f>
        <v>0.097</v>
      </c>
      <c r="I69" s="1">
        <f>'DATOS MENSUALES'!E625</f>
        <v>0.083</v>
      </c>
      <c r="J69" s="1">
        <f>'DATOS MENSUALES'!E626</f>
        <v>0.077</v>
      </c>
      <c r="K69" s="1">
        <f>'DATOS MENSUALES'!E627</f>
        <v>0.072</v>
      </c>
      <c r="L69" s="1">
        <f>'DATOS MENSUALES'!E628</f>
        <v>0.069</v>
      </c>
      <c r="M69" s="1">
        <f>'DATOS MENSUALES'!E629</f>
        <v>0.064</v>
      </c>
      <c r="N69" s="1">
        <f t="shared" si="26"/>
        <v>1.19</v>
      </c>
      <c r="O69" s="10"/>
      <c r="P69" s="60">
        <f t="shared" si="27"/>
        <v>-0.0029251365984883267</v>
      </c>
      <c r="Q69" s="60">
        <f t="shared" si="28"/>
        <v>-0.028938727256890485</v>
      </c>
      <c r="R69" s="60">
        <f t="shared" si="29"/>
        <v>-0.09174309681060952</v>
      </c>
      <c r="S69" s="60">
        <f t="shared" si="30"/>
        <v>-0.18649564237037006</v>
      </c>
      <c r="T69" s="60">
        <f t="shared" si="31"/>
        <v>-0.39694260924543345</v>
      </c>
      <c r="U69" s="60">
        <f t="shared" si="31"/>
        <v>-0.23104740369083063</v>
      </c>
      <c r="V69" s="60">
        <f t="shared" si="31"/>
        <v>-0.14382790686479116</v>
      </c>
      <c r="W69" s="60">
        <f t="shared" si="31"/>
        <v>-0.10885225784949012</v>
      </c>
      <c r="X69" s="60">
        <f t="shared" si="31"/>
        <v>-0.0438851029301277</v>
      </c>
      <c r="Y69" s="60">
        <f t="shared" si="31"/>
        <v>-0.020404061944774846</v>
      </c>
      <c r="Z69" s="60">
        <f t="shared" si="31"/>
        <v>-0.009536301972674402</v>
      </c>
      <c r="AA69" s="60">
        <f t="shared" si="31"/>
        <v>-0.006733424245370373</v>
      </c>
      <c r="AB69" s="60">
        <f t="shared" si="31"/>
        <v>-114.0285353951033</v>
      </c>
    </row>
    <row r="70" spans="1:28" ht="12.75">
      <c r="A70" s="12" t="s">
        <v>80</v>
      </c>
      <c r="B70" s="1">
        <f>'DATOS MENSUALES'!E630</f>
        <v>0.391</v>
      </c>
      <c r="C70" s="1">
        <f>'DATOS MENSUALES'!E631</f>
        <v>0.144</v>
      </c>
      <c r="D70" s="1">
        <f>'DATOS MENSUALES'!E632</f>
        <v>0.167</v>
      </c>
      <c r="E70" s="1">
        <f>'DATOS MENSUALES'!E633</f>
        <v>0.118</v>
      </c>
      <c r="F70" s="1">
        <f>'DATOS MENSUALES'!E634</f>
        <v>0.102</v>
      </c>
      <c r="G70" s="1">
        <f>'DATOS MENSUALES'!E635</f>
        <v>0.094</v>
      </c>
      <c r="H70" s="1">
        <f>'DATOS MENSUALES'!E636</f>
        <v>0.118</v>
      </c>
      <c r="I70" s="1">
        <f>'DATOS MENSUALES'!E637</f>
        <v>0.148</v>
      </c>
      <c r="J70" s="1">
        <f>'DATOS MENSUALES'!E638</f>
        <v>0.151</v>
      </c>
      <c r="K70" s="1">
        <f>'DATOS MENSUALES'!E639</f>
        <v>0.131</v>
      </c>
      <c r="L70" s="1">
        <f>'DATOS MENSUALES'!E640</f>
        <v>0.112</v>
      </c>
      <c r="M70" s="1">
        <f>'DATOS MENSUALES'!E641</f>
        <v>0.1</v>
      </c>
      <c r="N70" s="1">
        <f t="shared" si="26"/>
        <v>1.776</v>
      </c>
      <c r="O70" s="10"/>
      <c r="P70" s="60">
        <f t="shared" si="27"/>
        <v>0.0004742755082609846</v>
      </c>
      <c r="Q70" s="60">
        <f t="shared" si="28"/>
        <v>-0.029507969258267895</v>
      </c>
      <c r="R70" s="60">
        <f t="shared" si="29"/>
        <v>-0.06842553296350207</v>
      </c>
      <c r="S70" s="60">
        <f t="shared" si="30"/>
        <v>-0.17687338903703675</v>
      </c>
      <c r="T70" s="60">
        <f t="shared" si="31"/>
        <v>-0.3841204752895106</v>
      </c>
      <c r="U70" s="60">
        <f t="shared" si="31"/>
        <v>-0.2210294478623182</v>
      </c>
      <c r="V70" s="60">
        <f t="shared" si="31"/>
        <v>-0.12721753090611346</v>
      </c>
      <c r="W70" s="60">
        <f t="shared" si="31"/>
        <v>-0.07017398551133586</v>
      </c>
      <c r="X70" s="60">
        <f t="shared" si="31"/>
        <v>-0.021654013145003755</v>
      </c>
      <c r="Y70" s="60">
        <f t="shared" si="31"/>
        <v>-0.009835774428934642</v>
      </c>
      <c r="Z70" s="60">
        <f t="shared" si="31"/>
        <v>-0.004832003771572476</v>
      </c>
      <c r="AA70" s="60">
        <f t="shared" si="31"/>
        <v>-0.0035698852453703717</v>
      </c>
      <c r="AB70" s="60">
        <f t="shared" si="31"/>
        <v>-77.48378476636498</v>
      </c>
    </row>
    <row r="71" spans="1:28" ht="12.75">
      <c r="A71" s="12" t="s">
        <v>81</v>
      </c>
      <c r="B71" s="1">
        <f>'DATOS MENSUALES'!E642</f>
        <v>1.403</v>
      </c>
      <c r="C71" s="1">
        <f>'DATOS MENSUALES'!E643</f>
        <v>0.448</v>
      </c>
      <c r="D71" s="1">
        <f>'DATOS MENSUALES'!E644</f>
        <v>0.377</v>
      </c>
      <c r="E71" s="1">
        <f>'DATOS MENSUALES'!E645</f>
        <v>0.428</v>
      </c>
      <c r="F71" s="1">
        <f>'DATOS MENSUALES'!E646</f>
        <v>0.968</v>
      </c>
      <c r="G71" s="1">
        <f>'DATOS MENSUALES'!E647</f>
        <v>0.581</v>
      </c>
      <c r="H71" s="1">
        <f>'DATOS MENSUALES'!E648</f>
        <v>0.459</v>
      </c>
      <c r="I71" s="1">
        <f>'DATOS MENSUALES'!E649</f>
        <v>0.629</v>
      </c>
      <c r="J71" s="1">
        <f>'DATOS MENSUALES'!E650</f>
        <v>0.492</v>
      </c>
      <c r="K71" s="1">
        <f>'DATOS MENSUALES'!E651</f>
        <v>0.403</v>
      </c>
      <c r="L71" s="1">
        <f>'DATOS MENSUALES'!E652</f>
        <v>0.331</v>
      </c>
      <c r="M71" s="1">
        <f>'DATOS MENSUALES'!E653</f>
        <v>0.269</v>
      </c>
      <c r="N71" s="1">
        <f t="shared" si="26"/>
        <v>6.787999999999999</v>
      </c>
      <c r="O71" s="10"/>
      <c r="P71" s="60">
        <f t="shared" si="27"/>
        <v>1.2949749962052306</v>
      </c>
      <c r="Q71" s="60">
        <f t="shared" si="28"/>
        <v>-1.261398106408321E-07</v>
      </c>
      <c r="R71" s="60">
        <f t="shared" si="29"/>
        <v>-0.007882399182510361</v>
      </c>
      <c r="S71" s="60">
        <f t="shared" si="30"/>
        <v>-0.015876335703703646</v>
      </c>
      <c r="T71" s="60">
        <f t="shared" si="31"/>
        <v>0.002690012530049098</v>
      </c>
      <c r="U71" s="60">
        <f t="shared" si="31"/>
        <v>-0.0016272600103897146</v>
      </c>
      <c r="V71" s="60">
        <f t="shared" si="31"/>
        <v>-0.004246758148537714</v>
      </c>
      <c r="W71" s="60">
        <f t="shared" si="31"/>
        <v>0.00032184588191487757</v>
      </c>
      <c r="X71" s="60">
        <f t="shared" si="31"/>
        <v>0.0002414869459053348</v>
      </c>
      <c r="Y71" s="60">
        <f t="shared" si="31"/>
        <v>0.0001925240724427489</v>
      </c>
      <c r="Z71" s="60">
        <f t="shared" si="31"/>
        <v>0.00012454600528703016</v>
      </c>
      <c r="AA71" s="60">
        <f t="shared" si="31"/>
        <v>4.22533796296296E-06</v>
      </c>
      <c r="AB71" s="60">
        <f t="shared" si="31"/>
        <v>0.4198328494587724</v>
      </c>
    </row>
    <row r="72" spans="1:28" ht="12.75">
      <c r="A72" s="12" t="s">
        <v>82</v>
      </c>
      <c r="B72" s="1">
        <f>'DATOS MENSUALES'!E654</f>
        <v>0.242</v>
      </c>
      <c r="C72" s="1">
        <f>'DATOS MENSUALES'!E655</f>
        <v>0.208</v>
      </c>
      <c r="D72" s="1">
        <f>'DATOS MENSUALES'!E656</f>
        <v>0.174</v>
      </c>
      <c r="E72" s="1">
        <f>'DATOS MENSUALES'!E657</f>
        <v>0.172</v>
      </c>
      <c r="F72" s="1">
        <f>'DATOS MENSUALES'!E658</f>
        <v>0.215</v>
      </c>
      <c r="G72" s="1">
        <f>'DATOS MENSUALES'!E659</f>
        <v>0.184</v>
      </c>
      <c r="H72" s="1">
        <f>'DATOS MENSUALES'!E660</f>
        <v>0.157</v>
      </c>
      <c r="I72" s="1">
        <f>'DATOS MENSUALES'!E661</f>
        <v>0.142</v>
      </c>
      <c r="J72" s="1">
        <f>'DATOS MENSUALES'!E662</f>
        <v>0.133</v>
      </c>
      <c r="K72" s="1">
        <f>'DATOS MENSUALES'!E663</f>
        <v>0.113</v>
      </c>
      <c r="L72" s="1">
        <f>'DATOS MENSUALES'!E664</f>
        <v>0.104</v>
      </c>
      <c r="M72" s="1">
        <f>'DATOS MENSUALES'!E665</f>
        <v>0.091</v>
      </c>
      <c r="N72" s="1">
        <f t="shared" si="26"/>
        <v>1.9349999999999998</v>
      </c>
      <c r="O72" s="10"/>
      <c r="P72" s="60">
        <f t="shared" si="27"/>
        <v>-0.00035814018526518656</v>
      </c>
      <c r="Q72" s="60">
        <f t="shared" si="28"/>
        <v>-0.014708853577827145</v>
      </c>
      <c r="R72" s="60">
        <f t="shared" si="29"/>
        <v>-0.06497215391322661</v>
      </c>
      <c r="S72" s="60">
        <f t="shared" si="30"/>
        <v>-0.13058106103703676</v>
      </c>
      <c r="T72" s="60">
        <f t="shared" si="31"/>
        <v>-0.23138987366209998</v>
      </c>
      <c r="U72" s="60">
        <f t="shared" si="31"/>
        <v>-0.13628970457719414</v>
      </c>
      <c r="V72" s="60">
        <f t="shared" si="31"/>
        <v>-0.09985820438545229</v>
      </c>
      <c r="W72" s="60">
        <f t="shared" si="31"/>
        <v>-0.0732811107551375</v>
      </c>
      <c r="X72" s="60">
        <f t="shared" si="31"/>
        <v>-0.02612596825244176</v>
      </c>
      <c r="Y72" s="60">
        <f t="shared" si="31"/>
        <v>-0.012528805466124721</v>
      </c>
      <c r="Z72" s="60">
        <f t="shared" si="31"/>
        <v>-0.0055509311324540185</v>
      </c>
      <c r="AA72" s="60">
        <f t="shared" si="31"/>
        <v>-0.004238419495370372</v>
      </c>
      <c r="AB72" s="60">
        <f t="shared" si="31"/>
        <v>-69.13363557362943</v>
      </c>
    </row>
    <row r="73" spans="1:28" ht="12.75">
      <c r="A73" s="12" t="s">
        <v>83</v>
      </c>
      <c r="B73" s="1">
        <f>'DATOS MENSUALES'!E666</f>
        <v>0.079</v>
      </c>
      <c r="C73" s="1">
        <f>'DATOS MENSUALES'!E667</f>
        <v>0.112</v>
      </c>
      <c r="D73" s="1">
        <f>'DATOS MENSUALES'!E668</f>
        <v>0.361</v>
      </c>
      <c r="E73" s="1">
        <f>'DATOS MENSUALES'!E669</f>
        <v>2.266</v>
      </c>
      <c r="F73" s="1">
        <f>'DATOS MENSUALES'!E670</f>
        <v>0.792</v>
      </c>
      <c r="G73" s="1">
        <f>'DATOS MENSUALES'!E671</f>
        <v>0.786</v>
      </c>
      <c r="H73" s="1">
        <f>'DATOS MENSUALES'!E672</f>
        <v>0.775</v>
      </c>
      <c r="I73" s="1">
        <f>'DATOS MENSUALES'!E673</f>
        <v>1.13</v>
      </c>
      <c r="J73" s="1">
        <f>'DATOS MENSUALES'!E674</f>
        <v>0.725</v>
      </c>
      <c r="K73" s="1">
        <f>'DATOS MENSUALES'!E675</f>
        <v>0.566</v>
      </c>
      <c r="L73" s="1">
        <f>'DATOS MENSUALES'!E676</f>
        <v>0.445</v>
      </c>
      <c r="M73" s="1">
        <f>'DATOS MENSUALES'!E677</f>
        <v>0.353</v>
      </c>
      <c r="N73" s="1">
        <f t="shared" si="26"/>
        <v>8.39</v>
      </c>
      <c r="O73" s="10"/>
      <c r="P73" s="60">
        <f t="shared" si="27"/>
        <v>-0.012815393070251412</v>
      </c>
      <c r="Q73" s="60">
        <f t="shared" si="28"/>
        <v>-0.03965710673485191</v>
      </c>
      <c r="R73" s="60">
        <f t="shared" si="29"/>
        <v>-0.009940476284438737</v>
      </c>
      <c r="S73" s="60">
        <f t="shared" si="30"/>
        <v>3.9944509629629645</v>
      </c>
      <c r="T73" s="60">
        <f t="shared" si="31"/>
        <v>-5.0342500253917446E-05</v>
      </c>
      <c r="U73" s="60">
        <f t="shared" si="31"/>
        <v>0.000667141639059325</v>
      </c>
      <c r="V73" s="60">
        <f t="shared" si="31"/>
        <v>0.003656577697192313</v>
      </c>
      <c r="W73" s="60">
        <f t="shared" si="31"/>
        <v>0.18473556351207998</v>
      </c>
      <c r="X73" s="60">
        <f t="shared" si="31"/>
        <v>0.02574364311945906</v>
      </c>
      <c r="Y73" s="60">
        <f t="shared" si="31"/>
        <v>0.010756164197098409</v>
      </c>
      <c r="Z73" s="60">
        <f t="shared" si="31"/>
        <v>0.004406055625121741</v>
      </c>
      <c r="AA73" s="60">
        <f t="shared" si="31"/>
        <v>0.0010050083379629616</v>
      </c>
      <c r="AB73" s="60">
        <f t="shared" si="31"/>
        <v>12.990932558615794</v>
      </c>
    </row>
    <row r="74" spans="1:28" s="24" customFormat="1" ht="12.75">
      <c r="A74" s="21" t="s">
        <v>84</v>
      </c>
      <c r="B74" s="22">
        <f>'DATOS MENSUALES'!E678</f>
        <v>0.28</v>
      </c>
      <c r="C74" s="22">
        <f>'DATOS MENSUALES'!E679</f>
        <v>0.237</v>
      </c>
      <c r="D74" s="22">
        <f>'DATOS MENSUALES'!E680</f>
        <v>1.701</v>
      </c>
      <c r="E74" s="22">
        <f>'DATOS MENSUALES'!E681</f>
        <v>0.866</v>
      </c>
      <c r="F74" s="22">
        <f>'DATOS MENSUALES'!E682</f>
        <v>0.572</v>
      </c>
      <c r="G74" s="22">
        <f>'DATOS MENSUALES'!E683</f>
        <v>0.453</v>
      </c>
      <c r="H74" s="22">
        <f>'DATOS MENSUALES'!E684</f>
        <v>0.394</v>
      </c>
      <c r="I74" s="22">
        <f>'DATOS MENSUALES'!E685</f>
        <v>0.344</v>
      </c>
      <c r="J74" s="22">
        <f>'DATOS MENSUALES'!E686</f>
        <v>0.306</v>
      </c>
      <c r="K74" s="22">
        <f>'DATOS MENSUALES'!E687</f>
        <v>0.243</v>
      </c>
      <c r="L74" s="22">
        <f>'DATOS MENSUALES'!E688</f>
        <v>0.207</v>
      </c>
      <c r="M74" s="22">
        <f>'DATOS MENSUALES'!E689</f>
        <v>0.177</v>
      </c>
      <c r="N74" s="22">
        <f t="shared" si="26"/>
        <v>5.78</v>
      </c>
      <c r="O74" s="23"/>
      <c r="P74" s="60">
        <f t="shared" si="27"/>
        <v>-3.5986522730750975E-05</v>
      </c>
      <c r="Q74" s="60">
        <f t="shared" si="28"/>
        <v>-0.010079816876036518</v>
      </c>
      <c r="R74" s="60">
        <f t="shared" si="29"/>
        <v>1.4237705973656996</v>
      </c>
      <c r="S74" s="60">
        <f t="shared" si="30"/>
        <v>0.006504296296296329</v>
      </c>
      <c r="T74" s="60">
        <f t="shared" si="31"/>
        <v>-0.016959586288132763</v>
      </c>
      <c r="U74" s="60">
        <f t="shared" si="31"/>
        <v>-0.014818273652262999</v>
      </c>
      <c r="V74" s="60">
        <f t="shared" si="31"/>
        <v>-0.01168771659206388</v>
      </c>
      <c r="W74" s="60">
        <f t="shared" si="31"/>
        <v>-0.010143581607754559</v>
      </c>
      <c r="X74" s="60">
        <f t="shared" si="31"/>
        <v>-0.0018940712854996224</v>
      </c>
      <c r="Y74" s="60">
        <f t="shared" si="31"/>
        <v>-0.0010692677732872756</v>
      </c>
      <c r="Z74" s="60">
        <f t="shared" si="31"/>
        <v>-0.0004062204520132457</v>
      </c>
      <c r="AA74" s="60">
        <f t="shared" si="31"/>
        <v>-0.0004360943287037042</v>
      </c>
      <c r="AB74" s="60">
        <f t="shared" si="31"/>
        <v>-0.017416701880068032</v>
      </c>
    </row>
    <row r="75" spans="1:28" s="24" customFormat="1" ht="12.75">
      <c r="A75" s="21" t="s">
        <v>85</v>
      </c>
      <c r="B75" s="22">
        <f>'DATOS MENSUALES'!E690</f>
        <v>0.187</v>
      </c>
      <c r="C75" s="22">
        <f>'DATOS MENSUALES'!E691</f>
        <v>2.557</v>
      </c>
      <c r="D75" s="22">
        <f>'DATOS MENSUALES'!E692</f>
        <v>2.072</v>
      </c>
      <c r="E75" s="22">
        <f>'DATOS MENSUALES'!E693</f>
        <v>0.922</v>
      </c>
      <c r="F75" s="22">
        <f>'DATOS MENSUALES'!E694</f>
        <v>0.756</v>
      </c>
      <c r="G75" s="22">
        <f>'DATOS MENSUALES'!E695</f>
        <v>0.623</v>
      </c>
      <c r="H75" s="22">
        <f>'DATOS MENSUALES'!E696</f>
        <v>0.574</v>
      </c>
      <c r="I75" s="22">
        <f>'DATOS MENSUALES'!E697</f>
        <v>0.719</v>
      </c>
      <c r="J75" s="22">
        <f>'DATOS MENSUALES'!E698</f>
        <v>0.557</v>
      </c>
      <c r="K75" s="22">
        <f>'DATOS MENSUALES'!E699</f>
        <v>0.438</v>
      </c>
      <c r="L75" s="22">
        <f>'DATOS MENSUALES'!E700</f>
        <v>0.349</v>
      </c>
      <c r="M75" s="22">
        <f>'DATOS MENSUALES'!E701</f>
        <v>0.489</v>
      </c>
      <c r="N75" s="22">
        <f t="shared" si="26"/>
        <v>10.243000000000002</v>
      </c>
      <c r="O75" s="23"/>
      <c r="P75" s="60">
        <f t="shared" si="27"/>
        <v>-0.0020010977231439747</v>
      </c>
      <c r="Q75" s="60">
        <f t="shared" si="28"/>
        <v>9.313819646539944</v>
      </c>
      <c r="R75" s="60">
        <f t="shared" si="29"/>
        <v>3.3479702090303003</v>
      </c>
      <c r="S75" s="60">
        <f t="shared" si="30"/>
        <v>0.014289938962963027</v>
      </c>
      <c r="T75" s="60">
        <f t="shared" si="31"/>
        <v>-0.00038780712008863125</v>
      </c>
      <c r="U75" s="60">
        <f t="shared" si="31"/>
        <v>-0.00043244502278640536</v>
      </c>
      <c r="V75" s="60">
        <f t="shared" si="31"/>
        <v>-0.00010342188132008798</v>
      </c>
      <c r="W75" s="60">
        <f t="shared" si="31"/>
        <v>0.003984160902576027</v>
      </c>
      <c r="X75" s="60">
        <f t="shared" si="31"/>
        <v>0.0020616078136739342</v>
      </c>
      <c r="Y75" s="60">
        <f t="shared" si="31"/>
        <v>0.0007976921750598311</v>
      </c>
      <c r="Z75" s="60">
        <f t="shared" si="31"/>
        <v>0.00031359202181595525</v>
      </c>
      <c r="AA75" s="60">
        <f t="shared" si="31"/>
        <v>0.013172123671296292</v>
      </c>
      <c r="AB75" s="60">
        <f t="shared" si="31"/>
        <v>74.28863538492716</v>
      </c>
    </row>
    <row r="76" spans="1:28" s="24" customFormat="1" ht="12.75">
      <c r="A76" s="21" t="s">
        <v>86</v>
      </c>
      <c r="B76" s="22">
        <f>'DATOS MENSUALES'!E702</f>
        <v>0.265</v>
      </c>
      <c r="C76" s="22">
        <f>'DATOS MENSUALES'!E703</f>
        <v>0.215</v>
      </c>
      <c r="D76" s="22">
        <f>'DATOS MENSUALES'!E704</f>
        <v>0.21</v>
      </c>
      <c r="E76" s="22">
        <f>'DATOS MENSUALES'!E705</f>
        <v>0.166</v>
      </c>
      <c r="F76" s="22">
        <f>'DATOS MENSUALES'!E706</f>
        <v>0.145</v>
      </c>
      <c r="G76" s="22">
        <f>'DATOS MENSUALES'!E707</f>
        <v>0.137</v>
      </c>
      <c r="H76" s="22">
        <f>'DATOS MENSUALES'!E708</f>
        <v>0.136</v>
      </c>
      <c r="I76" s="22">
        <f>'DATOS MENSUALES'!E709</f>
        <v>0.139</v>
      </c>
      <c r="J76" s="22">
        <f>'DATOS MENSUALES'!E710</f>
        <v>0.116</v>
      </c>
      <c r="K76" s="22">
        <f>'DATOS MENSUALES'!E711</f>
        <v>0.103</v>
      </c>
      <c r="L76" s="22">
        <f>'DATOS MENSUALES'!E712</f>
        <v>0.091</v>
      </c>
      <c r="M76" s="22">
        <f>'DATOS MENSUALES'!E713</f>
        <v>0.154</v>
      </c>
      <c r="N76" s="22">
        <f t="shared" si="26"/>
        <v>1.877</v>
      </c>
      <c r="O76" s="23"/>
      <c r="P76" s="60">
        <f t="shared" si="27"/>
        <v>-0.0001106967603340568</v>
      </c>
      <c r="Q76" s="60">
        <f t="shared" si="28"/>
        <v>-0.013483846891188027</v>
      </c>
      <c r="R76" s="60">
        <f t="shared" si="29"/>
        <v>-0.049033985161160504</v>
      </c>
      <c r="S76" s="60">
        <f t="shared" si="30"/>
        <v>-0.13526903703703677</v>
      </c>
      <c r="T76" s="60">
        <f t="shared" si="31"/>
        <v>-0.31990718486733416</v>
      </c>
      <c r="U76" s="60">
        <f t="shared" si="31"/>
        <v>-0.17714565621700135</v>
      </c>
      <c r="V76" s="60">
        <f t="shared" si="31"/>
        <v>-0.1140413621623118</v>
      </c>
      <c r="W76" s="60">
        <f t="shared" si="31"/>
        <v>-0.07486848842249287</v>
      </c>
      <c r="X76" s="60">
        <f t="shared" si="31"/>
        <v>-0.030878544591284737</v>
      </c>
      <c r="Y76" s="60">
        <f t="shared" si="31"/>
        <v>-0.014217790183755574</v>
      </c>
      <c r="Z76" s="60">
        <f t="shared" si="31"/>
        <v>-0.006865565730250161</v>
      </c>
      <c r="AA76" s="60">
        <f t="shared" si="31"/>
        <v>-0.000965406745370371</v>
      </c>
      <c r="AB76" s="60">
        <f t="shared" si="31"/>
        <v>-72.10620333600409</v>
      </c>
    </row>
    <row r="77" spans="1:28" s="24" customFormat="1" ht="12.75">
      <c r="A77" s="21" t="s">
        <v>87</v>
      </c>
      <c r="B77" s="22">
        <f>'DATOS MENSUALES'!E714</f>
        <v>0.467</v>
      </c>
      <c r="C77" s="22">
        <f>'DATOS MENSUALES'!E715</f>
        <v>0.238</v>
      </c>
      <c r="D77" s="22">
        <f>'DATOS MENSUALES'!E716</f>
        <v>0.229</v>
      </c>
      <c r="E77" s="22">
        <f>'DATOS MENSUALES'!E717</f>
        <v>0.175</v>
      </c>
      <c r="F77" s="22">
        <f>'DATOS MENSUALES'!E718</f>
        <v>0.148</v>
      </c>
      <c r="G77" s="22">
        <f>'DATOS MENSUALES'!E719</f>
        <v>0.128</v>
      </c>
      <c r="H77" s="22">
        <f>'DATOS MENSUALES'!E720</f>
        <v>0.333</v>
      </c>
      <c r="I77" s="22">
        <f>'DATOS MENSUALES'!E721</f>
        <v>0.337</v>
      </c>
      <c r="J77" s="22">
        <f>'DATOS MENSUALES'!E722</f>
        <v>0.246</v>
      </c>
      <c r="K77" s="22">
        <f>'DATOS MENSUALES'!E723</f>
        <v>0.2</v>
      </c>
      <c r="L77" s="22">
        <f>'DATOS MENSUALES'!E724</f>
        <v>0.165</v>
      </c>
      <c r="M77" s="22">
        <f>'DATOS MENSUALES'!E725</f>
        <v>0.142</v>
      </c>
      <c r="N77" s="22">
        <f t="shared" si="26"/>
        <v>2.808</v>
      </c>
      <c r="O77" s="23"/>
      <c r="P77" s="60">
        <f t="shared" si="27"/>
        <v>0.003651186106057129</v>
      </c>
      <c r="Q77" s="60">
        <f t="shared" si="28"/>
        <v>-0.009940476284438721</v>
      </c>
      <c r="R77" s="60">
        <f t="shared" si="29"/>
        <v>-0.04178739637534783</v>
      </c>
      <c r="S77" s="60">
        <f t="shared" si="30"/>
        <v>-0.12827824803703683</v>
      </c>
      <c r="T77" s="60">
        <f t="shared" si="31"/>
        <v>-0.3157158524974994</v>
      </c>
      <c r="U77" s="60">
        <f t="shared" si="31"/>
        <v>-0.1857991555909683</v>
      </c>
      <c r="V77" s="60">
        <f t="shared" si="31"/>
        <v>-0.023872794446058367</v>
      </c>
      <c r="W77" s="60">
        <f t="shared" si="31"/>
        <v>-0.011159787377038299</v>
      </c>
      <c r="X77" s="60">
        <f t="shared" si="31"/>
        <v>-0.006201844673929372</v>
      </c>
      <c r="Y77" s="60">
        <f t="shared" si="31"/>
        <v>-0.003064900468190851</v>
      </c>
      <c r="Z77" s="60">
        <f t="shared" si="31"/>
        <v>-0.0015633438239140718</v>
      </c>
      <c r="AA77" s="60">
        <f t="shared" si="31"/>
        <v>-0.0013614797453703716</v>
      </c>
      <c r="AB77" s="60">
        <f t="shared" si="31"/>
        <v>-33.736219056877346</v>
      </c>
    </row>
    <row r="78" spans="1:28" s="24" customFormat="1" ht="12.75">
      <c r="A78" s="21" t="s">
        <v>88</v>
      </c>
      <c r="B78" s="22">
        <f>'DATOS MENSUALES'!E726</f>
        <v>0.171</v>
      </c>
      <c r="C78" s="22">
        <f>'DATOS MENSUALES'!E727</f>
        <v>0.524</v>
      </c>
      <c r="D78" s="22">
        <f>'DATOS MENSUALES'!E728</f>
        <v>1.019</v>
      </c>
      <c r="E78" s="22">
        <f>'DATOS MENSUALES'!E729</f>
        <v>2.711</v>
      </c>
      <c r="F78" s="22">
        <f>'DATOS MENSUALES'!E730</f>
        <v>1.362</v>
      </c>
      <c r="G78" s="22">
        <f>'DATOS MENSUALES'!E731</f>
        <v>2.275</v>
      </c>
      <c r="H78" s="22">
        <f>'DATOS MENSUALES'!E732</f>
        <v>1.232</v>
      </c>
      <c r="I78" s="22">
        <f>'DATOS MENSUALES'!E733</f>
        <v>0.968</v>
      </c>
      <c r="J78" s="22">
        <f>'DATOS MENSUALES'!E734</f>
        <v>0.756</v>
      </c>
      <c r="K78" s="22">
        <f>'DATOS MENSUALES'!E735</f>
        <v>0.592</v>
      </c>
      <c r="L78" s="22">
        <f>'DATOS MENSUALES'!E736</f>
        <v>0.471</v>
      </c>
      <c r="M78" s="22">
        <f>'DATOS MENSUALES'!E737</f>
        <v>0.375</v>
      </c>
      <c r="N78" s="22">
        <f t="shared" si="26"/>
        <v>12.456</v>
      </c>
      <c r="O78" s="23"/>
      <c r="P78" s="60">
        <f t="shared" si="27"/>
        <v>-0.0028642046432541665</v>
      </c>
      <c r="Q78" s="60">
        <f t="shared" si="28"/>
        <v>0.0003576819125309595</v>
      </c>
      <c r="R78" s="60">
        <f t="shared" si="29"/>
        <v>0.08692938689600199</v>
      </c>
      <c r="S78" s="60">
        <f t="shared" si="30"/>
        <v>8.386048421296298</v>
      </c>
      <c r="T78" s="60">
        <f t="shared" si="31"/>
        <v>0.1514840118592501</v>
      </c>
      <c r="U78" s="60">
        <f t="shared" si="31"/>
        <v>3.917254127156275</v>
      </c>
      <c r="V78" s="60">
        <f t="shared" si="31"/>
        <v>0.22816701427845953</v>
      </c>
      <c r="W78" s="60">
        <f t="shared" si="31"/>
        <v>0.06768301902034457</v>
      </c>
      <c r="X78" s="60">
        <f t="shared" si="31"/>
        <v>0.03473300185499626</v>
      </c>
      <c r="Y78" s="60">
        <f t="shared" si="31"/>
        <v>0.015022128826575002</v>
      </c>
      <c r="Z78" s="60">
        <f t="shared" si="31"/>
        <v>0.006852438457077661</v>
      </c>
      <c r="AA78" s="60">
        <f t="shared" si="31"/>
        <v>0.0018233001712962954</v>
      </c>
      <c r="AB78" s="60">
        <f t="shared" si="31"/>
        <v>264.21231046801506</v>
      </c>
    </row>
    <row r="79" spans="1:28" s="24" customFormat="1" ht="12.75">
      <c r="A79" s="21" t="s">
        <v>89</v>
      </c>
      <c r="B79" s="22">
        <f>'DATOS MENSUALES'!E738</f>
        <v>0.385</v>
      </c>
      <c r="C79" s="22">
        <f>'DATOS MENSUALES'!E739</f>
        <v>0.287</v>
      </c>
      <c r="D79" s="22">
        <f>'DATOS MENSUALES'!E740</f>
        <v>0.232</v>
      </c>
      <c r="E79" s="22">
        <f>'DATOS MENSUALES'!E741</f>
        <v>0.275</v>
      </c>
      <c r="F79" s="22">
        <f>'DATOS MENSUALES'!E742</f>
        <v>0.172</v>
      </c>
      <c r="G79" s="22">
        <f>'DATOS MENSUALES'!E743</f>
        <v>0.186</v>
      </c>
      <c r="H79" s="22">
        <f>'DATOS MENSUALES'!E744</f>
        <v>0.193</v>
      </c>
      <c r="I79" s="22">
        <f>'DATOS MENSUALES'!E745</f>
        <v>0.17</v>
      </c>
      <c r="J79" s="22">
        <f>'DATOS MENSUALES'!E746</f>
        <v>0.143</v>
      </c>
      <c r="K79" s="22">
        <f>'DATOS MENSUALES'!E747</f>
        <v>0.125</v>
      </c>
      <c r="L79" s="22">
        <f>'DATOS MENSUALES'!E748</f>
        <v>0.113</v>
      </c>
      <c r="M79" s="22">
        <f>'DATOS MENSUALES'!E749</f>
        <v>0.157</v>
      </c>
      <c r="N79" s="22">
        <f t="shared" si="26"/>
        <v>2.4379999999999997</v>
      </c>
      <c r="O79" s="23"/>
      <c r="P79" s="60">
        <f t="shared" si="27"/>
        <v>0.0003730124132196622</v>
      </c>
      <c r="Q79" s="60">
        <f t="shared" si="28"/>
        <v>-0.004575548659783083</v>
      </c>
      <c r="R79" s="60">
        <f t="shared" si="29"/>
        <v>-0.04071296314600898</v>
      </c>
      <c r="S79" s="60">
        <f t="shared" si="30"/>
        <v>-0.06610261470370353</v>
      </c>
      <c r="T79" s="60">
        <f t="shared" si="31"/>
        <v>-0.28349530226609454</v>
      </c>
      <c r="U79" s="60">
        <f t="shared" si="31"/>
        <v>-0.13470686207994895</v>
      </c>
      <c r="V79" s="60">
        <f t="shared" si="31"/>
        <v>-0.07836945053421263</v>
      </c>
      <c r="W79" s="60">
        <f aca="true" t="shared" si="32" ref="W79:AB82">(I79-I$6)^3</f>
        <v>-0.059533580950729775</v>
      </c>
      <c r="X79" s="60">
        <f t="shared" si="32"/>
        <v>-0.023572574202854992</v>
      </c>
      <c r="Y79" s="60">
        <f t="shared" si="32"/>
        <v>-0.010685443804967698</v>
      </c>
      <c r="Z79" s="60">
        <f t="shared" si="32"/>
        <v>-0.0047467654878259186</v>
      </c>
      <c r="AA79" s="60">
        <f t="shared" si="32"/>
        <v>-0.000880135995370371</v>
      </c>
      <c r="AB79" s="60">
        <f t="shared" si="32"/>
        <v>-46.70314314227681</v>
      </c>
    </row>
    <row r="80" spans="1:28" s="24" customFormat="1" ht="12.75">
      <c r="A80" s="21" t="s">
        <v>90</v>
      </c>
      <c r="B80" s="22">
        <f>'DATOS MENSUALES'!E750</f>
        <v>0.159</v>
      </c>
      <c r="C80" s="22">
        <f>'DATOS MENSUALES'!E751</f>
        <v>0.382</v>
      </c>
      <c r="D80" s="22">
        <f>'DATOS MENSUALES'!E752</f>
        <v>0.451</v>
      </c>
      <c r="E80" s="22">
        <f>'DATOS MENSUALES'!E753</f>
        <v>1.578</v>
      </c>
      <c r="F80" s="22">
        <f>'DATOS MENSUALES'!E754</f>
        <v>1.019</v>
      </c>
      <c r="G80" s="22">
        <f>'DATOS MENSUALES'!E755</f>
        <v>0.888</v>
      </c>
      <c r="H80" s="22">
        <f>'DATOS MENSUALES'!E756</f>
        <v>0.888</v>
      </c>
      <c r="I80" s="22">
        <f>'DATOS MENSUALES'!E757</f>
        <v>0.729</v>
      </c>
      <c r="J80" s="22">
        <f>'DATOS MENSUALES'!E758</f>
        <v>0.574</v>
      </c>
      <c r="K80" s="22">
        <f>'DATOS MENSUALES'!E759</f>
        <v>0.458</v>
      </c>
      <c r="L80" s="22">
        <f>'DATOS MENSUALES'!E760</f>
        <v>0.369</v>
      </c>
      <c r="M80" s="22">
        <f>'DATOS MENSUALES'!E761</f>
        <v>0.311</v>
      </c>
      <c r="N80" s="22">
        <f t="shared" si="26"/>
        <v>7.806</v>
      </c>
      <c r="O80" s="23"/>
      <c r="P80" s="60">
        <f t="shared" si="27"/>
        <v>-0.003653342106064085</v>
      </c>
      <c r="Q80" s="60">
        <f t="shared" si="28"/>
        <v>-0.000358140185265184</v>
      </c>
      <c r="R80" s="60">
        <f t="shared" si="29"/>
        <v>-0.001953835313364358</v>
      </c>
      <c r="S80" s="60">
        <f t="shared" si="30"/>
        <v>0.7257647976296306</v>
      </c>
      <c r="T80" s="60">
        <f aca="true" t="shared" si="33" ref="T80:V83">(F80-F$6)^3</f>
        <v>0.006867207817239159</v>
      </c>
      <c r="U80" s="60">
        <f t="shared" si="33"/>
        <v>0.006791942453108905</v>
      </c>
      <c r="V80" s="60">
        <f t="shared" si="33"/>
        <v>0.01904712757873502</v>
      </c>
      <c r="W80" s="60">
        <f t="shared" si="32"/>
        <v>0.0047866757028515085</v>
      </c>
      <c r="X80" s="60">
        <f t="shared" si="32"/>
        <v>0.003002981970698723</v>
      </c>
      <c r="Y80" s="60">
        <f t="shared" si="32"/>
        <v>0.001433052519412451</v>
      </c>
      <c r="Z80" s="60">
        <f t="shared" si="32"/>
        <v>0.0006800649694743576</v>
      </c>
      <c r="AA80" s="60">
        <f t="shared" si="32"/>
        <v>0.00019679883796296275</v>
      </c>
      <c r="AB80" s="60">
        <f t="shared" si="32"/>
        <v>5.5150979903292905</v>
      </c>
    </row>
    <row r="81" spans="1:28" s="24" customFormat="1" ht="12.75">
      <c r="A81" s="21" t="s">
        <v>91</v>
      </c>
      <c r="B81" s="22">
        <f>'DATOS MENSUALES'!E762</f>
        <v>0.508</v>
      </c>
      <c r="C81" s="22">
        <f>'DATOS MENSUALES'!E763</f>
        <v>0.671</v>
      </c>
      <c r="D81" s="22">
        <f>'DATOS MENSUALES'!E764</f>
        <v>0.464</v>
      </c>
      <c r="E81" s="22">
        <f>'DATOS MENSUALES'!E765</f>
        <v>0.397</v>
      </c>
      <c r="F81" s="22">
        <f>'DATOS MENSUALES'!E766</f>
        <v>0.358</v>
      </c>
      <c r="G81" s="22">
        <f>'DATOS MENSUALES'!E767</f>
        <v>0.345</v>
      </c>
      <c r="H81" s="22">
        <f>'DATOS MENSUALES'!E768</f>
        <v>0.308</v>
      </c>
      <c r="I81" s="22">
        <f>'DATOS MENSUALES'!E769</f>
        <v>0.308</v>
      </c>
      <c r="J81" s="22">
        <f>'DATOS MENSUALES'!E770</f>
        <v>0.245</v>
      </c>
      <c r="K81" s="22">
        <f>'DATOS MENSUALES'!E771</f>
        <v>0.205</v>
      </c>
      <c r="L81" s="22">
        <f>'DATOS MENSUALES'!E772</f>
        <v>0.175</v>
      </c>
      <c r="M81" s="22">
        <f>'DATOS MENSUALES'!E773</f>
        <v>0.146</v>
      </c>
      <c r="N81" s="22">
        <f t="shared" si="26"/>
        <v>4.13</v>
      </c>
      <c r="O81" s="23"/>
      <c r="P81" s="60">
        <f t="shared" si="27"/>
        <v>0.007413146725203133</v>
      </c>
      <c r="Q81" s="60">
        <f t="shared" si="28"/>
        <v>0.010358071968316108</v>
      </c>
      <c r="R81" s="60">
        <f t="shared" si="29"/>
        <v>-0.0014054982589566441</v>
      </c>
      <c r="S81" s="60">
        <f t="shared" si="30"/>
        <v>-0.022505386037036956</v>
      </c>
      <c r="T81" s="60">
        <f t="shared" si="33"/>
        <v>-0.10443670069997861</v>
      </c>
      <c r="U81" s="60">
        <f t="shared" si="33"/>
        <v>-0.044219611776229975</v>
      </c>
      <c r="V81" s="60">
        <f t="shared" si="33"/>
        <v>-0.030646487903358645</v>
      </c>
      <c r="W81" s="60">
        <f t="shared" si="32"/>
        <v>-0.016092657797837206</v>
      </c>
      <c r="X81" s="60">
        <f t="shared" si="32"/>
        <v>-0.006303663987978958</v>
      </c>
      <c r="Y81" s="60">
        <f t="shared" si="32"/>
        <v>-0.002759173336648153</v>
      </c>
      <c r="Z81" s="60">
        <f t="shared" si="32"/>
        <v>-0.0011930600773575985</v>
      </c>
      <c r="AA81" s="60">
        <f t="shared" si="32"/>
        <v>-0.001219327412037038</v>
      </c>
      <c r="AB81" s="60">
        <f t="shared" si="32"/>
        <v>-6.959251774607352</v>
      </c>
    </row>
    <row r="82" spans="1:28" s="24" customFormat="1" ht="12.75">
      <c r="A82" s="21" t="s">
        <v>92</v>
      </c>
      <c r="B82" s="22">
        <f>'DATOS MENSUALES'!E774</f>
        <v>0.309</v>
      </c>
      <c r="C82" s="22">
        <f>'DATOS MENSUALES'!E775</f>
        <v>0.19</v>
      </c>
      <c r="D82" s="22">
        <f>'DATOS MENSUALES'!E776</f>
        <v>0.161</v>
      </c>
      <c r="E82" s="22">
        <f>'DATOS MENSUALES'!E777</f>
        <v>0.137</v>
      </c>
      <c r="F82" s="22">
        <f>'DATOS MENSUALES'!E778</f>
        <v>0.12</v>
      </c>
      <c r="G82" s="22">
        <f>'DATOS MENSUALES'!E779</f>
        <v>0.112</v>
      </c>
      <c r="H82" s="22">
        <f>'DATOS MENSUALES'!E780</f>
        <v>0.111</v>
      </c>
      <c r="I82" s="22">
        <f>'DATOS MENSUALES'!E781</f>
        <v>0.101</v>
      </c>
      <c r="J82" s="22">
        <f>'DATOS MENSUALES'!E782</f>
        <v>0.092</v>
      </c>
      <c r="K82" s="22">
        <f>'DATOS MENSUALES'!E783</f>
        <v>0.086</v>
      </c>
      <c r="L82" s="22">
        <f>'DATOS MENSUALES'!E784</f>
        <v>0.08</v>
      </c>
      <c r="M82" s="22">
        <f>'DATOS MENSUALES'!E785</f>
        <v>0.071</v>
      </c>
      <c r="N82" s="22">
        <f>SUM(B82:M82)</f>
        <v>1.5700000000000003</v>
      </c>
      <c r="O82" s="23"/>
      <c r="P82" s="60">
        <f t="shared" si="27"/>
        <v>-6.47300310265192E-08</v>
      </c>
      <c r="Q82" s="60">
        <f t="shared" si="28"/>
        <v>-0.01819459122658747</v>
      </c>
      <c r="R82" s="60">
        <f t="shared" si="29"/>
        <v>-0.07148120369490703</v>
      </c>
      <c r="S82" s="60">
        <f t="shared" si="30"/>
        <v>-0.15951403270370343</v>
      </c>
      <c r="T82" s="60">
        <f t="shared" si="33"/>
        <v>-0.3562865955250477</v>
      </c>
      <c r="U82" s="60">
        <f t="shared" si="33"/>
        <v>-0.2018706999325661</v>
      </c>
      <c r="V82" s="60">
        <f t="shared" si="33"/>
        <v>-0.13260371471052118</v>
      </c>
      <c r="W82" s="60">
        <f t="shared" si="32"/>
        <v>-0.09699975157263065</v>
      </c>
      <c r="X82" s="60">
        <f t="shared" si="32"/>
        <v>-0.038521075037565716</v>
      </c>
      <c r="Y82" s="60">
        <f t="shared" si="32"/>
        <v>-0.017425865885546194</v>
      </c>
      <c r="Z82" s="60">
        <f t="shared" si="32"/>
        <v>-0.00812794885146228</v>
      </c>
      <c r="AA82" s="60">
        <f t="shared" si="32"/>
        <v>-0.006012021162037038</v>
      </c>
      <c r="AB82" s="60">
        <f t="shared" si="32"/>
        <v>-89.2674037419903</v>
      </c>
    </row>
    <row r="83" spans="1:28" s="24" customFormat="1" ht="12.75">
      <c r="A83" s="21" t="s">
        <v>93</v>
      </c>
      <c r="B83" s="22">
        <f>'DATOS MENSUALES'!E786</f>
        <v>0.548</v>
      </c>
      <c r="C83" s="22">
        <f>'DATOS MENSUALES'!E787</f>
        <v>0.302</v>
      </c>
      <c r="D83" s="22">
        <f>'DATOS MENSUALES'!E788</f>
        <v>0.257</v>
      </c>
      <c r="E83" s="22">
        <f>'DATOS MENSUALES'!E789</f>
        <v>0.26</v>
      </c>
      <c r="F83" s="22">
        <f>'DATOS MENSUALES'!E790</f>
        <v>0.319</v>
      </c>
      <c r="G83" s="22">
        <f>'DATOS MENSUALES'!E791</f>
        <v>0.41</v>
      </c>
      <c r="H83" s="22">
        <f>'DATOS MENSUALES'!E792</f>
        <v>0.427</v>
      </c>
      <c r="I83" s="22">
        <f>'DATOS MENSUALES'!E793</f>
        <v>0.363</v>
      </c>
      <c r="J83" s="22">
        <f>'DATOS MENSUALES'!E794</f>
        <v>0.299</v>
      </c>
      <c r="K83" s="22">
        <f>'DATOS MENSUALES'!E795</f>
        <v>0.245</v>
      </c>
      <c r="L83" s="22">
        <f>'DATOS MENSUALES'!E796</f>
        <v>0.204</v>
      </c>
      <c r="M83" s="22">
        <f>'DATOS MENSUALES'!E797</f>
        <v>0.176</v>
      </c>
      <c r="N83" s="22">
        <f>SUM(B83:M83)</f>
        <v>3.8100000000000005</v>
      </c>
      <c r="O83" s="23"/>
      <c r="P83" s="60">
        <f t="shared" si="27"/>
        <v>0.01297536493456953</v>
      </c>
      <c r="Q83" s="60">
        <f t="shared" si="28"/>
        <v>-0.0034439875130888686</v>
      </c>
      <c r="R83" s="60">
        <f t="shared" si="29"/>
        <v>-0.03246638471970044</v>
      </c>
      <c r="S83" s="60">
        <f t="shared" si="30"/>
        <v>-0.07373575970370352</v>
      </c>
      <c r="T83" s="60">
        <f t="shared" si="33"/>
        <v>-0.13259189514419353</v>
      </c>
      <c r="U83" s="60">
        <f t="shared" si="33"/>
        <v>-0.024042783115761635</v>
      </c>
      <c r="V83" s="60">
        <f t="shared" si="33"/>
        <v>-0.007294543228427522</v>
      </c>
      <c r="W83" s="60">
        <f aca="true" t="shared" si="34" ref="W83:AB83">(I83-I$6)^3</f>
        <v>-0.007700188896322047</v>
      </c>
      <c r="X83" s="60">
        <f t="shared" si="34"/>
        <v>-0.002234079392937639</v>
      </c>
      <c r="Y83" s="60">
        <f t="shared" si="34"/>
        <v>-0.0010077471933974686</v>
      </c>
      <c r="Z83" s="60">
        <f t="shared" si="34"/>
        <v>-0.0004576118487074606</v>
      </c>
      <c r="AA83" s="60">
        <f t="shared" si="34"/>
        <v>-0.0004535749120370376</v>
      </c>
      <c r="AB83" s="60">
        <f t="shared" si="34"/>
        <v>-11.077817025075666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2.538251807955004</v>
      </c>
      <c r="Q84" s="61">
        <f t="shared" si="35"/>
        <v>32.25473908268229</v>
      </c>
      <c r="R84" s="61">
        <f t="shared" si="35"/>
        <v>34.2527014416823</v>
      </c>
      <c r="S84" s="61">
        <f t="shared" si="35"/>
        <v>32.45524866688891</v>
      </c>
      <c r="T84" s="61">
        <f t="shared" si="35"/>
        <v>218.3375178042607</v>
      </c>
      <c r="U84" s="61">
        <f t="shared" si="35"/>
        <v>48.221769371053234</v>
      </c>
      <c r="V84" s="61">
        <f t="shared" si="35"/>
        <v>27.59353804197062</v>
      </c>
      <c r="W84" s="61">
        <f t="shared" si="35"/>
        <v>8.744768321632689</v>
      </c>
      <c r="X84" s="61">
        <f t="shared" si="35"/>
        <v>1.5132509918677686</v>
      </c>
      <c r="Y84" s="61">
        <f t="shared" si="35"/>
        <v>0.6625229352102859</v>
      </c>
      <c r="Z84" s="61">
        <f t="shared" si="35"/>
        <v>0.2885439951202937</v>
      </c>
      <c r="AA84" s="61">
        <f t="shared" si="35"/>
        <v>0.12903735388888876</v>
      </c>
      <c r="AB84" s="61">
        <f t="shared" si="35"/>
        <v>5397.232992958166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680 - Río Tormes a su paso por Salamanca (capital).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0.074</v>
      </c>
      <c r="C4" s="1">
        <f t="shared" si="0"/>
        <v>0.067</v>
      </c>
      <c r="D4" s="1">
        <f t="shared" si="0"/>
        <v>0.125</v>
      </c>
      <c r="E4" s="1">
        <f t="shared" si="0"/>
        <v>0.108</v>
      </c>
      <c r="F4" s="1">
        <f t="shared" si="0"/>
        <v>0.094</v>
      </c>
      <c r="G4" s="1">
        <f t="shared" si="0"/>
        <v>0.085</v>
      </c>
      <c r="H4" s="1">
        <f t="shared" si="0"/>
        <v>0.097</v>
      </c>
      <c r="I4" s="1">
        <f t="shared" si="0"/>
        <v>0.083</v>
      </c>
      <c r="J4" s="1">
        <f t="shared" si="0"/>
        <v>0.077</v>
      </c>
      <c r="K4" s="1">
        <f t="shared" si="0"/>
        <v>0.072</v>
      </c>
      <c r="L4" s="1">
        <f t="shared" si="0"/>
        <v>0.069</v>
      </c>
      <c r="M4" s="1">
        <f t="shared" si="0"/>
        <v>0.064</v>
      </c>
      <c r="N4" s="1">
        <f>MIN(N18:N43)</f>
        <v>1.19</v>
      </c>
    </row>
    <row r="5" spans="1:14" ht="12.75">
      <c r="A5" s="13" t="s">
        <v>94</v>
      </c>
      <c r="B5" s="1">
        <f aca="true" t="shared" si="1" ref="B5:M5">MAX(B18:B43)</f>
        <v>1.403</v>
      </c>
      <c r="C5" s="1">
        <f t="shared" si="1"/>
        <v>2.557</v>
      </c>
      <c r="D5" s="1">
        <f t="shared" si="1"/>
        <v>2.801</v>
      </c>
      <c r="E5" s="1">
        <f t="shared" si="1"/>
        <v>2.711</v>
      </c>
      <c r="F5" s="1">
        <f t="shared" si="1"/>
        <v>1.436</v>
      </c>
      <c r="G5" s="1">
        <f t="shared" si="1"/>
        <v>2.275</v>
      </c>
      <c r="H5" s="1">
        <f t="shared" si="1"/>
        <v>1.232</v>
      </c>
      <c r="I5" s="1">
        <f t="shared" si="1"/>
        <v>1.633</v>
      </c>
      <c r="J5" s="1">
        <f t="shared" si="1"/>
        <v>0.824</v>
      </c>
      <c r="K5" s="1">
        <f t="shared" si="1"/>
        <v>0.651</v>
      </c>
      <c r="L5" s="1">
        <f t="shared" si="1"/>
        <v>0.505</v>
      </c>
      <c r="M5" s="1">
        <f t="shared" si="1"/>
        <v>0.517</v>
      </c>
      <c r="N5" s="1">
        <f>MAX(N18:N43)</f>
        <v>12.456</v>
      </c>
    </row>
    <row r="6" spans="1:14" ht="12.75">
      <c r="A6" s="13" t="s">
        <v>16</v>
      </c>
      <c r="B6" s="1">
        <f aca="true" t="shared" si="2" ref="B6:M6">AVERAGE(B18:B43)</f>
        <v>0.3102307692307692</v>
      </c>
      <c r="C6" s="1">
        <f t="shared" si="2"/>
        <v>0.39615384615384613</v>
      </c>
      <c r="D6" s="1">
        <f t="shared" si="2"/>
        <v>0.5648846153846154</v>
      </c>
      <c r="E6" s="1">
        <f t="shared" si="2"/>
        <v>0.593423076923077</v>
      </c>
      <c r="F6" s="1">
        <f t="shared" si="2"/>
        <v>0.5055769230769231</v>
      </c>
      <c r="G6" s="1">
        <f t="shared" si="2"/>
        <v>0.47257692307692317</v>
      </c>
      <c r="H6" s="1">
        <f t="shared" si="2"/>
        <v>0.43238461538461537</v>
      </c>
      <c r="I6" s="1">
        <f t="shared" si="2"/>
        <v>0.462576923076923</v>
      </c>
      <c r="J6" s="1">
        <f t="shared" si="2"/>
        <v>0.35342307692307684</v>
      </c>
      <c r="K6" s="1">
        <f t="shared" si="2"/>
        <v>0.28534615384615386</v>
      </c>
      <c r="L6" s="1">
        <f t="shared" si="2"/>
        <v>0.23457692307692307</v>
      </c>
      <c r="M6" s="1">
        <f t="shared" si="2"/>
        <v>0.22361538461538466</v>
      </c>
      <c r="N6" s="1">
        <f>SUM(B6:M6)</f>
        <v>4.834769230769231</v>
      </c>
    </row>
    <row r="7" spans="1:14" ht="12.75">
      <c r="A7" s="13" t="s">
        <v>17</v>
      </c>
      <c r="B7" s="1">
        <f aca="true" t="shared" si="3" ref="B7:M7">PERCENTILE(B18:B43,0.1)</f>
        <v>0.1225</v>
      </c>
      <c r="C7" s="1">
        <f t="shared" si="3"/>
        <v>0.145</v>
      </c>
      <c r="D7" s="1">
        <f t="shared" si="3"/>
        <v>0.164</v>
      </c>
      <c r="E7" s="1">
        <f t="shared" si="3"/>
        <v>0.1275</v>
      </c>
      <c r="F7" s="1">
        <f t="shared" si="3"/>
        <v>0.11199999999999999</v>
      </c>
      <c r="G7" s="1">
        <f t="shared" si="3"/>
        <v>0.10550000000000001</v>
      </c>
      <c r="H7" s="1">
        <f t="shared" si="3"/>
        <v>0.1255</v>
      </c>
      <c r="I7" s="1">
        <f t="shared" si="3"/>
        <v>0.1385</v>
      </c>
      <c r="J7" s="1">
        <f t="shared" si="3"/>
        <v>0.1155</v>
      </c>
      <c r="K7" s="1">
        <f t="shared" si="3"/>
        <v>0.10200000000000001</v>
      </c>
      <c r="L7" s="1">
        <f t="shared" si="3"/>
        <v>0.0905</v>
      </c>
      <c r="M7" s="1">
        <f t="shared" si="3"/>
        <v>0.0865</v>
      </c>
      <c r="N7" s="1">
        <f>PERCENTILE(N18:N43,0.1)</f>
        <v>1.673</v>
      </c>
    </row>
    <row r="8" spans="1:14" ht="12.75">
      <c r="A8" s="13" t="s">
        <v>18</v>
      </c>
      <c r="B8" s="1">
        <f aca="true" t="shared" si="4" ref="B8:M8">PERCENTILE(B18:B43,0.25)</f>
        <v>0.17125</v>
      </c>
      <c r="C8" s="1">
        <f t="shared" si="4"/>
        <v>0.202</v>
      </c>
      <c r="D8" s="1">
        <f t="shared" si="4"/>
        <v>0.198</v>
      </c>
      <c r="E8" s="1">
        <f t="shared" si="4"/>
        <v>0.17275</v>
      </c>
      <c r="F8" s="1">
        <f t="shared" si="4"/>
        <v>0.154</v>
      </c>
      <c r="G8" s="1">
        <f t="shared" si="4"/>
        <v>0.14225000000000002</v>
      </c>
      <c r="H8" s="1">
        <f t="shared" si="4"/>
        <v>0.19725</v>
      </c>
      <c r="I8" s="1">
        <f t="shared" si="4"/>
        <v>0.1835</v>
      </c>
      <c r="J8" s="1">
        <f t="shared" si="4"/>
        <v>0.16675</v>
      </c>
      <c r="K8" s="1">
        <f t="shared" si="4"/>
        <v>0.135</v>
      </c>
      <c r="L8" s="1">
        <f t="shared" si="4"/>
        <v>0.11775000000000001</v>
      </c>
      <c r="M8" s="1">
        <f t="shared" si="4"/>
        <v>0.143</v>
      </c>
      <c r="N8" s="1">
        <f>PERCENTILE(N18:N43,0.25)</f>
        <v>2.22875</v>
      </c>
    </row>
    <row r="9" spans="1:14" ht="12.75">
      <c r="A9" s="13" t="s">
        <v>19</v>
      </c>
      <c r="B9" s="1">
        <f aca="true" t="shared" si="5" ref="B9:M9">PERCENTILE(B18:B43,0.5)</f>
        <v>0.259</v>
      </c>
      <c r="C9" s="1">
        <f t="shared" si="5"/>
        <v>0.2375</v>
      </c>
      <c r="D9" s="1">
        <f t="shared" si="5"/>
        <v>0.256</v>
      </c>
      <c r="E9" s="1">
        <f t="shared" si="5"/>
        <v>0.3955</v>
      </c>
      <c r="F9" s="1">
        <f t="shared" si="5"/>
        <v>0.3795</v>
      </c>
      <c r="G9" s="1">
        <f t="shared" si="5"/>
        <v>0.386</v>
      </c>
      <c r="H9" s="1">
        <f t="shared" si="5"/>
        <v>0.4105</v>
      </c>
      <c r="I9" s="1">
        <f t="shared" si="5"/>
        <v>0.3605</v>
      </c>
      <c r="J9" s="1">
        <f t="shared" si="5"/>
        <v>0.3025</v>
      </c>
      <c r="K9" s="1">
        <f t="shared" si="5"/>
        <v>0.244</v>
      </c>
      <c r="L9" s="1">
        <f t="shared" si="5"/>
        <v>0.2065</v>
      </c>
      <c r="M9" s="1">
        <f t="shared" si="5"/>
        <v>0.18</v>
      </c>
      <c r="N9" s="1">
        <f>PERCENTILE(N18:N43,0.5)</f>
        <v>4.215</v>
      </c>
    </row>
    <row r="10" spans="1:14" ht="12.75">
      <c r="A10" s="13" t="s">
        <v>20</v>
      </c>
      <c r="B10" s="1">
        <f aca="true" t="shared" si="6" ref="B10:M10">PERCENTILE(B18:B43,0.75)</f>
        <v>0.36925</v>
      </c>
      <c r="C10" s="1">
        <f t="shared" si="6"/>
        <v>0.376</v>
      </c>
      <c r="D10" s="1">
        <f t="shared" si="6"/>
        <v>0.494</v>
      </c>
      <c r="E10" s="1">
        <f t="shared" si="6"/>
        <v>0.69075</v>
      </c>
      <c r="F10" s="1">
        <f t="shared" si="6"/>
        <v>0.783</v>
      </c>
      <c r="G10" s="1">
        <f t="shared" si="6"/>
        <v>0.63275</v>
      </c>
      <c r="H10" s="1">
        <f t="shared" si="6"/>
        <v>0.58</v>
      </c>
      <c r="I10" s="1">
        <f t="shared" si="6"/>
        <v>0.602</v>
      </c>
      <c r="J10" s="1">
        <f t="shared" si="6"/>
        <v>0.54</v>
      </c>
      <c r="K10" s="1">
        <f t="shared" si="6"/>
        <v>0.42925</v>
      </c>
      <c r="L10" s="1">
        <f t="shared" si="6"/>
        <v>0.3445</v>
      </c>
      <c r="M10" s="1">
        <f t="shared" si="6"/>
        <v>0.30874999999999997</v>
      </c>
      <c r="N10" s="1">
        <f>PERCENTILE(N18:N43,0.75)</f>
        <v>6.7425</v>
      </c>
    </row>
    <row r="11" spans="1:14" ht="12.75">
      <c r="A11" s="13" t="s">
        <v>21</v>
      </c>
      <c r="B11" s="1">
        <f aca="true" t="shared" si="7" ref="B11:M11">PERCENTILE(B18:B43,0.9)</f>
        <v>0.498</v>
      </c>
      <c r="C11" s="1">
        <f t="shared" si="7"/>
        <v>0.5975</v>
      </c>
      <c r="D11" s="1">
        <f t="shared" si="7"/>
        <v>1.4955</v>
      </c>
      <c r="E11" s="1">
        <f t="shared" si="7"/>
        <v>1.292</v>
      </c>
      <c r="F11" s="1">
        <f t="shared" si="7"/>
        <v>1.0114999999999998</v>
      </c>
      <c r="G11" s="1">
        <f t="shared" si="7"/>
        <v>0.78</v>
      </c>
      <c r="H11" s="1">
        <f t="shared" si="7"/>
        <v>0.772</v>
      </c>
      <c r="I11" s="1">
        <f t="shared" si="7"/>
        <v>0.865</v>
      </c>
      <c r="J11" s="1">
        <f t="shared" si="7"/>
        <v>0.663</v>
      </c>
      <c r="K11" s="1">
        <f t="shared" si="7"/>
        <v>0.5209999999999999</v>
      </c>
      <c r="L11" s="1">
        <f t="shared" si="7"/>
        <v>0.4155</v>
      </c>
      <c r="M11" s="1">
        <f t="shared" si="7"/>
        <v>0.3845</v>
      </c>
      <c r="N11" s="1">
        <f>PERCENTILE(N18:N43,0.9)</f>
        <v>8.299</v>
      </c>
    </row>
    <row r="12" spans="1:14" ht="12.75">
      <c r="A12" s="13" t="s">
        <v>25</v>
      </c>
      <c r="B12" s="1">
        <f aca="true" t="shared" si="8" ref="B12:M12">STDEV(B18:B43)</f>
        <v>0.2587864459653647</v>
      </c>
      <c r="C12" s="1">
        <f t="shared" si="8"/>
        <v>0.49191996847517316</v>
      </c>
      <c r="D12" s="1">
        <f t="shared" si="8"/>
        <v>0.6741984471606606</v>
      </c>
      <c r="E12" s="1">
        <f t="shared" si="8"/>
        <v>0.6594511762413906</v>
      </c>
      <c r="F12" s="1">
        <f t="shared" si="8"/>
        <v>0.4017864281507699</v>
      </c>
      <c r="G12" s="1">
        <f t="shared" si="8"/>
        <v>0.4493603607864782</v>
      </c>
      <c r="H12" s="1">
        <f t="shared" si="8"/>
        <v>0.2797687726567177</v>
      </c>
      <c r="I12" s="1">
        <f t="shared" si="8"/>
        <v>0.36166881790687166</v>
      </c>
      <c r="J12" s="1">
        <f t="shared" si="8"/>
        <v>0.21877516734344846</v>
      </c>
      <c r="K12" s="1">
        <f t="shared" si="8"/>
        <v>0.16975557541540534</v>
      </c>
      <c r="L12" s="1">
        <f t="shared" si="8"/>
        <v>0.13024382459891848</v>
      </c>
      <c r="M12" s="1">
        <f t="shared" si="8"/>
        <v>0.12555320049224603</v>
      </c>
      <c r="N12" s="1">
        <f>STDEV(N18:N43)</f>
        <v>2.9839840791491143</v>
      </c>
    </row>
    <row r="13" spans="1:14" ht="12.75">
      <c r="A13" s="13" t="s">
        <v>127</v>
      </c>
      <c r="B13" s="1">
        <f>ROUND(B12/B6,2)</f>
        <v>0.83</v>
      </c>
      <c r="C13" s="1">
        <f aca="true" t="shared" si="9" ref="C13:N13">ROUND(C12/C6,2)</f>
        <v>1.24</v>
      </c>
      <c r="D13" s="1">
        <f t="shared" si="9"/>
        <v>1.19</v>
      </c>
      <c r="E13" s="1">
        <f t="shared" si="9"/>
        <v>1.11</v>
      </c>
      <c r="F13" s="1">
        <f t="shared" si="9"/>
        <v>0.79</v>
      </c>
      <c r="G13" s="1">
        <f t="shared" si="9"/>
        <v>0.95</v>
      </c>
      <c r="H13" s="1">
        <f t="shared" si="9"/>
        <v>0.65</v>
      </c>
      <c r="I13" s="1">
        <f t="shared" si="9"/>
        <v>0.78</v>
      </c>
      <c r="J13" s="1">
        <f t="shared" si="9"/>
        <v>0.62</v>
      </c>
      <c r="K13" s="1">
        <f t="shared" si="9"/>
        <v>0.59</v>
      </c>
      <c r="L13" s="1">
        <f t="shared" si="9"/>
        <v>0.56</v>
      </c>
      <c r="M13" s="1">
        <f t="shared" si="9"/>
        <v>0.56</v>
      </c>
      <c r="N13" s="1">
        <f t="shared" si="9"/>
        <v>0.62</v>
      </c>
    </row>
    <row r="14" spans="1:14" ht="12.75">
      <c r="A14" s="13" t="s">
        <v>126</v>
      </c>
      <c r="B14" s="53">
        <f>26*P44/(25*24*B12^3)</f>
        <v>3.2008081247258526</v>
      </c>
      <c r="C14" s="53">
        <f aca="true" t="shared" si="10" ref="C14:N14">26*Q44/(25*24*C12^3)</f>
        <v>3.7865576533170713</v>
      </c>
      <c r="D14" s="53">
        <f t="shared" si="10"/>
        <v>2.23368000526226</v>
      </c>
      <c r="E14" s="53">
        <f t="shared" si="10"/>
        <v>2.1660927492811424</v>
      </c>
      <c r="F14" s="53">
        <f t="shared" si="10"/>
        <v>0.9021227030579325</v>
      </c>
      <c r="G14" s="53">
        <f t="shared" si="10"/>
        <v>2.6842595349480454</v>
      </c>
      <c r="H14" s="53">
        <f t="shared" si="10"/>
        <v>0.9862050098812319</v>
      </c>
      <c r="I14" s="53">
        <f t="shared" si="10"/>
        <v>1.6567283792654912</v>
      </c>
      <c r="J14" s="53">
        <f t="shared" si="10"/>
        <v>0.6799243637924656</v>
      </c>
      <c r="K14" s="53">
        <f t="shared" si="10"/>
        <v>0.6584981909303254</v>
      </c>
      <c r="L14" s="53">
        <f t="shared" si="10"/>
        <v>0.6095360710200405</v>
      </c>
      <c r="M14" s="53">
        <f t="shared" si="10"/>
        <v>0.8460026980736859</v>
      </c>
      <c r="N14" s="53">
        <f t="shared" si="10"/>
        <v>0.8132991165497439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-0.21630698709012355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0.186</v>
      </c>
      <c r="C18" s="1">
        <f>'DATOS MENSUALES'!E487</f>
        <v>0.189</v>
      </c>
      <c r="D18" s="1">
        <f>'DATOS MENSUALES'!E488</f>
        <v>0.125</v>
      </c>
      <c r="E18" s="1">
        <f>'DATOS MENSUALES'!E489</f>
        <v>0.109</v>
      </c>
      <c r="F18" s="1">
        <f>'DATOS MENSUALES'!E490</f>
        <v>0.104</v>
      </c>
      <c r="G18" s="1">
        <f>'DATOS MENSUALES'!E491</f>
        <v>0.099</v>
      </c>
      <c r="H18" s="1">
        <f>'DATOS MENSUALES'!E492</f>
        <v>0.133</v>
      </c>
      <c r="I18" s="1">
        <f>'DATOS MENSUALES'!E493</f>
        <v>0.138</v>
      </c>
      <c r="J18" s="1">
        <f>'DATOS MENSUALES'!E494</f>
        <v>0.115</v>
      </c>
      <c r="K18" s="1">
        <f>'DATOS MENSUALES'!E495</f>
        <v>0.101</v>
      </c>
      <c r="L18" s="1">
        <f>'DATOS MENSUALES'!E496</f>
        <v>0.09</v>
      </c>
      <c r="M18" s="1">
        <f>'DATOS MENSUALES'!E497</f>
        <v>0.082</v>
      </c>
      <c r="N18" s="1">
        <f aca="true" t="shared" si="11" ref="N18:N41">SUM(B18:M18)</f>
        <v>1.471</v>
      </c>
      <c r="O18" s="10"/>
      <c r="P18" s="60">
        <f aca="true" t="shared" si="12" ref="P18:P43">(B18-B$6)^3</f>
        <v>-0.0019172887460172949</v>
      </c>
      <c r="Q18" s="60">
        <f aca="true" t="shared" si="13" ref="Q18:AB33">(C18-C$6)^3</f>
        <v>-0.00888953416340464</v>
      </c>
      <c r="R18" s="60">
        <f t="shared" si="13"/>
        <v>-0.08511700218781296</v>
      </c>
      <c r="S18" s="60">
        <f t="shared" si="13"/>
        <v>-0.11367748889821358</v>
      </c>
      <c r="T18" s="60">
        <f t="shared" si="13"/>
        <v>-0.06475991102190491</v>
      </c>
      <c r="U18" s="60">
        <f t="shared" si="13"/>
        <v>-0.052136289832555784</v>
      </c>
      <c r="V18" s="60">
        <f t="shared" si="13"/>
        <v>-0.026834186749203452</v>
      </c>
      <c r="W18" s="60">
        <f t="shared" si="13"/>
        <v>-0.03419423694350247</v>
      </c>
      <c r="X18" s="60">
        <f t="shared" si="13"/>
        <v>-0.01355329418519571</v>
      </c>
      <c r="Y18" s="60">
        <f t="shared" si="13"/>
        <v>-0.0062647283373350035</v>
      </c>
      <c r="Z18" s="60">
        <f t="shared" si="13"/>
        <v>-0.0030220172097746925</v>
      </c>
      <c r="AA18" s="60">
        <f t="shared" si="13"/>
        <v>-0.0028400848070095604</v>
      </c>
      <c r="AB18" s="60">
        <f t="shared" si="13"/>
        <v>-38.06085858420073</v>
      </c>
    </row>
    <row r="19" spans="1:28" ht="12.75">
      <c r="A19" s="12" t="s">
        <v>69</v>
      </c>
      <c r="B19" s="1">
        <f>'DATOS MENSUALES'!E498</f>
        <v>0.074</v>
      </c>
      <c r="C19" s="1">
        <f>'DATOS MENSUALES'!E499</f>
        <v>0.067</v>
      </c>
      <c r="D19" s="1">
        <f>'DATOS MENSUALES'!E500</f>
        <v>1.29</v>
      </c>
      <c r="E19" s="1">
        <f>'DATOS MENSUALES'!E501</f>
        <v>0.45</v>
      </c>
      <c r="F19" s="1">
        <f>'DATOS MENSUALES'!E502</f>
        <v>0.401</v>
      </c>
      <c r="G19" s="1">
        <f>'DATOS MENSUALES'!E503</f>
        <v>0.362</v>
      </c>
      <c r="H19" s="1">
        <f>'DATOS MENSUALES'!E504</f>
        <v>0.3</v>
      </c>
      <c r="I19" s="1">
        <f>'DATOS MENSUALES'!E505</f>
        <v>0.279</v>
      </c>
      <c r="J19" s="1">
        <f>'DATOS MENSUALES'!E506</f>
        <v>0.228</v>
      </c>
      <c r="K19" s="1">
        <f>'DATOS MENSUALES'!E507</f>
        <v>0.189</v>
      </c>
      <c r="L19" s="1">
        <f>'DATOS MENSUALES'!E508</f>
        <v>0.159</v>
      </c>
      <c r="M19" s="1">
        <f>'DATOS MENSUALES'!E509</f>
        <v>0.243</v>
      </c>
      <c r="N19" s="1">
        <f t="shared" si="11"/>
        <v>4.042</v>
      </c>
      <c r="O19" s="10"/>
      <c r="P19" s="60">
        <f t="shared" si="12"/>
        <v>-0.013182852485662259</v>
      </c>
      <c r="Q19" s="60">
        <f t="shared" si="13"/>
        <v>-0.03566126974920345</v>
      </c>
      <c r="R19" s="60">
        <f t="shared" si="13"/>
        <v>0.38126010107402136</v>
      </c>
      <c r="S19" s="60">
        <f t="shared" si="13"/>
        <v>-0.0029502383641898115</v>
      </c>
      <c r="T19" s="60">
        <f t="shared" si="13"/>
        <v>-0.0011436880381770612</v>
      </c>
      <c r="U19" s="60">
        <f t="shared" si="13"/>
        <v>-0.0013520523369936316</v>
      </c>
      <c r="V19" s="60">
        <f t="shared" si="13"/>
        <v>-0.0023201312521620387</v>
      </c>
      <c r="W19" s="60">
        <f t="shared" si="13"/>
        <v>-0.006186631652082375</v>
      </c>
      <c r="X19" s="60">
        <f t="shared" si="13"/>
        <v>-0.0019730239292785573</v>
      </c>
      <c r="Y19" s="60">
        <f t="shared" si="13"/>
        <v>-0.0008943410118912157</v>
      </c>
      <c r="Z19" s="60">
        <f t="shared" si="13"/>
        <v>-0.00043168565799954473</v>
      </c>
      <c r="AA19" s="60">
        <f t="shared" si="13"/>
        <v>7.284027309968081E-06</v>
      </c>
      <c r="AB19" s="60">
        <f t="shared" si="13"/>
        <v>-0.4982420266800189</v>
      </c>
    </row>
    <row r="20" spans="1:28" ht="12.75">
      <c r="A20" s="12" t="s">
        <v>70</v>
      </c>
      <c r="B20" s="1">
        <f>'DATOS MENSUALES'!E510</f>
        <v>0.172</v>
      </c>
      <c r="C20" s="1">
        <f>'DATOS MENSUALES'!E511</f>
        <v>0.358</v>
      </c>
      <c r="D20" s="1">
        <f>'DATOS MENSUALES'!E512</f>
        <v>0.255</v>
      </c>
      <c r="E20" s="1">
        <f>'DATOS MENSUALES'!E513</f>
        <v>0.214</v>
      </c>
      <c r="F20" s="1">
        <f>'DATOS MENSUALES'!E514</f>
        <v>0.181</v>
      </c>
      <c r="G20" s="1">
        <f>'DATOS MENSUALES'!E515</f>
        <v>0.158</v>
      </c>
      <c r="H20" s="1">
        <f>'DATOS MENSUALES'!E516</f>
        <v>0.283</v>
      </c>
      <c r="I20" s="1">
        <f>'DATOS MENSUALES'!E517</f>
        <v>0.358</v>
      </c>
      <c r="J20" s="1">
        <f>'DATOS MENSUALES'!E518</f>
        <v>0.293</v>
      </c>
      <c r="K20" s="1">
        <f>'DATOS MENSUALES'!E519</f>
        <v>0.242</v>
      </c>
      <c r="L20" s="1">
        <f>'DATOS MENSUALES'!E520</f>
        <v>0.206</v>
      </c>
      <c r="M20" s="1">
        <f>'DATOS MENSUALES'!E521</f>
        <v>0.173</v>
      </c>
      <c r="N20" s="1">
        <f t="shared" si="11"/>
        <v>2.893</v>
      </c>
      <c r="O20" s="10"/>
      <c r="P20" s="60">
        <f t="shared" si="12"/>
        <v>-0.00264127836731907</v>
      </c>
      <c r="Q20" s="60">
        <f t="shared" si="13"/>
        <v>-5.554116340464268E-05</v>
      </c>
      <c r="R20" s="60">
        <f t="shared" si="13"/>
        <v>-0.029757746995505246</v>
      </c>
      <c r="S20" s="60">
        <f t="shared" si="13"/>
        <v>-0.0546224561689236</v>
      </c>
      <c r="T20" s="60">
        <f t="shared" si="13"/>
        <v>-0.03419423694350253</v>
      </c>
      <c r="U20" s="60">
        <f t="shared" si="13"/>
        <v>-0.03113010465060313</v>
      </c>
      <c r="V20" s="60">
        <f t="shared" si="13"/>
        <v>-0.003333631719617661</v>
      </c>
      <c r="W20" s="60">
        <f t="shared" si="13"/>
        <v>-0.0011436880381770576</v>
      </c>
      <c r="X20" s="60">
        <f t="shared" si="13"/>
        <v>-0.0002206015254324071</v>
      </c>
      <c r="Y20" s="60">
        <f t="shared" si="13"/>
        <v>-8.144261396222134E-05</v>
      </c>
      <c r="Z20" s="60">
        <f t="shared" si="13"/>
        <v>-2.333707368001822E-05</v>
      </c>
      <c r="AA20" s="60">
        <f t="shared" si="13"/>
        <v>-0.0001296724223941743</v>
      </c>
      <c r="AB20" s="60">
        <f t="shared" si="13"/>
        <v>-7.321378253940377</v>
      </c>
    </row>
    <row r="21" spans="1:28" ht="12.75">
      <c r="A21" s="12" t="s">
        <v>71</v>
      </c>
      <c r="B21" s="1">
        <f>'DATOS MENSUALES'!E522</f>
        <v>0.142</v>
      </c>
      <c r="C21" s="1">
        <f>'DATOS MENSUALES'!E523</f>
        <v>0.209</v>
      </c>
      <c r="D21" s="1">
        <f>'DATOS MENSUALES'!E524</f>
        <v>0.312</v>
      </c>
      <c r="E21" s="1">
        <f>'DATOS MENSUALES'!E525</f>
        <v>0.394</v>
      </c>
      <c r="F21" s="1">
        <f>'DATOS MENSUALES'!E526</f>
        <v>0.316</v>
      </c>
      <c r="G21" s="1">
        <f>'DATOS MENSUALES'!E527</f>
        <v>0.578</v>
      </c>
      <c r="H21" s="1">
        <f>'DATOS MENSUALES'!E528</f>
        <v>0.648</v>
      </c>
      <c r="I21" s="1">
        <f>'DATOS MENSUALES'!E529</f>
        <v>1.633</v>
      </c>
      <c r="J21" s="1">
        <f>'DATOS MENSUALES'!E530</f>
        <v>0.824</v>
      </c>
      <c r="K21" s="1">
        <f>'DATOS MENSUALES'!E531</f>
        <v>0.651</v>
      </c>
      <c r="L21" s="1">
        <f>'DATOS MENSUALES'!E532</f>
        <v>0.505</v>
      </c>
      <c r="M21" s="1">
        <f>'DATOS MENSUALES'!E533</f>
        <v>0.394</v>
      </c>
      <c r="N21" s="1">
        <f t="shared" si="11"/>
        <v>6.606</v>
      </c>
      <c r="O21" s="10"/>
      <c r="P21" s="60">
        <f t="shared" si="12"/>
        <v>-0.004761198544833862</v>
      </c>
      <c r="Q21" s="60">
        <f t="shared" si="13"/>
        <v>-0.006555355820209376</v>
      </c>
      <c r="R21" s="60">
        <f t="shared" si="13"/>
        <v>-0.016172130141954948</v>
      </c>
      <c r="S21" s="60">
        <f t="shared" si="13"/>
        <v>-0.007930968742888043</v>
      </c>
      <c r="T21" s="60">
        <f t="shared" si="13"/>
        <v>-0.006813282720129729</v>
      </c>
      <c r="U21" s="60">
        <f t="shared" si="13"/>
        <v>0.0011716747280951251</v>
      </c>
      <c r="V21" s="60">
        <f t="shared" si="13"/>
        <v>0.010023957954938559</v>
      </c>
      <c r="W21" s="60">
        <f t="shared" si="13"/>
        <v>1.6033510783449594</v>
      </c>
      <c r="X21" s="60">
        <f t="shared" si="13"/>
        <v>0.1042057964198339</v>
      </c>
      <c r="Y21" s="60">
        <f t="shared" si="13"/>
        <v>0.048888919369765596</v>
      </c>
      <c r="Z21" s="60">
        <f t="shared" si="13"/>
        <v>0.01977567198401229</v>
      </c>
      <c r="AA21" s="60">
        <f t="shared" si="13"/>
        <v>0.0049464216545289</v>
      </c>
      <c r="AB21" s="60">
        <f t="shared" si="13"/>
        <v>5.556808676183884</v>
      </c>
    </row>
    <row r="22" spans="1:28" ht="12.75">
      <c r="A22" s="12" t="s">
        <v>72</v>
      </c>
      <c r="B22" s="1">
        <f>'DATOS MENSUALES'!E534</f>
        <v>0.322</v>
      </c>
      <c r="C22" s="1">
        <f>'DATOS MENSUALES'!E535</f>
        <v>1.161</v>
      </c>
      <c r="D22" s="1">
        <f>'DATOS MENSUALES'!E536</f>
        <v>0.504</v>
      </c>
      <c r="E22" s="1">
        <f>'DATOS MENSUALES'!E537</f>
        <v>0.701</v>
      </c>
      <c r="F22" s="1">
        <f>'DATOS MENSUALES'!E538</f>
        <v>1.436</v>
      </c>
      <c r="G22" s="1">
        <f>'DATOS MENSUALES'!E539</f>
        <v>0.774</v>
      </c>
      <c r="H22" s="1">
        <f>'DATOS MENSUALES'!E540</f>
        <v>0.769</v>
      </c>
      <c r="I22" s="1">
        <f>'DATOS MENSUALES'!E541</f>
        <v>0.762</v>
      </c>
      <c r="J22" s="1">
        <f>'DATOS MENSUALES'!E542</f>
        <v>0.601</v>
      </c>
      <c r="K22" s="1">
        <f>'DATOS MENSUALES'!E543</f>
        <v>0.476</v>
      </c>
      <c r="L22" s="1">
        <f>'DATOS MENSUALES'!E544</f>
        <v>0.386</v>
      </c>
      <c r="M22" s="1">
        <f>'DATOS MENSUALES'!E545</f>
        <v>0.316</v>
      </c>
      <c r="N22" s="1">
        <f t="shared" si="11"/>
        <v>8.208</v>
      </c>
      <c r="O22" s="10"/>
      <c r="P22" s="60">
        <f t="shared" si="12"/>
        <v>1.6302125625853602E-06</v>
      </c>
      <c r="Q22" s="60">
        <f t="shared" si="13"/>
        <v>0.44742707546973165</v>
      </c>
      <c r="R22" s="60">
        <f t="shared" si="13"/>
        <v>-0.00022569539639280884</v>
      </c>
      <c r="S22" s="60">
        <f t="shared" si="13"/>
        <v>0.0012449656106622608</v>
      </c>
      <c r="T22" s="60">
        <f t="shared" si="13"/>
        <v>0.8054552571615267</v>
      </c>
      <c r="U22" s="60">
        <f t="shared" si="13"/>
        <v>0.027386056284308128</v>
      </c>
      <c r="V22" s="60">
        <f t="shared" si="13"/>
        <v>0.03814186134547111</v>
      </c>
      <c r="W22" s="60">
        <f t="shared" si="13"/>
        <v>0.0268445301334206</v>
      </c>
      <c r="X22" s="60">
        <f t="shared" si="13"/>
        <v>0.01517506232663861</v>
      </c>
      <c r="Y22" s="60">
        <f t="shared" si="13"/>
        <v>0.006930055501422391</v>
      </c>
      <c r="Z22" s="60">
        <f t="shared" si="13"/>
        <v>0.0034719718908170242</v>
      </c>
      <c r="AA22" s="60">
        <f t="shared" si="13"/>
        <v>0.0007884950391442866</v>
      </c>
      <c r="AB22" s="60">
        <f t="shared" si="13"/>
        <v>38.382933129817026</v>
      </c>
    </row>
    <row r="23" spans="1:28" ht="12.75">
      <c r="A23" s="12" t="s">
        <v>73</v>
      </c>
      <c r="B23" s="1">
        <f>'DATOS MENSUALES'!E546</f>
        <v>0.253</v>
      </c>
      <c r="C23" s="1">
        <f>'DATOS MENSUALES'!E547</f>
        <v>0.307</v>
      </c>
      <c r="D23" s="1">
        <f>'DATOS MENSUALES'!E548</f>
        <v>0.551</v>
      </c>
      <c r="E23" s="1">
        <f>'DATOS MENSUALES'!E549</f>
        <v>0.429</v>
      </c>
      <c r="F23" s="1">
        <f>'DATOS MENSUALES'!E550</f>
        <v>1.004</v>
      </c>
      <c r="G23" s="1">
        <f>'DATOS MENSUALES'!E551</f>
        <v>0.706</v>
      </c>
      <c r="H23" s="1">
        <f>'DATOS MENSUALES'!E552</f>
        <v>0.61</v>
      </c>
      <c r="I23" s="1">
        <f>'DATOS MENSUALES'!E553</f>
        <v>0.521</v>
      </c>
      <c r="J23" s="1">
        <f>'DATOS MENSUALES'!E554</f>
        <v>0.409</v>
      </c>
      <c r="K23" s="1">
        <f>'DATOS MENSUALES'!E555</f>
        <v>0.326</v>
      </c>
      <c r="L23" s="1">
        <f>'DATOS MENSUALES'!E556</f>
        <v>0.268</v>
      </c>
      <c r="M23" s="1">
        <f>'DATOS MENSUALES'!E557</f>
        <v>0.517</v>
      </c>
      <c r="N23" s="1">
        <f t="shared" si="11"/>
        <v>5.901</v>
      </c>
      <c r="O23" s="10"/>
      <c r="P23" s="60">
        <f t="shared" si="12"/>
        <v>-0.00018745142649066875</v>
      </c>
      <c r="Q23" s="60">
        <f t="shared" si="13"/>
        <v>-0.0007086311693218022</v>
      </c>
      <c r="R23" s="60">
        <f t="shared" si="13"/>
        <v>-2.676711481565771E-06</v>
      </c>
      <c r="S23" s="60">
        <f t="shared" si="13"/>
        <v>-0.004445169371586265</v>
      </c>
      <c r="T23" s="60">
        <f t="shared" si="13"/>
        <v>0.12382103380058028</v>
      </c>
      <c r="U23" s="60">
        <f t="shared" si="13"/>
        <v>0.012718367461822918</v>
      </c>
      <c r="V23" s="60">
        <f t="shared" si="13"/>
        <v>0.005603272475648613</v>
      </c>
      <c r="W23" s="60">
        <f t="shared" si="13"/>
        <v>0.00019941291300637333</v>
      </c>
      <c r="X23" s="60">
        <f t="shared" si="13"/>
        <v>0.0001716656875853442</v>
      </c>
      <c r="Y23" s="60">
        <f t="shared" si="13"/>
        <v>6.719004284251251E-05</v>
      </c>
      <c r="Z23" s="60">
        <f t="shared" si="13"/>
        <v>3.733698845015938E-05</v>
      </c>
      <c r="AA23" s="60">
        <f t="shared" si="13"/>
        <v>0.025252943624943094</v>
      </c>
      <c r="AB23" s="60">
        <f t="shared" si="13"/>
        <v>1.2121423743199806</v>
      </c>
    </row>
    <row r="24" spans="1:28" ht="12.75">
      <c r="A24" s="12" t="s">
        <v>74</v>
      </c>
      <c r="B24" s="1">
        <f>'DATOS MENSUALES'!E558</f>
        <v>0.268</v>
      </c>
      <c r="C24" s="1">
        <f>'DATOS MENSUALES'!E559</f>
        <v>0.218</v>
      </c>
      <c r="D24" s="1">
        <f>'DATOS MENSUALES'!E560</f>
        <v>0.194</v>
      </c>
      <c r="E24" s="1">
        <f>'DATOS MENSUALES'!E561</f>
        <v>0.66</v>
      </c>
      <c r="F24" s="1">
        <f>'DATOS MENSUALES'!E562</f>
        <v>0.566</v>
      </c>
      <c r="G24" s="1">
        <f>'DATOS MENSUALES'!E563</f>
        <v>0.431</v>
      </c>
      <c r="H24" s="1">
        <f>'DATOS MENSUALES'!E564</f>
        <v>0.464</v>
      </c>
      <c r="I24" s="1">
        <f>'DATOS MENSUALES'!E565</f>
        <v>0.424</v>
      </c>
      <c r="J24" s="1">
        <f>'DATOS MENSUALES'!E566</f>
        <v>0.339</v>
      </c>
      <c r="K24" s="1">
        <f>'DATOS MENSUALES'!E567</f>
        <v>0.293</v>
      </c>
      <c r="L24" s="1">
        <f>'DATOS MENSUALES'!E568</f>
        <v>0.234</v>
      </c>
      <c r="M24" s="1">
        <f>'DATOS MENSUALES'!E569</f>
        <v>0.209</v>
      </c>
      <c r="N24" s="1">
        <f t="shared" si="11"/>
        <v>4.3</v>
      </c>
      <c r="O24" s="10"/>
      <c r="P24" s="60">
        <f t="shared" si="12"/>
        <v>-7.531595311788778E-05</v>
      </c>
      <c r="Q24" s="60">
        <f t="shared" si="13"/>
        <v>-0.0056543880273099666</v>
      </c>
      <c r="R24" s="60">
        <f t="shared" si="13"/>
        <v>-0.0510171808549727</v>
      </c>
      <c r="S24" s="60">
        <f t="shared" si="13"/>
        <v>0.00029510132515930685</v>
      </c>
      <c r="T24" s="60">
        <f t="shared" si="13"/>
        <v>0.0002206015254324065</v>
      </c>
      <c r="U24" s="60">
        <f t="shared" si="13"/>
        <v>-7.18715544492495E-05</v>
      </c>
      <c r="V24" s="60">
        <f t="shared" si="13"/>
        <v>3.160060582612666E-05</v>
      </c>
      <c r="W24" s="60">
        <f t="shared" si="13"/>
        <v>-5.740936657942618E-05</v>
      </c>
      <c r="X24" s="60">
        <f t="shared" si="13"/>
        <v>-3.000362710514271E-06</v>
      </c>
      <c r="Y24" s="60">
        <f t="shared" si="13"/>
        <v>4.4837272416931624E-07</v>
      </c>
      <c r="Z24" s="60">
        <f t="shared" si="13"/>
        <v>-1.9202321347289896E-10</v>
      </c>
      <c r="AA24" s="60">
        <f t="shared" si="13"/>
        <v>-3.1219845243514226E-06</v>
      </c>
      <c r="AB24" s="60">
        <f t="shared" si="13"/>
        <v>-0.15293230469185282</v>
      </c>
    </row>
    <row r="25" spans="1:28" ht="12.75">
      <c r="A25" s="12" t="s">
        <v>75</v>
      </c>
      <c r="B25" s="1">
        <f>'DATOS MENSUALES'!E570</f>
        <v>0.207</v>
      </c>
      <c r="C25" s="1">
        <f>'DATOS MENSUALES'!E571</f>
        <v>0.2</v>
      </c>
      <c r="D25" s="1">
        <f>'DATOS MENSUALES'!E572</f>
        <v>0.237</v>
      </c>
      <c r="E25" s="1">
        <f>'DATOS MENSUALES'!E573</f>
        <v>0.417</v>
      </c>
      <c r="F25" s="1">
        <f>'DATOS MENSUALES'!E574</f>
        <v>0.407</v>
      </c>
      <c r="G25" s="1">
        <f>'DATOS MENSUALES'!E575</f>
        <v>0.355</v>
      </c>
      <c r="H25" s="1">
        <f>'DATOS MENSUALES'!E576</f>
        <v>0.523</v>
      </c>
      <c r="I25" s="1">
        <f>'DATOS MENSUALES'!E577</f>
        <v>0.493</v>
      </c>
      <c r="J25" s="1">
        <f>'DATOS MENSUALES'!E578</f>
        <v>0.556</v>
      </c>
      <c r="K25" s="1">
        <f>'DATOS MENSUALES'!E579</f>
        <v>0.456</v>
      </c>
      <c r="L25" s="1">
        <f>'DATOS MENSUALES'!E580</f>
        <v>0.373</v>
      </c>
      <c r="M25" s="1">
        <f>'DATOS MENSUALES'!E581</f>
        <v>0.302</v>
      </c>
      <c r="N25" s="1">
        <f t="shared" si="11"/>
        <v>4.526</v>
      </c>
      <c r="O25" s="10"/>
      <c r="P25" s="60">
        <f t="shared" si="12"/>
        <v>-0.001100088160218479</v>
      </c>
      <c r="Q25" s="60">
        <f t="shared" si="13"/>
        <v>-0.007547280382339551</v>
      </c>
      <c r="R25" s="60">
        <f t="shared" si="13"/>
        <v>-0.035250324483670936</v>
      </c>
      <c r="S25" s="60">
        <f t="shared" si="13"/>
        <v>-0.005491186276911712</v>
      </c>
      <c r="T25" s="60">
        <f t="shared" si="13"/>
        <v>-0.0009579123547451098</v>
      </c>
      <c r="U25" s="60">
        <f t="shared" si="13"/>
        <v>-0.001625422518946295</v>
      </c>
      <c r="V25" s="60">
        <f t="shared" si="13"/>
        <v>0.0007440563277196187</v>
      </c>
      <c r="W25" s="60">
        <f t="shared" si="13"/>
        <v>2.8158492888029335E-05</v>
      </c>
      <c r="X25" s="60">
        <f t="shared" si="13"/>
        <v>0.00831323220089897</v>
      </c>
      <c r="Y25" s="60">
        <f t="shared" si="13"/>
        <v>0.004969906773611744</v>
      </c>
      <c r="Z25" s="60">
        <f t="shared" si="13"/>
        <v>0.0026523174100477926</v>
      </c>
      <c r="AA25" s="60">
        <f t="shared" si="13"/>
        <v>0.00048160667228038136</v>
      </c>
      <c r="AB25" s="60">
        <f t="shared" si="13"/>
        <v>-0.029437576123805292</v>
      </c>
    </row>
    <row r="26" spans="1:28" ht="12.75">
      <c r="A26" s="12" t="s">
        <v>76</v>
      </c>
      <c r="B26" s="1">
        <f>'DATOS MENSUALES'!E582</f>
        <v>0.287</v>
      </c>
      <c r="C26" s="1">
        <f>'DATOS MENSUALES'!E583</f>
        <v>0.22</v>
      </c>
      <c r="D26" s="1">
        <f>'DATOS MENSUALES'!E584</f>
        <v>0.183</v>
      </c>
      <c r="E26" s="1">
        <f>'DATOS MENSUALES'!E585</f>
        <v>0.15</v>
      </c>
      <c r="F26" s="1">
        <f>'DATOS MENSUALES'!E586</f>
        <v>0.142</v>
      </c>
      <c r="G26" s="1">
        <f>'DATOS MENSUALES'!E587</f>
        <v>0.132</v>
      </c>
      <c r="H26" s="1">
        <f>'DATOS MENSUALES'!E588</f>
        <v>0.21</v>
      </c>
      <c r="I26" s="1">
        <f>'DATOS MENSUALES'!E589</f>
        <v>0.224</v>
      </c>
      <c r="J26" s="1">
        <f>'DATOS MENSUALES'!E590</f>
        <v>0.214</v>
      </c>
      <c r="K26" s="1">
        <f>'DATOS MENSUALES'!E591</f>
        <v>0.147</v>
      </c>
      <c r="L26" s="1">
        <f>'DATOS MENSUALES'!E592</f>
        <v>0.132</v>
      </c>
      <c r="M26" s="1">
        <f>'DATOS MENSUALES'!E593</f>
        <v>0.118</v>
      </c>
      <c r="N26" s="1">
        <f t="shared" si="11"/>
        <v>2.159</v>
      </c>
      <c r="O26" s="10"/>
      <c r="P26" s="60">
        <f t="shared" si="12"/>
        <v>-1.2536917614929433E-05</v>
      </c>
      <c r="Q26" s="60">
        <f t="shared" si="13"/>
        <v>-0.005466085116067362</v>
      </c>
      <c r="R26" s="60">
        <f t="shared" si="13"/>
        <v>-0.055692471102014134</v>
      </c>
      <c r="S26" s="60">
        <f t="shared" si="13"/>
        <v>-0.0871876302280952</v>
      </c>
      <c r="T26" s="60">
        <f t="shared" si="13"/>
        <v>-0.04806057138581022</v>
      </c>
      <c r="U26" s="60">
        <f t="shared" si="13"/>
        <v>-0.03950441661214159</v>
      </c>
      <c r="V26" s="60">
        <f t="shared" si="13"/>
        <v>-0.010998012731451979</v>
      </c>
      <c r="W26" s="60">
        <f t="shared" si="13"/>
        <v>-0.013579547532259885</v>
      </c>
      <c r="X26" s="60">
        <f t="shared" si="13"/>
        <v>-0.002710216523953113</v>
      </c>
      <c r="Y26" s="60">
        <f t="shared" si="13"/>
        <v>-0.002647898109524353</v>
      </c>
      <c r="Z26" s="60">
        <f t="shared" si="13"/>
        <v>-0.001079316964212562</v>
      </c>
      <c r="AA26" s="60">
        <f t="shared" si="13"/>
        <v>-0.0011780983691397377</v>
      </c>
      <c r="AB26" s="60">
        <f t="shared" si="13"/>
        <v>-19.157814604745113</v>
      </c>
    </row>
    <row r="27" spans="1:28" ht="12.75">
      <c r="A27" s="12" t="s">
        <v>77</v>
      </c>
      <c r="B27" s="1">
        <f>'DATOS MENSUALES'!E594</f>
        <v>0.103</v>
      </c>
      <c r="C27" s="1">
        <f>'DATOS MENSUALES'!E595</f>
        <v>0.431</v>
      </c>
      <c r="D27" s="1">
        <f>'DATOS MENSUALES'!E596</f>
        <v>2.801</v>
      </c>
      <c r="E27" s="1">
        <f>'DATOS MENSUALES'!E597</f>
        <v>1.006</v>
      </c>
      <c r="F27" s="1">
        <f>'DATOS MENSUALES'!E598</f>
        <v>0.815</v>
      </c>
      <c r="G27" s="1">
        <f>'DATOS MENSUALES'!E599</f>
        <v>0.636</v>
      </c>
      <c r="H27" s="1">
        <f>'DATOS MENSUALES'!E600</f>
        <v>0.518</v>
      </c>
      <c r="I27" s="1">
        <f>'DATOS MENSUALES'!E601</f>
        <v>0.418</v>
      </c>
      <c r="J27" s="1">
        <f>'DATOS MENSUALES'!E602</f>
        <v>0.328</v>
      </c>
      <c r="K27" s="1">
        <f>'DATOS MENSUALES'!E603</f>
        <v>0.263</v>
      </c>
      <c r="L27" s="1">
        <f>'DATOS MENSUALES'!E604</f>
        <v>0.219</v>
      </c>
      <c r="M27" s="1">
        <f>'DATOS MENSUALES'!E605</f>
        <v>0.183</v>
      </c>
      <c r="N27" s="1">
        <f t="shared" si="11"/>
        <v>7.721000000000001</v>
      </c>
      <c r="O27" s="10"/>
      <c r="P27" s="60">
        <f t="shared" si="12"/>
        <v>-0.008899440775603094</v>
      </c>
      <c r="Q27" s="60">
        <f t="shared" si="13"/>
        <v>4.231209695038694E-05</v>
      </c>
      <c r="R27" s="60">
        <f t="shared" si="13"/>
        <v>11.18105100930923</v>
      </c>
      <c r="S27" s="60">
        <f t="shared" si="13"/>
        <v>0.07022872727486339</v>
      </c>
      <c r="T27" s="60">
        <f t="shared" si="13"/>
        <v>0.029624982426319946</v>
      </c>
      <c r="U27" s="60">
        <f t="shared" si="13"/>
        <v>0.0043645567961424605</v>
      </c>
      <c r="V27" s="60">
        <f t="shared" si="13"/>
        <v>0.0006275602626308611</v>
      </c>
      <c r="W27" s="60">
        <f t="shared" si="13"/>
        <v>-8.857889616522492E-05</v>
      </c>
      <c r="X27" s="60">
        <f t="shared" si="13"/>
        <v>-1.6431769515247878E-05</v>
      </c>
      <c r="Y27" s="60">
        <f t="shared" si="13"/>
        <v>-1.1158565145653166E-05</v>
      </c>
      <c r="Z27" s="60">
        <f t="shared" si="13"/>
        <v>-3.7795929107874337E-06</v>
      </c>
      <c r="AA27" s="60">
        <f t="shared" si="13"/>
        <v>-6.69995229858901E-05</v>
      </c>
      <c r="AB27" s="60">
        <f t="shared" si="13"/>
        <v>24.04324914508923</v>
      </c>
    </row>
    <row r="28" spans="1:28" ht="12.75">
      <c r="A28" s="12" t="s">
        <v>78</v>
      </c>
      <c r="B28" s="1">
        <f>'DATOS MENSUALES'!E606</f>
        <v>0.488</v>
      </c>
      <c r="C28" s="1">
        <f>'DATOS MENSUALES'!E607</f>
        <v>0.279</v>
      </c>
      <c r="D28" s="1">
        <f>'DATOS MENSUALES'!E608</f>
        <v>0.235</v>
      </c>
      <c r="E28" s="1">
        <f>'DATOS MENSUALES'!E609</f>
        <v>0.32</v>
      </c>
      <c r="F28" s="1">
        <f>'DATOS MENSUALES'!E610</f>
        <v>0.631</v>
      </c>
      <c r="G28" s="1">
        <f>'DATOS MENSUALES'!E611</f>
        <v>0.769</v>
      </c>
      <c r="H28" s="1">
        <f>'DATOS MENSUALES'!E612</f>
        <v>0.582</v>
      </c>
      <c r="I28" s="1">
        <f>'DATOS MENSUALES'!E613</f>
        <v>0.467</v>
      </c>
      <c r="J28" s="1">
        <f>'DATOS MENSUALES'!E614</f>
        <v>0.37</v>
      </c>
      <c r="K28" s="1">
        <f>'DATOS MENSUALES'!E615</f>
        <v>0.295</v>
      </c>
      <c r="L28" s="1">
        <f>'DATOS MENSUALES'!E616</f>
        <v>0.242</v>
      </c>
      <c r="M28" s="1">
        <f>'DATOS MENSUALES'!E617</f>
        <v>0.202</v>
      </c>
      <c r="N28" s="1">
        <f t="shared" si="11"/>
        <v>4.88</v>
      </c>
      <c r="O28" s="10"/>
      <c r="P28" s="60">
        <f t="shared" si="12"/>
        <v>0.005617845348657263</v>
      </c>
      <c r="Q28" s="60">
        <f t="shared" si="13"/>
        <v>-0.001607939311333635</v>
      </c>
      <c r="R28" s="60">
        <f t="shared" si="13"/>
        <v>-0.035899317025091054</v>
      </c>
      <c r="S28" s="60">
        <f t="shared" si="13"/>
        <v>-0.02044115817188214</v>
      </c>
      <c r="T28" s="60">
        <f t="shared" si="13"/>
        <v>0.0019730239292785586</v>
      </c>
      <c r="U28" s="60">
        <f t="shared" si="13"/>
        <v>0.026045699945550733</v>
      </c>
      <c r="V28" s="60">
        <f t="shared" si="13"/>
        <v>0.0033491049726900304</v>
      </c>
      <c r="W28" s="60">
        <f t="shared" si="13"/>
        <v>8.653134956759842E-08</v>
      </c>
      <c r="X28" s="60">
        <f t="shared" si="13"/>
        <v>4.555245277651408E-06</v>
      </c>
      <c r="Y28" s="60">
        <f t="shared" si="13"/>
        <v>8.997070436959408E-07</v>
      </c>
      <c r="Z28" s="60">
        <f t="shared" si="13"/>
        <v>4.0902691169776935E-07</v>
      </c>
      <c r="AA28" s="60">
        <f t="shared" si="13"/>
        <v>-1.0099244879381019E-05</v>
      </c>
      <c r="AB28" s="60">
        <f t="shared" si="13"/>
        <v>9.253412471551952E-05</v>
      </c>
    </row>
    <row r="29" spans="1:28" ht="12.75">
      <c r="A29" s="12" t="s">
        <v>79</v>
      </c>
      <c r="B29" s="1">
        <f>'DATOS MENSUALES'!E618</f>
        <v>0.17</v>
      </c>
      <c r="C29" s="1">
        <f>'DATOS MENSUALES'!E619</f>
        <v>0.146</v>
      </c>
      <c r="D29" s="1">
        <f>'DATOS MENSUALES'!E620</f>
        <v>0.125</v>
      </c>
      <c r="E29" s="1">
        <f>'DATOS MENSUALES'!E621</f>
        <v>0.108</v>
      </c>
      <c r="F29" s="1">
        <f>'DATOS MENSUALES'!E622</f>
        <v>0.094</v>
      </c>
      <c r="G29" s="1">
        <f>'DATOS MENSUALES'!E623</f>
        <v>0.085</v>
      </c>
      <c r="H29" s="1">
        <f>'DATOS MENSUALES'!E624</f>
        <v>0.097</v>
      </c>
      <c r="I29" s="1">
        <f>'DATOS MENSUALES'!E625</f>
        <v>0.083</v>
      </c>
      <c r="J29" s="1">
        <f>'DATOS MENSUALES'!E626</f>
        <v>0.077</v>
      </c>
      <c r="K29" s="1">
        <f>'DATOS MENSUALES'!E627</f>
        <v>0.072</v>
      </c>
      <c r="L29" s="1">
        <f>'DATOS MENSUALES'!E628</f>
        <v>0.069</v>
      </c>
      <c r="M29" s="1">
        <f>'DATOS MENSUALES'!E629</f>
        <v>0.064</v>
      </c>
      <c r="N29" s="1">
        <f t="shared" si="11"/>
        <v>1.19</v>
      </c>
      <c r="O29" s="10"/>
      <c r="P29" s="60">
        <f t="shared" si="12"/>
        <v>-0.002757591609922619</v>
      </c>
      <c r="Q29" s="60">
        <f t="shared" si="13"/>
        <v>-0.015653863908966774</v>
      </c>
      <c r="R29" s="60">
        <f t="shared" si="13"/>
        <v>-0.08511700218781296</v>
      </c>
      <c r="S29" s="60">
        <f t="shared" si="13"/>
        <v>-0.11438294031981121</v>
      </c>
      <c r="T29" s="60">
        <f t="shared" si="13"/>
        <v>-0.06971930485326587</v>
      </c>
      <c r="U29" s="60">
        <f t="shared" si="13"/>
        <v>-0.05822020519646112</v>
      </c>
      <c r="V29" s="60">
        <f t="shared" si="13"/>
        <v>-0.03772501411015021</v>
      </c>
      <c r="W29" s="60">
        <f t="shared" si="13"/>
        <v>-0.0546889270544492</v>
      </c>
      <c r="X29" s="60">
        <f t="shared" si="13"/>
        <v>-0.02112140920590576</v>
      </c>
      <c r="Y29" s="60">
        <f t="shared" si="13"/>
        <v>-0.009710787569583523</v>
      </c>
      <c r="Z29" s="60">
        <f t="shared" si="13"/>
        <v>-0.004539410140248065</v>
      </c>
      <c r="AA29" s="60">
        <f t="shared" si="13"/>
        <v>-0.0040665324874829345</v>
      </c>
      <c r="AB29" s="60">
        <f t="shared" si="13"/>
        <v>-48.4183636900173</v>
      </c>
    </row>
    <row r="30" spans="1:28" ht="12.75">
      <c r="A30" s="12" t="s">
        <v>80</v>
      </c>
      <c r="B30" s="1">
        <f>'DATOS MENSUALES'!E630</f>
        <v>0.391</v>
      </c>
      <c r="C30" s="1">
        <f>'DATOS MENSUALES'!E631</f>
        <v>0.144</v>
      </c>
      <c r="D30" s="1">
        <f>'DATOS MENSUALES'!E632</f>
        <v>0.167</v>
      </c>
      <c r="E30" s="1">
        <f>'DATOS MENSUALES'!E633</f>
        <v>0.118</v>
      </c>
      <c r="F30" s="1">
        <f>'DATOS MENSUALES'!E634</f>
        <v>0.102</v>
      </c>
      <c r="G30" s="1">
        <f>'DATOS MENSUALES'!E635</f>
        <v>0.094</v>
      </c>
      <c r="H30" s="1">
        <f>'DATOS MENSUALES'!E636</f>
        <v>0.118</v>
      </c>
      <c r="I30" s="1">
        <f>'DATOS MENSUALES'!E637</f>
        <v>0.148</v>
      </c>
      <c r="J30" s="1">
        <f>'DATOS MENSUALES'!E638</f>
        <v>0.151</v>
      </c>
      <c r="K30" s="1">
        <f>'DATOS MENSUALES'!E639</f>
        <v>0.131</v>
      </c>
      <c r="L30" s="1">
        <f>'DATOS MENSUALES'!E640</f>
        <v>0.112</v>
      </c>
      <c r="M30" s="1">
        <f>'DATOS MENSUALES'!E641</f>
        <v>0.1</v>
      </c>
      <c r="N30" s="1">
        <f t="shared" si="11"/>
        <v>1.776</v>
      </c>
      <c r="O30" s="10"/>
      <c r="P30" s="60">
        <f t="shared" si="12"/>
        <v>0.0005269116977696868</v>
      </c>
      <c r="Q30" s="60">
        <f t="shared" si="13"/>
        <v>-0.016032335435593997</v>
      </c>
      <c r="R30" s="60">
        <f t="shared" si="13"/>
        <v>-0.06298997574106736</v>
      </c>
      <c r="S30" s="60">
        <f t="shared" si="13"/>
        <v>-0.10745850033460409</v>
      </c>
      <c r="T30" s="60">
        <f t="shared" si="13"/>
        <v>-0.0657323220958694</v>
      </c>
      <c r="U30" s="60">
        <f t="shared" si="13"/>
        <v>-0.05425782886362088</v>
      </c>
      <c r="V30" s="60">
        <f t="shared" si="13"/>
        <v>-0.031073048021392803</v>
      </c>
      <c r="W30" s="60">
        <f t="shared" si="13"/>
        <v>-0.031130104650603067</v>
      </c>
      <c r="X30" s="60">
        <f t="shared" si="13"/>
        <v>-0.00829430623845015</v>
      </c>
      <c r="Y30" s="60">
        <f t="shared" si="13"/>
        <v>-0.003676947553311334</v>
      </c>
      <c r="Z30" s="60">
        <f t="shared" si="13"/>
        <v>-0.0018417307807806096</v>
      </c>
      <c r="AA30" s="60">
        <f t="shared" si="13"/>
        <v>-0.0018889374342284952</v>
      </c>
      <c r="AB30" s="60">
        <f t="shared" si="13"/>
        <v>-28.618056611626773</v>
      </c>
    </row>
    <row r="31" spans="1:28" ht="12.75">
      <c r="A31" s="12" t="s">
        <v>81</v>
      </c>
      <c r="B31" s="1">
        <f>'DATOS MENSUALES'!E642</f>
        <v>1.403</v>
      </c>
      <c r="C31" s="1">
        <f>'DATOS MENSUALES'!E643</f>
        <v>0.448</v>
      </c>
      <c r="D31" s="1">
        <f>'DATOS MENSUALES'!E644</f>
        <v>0.377</v>
      </c>
      <c r="E31" s="1">
        <f>'DATOS MENSUALES'!E645</f>
        <v>0.428</v>
      </c>
      <c r="F31" s="1">
        <f>'DATOS MENSUALES'!E646</f>
        <v>0.968</v>
      </c>
      <c r="G31" s="1">
        <f>'DATOS MENSUALES'!E647</f>
        <v>0.581</v>
      </c>
      <c r="H31" s="1">
        <f>'DATOS MENSUALES'!E648</f>
        <v>0.459</v>
      </c>
      <c r="I31" s="1">
        <f>'DATOS MENSUALES'!E649</f>
        <v>0.629</v>
      </c>
      <c r="J31" s="1">
        <f>'DATOS MENSUALES'!E650</f>
        <v>0.492</v>
      </c>
      <c r="K31" s="1">
        <f>'DATOS MENSUALES'!E651</f>
        <v>0.403</v>
      </c>
      <c r="L31" s="1">
        <f>'DATOS MENSUALES'!E652</f>
        <v>0.331</v>
      </c>
      <c r="M31" s="1">
        <f>'DATOS MENSUALES'!E653</f>
        <v>0.269</v>
      </c>
      <c r="N31" s="1">
        <f t="shared" si="11"/>
        <v>6.787999999999999</v>
      </c>
      <c r="O31" s="10"/>
      <c r="P31" s="60">
        <f t="shared" si="12"/>
        <v>1.3049244669167053</v>
      </c>
      <c r="Q31" s="60">
        <f t="shared" si="13"/>
        <v>0.00013936368866636345</v>
      </c>
      <c r="R31" s="60">
        <f t="shared" si="13"/>
        <v>-0.006632445045801097</v>
      </c>
      <c r="S31" s="60">
        <f t="shared" si="13"/>
        <v>-0.004526768485491591</v>
      </c>
      <c r="T31" s="60">
        <f t="shared" si="13"/>
        <v>0.09888228585383471</v>
      </c>
      <c r="U31" s="60">
        <f t="shared" si="13"/>
        <v>0.001274574377503409</v>
      </c>
      <c r="V31" s="60">
        <f t="shared" si="13"/>
        <v>1.8853771506599987E-05</v>
      </c>
      <c r="W31" s="60">
        <f t="shared" si="13"/>
        <v>0.00460936013785845</v>
      </c>
      <c r="X31" s="60">
        <f t="shared" si="13"/>
        <v>0.002661170757111975</v>
      </c>
      <c r="Y31" s="60">
        <f t="shared" si="13"/>
        <v>0.0016286148372212112</v>
      </c>
      <c r="Z31" s="60">
        <f t="shared" si="13"/>
        <v>0.0008964848567933551</v>
      </c>
      <c r="AA31" s="60">
        <f t="shared" si="13"/>
        <v>9.348156577150642E-05</v>
      </c>
      <c r="AB31" s="60">
        <f t="shared" si="13"/>
        <v>7.451791095260801</v>
      </c>
    </row>
    <row r="32" spans="1:28" ht="12.75">
      <c r="A32" s="12" t="s">
        <v>82</v>
      </c>
      <c r="B32" s="1">
        <f>'DATOS MENSUALES'!E654</f>
        <v>0.242</v>
      </c>
      <c r="C32" s="1">
        <f>'DATOS MENSUALES'!E655</f>
        <v>0.208</v>
      </c>
      <c r="D32" s="1">
        <f>'DATOS MENSUALES'!E656</f>
        <v>0.174</v>
      </c>
      <c r="E32" s="1">
        <f>'DATOS MENSUALES'!E657</f>
        <v>0.172</v>
      </c>
      <c r="F32" s="1">
        <f>'DATOS MENSUALES'!E658</f>
        <v>0.215</v>
      </c>
      <c r="G32" s="1">
        <f>'DATOS MENSUALES'!E659</f>
        <v>0.184</v>
      </c>
      <c r="H32" s="1">
        <f>'DATOS MENSUALES'!E660</f>
        <v>0.157</v>
      </c>
      <c r="I32" s="1">
        <f>'DATOS MENSUALES'!E661</f>
        <v>0.142</v>
      </c>
      <c r="J32" s="1">
        <f>'DATOS MENSUALES'!E662</f>
        <v>0.133</v>
      </c>
      <c r="K32" s="1">
        <f>'DATOS MENSUALES'!E663</f>
        <v>0.113</v>
      </c>
      <c r="L32" s="1">
        <f>'DATOS MENSUALES'!E664</f>
        <v>0.104</v>
      </c>
      <c r="M32" s="1">
        <f>'DATOS MENSUALES'!E665</f>
        <v>0.091</v>
      </c>
      <c r="N32" s="1">
        <f t="shared" si="11"/>
        <v>1.9349999999999998</v>
      </c>
      <c r="O32" s="10"/>
      <c r="P32" s="60">
        <f t="shared" si="12"/>
        <v>-0.00031764410696404153</v>
      </c>
      <c r="Q32" s="60">
        <f t="shared" si="13"/>
        <v>-0.006660997968138369</v>
      </c>
      <c r="R32" s="60">
        <f t="shared" si="13"/>
        <v>-0.059723566269173904</v>
      </c>
      <c r="S32" s="60">
        <f t="shared" si="13"/>
        <v>-0.0748436468760242</v>
      </c>
      <c r="T32" s="60">
        <f t="shared" si="13"/>
        <v>-0.02453484745533685</v>
      </c>
      <c r="U32" s="60">
        <f t="shared" si="13"/>
        <v>-0.024031716689064658</v>
      </c>
      <c r="V32" s="60">
        <f t="shared" si="13"/>
        <v>-0.02088425671370049</v>
      </c>
      <c r="W32" s="60">
        <f t="shared" si="13"/>
        <v>-0.03294555048788118</v>
      </c>
      <c r="X32" s="60">
        <f t="shared" si="13"/>
        <v>-0.010709548981053696</v>
      </c>
      <c r="Y32" s="60">
        <f t="shared" si="13"/>
        <v>-0.005119231716033229</v>
      </c>
      <c r="Z32" s="60">
        <f t="shared" si="13"/>
        <v>-0.002226379999715522</v>
      </c>
      <c r="AA32" s="60">
        <f t="shared" si="13"/>
        <v>-0.00233228558215749</v>
      </c>
      <c r="AB32" s="60">
        <f t="shared" si="13"/>
        <v>-24.383178155609027</v>
      </c>
    </row>
    <row r="33" spans="1:28" ht="12.75">
      <c r="A33" s="12" t="s">
        <v>83</v>
      </c>
      <c r="B33" s="1">
        <f>'DATOS MENSUALES'!E666</f>
        <v>0.079</v>
      </c>
      <c r="C33" s="1">
        <f>'DATOS MENSUALES'!E667</f>
        <v>0.112</v>
      </c>
      <c r="D33" s="1">
        <f>'DATOS MENSUALES'!E668</f>
        <v>0.361</v>
      </c>
      <c r="E33" s="1">
        <f>'DATOS MENSUALES'!E669</f>
        <v>2.266</v>
      </c>
      <c r="F33" s="1">
        <f>'DATOS MENSUALES'!E670</f>
        <v>0.792</v>
      </c>
      <c r="G33" s="1">
        <f>'DATOS MENSUALES'!E671</f>
        <v>0.786</v>
      </c>
      <c r="H33" s="1">
        <f>'DATOS MENSUALES'!E672</f>
        <v>0.775</v>
      </c>
      <c r="I33" s="1">
        <f>'DATOS MENSUALES'!E673</f>
        <v>1.13</v>
      </c>
      <c r="J33" s="1">
        <f>'DATOS MENSUALES'!E674</f>
        <v>0.725</v>
      </c>
      <c r="K33" s="1">
        <f>'DATOS MENSUALES'!E675</f>
        <v>0.566</v>
      </c>
      <c r="L33" s="1">
        <f>'DATOS MENSUALES'!E676</f>
        <v>0.445</v>
      </c>
      <c r="M33" s="1">
        <f>'DATOS MENSUALES'!E677</f>
        <v>0.353</v>
      </c>
      <c r="N33" s="1">
        <f t="shared" si="11"/>
        <v>8.39</v>
      </c>
      <c r="O33" s="10"/>
      <c r="P33" s="60">
        <f t="shared" si="12"/>
        <v>-0.012363370148384152</v>
      </c>
      <c r="Q33" s="60">
        <f t="shared" si="13"/>
        <v>-0.02294355001547565</v>
      </c>
      <c r="R33" s="60">
        <f t="shared" si="13"/>
        <v>-0.008475266607931277</v>
      </c>
      <c r="S33" s="60">
        <f t="shared" si="13"/>
        <v>4.6790566284878805</v>
      </c>
      <c r="T33" s="60">
        <f t="shared" si="13"/>
        <v>0.023497627652651336</v>
      </c>
      <c r="U33" s="60">
        <f t="shared" si="13"/>
        <v>0.030788810420402803</v>
      </c>
      <c r="V33" s="60">
        <f t="shared" si="13"/>
        <v>0.04021801031588531</v>
      </c>
      <c r="W33" s="60">
        <f t="shared" si="13"/>
        <v>0.2973059880505803</v>
      </c>
      <c r="X33" s="60">
        <f t="shared" si="13"/>
        <v>0.05130340645089898</v>
      </c>
      <c r="Y33" s="60">
        <f t="shared" si="13"/>
        <v>0.022106144007339536</v>
      </c>
      <c r="Z33" s="60">
        <f t="shared" si="13"/>
        <v>0.009317085918923534</v>
      </c>
      <c r="AA33" s="60">
        <f t="shared" si="13"/>
        <v>0.0021659474592626276</v>
      </c>
      <c r="AB33" s="60">
        <f t="shared" si="13"/>
        <v>44.93692884489396</v>
      </c>
    </row>
    <row r="34" spans="1:28" s="24" customFormat="1" ht="12.75">
      <c r="A34" s="21" t="s">
        <v>84</v>
      </c>
      <c r="B34" s="22">
        <f>'DATOS MENSUALES'!E678</f>
        <v>0.28</v>
      </c>
      <c r="C34" s="22">
        <f>'DATOS MENSUALES'!E679</f>
        <v>0.237</v>
      </c>
      <c r="D34" s="22">
        <f>'DATOS MENSUALES'!E680</f>
        <v>1.701</v>
      </c>
      <c r="E34" s="22">
        <f>'DATOS MENSUALES'!E681</f>
        <v>0.866</v>
      </c>
      <c r="F34" s="22">
        <f>'DATOS MENSUALES'!E682</f>
        <v>0.572</v>
      </c>
      <c r="G34" s="22">
        <f>'DATOS MENSUALES'!E683</f>
        <v>0.453</v>
      </c>
      <c r="H34" s="22">
        <f>'DATOS MENSUALES'!E684</f>
        <v>0.394</v>
      </c>
      <c r="I34" s="22">
        <f>'DATOS MENSUALES'!E685</f>
        <v>0.344</v>
      </c>
      <c r="J34" s="22">
        <f>'DATOS MENSUALES'!E686</f>
        <v>0.306</v>
      </c>
      <c r="K34" s="22">
        <f>'DATOS MENSUALES'!E687</f>
        <v>0.243</v>
      </c>
      <c r="L34" s="22">
        <f>'DATOS MENSUALES'!E688</f>
        <v>0.207</v>
      </c>
      <c r="M34" s="22">
        <f>'DATOS MENSUALES'!E689</f>
        <v>0.177</v>
      </c>
      <c r="N34" s="22">
        <f t="shared" si="11"/>
        <v>5.78</v>
      </c>
      <c r="O34" s="23"/>
      <c r="P34" s="60">
        <f t="shared" si="12"/>
        <v>-2.762788211197071E-05</v>
      </c>
      <c r="Q34" s="60">
        <f aca="true" t="shared" si="14" ref="Q34:Q43">(C34-C$6)^3</f>
        <v>-0.004031358447428311</v>
      </c>
      <c r="R34" s="60">
        <f aca="true" t="shared" si="15" ref="R34:R43">(D34-D$6)^3</f>
        <v>1.4664502115281637</v>
      </c>
      <c r="S34" s="60">
        <f aca="true" t="shared" si="16" ref="S34:S43">(E34-E$6)^3</f>
        <v>0.020251969020425552</v>
      </c>
      <c r="T34" s="60">
        <f aca="true" t="shared" si="17" ref="T34:T43">(F34-F$6)^3</f>
        <v>0.0002930602857874359</v>
      </c>
      <c r="U34" s="60">
        <f aca="true" t="shared" si="18" ref="U34:U43">(G34-G$6)^3</f>
        <v>-7.5029716090123834E-06</v>
      </c>
      <c r="V34" s="60">
        <f aca="true" t="shared" si="19" ref="V34:V43">(H34-H$6)^3</f>
        <v>-5.65550746472461E-05</v>
      </c>
      <c r="W34" s="60">
        <f aca="true" t="shared" si="20" ref="W34:W43">(I34-I$6)^3</f>
        <v>-0.0016672492482362289</v>
      </c>
      <c r="X34" s="60">
        <f aca="true" t="shared" si="21" ref="X34:X43">(J34-J$6)^3</f>
        <v>-0.00010665204466317654</v>
      </c>
      <c r="Y34" s="60">
        <f aca="true" t="shared" si="22" ref="Y34:Y43">(K34-K$6)^3</f>
        <v>-7.593498526399647E-05</v>
      </c>
      <c r="Z34" s="60">
        <f aca="true" t="shared" si="23" ref="Z34:Z43">(L34-L$6)^3</f>
        <v>-2.0971882851615852E-05</v>
      </c>
      <c r="AA34" s="60">
        <f aca="true" t="shared" si="24" ref="AA34:AA43">(M34-M$6)^3</f>
        <v>-0.00010129495493855293</v>
      </c>
      <c r="AB34" s="60">
        <f aca="true" t="shared" si="25" ref="AB34:AB43">(N34-N$6)^3</f>
        <v>0.8445270240655441</v>
      </c>
    </row>
    <row r="35" spans="1:28" s="24" customFormat="1" ht="12.75">
      <c r="A35" s="21" t="s">
        <v>85</v>
      </c>
      <c r="B35" s="22">
        <f>'DATOS MENSUALES'!E690</f>
        <v>0.187</v>
      </c>
      <c r="C35" s="22">
        <f>'DATOS MENSUALES'!E691</f>
        <v>2.557</v>
      </c>
      <c r="D35" s="22">
        <f>'DATOS MENSUALES'!E692</f>
        <v>2.072</v>
      </c>
      <c r="E35" s="22">
        <f>'DATOS MENSUALES'!E693</f>
        <v>0.922</v>
      </c>
      <c r="F35" s="22">
        <f>'DATOS MENSUALES'!E694</f>
        <v>0.756</v>
      </c>
      <c r="G35" s="22">
        <f>'DATOS MENSUALES'!E695</f>
        <v>0.623</v>
      </c>
      <c r="H35" s="22">
        <f>'DATOS MENSUALES'!E696</f>
        <v>0.574</v>
      </c>
      <c r="I35" s="22">
        <f>'DATOS MENSUALES'!E697</f>
        <v>0.719</v>
      </c>
      <c r="J35" s="22">
        <f>'DATOS MENSUALES'!E698</f>
        <v>0.557</v>
      </c>
      <c r="K35" s="22">
        <f>'DATOS MENSUALES'!E699</f>
        <v>0.438</v>
      </c>
      <c r="L35" s="22">
        <f>'DATOS MENSUALES'!E700</f>
        <v>0.349</v>
      </c>
      <c r="M35" s="22">
        <f>'DATOS MENSUALES'!E701</f>
        <v>0.489</v>
      </c>
      <c r="N35" s="22">
        <f t="shared" si="11"/>
        <v>10.243000000000002</v>
      </c>
      <c r="O35" s="23"/>
      <c r="P35" s="60">
        <f t="shared" si="12"/>
        <v>-0.0018713605862539812</v>
      </c>
      <c r="Q35" s="60">
        <f t="shared" si="14"/>
        <v>10.089544086286299</v>
      </c>
      <c r="R35" s="60">
        <f t="shared" si="15"/>
        <v>3.423257035538519</v>
      </c>
      <c r="S35" s="60">
        <f t="shared" si="16"/>
        <v>0.03547408278373916</v>
      </c>
      <c r="T35" s="60">
        <f t="shared" si="17"/>
        <v>0.015704461244367307</v>
      </c>
      <c r="U35" s="60">
        <f t="shared" si="18"/>
        <v>0.0034036383153732298</v>
      </c>
      <c r="V35" s="60">
        <f t="shared" si="19"/>
        <v>0.002840084807009557</v>
      </c>
      <c r="W35" s="60">
        <f t="shared" si="20"/>
        <v>0.016860533850876207</v>
      </c>
      <c r="X35" s="60">
        <f t="shared" si="21"/>
        <v>0.008436953160958141</v>
      </c>
      <c r="Y35" s="60">
        <f t="shared" si="22"/>
        <v>0.003557322610889849</v>
      </c>
      <c r="Z35" s="60">
        <f t="shared" si="23"/>
        <v>0.0014981002147815194</v>
      </c>
      <c r="AA35" s="60">
        <f t="shared" si="24"/>
        <v>0.018690771506599896</v>
      </c>
      <c r="AB35" s="60">
        <f t="shared" si="25"/>
        <v>158.18512572801245</v>
      </c>
    </row>
    <row r="36" spans="1:28" s="24" customFormat="1" ht="12.75">
      <c r="A36" s="21" t="s">
        <v>86</v>
      </c>
      <c r="B36" s="22">
        <f>'DATOS MENSUALES'!E702</f>
        <v>0.265</v>
      </c>
      <c r="C36" s="22">
        <f>'DATOS MENSUALES'!E703</f>
        <v>0.215</v>
      </c>
      <c r="D36" s="22">
        <f>'DATOS MENSUALES'!E704</f>
        <v>0.21</v>
      </c>
      <c r="E36" s="22">
        <f>'DATOS MENSUALES'!E705</f>
        <v>0.166</v>
      </c>
      <c r="F36" s="22">
        <f>'DATOS MENSUALES'!E706</f>
        <v>0.145</v>
      </c>
      <c r="G36" s="22">
        <f>'DATOS MENSUALES'!E707</f>
        <v>0.137</v>
      </c>
      <c r="H36" s="22">
        <f>'DATOS MENSUALES'!E708</f>
        <v>0.136</v>
      </c>
      <c r="I36" s="22">
        <f>'DATOS MENSUALES'!E709</f>
        <v>0.139</v>
      </c>
      <c r="J36" s="22">
        <f>'DATOS MENSUALES'!E710</f>
        <v>0.116</v>
      </c>
      <c r="K36" s="22">
        <f>'DATOS MENSUALES'!E711</f>
        <v>0.103</v>
      </c>
      <c r="L36" s="22">
        <f>'DATOS MENSUALES'!E712</f>
        <v>0.091</v>
      </c>
      <c r="M36" s="22">
        <f>'DATOS MENSUALES'!E713</f>
        <v>0.154</v>
      </c>
      <c r="N36" s="22">
        <f t="shared" si="11"/>
        <v>1.877</v>
      </c>
      <c r="O36" s="23"/>
      <c r="P36" s="60">
        <f t="shared" si="12"/>
        <v>-9.253412471552089E-05</v>
      </c>
      <c r="Q36" s="60">
        <f t="shared" si="14"/>
        <v>-0.005944874317250794</v>
      </c>
      <c r="R36" s="60">
        <f t="shared" si="15"/>
        <v>-0.04469526513899639</v>
      </c>
      <c r="S36" s="60">
        <f t="shared" si="16"/>
        <v>-0.07808612994407152</v>
      </c>
      <c r="T36" s="60">
        <f t="shared" si="17"/>
        <v>-0.04688066735178655</v>
      </c>
      <c r="U36" s="60">
        <f t="shared" si="18"/>
        <v>-0.03778994527338419</v>
      </c>
      <c r="V36" s="60">
        <f t="shared" si="19"/>
        <v>-0.02603556280245789</v>
      </c>
      <c r="W36" s="60">
        <f t="shared" si="20"/>
        <v>-0.03387915913728946</v>
      </c>
      <c r="X36" s="60">
        <f t="shared" si="21"/>
        <v>-0.013383471763598075</v>
      </c>
      <c r="Y36" s="60">
        <f t="shared" si="22"/>
        <v>-0.00606303146455394</v>
      </c>
      <c r="Z36" s="60">
        <f t="shared" si="23"/>
        <v>-0.002959742480484752</v>
      </c>
      <c r="AA36" s="60">
        <f t="shared" si="24"/>
        <v>-0.00033737716203914494</v>
      </c>
      <c r="AB36" s="60">
        <f t="shared" si="25"/>
        <v>-25.875744855644523</v>
      </c>
    </row>
    <row r="37" spans="1:28" s="24" customFormat="1" ht="12.75">
      <c r="A37" s="21" t="s">
        <v>87</v>
      </c>
      <c r="B37" s="22">
        <f>'DATOS MENSUALES'!E714</f>
        <v>0.467</v>
      </c>
      <c r="C37" s="22">
        <f>'DATOS MENSUALES'!E715</f>
        <v>0.238</v>
      </c>
      <c r="D37" s="22">
        <f>'DATOS MENSUALES'!E716</f>
        <v>0.229</v>
      </c>
      <c r="E37" s="22">
        <f>'DATOS MENSUALES'!E717</f>
        <v>0.175</v>
      </c>
      <c r="F37" s="22">
        <f>'DATOS MENSUALES'!E718</f>
        <v>0.148</v>
      </c>
      <c r="G37" s="22">
        <f>'DATOS MENSUALES'!E719</f>
        <v>0.128</v>
      </c>
      <c r="H37" s="22">
        <f>'DATOS MENSUALES'!E720</f>
        <v>0.333</v>
      </c>
      <c r="I37" s="22">
        <f>'DATOS MENSUALES'!E721</f>
        <v>0.337</v>
      </c>
      <c r="J37" s="22">
        <f>'DATOS MENSUALES'!E722</f>
        <v>0.246</v>
      </c>
      <c r="K37" s="22">
        <f>'DATOS MENSUALES'!E723</f>
        <v>0.2</v>
      </c>
      <c r="L37" s="22">
        <f>'DATOS MENSUALES'!E724</f>
        <v>0.165</v>
      </c>
      <c r="M37" s="22">
        <f>'DATOS MENSUALES'!E725</f>
        <v>0.142</v>
      </c>
      <c r="N37" s="22">
        <f t="shared" si="11"/>
        <v>2.808</v>
      </c>
      <c r="O37" s="23"/>
      <c r="P37" s="60">
        <f t="shared" si="12"/>
        <v>0.003852853378243063</v>
      </c>
      <c r="Q37" s="60">
        <f t="shared" si="14"/>
        <v>-0.003955845068730086</v>
      </c>
      <c r="R37" s="60">
        <f t="shared" si="15"/>
        <v>-0.0378939900339668</v>
      </c>
      <c r="S37" s="60">
        <f t="shared" si="16"/>
        <v>-0.0732566216112313</v>
      </c>
      <c r="T37" s="60">
        <f t="shared" si="17"/>
        <v>-0.04572023447160903</v>
      </c>
      <c r="U37" s="60">
        <f t="shared" si="18"/>
        <v>-0.040912739990839816</v>
      </c>
      <c r="V37" s="60">
        <f t="shared" si="19"/>
        <v>-0.0009816518379608546</v>
      </c>
      <c r="W37" s="60">
        <f t="shared" si="20"/>
        <v>-0.0019802932763427353</v>
      </c>
      <c r="X37" s="60">
        <f t="shared" si="21"/>
        <v>-0.0012396319559057779</v>
      </c>
      <c r="Y37" s="60">
        <f t="shared" si="22"/>
        <v>-0.0006216584808261266</v>
      </c>
      <c r="Z37" s="60">
        <f t="shared" si="23"/>
        <v>-0.0003368182822598997</v>
      </c>
      <c r="AA37" s="60">
        <f t="shared" si="24"/>
        <v>-0.000543645872098317</v>
      </c>
      <c r="AB37" s="60">
        <f t="shared" si="25"/>
        <v>-8.325549502135644</v>
      </c>
    </row>
    <row r="38" spans="1:28" s="24" customFormat="1" ht="12.75">
      <c r="A38" s="21" t="s">
        <v>88</v>
      </c>
      <c r="B38" s="22">
        <f>'DATOS MENSUALES'!E726</f>
        <v>0.171</v>
      </c>
      <c r="C38" s="22">
        <f>'DATOS MENSUALES'!E727</f>
        <v>0.524</v>
      </c>
      <c r="D38" s="22">
        <f>'DATOS MENSUALES'!E728</f>
        <v>1.019</v>
      </c>
      <c r="E38" s="22">
        <f>'DATOS MENSUALES'!E729</f>
        <v>2.711</v>
      </c>
      <c r="F38" s="22">
        <f>'DATOS MENSUALES'!E730</f>
        <v>1.362</v>
      </c>
      <c r="G38" s="22">
        <f>'DATOS MENSUALES'!E731</f>
        <v>2.275</v>
      </c>
      <c r="H38" s="22">
        <f>'DATOS MENSUALES'!E732</f>
        <v>1.232</v>
      </c>
      <c r="I38" s="22">
        <f>'DATOS MENSUALES'!E733</f>
        <v>0.968</v>
      </c>
      <c r="J38" s="22">
        <f>'DATOS MENSUALES'!E734</f>
        <v>0.756</v>
      </c>
      <c r="K38" s="22">
        <f>'DATOS MENSUALES'!E735</f>
        <v>0.592</v>
      </c>
      <c r="L38" s="22">
        <f>'DATOS MENSUALES'!E736</f>
        <v>0.471</v>
      </c>
      <c r="M38" s="22">
        <f>'DATOS MENSUALES'!E737</f>
        <v>0.375</v>
      </c>
      <c r="N38" s="22">
        <f t="shared" si="11"/>
        <v>12.456</v>
      </c>
      <c r="O38" s="23"/>
      <c r="P38" s="60">
        <f t="shared" si="12"/>
        <v>-0.0026990172963131517</v>
      </c>
      <c r="Q38" s="60">
        <f t="shared" si="14"/>
        <v>0.002089599238962223</v>
      </c>
      <c r="R38" s="60">
        <f t="shared" si="15"/>
        <v>0.09364802998082604</v>
      </c>
      <c r="S38" s="60">
        <f t="shared" si="16"/>
        <v>9.495494496483444</v>
      </c>
      <c r="T38" s="60">
        <f t="shared" si="17"/>
        <v>0.6281524868094562</v>
      </c>
      <c r="U38" s="60">
        <f t="shared" si="18"/>
        <v>5.855584026948507</v>
      </c>
      <c r="V38" s="60">
        <f t="shared" si="19"/>
        <v>0.5112618934342286</v>
      </c>
      <c r="W38" s="60">
        <f t="shared" si="20"/>
        <v>0.1291115818286869</v>
      </c>
      <c r="X38" s="60">
        <f t="shared" si="21"/>
        <v>0.06524490882811793</v>
      </c>
      <c r="Y38" s="60">
        <f t="shared" si="22"/>
        <v>0.02883667935349339</v>
      </c>
      <c r="Z38" s="60">
        <f t="shared" si="23"/>
        <v>0.01321507388046199</v>
      </c>
      <c r="AA38" s="60">
        <f t="shared" si="24"/>
        <v>0.0034693269148839295</v>
      </c>
      <c r="AB38" s="60">
        <f t="shared" si="25"/>
        <v>442.66515426079917</v>
      </c>
    </row>
    <row r="39" spans="1:28" s="24" customFormat="1" ht="12.75">
      <c r="A39" s="21" t="s">
        <v>89</v>
      </c>
      <c r="B39" s="22">
        <f>'DATOS MENSUALES'!E738</f>
        <v>0.385</v>
      </c>
      <c r="C39" s="22">
        <f>'DATOS MENSUALES'!E739</f>
        <v>0.287</v>
      </c>
      <c r="D39" s="22">
        <f>'DATOS MENSUALES'!E740</f>
        <v>0.232</v>
      </c>
      <c r="E39" s="22">
        <f>'DATOS MENSUALES'!E741</f>
        <v>0.275</v>
      </c>
      <c r="F39" s="22">
        <f>'DATOS MENSUALES'!E742</f>
        <v>0.172</v>
      </c>
      <c r="G39" s="22">
        <f>'DATOS MENSUALES'!E743</f>
        <v>0.186</v>
      </c>
      <c r="H39" s="22">
        <f>'DATOS MENSUALES'!E744</f>
        <v>0.193</v>
      </c>
      <c r="I39" s="22">
        <f>'DATOS MENSUALES'!E745</f>
        <v>0.17</v>
      </c>
      <c r="J39" s="22">
        <f>'DATOS MENSUALES'!E746</f>
        <v>0.143</v>
      </c>
      <c r="K39" s="22">
        <f>'DATOS MENSUALES'!E747</f>
        <v>0.125</v>
      </c>
      <c r="L39" s="22">
        <f>'DATOS MENSUALES'!E748</f>
        <v>0.113</v>
      </c>
      <c r="M39" s="22">
        <f>'DATOS MENSUALES'!E749</f>
        <v>0.157</v>
      </c>
      <c r="N39" s="22">
        <f t="shared" si="11"/>
        <v>2.4379999999999997</v>
      </c>
      <c r="O39" s="23"/>
      <c r="P39" s="60">
        <f t="shared" si="12"/>
        <v>0.00041799273918980497</v>
      </c>
      <c r="Q39" s="60">
        <f t="shared" si="14"/>
        <v>-0.001300520281747838</v>
      </c>
      <c r="R39" s="60">
        <f t="shared" si="15"/>
        <v>-0.03688766564491354</v>
      </c>
      <c r="S39" s="60">
        <f t="shared" si="16"/>
        <v>-0.032285952528391025</v>
      </c>
      <c r="T39" s="60">
        <f t="shared" si="17"/>
        <v>-0.03711829296865046</v>
      </c>
      <c r="U39" s="60">
        <f t="shared" si="18"/>
        <v>-0.02353551176894631</v>
      </c>
      <c r="V39" s="60">
        <f t="shared" si="19"/>
        <v>-0.013717933968138366</v>
      </c>
      <c r="W39" s="60">
        <f t="shared" si="20"/>
        <v>-0.02504495206776283</v>
      </c>
      <c r="X39" s="60">
        <f t="shared" si="21"/>
        <v>-0.009317085918923522</v>
      </c>
      <c r="Y39" s="60">
        <f t="shared" si="22"/>
        <v>-0.00412264217165453</v>
      </c>
      <c r="Z39" s="60">
        <f t="shared" si="23"/>
        <v>-0.0017970222053368227</v>
      </c>
      <c r="AA39" s="60">
        <f t="shared" si="24"/>
        <v>-0.0002956130614474289</v>
      </c>
      <c r="AB39" s="60">
        <f t="shared" si="25"/>
        <v>-13.768247426632689</v>
      </c>
    </row>
    <row r="40" spans="1:28" s="24" customFormat="1" ht="12.75">
      <c r="A40" s="21" t="s">
        <v>90</v>
      </c>
      <c r="B40" s="22">
        <f>'DATOS MENSUALES'!E750</f>
        <v>0.159</v>
      </c>
      <c r="C40" s="22">
        <f>'DATOS MENSUALES'!E751</f>
        <v>0.382</v>
      </c>
      <c r="D40" s="22">
        <f>'DATOS MENSUALES'!E752</f>
        <v>0.451</v>
      </c>
      <c r="E40" s="22">
        <f>'DATOS MENSUALES'!E753</f>
        <v>1.578</v>
      </c>
      <c r="F40" s="22">
        <f>'DATOS MENSUALES'!E754</f>
        <v>1.019</v>
      </c>
      <c r="G40" s="22">
        <f>'DATOS MENSUALES'!E755</f>
        <v>0.888</v>
      </c>
      <c r="H40" s="22">
        <f>'DATOS MENSUALES'!E756</f>
        <v>0.888</v>
      </c>
      <c r="I40" s="22">
        <f>'DATOS MENSUALES'!E757</f>
        <v>0.729</v>
      </c>
      <c r="J40" s="22">
        <f>'DATOS MENSUALES'!E758</f>
        <v>0.574</v>
      </c>
      <c r="K40" s="22">
        <f>'DATOS MENSUALES'!E759</f>
        <v>0.458</v>
      </c>
      <c r="L40" s="22">
        <f>'DATOS MENSUALES'!E760</f>
        <v>0.369</v>
      </c>
      <c r="M40" s="22">
        <f>'DATOS MENSUALES'!E761</f>
        <v>0.311</v>
      </c>
      <c r="N40" s="22">
        <f t="shared" si="11"/>
        <v>7.806</v>
      </c>
      <c r="O40" s="23"/>
      <c r="P40" s="60">
        <f t="shared" si="12"/>
        <v>-0.003458760444242146</v>
      </c>
      <c r="Q40" s="60">
        <f t="shared" si="14"/>
        <v>-2.8354592626308448E-06</v>
      </c>
      <c r="R40" s="60">
        <f t="shared" si="15"/>
        <v>-0.001477049936333638</v>
      </c>
      <c r="S40" s="60">
        <f t="shared" si="16"/>
        <v>0.9544407144287094</v>
      </c>
      <c r="T40" s="60">
        <f t="shared" si="17"/>
        <v>0.13533999473992933</v>
      </c>
      <c r="U40" s="60">
        <f t="shared" si="18"/>
        <v>0.07169219119259214</v>
      </c>
      <c r="V40" s="60">
        <f t="shared" si="19"/>
        <v>0.09457909215612201</v>
      </c>
      <c r="W40" s="60">
        <f t="shared" si="20"/>
        <v>0.01891104460531408</v>
      </c>
      <c r="X40" s="60">
        <f t="shared" si="21"/>
        <v>0.010731989097348663</v>
      </c>
      <c r="Y40" s="60">
        <f t="shared" si="22"/>
        <v>0.005146699031008193</v>
      </c>
      <c r="Z40" s="60">
        <f t="shared" si="23"/>
        <v>0.002428966339041875</v>
      </c>
      <c r="AA40" s="60">
        <f t="shared" si="24"/>
        <v>0.000667275127901683</v>
      </c>
      <c r="AB40" s="60">
        <f t="shared" si="25"/>
        <v>26.230655975592168</v>
      </c>
    </row>
    <row r="41" spans="1:28" s="24" customFormat="1" ht="12.75">
      <c r="A41" s="21" t="s">
        <v>91</v>
      </c>
      <c r="B41" s="22">
        <f>'DATOS MENSUALES'!E762</f>
        <v>0.508</v>
      </c>
      <c r="C41" s="22">
        <f>'DATOS MENSUALES'!E763</f>
        <v>0.671</v>
      </c>
      <c r="D41" s="22">
        <f>'DATOS MENSUALES'!E764</f>
        <v>0.464</v>
      </c>
      <c r="E41" s="22">
        <f>'DATOS MENSUALES'!E765</f>
        <v>0.397</v>
      </c>
      <c r="F41" s="22">
        <f>'DATOS MENSUALES'!E766</f>
        <v>0.358</v>
      </c>
      <c r="G41" s="22">
        <f>'DATOS MENSUALES'!E767</f>
        <v>0.345</v>
      </c>
      <c r="H41" s="22">
        <f>'DATOS MENSUALES'!E768</f>
        <v>0.308</v>
      </c>
      <c r="I41" s="22">
        <f>'DATOS MENSUALES'!E769</f>
        <v>0.308</v>
      </c>
      <c r="J41" s="22">
        <f>'DATOS MENSUALES'!E770</f>
        <v>0.245</v>
      </c>
      <c r="K41" s="22">
        <f>'DATOS MENSUALES'!E771</f>
        <v>0.205</v>
      </c>
      <c r="L41" s="22">
        <f>'DATOS MENSUALES'!E772</f>
        <v>0.175</v>
      </c>
      <c r="M41" s="22">
        <f>'DATOS MENSUALES'!E773</f>
        <v>0.146</v>
      </c>
      <c r="N41" s="22">
        <f t="shared" si="11"/>
        <v>4.13</v>
      </c>
      <c r="O41" s="23"/>
      <c r="P41" s="60">
        <f t="shared" si="12"/>
        <v>0.007735282390077383</v>
      </c>
      <c r="Q41" s="60">
        <f t="shared" si="14"/>
        <v>0.020761990676832057</v>
      </c>
      <c r="R41" s="60">
        <f t="shared" si="15"/>
        <v>-0.0010267739171028682</v>
      </c>
      <c r="S41" s="60">
        <f t="shared" si="16"/>
        <v>-0.007578400093479758</v>
      </c>
      <c r="T41" s="60">
        <f t="shared" si="17"/>
        <v>-0.00321407016687529</v>
      </c>
      <c r="U41" s="60">
        <f t="shared" si="18"/>
        <v>-0.0020764255810764736</v>
      </c>
      <c r="V41" s="60">
        <f t="shared" si="19"/>
        <v>-0.0019244206249431036</v>
      </c>
      <c r="W41" s="60">
        <f t="shared" si="20"/>
        <v>-0.00369346488728948</v>
      </c>
      <c r="X41" s="60">
        <f t="shared" si="21"/>
        <v>-0.001274574377503411</v>
      </c>
      <c r="Y41" s="60">
        <f t="shared" si="22"/>
        <v>-0.0005186749527196183</v>
      </c>
      <c r="Z41" s="60">
        <f t="shared" si="23"/>
        <v>-0.00021146291243741473</v>
      </c>
      <c r="AA41" s="60">
        <f t="shared" si="24"/>
        <v>-0.0004675665584888494</v>
      </c>
      <c r="AB41" s="60">
        <f t="shared" si="25"/>
        <v>-0.35005864339007775</v>
      </c>
    </row>
    <row r="42" spans="1:28" s="24" customFormat="1" ht="12.75">
      <c r="A42" s="21" t="s">
        <v>92</v>
      </c>
      <c r="B42" s="22">
        <f>'DATOS MENSUALES'!E774</f>
        <v>0.309</v>
      </c>
      <c r="C42" s="22">
        <f>'DATOS MENSUALES'!E775</f>
        <v>0.19</v>
      </c>
      <c r="D42" s="22">
        <f>'DATOS MENSUALES'!E776</f>
        <v>0.161</v>
      </c>
      <c r="E42" s="22">
        <f>'DATOS MENSUALES'!E777</f>
        <v>0.137</v>
      </c>
      <c r="F42" s="22">
        <f>'DATOS MENSUALES'!E778</f>
        <v>0.12</v>
      </c>
      <c r="G42" s="22">
        <f>'DATOS MENSUALES'!E779</f>
        <v>0.112</v>
      </c>
      <c r="H42" s="22">
        <f>'DATOS MENSUALES'!E780</f>
        <v>0.111</v>
      </c>
      <c r="I42" s="22">
        <f>'DATOS MENSUALES'!E781</f>
        <v>0.101</v>
      </c>
      <c r="J42" s="22">
        <f>'DATOS MENSUALES'!E782</f>
        <v>0.092</v>
      </c>
      <c r="K42" s="22">
        <f>'DATOS MENSUALES'!E783</f>
        <v>0.086</v>
      </c>
      <c r="L42" s="22">
        <f>'DATOS MENSUALES'!E784</f>
        <v>0.08</v>
      </c>
      <c r="M42" s="22">
        <f>'DATOS MENSUALES'!E785</f>
        <v>0.071</v>
      </c>
      <c r="N42" s="22">
        <f>SUM(B42:M42)</f>
        <v>1.5700000000000003</v>
      </c>
      <c r="O42" s="23"/>
      <c r="P42" s="60">
        <f t="shared" si="12"/>
        <v>-1.8643604915792957E-09</v>
      </c>
      <c r="Q42" s="60">
        <f t="shared" si="14"/>
        <v>-0.008761416477014108</v>
      </c>
      <c r="R42" s="60">
        <f t="shared" si="15"/>
        <v>-0.06588278228840465</v>
      </c>
      <c r="S42" s="60">
        <f t="shared" si="16"/>
        <v>-0.09508297970886444</v>
      </c>
      <c r="T42" s="60">
        <f t="shared" si="17"/>
        <v>-0.057323552891727386</v>
      </c>
      <c r="U42" s="60">
        <f t="shared" si="18"/>
        <v>-0.046880667351786566</v>
      </c>
      <c r="V42" s="60">
        <f t="shared" si="19"/>
        <v>-0.03319519697405553</v>
      </c>
      <c r="W42" s="60">
        <f t="shared" si="20"/>
        <v>-0.0472717972349226</v>
      </c>
      <c r="X42" s="60">
        <f t="shared" si="21"/>
        <v>-0.017866182497325887</v>
      </c>
      <c r="Y42" s="60">
        <f t="shared" si="22"/>
        <v>-0.007921794690885301</v>
      </c>
      <c r="Z42" s="60">
        <f t="shared" si="23"/>
        <v>-0.003693464887289484</v>
      </c>
      <c r="AA42" s="60">
        <f t="shared" si="24"/>
        <v>-0.0035546344578971352</v>
      </c>
      <c r="AB42" s="60">
        <f t="shared" si="25"/>
        <v>-34.79825499084569</v>
      </c>
    </row>
    <row r="43" spans="1:28" s="24" customFormat="1" ht="12.75">
      <c r="A43" s="21" t="s">
        <v>93</v>
      </c>
      <c r="B43" s="22">
        <f>'DATOS MENSUALES'!E786</f>
        <v>0.548</v>
      </c>
      <c r="C43" s="22">
        <f>'DATOS MENSUALES'!E787</f>
        <v>0.302</v>
      </c>
      <c r="D43" s="22">
        <f>'DATOS MENSUALES'!E788</f>
        <v>0.257</v>
      </c>
      <c r="E43" s="22">
        <f>'DATOS MENSUALES'!E789</f>
        <v>0.26</v>
      </c>
      <c r="F43" s="22">
        <f>'DATOS MENSUALES'!E790</f>
        <v>0.319</v>
      </c>
      <c r="G43" s="22">
        <f>'DATOS MENSUALES'!E791</f>
        <v>0.41</v>
      </c>
      <c r="H43" s="22">
        <f>'DATOS MENSUALES'!E792</f>
        <v>0.427</v>
      </c>
      <c r="I43" s="22">
        <f>'DATOS MENSUALES'!E793</f>
        <v>0.363</v>
      </c>
      <c r="J43" s="22">
        <f>'DATOS MENSUALES'!E794</f>
        <v>0.299</v>
      </c>
      <c r="K43" s="22">
        <f>'DATOS MENSUALES'!E795</f>
        <v>0.245</v>
      </c>
      <c r="L43" s="22">
        <f>'DATOS MENSUALES'!E796</f>
        <v>0.204</v>
      </c>
      <c r="M43" s="22">
        <f>'DATOS MENSUALES'!E797</f>
        <v>0.176</v>
      </c>
      <c r="N43" s="22">
        <f>SUM(B43:M43)</f>
        <v>3.8100000000000005</v>
      </c>
      <c r="O43" s="23"/>
      <c r="P43" s="60">
        <f t="shared" si="12"/>
        <v>0.013442094934456089</v>
      </c>
      <c r="Q43" s="60">
        <f t="shared" si="14"/>
        <v>-0.0008346688320436957</v>
      </c>
      <c r="R43" s="60">
        <f t="shared" si="15"/>
        <v>-0.029185286761777438</v>
      </c>
      <c r="S43" s="60">
        <f t="shared" si="16"/>
        <v>-0.03706695962158629</v>
      </c>
      <c r="T43" s="60">
        <f t="shared" si="17"/>
        <v>-0.006494919609182984</v>
      </c>
      <c r="U43" s="60">
        <f t="shared" si="18"/>
        <v>-0.00024504317723031546</v>
      </c>
      <c r="V43" s="60">
        <f t="shared" si="19"/>
        <v>-1.5612198452435069E-07</v>
      </c>
      <c r="W43" s="60">
        <f t="shared" si="20"/>
        <v>-0.0009873613148042766</v>
      </c>
      <c r="X43" s="60">
        <f t="shared" si="21"/>
        <v>-0.00016119414969276223</v>
      </c>
      <c r="Y43" s="60">
        <f t="shared" si="22"/>
        <v>-6.567595863677751E-05</v>
      </c>
      <c r="Z43" s="60">
        <f t="shared" si="23"/>
        <v>-2.858783995220758E-05</v>
      </c>
      <c r="AA43" s="60">
        <f t="shared" si="24"/>
        <v>-0.00010795478334091982</v>
      </c>
      <c r="AB43" s="60">
        <f t="shared" si="25"/>
        <v>-1.0761634329758751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1.2801537181775156</v>
      </c>
      <c r="Q44" s="61">
        <f aca="true" t="shared" si="26" ref="Q44:AB44">SUM(Q18:Q43)</f>
        <v>10.401736136343194</v>
      </c>
      <c r="R44" s="61">
        <f t="shared" si="26"/>
        <v>15.796544772958587</v>
      </c>
      <c r="S44" s="61">
        <f t="shared" si="26"/>
        <v>14.335171489668637</v>
      </c>
      <c r="T44" s="61">
        <f t="shared" si="26"/>
        <v>1.350297001100591</v>
      </c>
      <c r="U44" s="61">
        <f t="shared" si="26"/>
        <v>5.620651852100588</v>
      </c>
      <c r="V44" s="61">
        <f t="shared" si="26"/>
        <v>0.4983595897278108</v>
      </c>
      <c r="W44" s="61">
        <f t="shared" si="26"/>
        <v>1.808682823100592</v>
      </c>
      <c r="X44" s="61">
        <f t="shared" si="26"/>
        <v>0.16429811474556236</v>
      </c>
      <c r="Y44" s="61">
        <f t="shared" si="26"/>
        <v>0.07433693142603545</v>
      </c>
      <c r="Z44" s="61">
        <f t="shared" si="26"/>
        <v>0.031077690408284023</v>
      </c>
      <c r="AA44" s="61">
        <f t="shared" si="26"/>
        <v>0.0386396348875739</v>
      </c>
      <c r="AB44" s="61">
        <f t="shared" si="26"/>
        <v>498.6751281288995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2009-04-14T10:12:47Z</dcterms:modified>
  <cp:category/>
  <cp:version/>
  <cp:contentType/>
  <cp:contentStatus/>
</cp:coreProperties>
</file>