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<sst xmlns="http://schemas.openxmlformats.org/spreadsheetml/2006/main" count="1362" uniqueCount="135">
  <si>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626</t>
  </si>
  <si>
    <t xml:space="preserve"> Río Águeda desde la presa del embalse de Irueña hasta cola del embalse de Águeda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</si>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</sst>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1341913"/>
        <c:axId val="59424034"/>
      </c:lineChart>
      <c:dateAx>
        <c:axId val="5134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24034"/>
        <c:crosses val="autoZero"/>
        <c:auto val="0"/>
        <c:majorUnit val="1"/>
        <c:majorTimeUnit val="years"/>
        <c:noMultiLvlLbl val="0"/>
      </c:dateAx>
      <c:valAx>
        <c:axId val="5942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4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1657603"/>
        <c:axId val="37809564"/>
      </c:lineChart>
      <c:catAx>
        <c:axId val="1165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09564"/>
        <c:crosses val="autoZero"/>
        <c:auto val="1"/>
        <c:lblOffset val="100"/>
        <c:noMultiLvlLbl val="0"/>
      </c:catAx>
      <c:valAx>
        <c:axId val="37809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657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741757"/>
        <c:axId val="42675814"/>
      </c:lineChart>
      <c:catAx>
        <c:axId val="474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5814"/>
        <c:crosses val="autoZero"/>
        <c:auto val="1"/>
        <c:lblOffset val="100"/>
        <c:noMultiLvlLbl val="0"/>
      </c:catAx>
      <c:valAx>
        <c:axId val="426758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41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5054259"/>
        <c:axId val="48617420"/>
      </c:lineChart>
      <c:catAx>
        <c:axId val="6505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7420"/>
        <c:crosses val="autoZero"/>
        <c:auto val="1"/>
        <c:lblOffset val="100"/>
        <c:noMultiLvlLbl val="0"/>
      </c:catAx>
      <c:valAx>
        <c:axId val="4861742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54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903597"/>
        <c:axId val="45696918"/>
      </c:lineChart>
      <c:dateAx>
        <c:axId val="34903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96918"/>
        <c:crosses val="autoZero"/>
        <c:auto val="0"/>
        <c:majorUnit val="1"/>
        <c:majorTimeUnit val="years"/>
        <c:noMultiLvlLbl val="0"/>
      </c:dateAx>
      <c:valAx>
        <c:axId val="45696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3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8619079"/>
        <c:axId val="10462848"/>
      </c:barChart>
      <c:catAx>
        <c:axId val="8619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19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7056769"/>
        <c:axId val="42184330"/>
      </c:barChart>
      <c:catAx>
        <c:axId val="2705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056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4114651"/>
        <c:axId val="61487540"/>
      </c:barChart>
      <c:catAx>
        <c:axId val="4411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87540"/>
        <c:crosses val="autoZero"/>
        <c:auto val="1"/>
        <c:lblOffset val="100"/>
        <c:tickLblSkip val="1"/>
        <c:noMultiLvlLbl val="0"/>
      </c:catAx>
      <c:valAx>
        <c:axId val="6148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11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6516949"/>
        <c:axId val="14434814"/>
      </c:barChart>
      <c:catAx>
        <c:axId val="165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516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804463"/>
        <c:axId val="28369256"/>
      </c:lineChart>
      <c:catAx>
        <c:axId val="6280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69256"/>
        <c:crosses val="autoZero"/>
        <c:auto val="1"/>
        <c:lblOffset val="100"/>
        <c:noMultiLvlLbl val="0"/>
      </c:catAx>
      <c:valAx>
        <c:axId val="283692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804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996713"/>
        <c:axId val="16208370"/>
      </c:lineChart>
      <c:catAx>
        <c:axId val="5399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8370"/>
        <c:crosses val="autoZero"/>
        <c:auto val="1"/>
        <c:lblOffset val="100"/>
        <c:noMultiLvlLbl val="0"/>
      </c:catAx>
      <c:valAx>
        <c:axId val="162083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996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7</v>
      </c>
      <c r="C2" s="5">
        <v>1940</v>
      </c>
      <c r="D2" s="5">
        <v>10</v>
      </c>
      <c r="E2" s="28">
        <v>0.1761385</v>
      </c>
      <c r="F2" s="28">
        <v>7.1226601</v>
      </c>
      <c r="H2" t="s">
        <v>130</v>
      </c>
      <c r="I2" t="s">
        <v>133</v>
      </c>
    </row>
    <row r="3" spans="1:9" ht="12.75">
      <c r="A3" s="30" t="s">
        <v>0</v>
      </c>
      <c r="B3" s="30">
        <v>7</v>
      </c>
      <c r="C3" s="5">
        <v>1940</v>
      </c>
      <c r="D3" s="5">
        <v>11</v>
      </c>
      <c r="E3" s="28">
        <v>0.6867462</v>
      </c>
      <c r="F3" s="28">
        <v>22.082232899999997</v>
      </c>
      <c r="H3" t="s">
        <v>131</v>
      </c>
      <c r="I3" t="s">
        <v>132</v>
      </c>
    </row>
    <row r="4" spans="1:14" ht="12.75">
      <c r="A4" s="30" t="s">
        <v>0</v>
      </c>
      <c r="B4" s="30">
        <v>7</v>
      </c>
      <c r="C4" s="5">
        <v>1940</v>
      </c>
      <c r="D4" s="5">
        <v>12</v>
      </c>
      <c r="E4" s="28">
        <v>0.777306</v>
      </c>
      <c r="F4" s="28">
        <v>13.980498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7</v>
      </c>
      <c r="C5" s="5">
        <v>1941</v>
      </c>
      <c r="D5" s="5">
        <v>1</v>
      </c>
      <c r="E5" s="28">
        <v>2.2916948</v>
      </c>
      <c r="F5" s="28">
        <v>74.160424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7</v>
      </c>
      <c r="C6" s="5">
        <v>1941</v>
      </c>
      <c r="D6" s="5">
        <v>2</v>
      </c>
      <c r="E6" s="28">
        <v>3.01812</v>
      </c>
      <c r="F6" s="28">
        <v>67.99824360000001</v>
      </c>
      <c r="I6" s="26"/>
      <c r="J6" s="36">
        <f>AVERAGE(E2:E793)*12</f>
        <v>11.96270844848486</v>
      </c>
      <c r="K6" s="36">
        <f>AVERAGE(F2:F793)*12</f>
        <v>297.5646969196969</v>
      </c>
      <c r="L6" t="s">
        <v>104</v>
      </c>
    </row>
    <row r="7" spans="1:12" ht="12.75">
      <c r="A7" s="30" t="s">
        <v>0</v>
      </c>
      <c r="B7" s="30">
        <v>7</v>
      </c>
      <c r="C7" s="5">
        <v>1941</v>
      </c>
      <c r="D7" s="5">
        <v>3</v>
      </c>
      <c r="E7" s="28">
        <v>1.4163993</v>
      </c>
      <c r="F7" s="28">
        <v>34.5875571</v>
      </c>
      <c r="J7" s="36">
        <f>AVERAGE(E482:E793)*12</f>
        <v>10.260932042307692</v>
      </c>
      <c r="K7" s="36">
        <f>AVERAGE(F482:F793)*12</f>
        <v>266.7007815807693</v>
      </c>
      <c r="L7" t="s">
        <v>105</v>
      </c>
    </row>
    <row r="8" spans="1:6" ht="12.75">
      <c r="A8" s="30" t="s">
        <v>0</v>
      </c>
      <c r="B8" s="30">
        <v>7</v>
      </c>
      <c r="C8" s="5">
        <v>1941</v>
      </c>
      <c r="D8" s="5">
        <v>4</v>
      </c>
      <c r="E8" s="28">
        <v>1.0906215</v>
      </c>
      <c r="F8" s="28">
        <v>34.597204500000004</v>
      </c>
    </row>
    <row r="9" spans="1:6" ht="12.75">
      <c r="A9" s="30" t="s">
        <v>0</v>
      </c>
      <c r="B9" s="30">
        <v>7</v>
      </c>
      <c r="C9" s="5">
        <v>1941</v>
      </c>
      <c r="D9" s="5">
        <v>5</v>
      </c>
      <c r="E9" s="28">
        <v>0.76685</v>
      </c>
      <c r="F9" s="28">
        <v>11.846737000000001</v>
      </c>
    </row>
    <row r="10" spans="1:6" ht="12.75">
      <c r="A10" s="30" t="s">
        <v>0</v>
      </c>
      <c r="B10" s="30">
        <v>7</v>
      </c>
      <c r="C10" s="5">
        <v>1941</v>
      </c>
      <c r="D10" s="5">
        <v>6</v>
      </c>
      <c r="E10" s="28">
        <v>0.4737946</v>
      </c>
      <c r="F10" s="28">
        <v>6.874982899999999</v>
      </c>
    </row>
    <row r="11" spans="1:11" ht="12.75">
      <c r="A11" s="30" t="s">
        <v>0</v>
      </c>
      <c r="B11" s="30">
        <v>7</v>
      </c>
      <c r="C11" s="5">
        <v>1941</v>
      </c>
      <c r="D11" s="5">
        <v>7</v>
      </c>
      <c r="E11" s="28">
        <v>0.3744708</v>
      </c>
      <c r="F11" s="28">
        <v>5.720222</v>
      </c>
      <c r="K11" s="34"/>
    </row>
    <row r="12" spans="1:6" ht="12.75">
      <c r="A12" s="30" t="s">
        <v>0</v>
      </c>
      <c r="B12" s="30">
        <v>7</v>
      </c>
      <c r="C12" s="5">
        <v>1941</v>
      </c>
      <c r="D12" s="5">
        <v>8</v>
      </c>
      <c r="E12" s="28">
        <v>0.2943135</v>
      </c>
      <c r="F12" s="28">
        <v>4.214691</v>
      </c>
    </row>
    <row r="13" spans="1:6" ht="12.75">
      <c r="A13" s="30" t="s">
        <v>0</v>
      </c>
      <c r="B13" s="30">
        <v>7</v>
      </c>
      <c r="C13" s="5">
        <v>1941</v>
      </c>
      <c r="D13" s="5">
        <v>9</v>
      </c>
      <c r="E13" s="28">
        <v>0.229786</v>
      </c>
      <c r="F13" s="28">
        <v>3.3887388000000005</v>
      </c>
    </row>
    <row r="14" spans="1:6" ht="12.75">
      <c r="A14" s="30" t="s">
        <v>0</v>
      </c>
      <c r="B14" s="30">
        <v>7</v>
      </c>
      <c r="C14" s="5">
        <v>1941</v>
      </c>
      <c r="D14" s="5">
        <v>10</v>
      </c>
      <c r="E14" s="28">
        <v>0.1935252</v>
      </c>
      <c r="F14" s="28">
        <v>9.586665</v>
      </c>
    </row>
    <row r="15" spans="1:6" ht="12.75">
      <c r="A15" s="30" t="s">
        <v>0</v>
      </c>
      <c r="B15" s="30">
        <v>7</v>
      </c>
      <c r="C15" s="5">
        <v>1941</v>
      </c>
      <c r="D15" s="5">
        <v>11</v>
      </c>
      <c r="E15" s="28">
        <v>0.4698213</v>
      </c>
      <c r="F15" s="28">
        <v>16.155028499999997</v>
      </c>
    </row>
    <row r="16" spans="1:6" ht="12.75">
      <c r="A16" s="30" t="s">
        <v>0</v>
      </c>
      <c r="B16" s="30">
        <v>7</v>
      </c>
      <c r="C16" s="5">
        <v>1941</v>
      </c>
      <c r="D16" s="5">
        <v>12</v>
      </c>
      <c r="E16" s="28">
        <v>0.2212155</v>
      </c>
      <c r="F16" s="28">
        <v>4.16724</v>
      </c>
    </row>
    <row r="17" spans="1:6" ht="12.75">
      <c r="A17" s="30" t="s">
        <v>0</v>
      </c>
      <c r="B17" s="30">
        <v>7</v>
      </c>
      <c r="C17" s="5">
        <v>1942</v>
      </c>
      <c r="D17" s="5">
        <v>1</v>
      </c>
      <c r="E17" s="28">
        <v>0.4195275</v>
      </c>
      <c r="F17" s="28">
        <v>8.796322499999999</v>
      </c>
    </row>
    <row r="18" spans="1:6" ht="12.75">
      <c r="A18" s="30" t="s">
        <v>0</v>
      </c>
      <c r="B18" s="30">
        <v>7</v>
      </c>
      <c r="C18" s="5">
        <v>1942</v>
      </c>
      <c r="D18" s="5">
        <v>2</v>
      </c>
      <c r="E18" s="28">
        <v>0.3259493</v>
      </c>
      <c r="F18" s="28">
        <v>10.1202232</v>
      </c>
    </row>
    <row r="19" spans="1:6" ht="12.75">
      <c r="A19" s="30" t="s">
        <v>0</v>
      </c>
      <c r="B19" s="30">
        <v>7</v>
      </c>
      <c r="C19" s="5">
        <v>1942</v>
      </c>
      <c r="D19" s="5">
        <v>3</v>
      </c>
      <c r="E19" s="28">
        <v>2.9842752</v>
      </c>
      <c r="F19" s="28">
        <v>79.6977024</v>
      </c>
    </row>
    <row r="20" spans="1:6" ht="12.75">
      <c r="A20" s="30" t="s">
        <v>0</v>
      </c>
      <c r="B20" s="30">
        <v>7</v>
      </c>
      <c r="C20" s="5">
        <v>1942</v>
      </c>
      <c r="D20" s="5">
        <v>4</v>
      </c>
      <c r="E20" s="28">
        <v>1.3460448</v>
      </c>
      <c r="F20" s="28">
        <v>38.888754</v>
      </c>
    </row>
    <row r="21" spans="1:6" ht="12.75">
      <c r="A21" s="30" t="s">
        <v>0</v>
      </c>
      <c r="B21" s="30">
        <v>7</v>
      </c>
      <c r="C21" s="5">
        <v>1942</v>
      </c>
      <c r="D21" s="5">
        <v>5</v>
      </c>
      <c r="E21" s="28">
        <v>3.2347512</v>
      </c>
      <c r="F21" s="28">
        <v>56.5881784</v>
      </c>
    </row>
    <row r="22" spans="1:6" ht="12.75">
      <c r="A22" s="30" t="s">
        <v>0</v>
      </c>
      <c r="B22" s="30">
        <v>7</v>
      </c>
      <c r="C22" s="5">
        <v>1942</v>
      </c>
      <c r="D22" s="5">
        <v>6</v>
      </c>
      <c r="E22" s="28">
        <v>0.5802353</v>
      </c>
      <c r="F22" s="28">
        <v>8.9028347</v>
      </c>
    </row>
    <row r="23" spans="1:6" ht="12.75">
      <c r="A23" s="30" t="s">
        <v>0</v>
      </c>
      <c r="B23" s="30">
        <v>7</v>
      </c>
      <c r="C23" s="5">
        <v>1942</v>
      </c>
      <c r="D23" s="5">
        <v>7</v>
      </c>
      <c r="E23" s="28">
        <v>0.1383138</v>
      </c>
      <c r="F23" s="28">
        <v>1.9778516000000002</v>
      </c>
    </row>
    <row r="24" spans="1:6" ht="12.75">
      <c r="A24" s="30" t="s">
        <v>0</v>
      </c>
      <c r="B24" s="30">
        <v>7</v>
      </c>
      <c r="C24" s="5">
        <v>1942</v>
      </c>
      <c r="D24" s="5">
        <v>8</v>
      </c>
      <c r="E24" s="28">
        <v>0.1333632</v>
      </c>
      <c r="F24" s="28">
        <v>1.9226528</v>
      </c>
    </row>
    <row r="25" spans="1:6" ht="12.75">
      <c r="A25" s="30" t="s">
        <v>0</v>
      </c>
      <c r="B25" s="30">
        <v>7</v>
      </c>
      <c r="C25" s="5">
        <v>1942</v>
      </c>
      <c r="D25" s="5">
        <v>9</v>
      </c>
      <c r="E25" s="28">
        <v>0.1063075</v>
      </c>
      <c r="F25" s="28">
        <v>1.9877867</v>
      </c>
    </row>
    <row r="26" spans="1:6" ht="12.75">
      <c r="A26" s="30" t="s">
        <v>0</v>
      </c>
      <c r="B26" s="30">
        <v>7</v>
      </c>
      <c r="C26" s="5">
        <v>1942</v>
      </c>
      <c r="D26" s="5">
        <v>10</v>
      </c>
      <c r="E26" s="28">
        <v>0.6654912</v>
      </c>
      <c r="F26" s="28">
        <v>18.5001696</v>
      </c>
    </row>
    <row r="27" spans="1:6" ht="12.75">
      <c r="A27" s="30" t="s">
        <v>0</v>
      </c>
      <c r="B27" s="30">
        <v>7</v>
      </c>
      <c r="C27" s="5">
        <v>1942</v>
      </c>
      <c r="D27" s="5">
        <v>11</v>
      </c>
      <c r="E27" s="28">
        <v>1.310298</v>
      </c>
      <c r="F27" s="28">
        <v>45.205281</v>
      </c>
    </row>
    <row r="28" spans="1:6" ht="12.75">
      <c r="A28" s="30" t="s">
        <v>0</v>
      </c>
      <c r="B28" s="30">
        <v>7</v>
      </c>
      <c r="C28" s="5">
        <v>1942</v>
      </c>
      <c r="D28" s="5">
        <v>12</v>
      </c>
      <c r="E28" s="28">
        <v>3.9034112</v>
      </c>
      <c r="F28" s="28">
        <v>91.6501248</v>
      </c>
    </row>
    <row r="29" spans="1:6" ht="12.75">
      <c r="A29" s="30" t="s">
        <v>0</v>
      </c>
      <c r="B29" s="30">
        <v>7</v>
      </c>
      <c r="C29" s="5">
        <v>1943</v>
      </c>
      <c r="D29" s="5">
        <v>1</v>
      </c>
      <c r="E29" s="28">
        <v>7.183584</v>
      </c>
      <c r="F29" s="28">
        <v>150.5958568</v>
      </c>
    </row>
    <row r="30" spans="1:6" ht="12.75">
      <c r="A30" s="30" t="s">
        <v>0</v>
      </c>
      <c r="B30" s="30">
        <v>7</v>
      </c>
      <c r="C30" s="5">
        <v>1943</v>
      </c>
      <c r="D30" s="5">
        <v>2</v>
      </c>
      <c r="E30" s="28">
        <v>2.6518971</v>
      </c>
      <c r="F30" s="28">
        <v>42.201359700000005</v>
      </c>
    </row>
    <row r="31" spans="1:6" ht="12.75">
      <c r="A31" s="30" t="s">
        <v>0</v>
      </c>
      <c r="B31" s="30">
        <v>7</v>
      </c>
      <c r="C31" s="5">
        <v>1943</v>
      </c>
      <c r="D31" s="5">
        <v>3</v>
      </c>
      <c r="E31" s="28">
        <v>4.9156702</v>
      </c>
      <c r="F31" s="28">
        <v>100.3198</v>
      </c>
    </row>
    <row r="32" spans="1:6" ht="12.75">
      <c r="A32" s="30" t="s">
        <v>0</v>
      </c>
      <c r="B32" s="30">
        <v>7</v>
      </c>
      <c r="C32" s="5">
        <v>1943</v>
      </c>
      <c r="D32" s="5">
        <v>4</v>
      </c>
      <c r="E32" s="28">
        <v>2.1096882</v>
      </c>
      <c r="F32" s="28">
        <v>41.8706586</v>
      </c>
    </row>
    <row r="33" spans="1:6" ht="12.75">
      <c r="A33" s="30" t="s">
        <v>0</v>
      </c>
      <c r="B33" s="30">
        <v>7</v>
      </c>
      <c r="C33" s="5">
        <v>1943</v>
      </c>
      <c r="D33" s="5">
        <v>5</v>
      </c>
      <c r="E33" s="28">
        <v>0.6054352</v>
      </c>
      <c r="F33" s="28">
        <v>8.896355</v>
      </c>
    </row>
    <row r="34" spans="1:6" ht="12.75">
      <c r="A34" s="30" t="s">
        <v>0</v>
      </c>
      <c r="B34" s="30">
        <v>7</v>
      </c>
      <c r="C34" s="5">
        <v>1943</v>
      </c>
      <c r="D34" s="5">
        <v>6</v>
      </c>
      <c r="E34" s="28">
        <v>0.4699695</v>
      </c>
      <c r="F34" s="28">
        <v>6.7443675</v>
      </c>
    </row>
    <row r="35" spans="1:6" ht="12.75">
      <c r="A35" s="30" t="s">
        <v>0</v>
      </c>
      <c r="B35" s="30">
        <v>7</v>
      </c>
      <c r="C35" s="5">
        <v>1943</v>
      </c>
      <c r="D35" s="5">
        <v>7</v>
      </c>
      <c r="E35" s="28">
        <v>0.3732256</v>
      </c>
      <c r="F35" s="28">
        <v>5.597369799999999</v>
      </c>
    </row>
    <row r="36" spans="1:6" ht="12.75">
      <c r="A36" s="30" t="s">
        <v>0</v>
      </c>
      <c r="B36" s="30">
        <v>7</v>
      </c>
      <c r="C36" s="5">
        <v>1943</v>
      </c>
      <c r="D36" s="5">
        <v>8</v>
      </c>
      <c r="E36" s="28">
        <v>0.292009</v>
      </c>
      <c r="F36" s="28">
        <v>4.189497</v>
      </c>
    </row>
    <row r="37" spans="1:6" ht="12.75">
      <c r="A37" s="30" t="s">
        <v>0</v>
      </c>
      <c r="B37" s="30">
        <v>7</v>
      </c>
      <c r="C37" s="5">
        <v>1943</v>
      </c>
      <c r="D37" s="5">
        <v>9</v>
      </c>
      <c r="E37" s="28">
        <v>0.355719</v>
      </c>
      <c r="F37" s="28">
        <v>8.306625</v>
      </c>
    </row>
    <row r="38" spans="1:6" ht="12.75">
      <c r="A38" s="30" t="s">
        <v>0</v>
      </c>
      <c r="B38" s="30">
        <v>7</v>
      </c>
      <c r="C38" s="5">
        <v>1943</v>
      </c>
      <c r="D38" s="5">
        <v>10</v>
      </c>
      <c r="E38" s="28">
        <v>1.5977824</v>
      </c>
      <c r="F38" s="28">
        <v>22.904272</v>
      </c>
    </row>
    <row r="39" spans="1:6" ht="12.75">
      <c r="A39" s="30" t="s">
        <v>0</v>
      </c>
      <c r="B39" s="30">
        <v>7</v>
      </c>
      <c r="C39" s="5">
        <v>1943</v>
      </c>
      <c r="D39" s="5">
        <v>11</v>
      </c>
      <c r="E39" s="28">
        <v>1.140183</v>
      </c>
      <c r="F39" s="28">
        <v>19.9842984</v>
      </c>
    </row>
    <row r="40" spans="1:6" ht="12.75">
      <c r="A40" s="30" t="s">
        <v>0</v>
      </c>
      <c r="B40" s="30">
        <v>7</v>
      </c>
      <c r="C40" s="5">
        <v>1943</v>
      </c>
      <c r="D40" s="5">
        <v>12</v>
      </c>
      <c r="E40" s="28">
        <v>1.3155482</v>
      </c>
      <c r="F40" s="28">
        <v>19.0127184</v>
      </c>
    </row>
    <row r="41" spans="1:6" ht="12.75">
      <c r="A41" s="30" t="s">
        <v>0</v>
      </c>
      <c r="B41" s="30">
        <v>7</v>
      </c>
      <c r="C41" s="5">
        <v>1944</v>
      </c>
      <c r="D41" s="5">
        <v>1</v>
      </c>
      <c r="E41" s="28">
        <v>0.650988</v>
      </c>
      <c r="F41" s="28">
        <v>11.656151999999999</v>
      </c>
    </row>
    <row r="42" spans="1:6" ht="12.75">
      <c r="A42" s="30" t="s">
        <v>0</v>
      </c>
      <c r="B42" s="30">
        <v>7</v>
      </c>
      <c r="C42" s="5">
        <v>1944</v>
      </c>
      <c r="D42" s="5">
        <v>2</v>
      </c>
      <c r="E42" s="28">
        <v>0.3785925</v>
      </c>
      <c r="F42" s="28">
        <v>6.08751</v>
      </c>
    </row>
    <row r="43" spans="1:6" ht="12.75">
      <c r="A43" s="30" t="s">
        <v>0</v>
      </c>
      <c r="B43" s="30">
        <v>7</v>
      </c>
      <c r="C43" s="5">
        <v>1944</v>
      </c>
      <c r="D43" s="5">
        <v>3</v>
      </c>
      <c r="E43" s="28">
        <v>0.2722713</v>
      </c>
      <c r="F43" s="28">
        <v>5.2762227</v>
      </c>
    </row>
    <row r="44" spans="1:6" ht="12.75">
      <c r="A44" s="30" t="s">
        <v>0</v>
      </c>
      <c r="B44" s="30">
        <v>7</v>
      </c>
      <c r="C44" s="5">
        <v>1944</v>
      </c>
      <c r="D44" s="5">
        <v>4</v>
      </c>
      <c r="E44" s="28">
        <v>3.1586175</v>
      </c>
      <c r="F44" s="28">
        <v>39.974503500000004</v>
      </c>
    </row>
    <row r="45" spans="1:6" ht="12.75">
      <c r="A45" s="30" t="s">
        <v>0</v>
      </c>
      <c r="B45" s="30">
        <v>7</v>
      </c>
      <c r="C45" s="5">
        <v>1944</v>
      </c>
      <c r="D45" s="5">
        <v>5</v>
      </c>
      <c r="E45" s="28">
        <v>1.020719</v>
      </c>
      <c r="F45" s="28">
        <v>13.9948851</v>
      </c>
    </row>
    <row r="46" spans="1:6" ht="12.75">
      <c r="A46" s="30" t="s">
        <v>0</v>
      </c>
      <c r="B46" s="30">
        <v>7</v>
      </c>
      <c r="C46" s="5">
        <v>1944</v>
      </c>
      <c r="D46" s="5">
        <v>6</v>
      </c>
      <c r="E46" s="28">
        <v>0.6244992</v>
      </c>
      <c r="F46" s="28">
        <v>6.9010164</v>
      </c>
    </row>
    <row r="47" spans="1:6" ht="12.75">
      <c r="A47" s="30" t="s">
        <v>0</v>
      </c>
      <c r="B47" s="30">
        <v>7</v>
      </c>
      <c r="C47" s="5">
        <v>1944</v>
      </c>
      <c r="D47" s="5">
        <v>7</v>
      </c>
      <c r="E47" s="28">
        <v>0.2271885</v>
      </c>
      <c r="F47" s="28">
        <v>3.2762352</v>
      </c>
    </row>
    <row r="48" spans="1:6" ht="12.75">
      <c r="A48" s="30" t="s">
        <v>0</v>
      </c>
      <c r="B48" s="30">
        <v>7</v>
      </c>
      <c r="C48" s="5">
        <v>1944</v>
      </c>
      <c r="D48" s="5">
        <v>8</v>
      </c>
      <c r="E48" s="28">
        <v>0.123078</v>
      </c>
      <c r="F48" s="28">
        <v>1.8842736</v>
      </c>
    </row>
    <row r="49" spans="1:6" ht="12.75">
      <c r="A49" s="30" t="s">
        <v>0</v>
      </c>
      <c r="B49" s="30">
        <v>7</v>
      </c>
      <c r="C49" s="5">
        <v>1944</v>
      </c>
      <c r="D49" s="5">
        <v>9</v>
      </c>
      <c r="E49" s="28">
        <v>0.1642066</v>
      </c>
      <c r="F49" s="28">
        <v>2.6309648</v>
      </c>
    </row>
    <row r="50" spans="1:6" ht="12.75">
      <c r="A50" s="30" t="s">
        <v>0</v>
      </c>
      <c r="B50" s="30">
        <v>7</v>
      </c>
      <c r="C50" s="5">
        <v>1944</v>
      </c>
      <c r="D50" s="5">
        <v>10</v>
      </c>
      <c r="E50" s="28">
        <v>0.188802</v>
      </c>
      <c r="F50" s="28">
        <v>3.787146</v>
      </c>
    </row>
    <row r="51" spans="1:6" ht="12.75">
      <c r="A51" s="30" t="s">
        <v>0</v>
      </c>
      <c r="B51" s="30">
        <v>7</v>
      </c>
      <c r="C51" s="5">
        <v>1944</v>
      </c>
      <c r="D51" s="5">
        <v>11</v>
      </c>
      <c r="E51" s="28">
        <v>0.1908918</v>
      </c>
      <c r="F51" s="28">
        <v>6.8669733</v>
      </c>
    </row>
    <row r="52" spans="1:6" ht="12.75">
      <c r="A52" s="30" t="s">
        <v>0</v>
      </c>
      <c r="B52" s="30">
        <v>7</v>
      </c>
      <c r="C52" s="5">
        <v>1944</v>
      </c>
      <c r="D52" s="5">
        <v>12</v>
      </c>
      <c r="E52" s="28">
        <v>0.3047148</v>
      </c>
      <c r="F52" s="28">
        <v>10.463368500000001</v>
      </c>
    </row>
    <row r="53" spans="1:6" ht="12.75">
      <c r="A53" s="30" t="s">
        <v>0</v>
      </c>
      <c r="B53" s="30">
        <v>7</v>
      </c>
      <c r="C53" s="5">
        <v>1945</v>
      </c>
      <c r="D53" s="5">
        <v>1</v>
      </c>
      <c r="E53" s="28">
        <v>0.362276</v>
      </c>
      <c r="F53" s="28">
        <v>9.675081599999999</v>
      </c>
    </row>
    <row r="54" spans="1:6" ht="12.75">
      <c r="A54" s="30" t="s">
        <v>0</v>
      </c>
      <c r="B54" s="30">
        <v>7</v>
      </c>
      <c r="C54" s="5">
        <v>1945</v>
      </c>
      <c r="D54" s="5">
        <v>2</v>
      </c>
      <c r="E54" s="28">
        <v>0.391458</v>
      </c>
      <c r="F54" s="28">
        <v>9.6298668</v>
      </c>
    </row>
    <row r="55" spans="1:6" ht="12.75">
      <c r="A55" s="30" t="s">
        <v>0</v>
      </c>
      <c r="B55" s="30">
        <v>7</v>
      </c>
      <c r="C55" s="5">
        <v>1945</v>
      </c>
      <c r="D55" s="5">
        <v>3</v>
      </c>
      <c r="E55" s="28">
        <v>0.2140164</v>
      </c>
      <c r="F55" s="28">
        <v>6.1058696</v>
      </c>
    </row>
    <row r="56" spans="1:6" ht="12.75">
      <c r="A56" s="30" t="s">
        <v>0</v>
      </c>
      <c r="B56" s="30">
        <v>7</v>
      </c>
      <c r="C56" s="5">
        <v>1945</v>
      </c>
      <c r="D56" s="5">
        <v>4</v>
      </c>
      <c r="E56" s="28">
        <v>0.18335</v>
      </c>
      <c r="F56" s="28">
        <v>5.0076552</v>
      </c>
    </row>
    <row r="57" spans="1:6" ht="12.75">
      <c r="A57" s="30" t="s">
        <v>0</v>
      </c>
      <c r="B57" s="30">
        <v>7</v>
      </c>
      <c r="C57" s="5">
        <v>1945</v>
      </c>
      <c r="D57" s="5">
        <v>5</v>
      </c>
      <c r="E57" s="28">
        <v>0.233226</v>
      </c>
      <c r="F57" s="28">
        <v>4.1195856</v>
      </c>
    </row>
    <row r="58" spans="1:6" ht="12.75">
      <c r="A58" s="30" t="s">
        <v>0</v>
      </c>
      <c r="B58" s="30">
        <v>7</v>
      </c>
      <c r="C58" s="5">
        <v>1945</v>
      </c>
      <c r="D58" s="5">
        <v>6</v>
      </c>
      <c r="E58" s="28">
        <v>0.1423818</v>
      </c>
      <c r="F58" s="28">
        <v>2.1437217</v>
      </c>
    </row>
    <row r="59" spans="1:6" ht="12.75">
      <c r="A59" s="30" t="s">
        <v>0</v>
      </c>
      <c r="B59" s="30">
        <v>7</v>
      </c>
      <c r="C59" s="5">
        <v>1945</v>
      </c>
      <c r="D59" s="5">
        <v>7</v>
      </c>
      <c r="E59" s="28">
        <v>0.0832071</v>
      </c>
      <c r="F59" s="28">
        <v>1.1850059999999998</v>
      </c>
    </row>
    <row r="60" spans="1:6" ht="12.75">
      <c r="A60" s="30" t="s">
        <v>0</v>
      </c>
      <c r="B60" s="30">
        <v>7</v>
      </c>
      <c r="C60" s="5">
        <v>1945</v>
      </c>
      <c r="D60" s="5">
        <v>8</v>
      </c>
      <c r="E60" s="28">
        <v>0.0718272</v>
      </c>
      <c r="F60" s="28">
        <v>1.0274816000000002</v>
      </c>
    </row>
    <row r="61" spans="1:6" ht="12.75">
      <c r="A61" s="30" t="s">
        <v>0</v>
      </c>
      <c r="B61" s="30">
        <v>7</v>
      </c>
      <c r="C61" s="5">
        <v>1945</v>
      </c>
      <c r="D61" s="5">
        <v>9</v>
      </c>
      <c r="E61" s="28">
        <v>0.0306528</v>
      </c>
      <c r="F61" s="28">
        <v>0.46869120000000003</v>
      </c>
    </row>
    <row r="62" spans="1:6" ht="12.75">
      <c r="A62" s="30" t="s">
        <v>0</v>
      </c>
      <c r="B62" s="30">
        <v>7</v>
      </c>
      <c r="C62" s="5">
        <v>1945</v>
      </c>
      <c r="D62" s="5">
        <v>10</v>
      </c>
      <c r="E62" s="28">
        <v>0.0103894</v>
      </c>
      <c r="F62" s="28">
        <v>0.4019722</v>
      </c>
    </row>
    <row r="63" spans="1:6" ht="12.75">
      <c r="A63" s="30" t="s">
        <v>0</v>
      </c>
      <c r="B63" s="30">
        <v>7</v>
      </c>
      <c r="C63" s="5">
        <v>1945</v>
      </c>
      <c r="D63" s="5">
        <v>11</v>
      </c>
      <c r="E63" s="28">
        <v>0.48573</v>
      </c>
      <c r="F63" s="28">
        <v>24.8078502</v>
      </c>
    </row>
    <row r="64" spans="1:6" ht="12.75">
      <c r="A64" s="30" t="s">
        <v>0</v>
      </c>
      <c r="B64" s="30">
        <v>7</v>
      </c>
      <c r="C64" s="5">
        <v>1945</v>
      </c>
      <c r="D64" s="5">
        <v>12</v>
      </c>
      <c r="E64" s="28">
        <v>3.9957215</v>
      </c>
      <c r="F64" s="28">
        <v>119.403527</v>
      </c>
    </row>
    <row r="65" spans="1:6" ht="12.75">
      <c r="A65" s="30" t="s">
        <v>0</v>
      </c>
      <c r="B65" s="30">
        <v>7</v>
      </c>
      <c r="C65" s="5">
        <v>1946</v>
      </c>
      <c r="D65" s="5">
        <v>1</v>
      </c>
      <c r="E65" s="28">
        <v>1.32009</v>
      </c>
      <c r="F65" s="28">
        <v>29.966043000000003</v>
      </c>
    </row>
    <row r="66" spans="1:6" ht="12.75">
      <c r="A66" s="30" t="s">
        <v>0</v>
      </c>
      <c r="B66" s="30">
        <v>7</v>
      </c>
      <c r="C66" s="5">
        <v>1946</v>
      </c>
      <c r="D66" s="5">
        <v>2</v>
      </c>
      <c r="E66" s="28">
        <v>0.9898944</v>
      </c>
      <c r="F66" s="28">
        <v>17.9573504</v>
      </c>
    </row>
    <row r="67" spans="1:6" ht="12.75">
      <c r="A67" s="30" t="s">
        <v>0</v>
      </c>
      <c r="B67" s="30">
        <v>7</v>
      </c>
      <c r="C67" s="5">
        <v>1946</v>
      </c>
      <c r="D67" s="5">
        <v>3</v>
      </c>
      <c r="E67" s="28">
        <v>1.503488</v>
      </c>
      <c r="F67" s="28">
        <v>35.8044928</v>
      </c>
    </row>
    <row r="68" spans="1:6" ht="12.75">
      <c r="A68" s="30" t="s">
        <v>0</v>
      </c>
      <c r="B68" s="30">
        <v>7</v>
      </c>
      <c r="C68" s="5">
        <v>1946</v>
      </c>
      <c r="D68" s="5">
        <v>4</v>
      </c>
      <c r="E68" s="28">
        <v>2.1251135</v>
      </c>
      <c r="F68" s="28">
        <v>43.58180050000001</v>
      </c>
    </row>
    <row r="69" spans="1:6" ht="12.75">
      <c r="A69" s="30" t="s">
        <v>0</v>
      </c>
      <c r="B69" s="30">
        <v>7</v>
      </c>
      <c r="C69" s="5">
        <v>1946</v>
      </c>
      <c r="D69" s="5">
        <v>5</v>
      </c>
      <c r="E69" s="28">
        <v>6.388294</v>
      </c>
      <c r="F69" s="28">
        <v>126.4882212</v>
      </c>
    </row>
    <row r="70" spans="1:6" ht="12.75">
      <c r="A70" s="30" t="s">
        <v>0</v>
      </c>
      <c r="B70" s="30">
        <v>7</v>
      </c>
      <c r="C70" s="5">
        <v>1946</v>
      </c>
      <c r="D70" s="5">
        <v>6</v>
      </c>
      <c r="E70" s="28">
        <v>1.3361372</v>
      </c>
      <c r="F70" s="28">
        <v>18.5101372</v>
      </c>
    </row>
    <row r="71" spans="1:6" ht="12.75">
      <c r="A71" s="30" t="s">
        <v>0</v>
      </c>
      <c r="B71" s="30">
        <v>7</v>
      </c>
      <c r="C71" s="5">
        <v>1946</v>
      </c>
      <c r="D71" s="5">
        <v>7</v>
      </c>
      <c r="E71" s="28">
        <v>0.3118108</v>
      </c>
      <c r="F71" s="28">
        <v>4.4679418</v>
      </c>
    </row>
    <row r="72" spans="1:6" ht="12.75">
      <c r="A72" s="30" t="s">
        <v>0</v>
      </c>
      <c r="B72" s="30">
        <v>7</v>
      </c>
      <c r="C72" s="5">
        <v>1946</v>
      </c>
      <c r="D72" s="5">
        <v>8</v>
      </c>
      <c r="E72" s="28">
        <v>0.1464576</v>
      </c>
      <c r="F72" s="28">
        <v>2.1133374</v>
      </c>
    </row>
    <row r="73" spans="1:6" ht="12.75">
      <c r="A73" s="30" t="s">
        <v>0</v>
      </c>
      <c r="B73" s="30">
        <v>7</v>
      </c>
      <c r="C73" s="5">
        <v>1946</v>
      </c>
      <c r="D73" s="5">
        <v>9</v>
      </c>
      <c r="E73" s="28">
        <v>0.1467262</v>
      </c>
      <c r="F73" s="28">
        <v>2.1302185999999996</v>
      </c>
    </row>
    <row r="74" spans="1:6" ht="12.75">
      <c r="A74" s="30" t="s">
        <v>0</v>
      </c>
      <c r="B74" s="30">
        <v>7</v>
      </c>
      <c r="C74" s="5">
        <v>1946</v>
      </c>
      <c r="D74" s="5">
        <v>10</v>
      </c>
      <c r="E74" s="28">
        <v>0.2023268</v>
      </c>
      <c r="F74" s="28">
        <v>3.5981845999999997</v>
      </c>
    </row>
    <row r="75" spans="1:6" ht="12.75">
      <c r="A75" s="30" t="s">
        <v>0</v>
      </c>
      <c r="B75" s="30">
        <v>7</v>
      </c>
      <c r="C75" s="5">
        <v>1946</v>
      </c>
      <c r="D75" s="5">
        <v>11</v>
      </c>
      <c r="E75" s="28">
        <v>0.1387787</v>
      </c>
      <c r="F75" s="28">
        <v>5.062709</v>
      </c>
    </row>
    <row r="76" spans="1:6" ht="12.75">
      <c r="A76" s="30" t="s">
        <v>0</v>
      </c>
      <c r="B76" s="30">
        <v>7</v>
      </c>
      <c r="C76" s="5">
        <v>1946</v>
      </c>
      <c r="D76" s="5">
        <v>12</v>
      </c>
      <c r="E76" s="28">
        <v>0.4179456</v>
      </c>
      <c r="F76" s="28">
        <v>11.0869866</v>
      </c>
    </row>
    <row r="77" spans="1:6" ht="12.75">
      <c r="A77" s="30" t="s">
        <v>0</v>
      </c>
      <c r="B77" s="30">
        <v>7</v>
      </c>
      <c r="C77" s="5">
        <v>1947</v>
      </c>
      <c r="D77" s="5">
        <v>1</v>
      </c>
      <c r="E77" s="28">
        <v>0.1148959</v>
      </c>
      <c r="F77" s="28">
        <v>5.8870833</v>
      </c>
    </row>
    <row r="78" spans="1:6" ht="12.75">
      <c r="A78" s="30" t="s">
        <v>0</v>
      </c>
      <c r="B78" s="30">
        <v>7</v>
      </c>
      <c r="C78" s="5">
        <v>1947</v>
      </c>
      <c r="D78" s="5">
        <v>2</v>
      </c>
      <c r="E78" s="28">
        <v>3.5594534</v>
      </c>
      <c r="F78" s="28">
        <v>117.8593769</v>
      </c>
    </row>
    <row r="79" spans="1:6" ht="12.75">
      <c r="A79" s="30" t="s">
        <v>0</v>
      </c>
      <c r="B79" s="30">
        <v>7</v>
      </c>
      <c r="C79" s="5">
        <v>1947</v>
      </c>
      <c r="D79" s="5">
        <v>3</v>
      </c>
      <c r="E79" s="28">
        <v>8.2525505</v>
      </c>
      <c r="F79" s="28">
        <v>203.32415930000002</v>
      </c>
    </row>
    <row r="80" spans="1:6" ht="12.75">
      <c r="A80" s="30" t="s">
        <v>0</v>
      </c>
      <c r="B80" s="30">
        <v>7</v>
      </c>
      <c r="C80" s="5">
        <v>1947</v>
      </c>
      <c r="D80" s="5">
        <v>4</v>
      </c>
      <c r="E80" s="28">
        <v>2.5910458</v>
      </c>
      <c r="F80" s="28">
        <v>43.134602</v>
      </c>
    </row>
    <row r="81" spans="1:6" ht="12.75">
      <c r="A81" s="30" t="s">
        <v>0</v>
      </c>
      <c r="B81" s="30">
        <v>7</v>
      </c>
      <c r="C81" s="5">
        <v>1947</v>
      </c>
      <c r="D81" s="5">
        <v>5</v>
      </c>
      <c r="E81" s="28">
        <v>0.7580088</v>
      </c>
      <c r="F81" s="28">
        <v>12.5536896</v>
      </c>
    </row>
    <row r="82" spans="1:6" ht="12.75">
      <c r="A82" s="30" t="s">
        <v>0</v>
      </c>
      <c r="B82" s="30">
        <v>7</v>
      </c>
      <c r="C82" s="5">
        <v>1947</v>
      </c>
      <c r="D82" s="5">
        <v>6</v>
      </c>
      <c r="E82" s="28">
        <v>0.3368832</v>
      </c>
      <c r="F82" s="28">
        <v>4.866383099999999</v>
      </c>
    </row>
    <row r="83" spans="1:6" ht="12.75">
      <c r="A83" s="30" t="s">
        <v>0</v>
      </c>
      <c r="B83" s="30">
        <v>7</v>
      </c>
      <c r="C83" s="5">
        <v>1947</v>
      </c>
      <c r="D83" s="5">
        <v>7</v>
      </c>
      <c r="E83" s="28">
        <v>0.1605504</v>
      </c>
      <c r="F83" s="28">
        <v>2.3217093</v>
      </c>
    </row>
    <row r="84" spans="1:6" ht="12.75">
      <c r="A84" s="30" t="s">
        <v>0</v>
      </c>
      <c r="B84" s="30">
        <v>7</v>
      </c>
      <c r="C84" s="5">
        <v>1947</v>
      </c>
      <c r="D84" s="5">
        <v>8</v>
      </c>
      <c r="E84" s="28">
        <v>0.1557504</v>
      </c>
      <c r="F84" s="28">
        <v>2.2498632</v>
      </c>
    </row>
    <row r="85" spans="1:6" ht="12.75">
      <c r="A85" s="30" t="s">
        <v>0</v>
      </c>
      <c r="B85" s="30">
        <v>7</v>
      </c>
      <c r="C85" s="5">
        <v>1947</v>
      </c>
      <c r="D85" s="5">
        <v>9</v>
      </c>
      <c r="E85" s="28">
        <v>0.1300866</v>
      </c>
      <c r="F85" s="28">
        <v>2.3376048</v>
      </c>
    </row>
    <row r="86" spans="1:6" ht="12.75">
      <c r="A86" s="30" t="s">
        <v>0</v>
      </c>
      <c r="B86" s="30">
        <v>7</v>
      </c>
      <c r="C86" s="5">
        <v>1947</v>
      </c>
      <c r="D86" s="5">
        <v>10</v>
      </c>
      <c r="E86" s="28">
        <v>0.1983875</v>
      </c>
      <c r="F86" s="28">
        <v>4.1358749999999995</v>
      </c>
    </row>
    <row r="87" spans="1:6" ht="12.75">
      <c r="A87" s="30" t="s">
        <v>0</v>
      </c>
      <c r="B87" s="30">
        <v>7</v>
      </c>
      <c r="C87" s="5">
        <v>1947</v>
      </c>
      <c r="D87" s="5">
        <v>11</v>
      </c>
      <c r="E87" s="28">
        <v>0.2095605</v>
      </c>
      <c r="F87" s="28">
        <v>4.5823896</v>
      </c>
    </row>
    <row r="88" spans="1:6" ht="12.75">
      <c r="A88" s="30" t="s">
        <v>0</v>
      </c>
      <c r="B88" s="30">
        <v>7</v>
      </c>
      <c r="C88" s="5">
        <v>1947</v>
      </c>
      <c r="D88" s="5">
        <v>12</v>
      </c>
      <c r="E88" s="28">
        <v>0.2173509</v>
      </c>
      <c r="F88" s="28">
        <v>9.599450399999998</v>
      </c>
    </row>
    <row r="89" spans="1:6" ht="12.75">
      <c r="A89" s="30" t="s">
        <v>0</v>
      </c>
      <c r="B89" s="30">
        <v>7</v>
      </c>
      <c r="C89" s="5">
        <v>1948</v>
      </c>
      <c r="D89" s="5">
        <v>1</v>
      </c>
      <c r="E89" s="28">
        <v>1.1951739</v>
      </c>
      <c r="F89" s="28">
        <v>36.6850539</v>
      </c>
    </row>
    <row r="90" spans="1:6" ht="12.75">
      <c r="A90" s="30" t="s">
        <v>0</v>
      </c>
      <c r="B90" s="30">
        <v>7</v>
      </c>
      <c r="C90" s="5">
        <v>1948</v>
      </c>
      <c r="D90" s="5">
        <v>2</v>
      </c>
      <c r="E90" s="28">
        <v>1.3861234</v>
      </c>
      <c r="F90" s="28">
        <v>43.945706</v>
      </c>
    </row>
    <row r="91" spans="1:6" ht="12.75">
      <c r="A91" s="30" t="s">
        <v>0</v>
      </c>
      <c r="B91" s="30">
        <v>7</v>
      </c>
      <c r="C91" s="5">
        <v>1948</v>
      </c>
      <c r="D91" s="5">
        <v>3</v>
      </c>
      <c r="E91" s="28">
        <v>1.0605978</v>
      </c>
      <c r="F91" s="28">
        <v>23.7108465</v>
      </c>
    </row>
    <row r="92" spans="1:6" ht="12.75">
      <c r="A92" s="30" t="s">
        <v>0</v>
      </c>
      <c r="B92" s="30">
        <v>7</v>
      </c>
      <c r="C92" s="5">
        <v>1948</v>
      </c>
      <c r="D92" s="5">
        <v>4</v>
      </c>
      <c r="E92" s="28">
        <v>0.6917848</v>
      </c>
      <c r="F92" s="28">
        <v>17.03058</v>
      </c>
    </row>
    <row r="93" spans="1:6" ht="12.75">
      <c r="A93" s="30" t="s">
        <v>0</v>
      </c>
      <c r="B93" s="30">
        <v>7</v>
      </c>
      <c r="C93" s="5">
        <v>1948</v>
      </c>
      <c r="D93" s="5">
        <v>5</v>
      </c>
      <c r="E93" s="28">
        <v>0.7086426</v>
      </c>
      <c r="F93" s="28">
        <v>30.598614000000005</v>
      </c>
    </row>
    <row r="94" spans="1:6" ht="12.75">
      <c r="A94" s="30" t="s">
        <v>0</v>
      </c>
      <c r="B94" s="30">
        <v>7</v>
      </c>
      <c r="C94" s="5">
        <v>1948</v>
      </c>
      <c r="D94" s="5">
        <v>6</v>
      </c>
      <c r="E94" s="28">
        <v>1.06922</v>
      </c>
      <c r="F94" s="28">
        <v>15.331950000000003</v>
      </c>
    </row>
    <row r="95" spans="1:6" ht="12.75">
      <c r="A95" s="30" t="s">
        <v>0</v>
      </c>
      <c r="B95" s="30">
        <v>7</v>
      </c>
      <c r="C95" s="5">
        <v>1948</v>
      </c>
      <c r="D95" s="5">
        <v>7</v>
      </c>
      <c r="E95" s="28">
        <v>0.264708</v>
      </c>
      <c r="F95" s="28">
        <v>3.7893600000000003</v>
      </c>
    </row>
    <row r="96" spans="1:6" ht="12.75">
      <c r="A96" s="30" t="s">
        <v>0</v>
      </c>
      <c r="B96" s="30">
        <v>7</v>
      </c>
      <c r="C96" s="5">
        <v>1948</v>
      </c>
      <c r="D96" s="5">
        <v>8</v>
      </c>
      <c r="E96" s="28">
        <v>0.191037</v>
      </c>
      <c r="F96" s="28">
        <v>2.7504366</v>
      </c>
    </row>
    <row r="97" spans="1:6" ht="12.75">
      <c r="A97" s="30" t="s">
        <v>0</v>
      </c>
      <c r="B97" s="30">
        <v>7</v>
      </c>
      <c r="C97" s="5">
        <v>1948</v>
      </c>
      <c r="D97" s="5">
        <v>9</v>
      </c>
      <c r="E97" s="28">
        <v>0.2539881</v>
      </c>
      <c r="F97" s="28">
        <v>3.6444339</v>
      </c>
    </row>
    <row r="98" spans="1:6" ht="12.75">
      <c r="A98" s="30" t="s">
        <v>0</v>
      </c>
      <c r="B98" s="30">
        <v>7</v>
      </c>
      <c r="C98" s="5">
        <v>1948</v>
      </c>
      <c r="D98" s="5">
        <v>10</v>
      </c>
      <c r="E98" s="28">
        <v>0.265761</v>
      </c>
      <c r="F98" s="28">
        <v>5.295534</v>
      </c>
    </row>
    <row r="99" spans="1:6" ht="12.75">
      <c r="A99" s="30" t="s">
        <v>0</v>
      </c>
      <c r="B99" s="30">
        <v>7</v>
      </c>
      <c r="C99" s="5">
        <v>1948</v>
      </c>
      <c r="D99" s="5">
        <v>11</v>
      </c>
      <c r="E99" s="28">
        <v>0.392792</v>
      </c>
      <c r="F99" s="28">
        <v>6.0702288</v>
      </c>
    </row>
    <row r="100" spans="1:6" ht="12.75">
      <c r="A100" s="30" t="s">
        <v>0</v>
      </c>
      <c r="B100" s="30">
        <v>7</v>
      </c>
      <c r="C100" s="5">
        <v>1948</v>
      </c>
      <c r="D100" s="5">
        <v>12</v>
      </c>
      <c r="E100" s="28">
        <v>0.5278566</v>
      </c>
      <c r="F100" s="28">
        <v>28.511691</v>
      </c>
    </row>
    <row r="101" spans="1:6" ht="12.75">
      <c r="A101" s="30" t="s">
        <v>0</v>
      </c>
      <c r="B101" s="30">
        <v>7</v>
      </c>
      <c r="C101" s="5">
        <v>1949</v>
      </c>
      <c r="D101" s="5">
        <v>1</v>
      </c>
      <c r="E101" s="28">
        <v>1.152292</v>
      </c>
      <c r="F101" s="28">
        <v>28.220524</v>
      </c>
    </row>
    <row r="102" spans="1:6" ht="12.75">
      <c r="A102" s="30" t="s">
        <v>0</v>
      </c>
      <c r="B102" s="30">
        <v>7</v>
      </c>
      <c r="C102" s="5">
        <v>1949</v>
      </c>
      <c r="D102" s="5">
        <v>2</v>
      </c>
      <c r="E102" s="28">
        <v>0.5140868</v>
      </c>
      <c r="F102" s="28">
        <v>8.666671400000002</v>
      </c>
    </row>
    <row r="103" spans="1:6" ht="12.75">
      <c r="A103" s="30" t="s">
        <v>0</v>
      </c>
      <c r="B103" s="30">
        <v>7</v>
      </c>
      <c r="C103" s="5">
        <v>1949</v>
      </c>
      <c r="D103" s="5">
        <v>3</v>
      </c>
      <c r="E103" s="28">
        <v>0.4041908</v>
      </c>
      <c r="F103" s="28">
        <v>10.6005992</v>
      </c>
    </row>
    <row r="104" spans="1:6" ht="12.75">
      <c r="A104" s="30" t="s">
        <v>0</v>
      </c>
      <c r="B104" s="30">
        <v>7</v>
      </c>
      <c r="C104" s="5">
        <v>1949</v>
      </c>
      <c r="D104" s="5">
        <v>4</v>
      </c>
      <c r="E104" s="28">
        <v>0.4640142</v>
      </c>
      <c r="F104" s="28">
        <v>9.287941</v>
      </c>
    </row>
    <row r="105" spans="1:6" ht="12.75">
      <c r="A105" s="30" t="s">
        <v>0</v>
      </c>
      <c r="B105" s="30">
        <v>7</v>
      </c>
      <c r="C105" s="5">
        <v>1949</v>
      </c>
      <c r="D105" s="5">
        <v>5</v>
      </c>
      <c r="E105" s="28">
        <v>0.3757182</v>
      </c>
      <c r="F105" s="28">
        <v>6.2670738</v>
      </c>
    </row>
    <row r="106" spans="1:6" ht="12.75">
      <c r="A106" s="30" t="s">
        <v>0</v>
      </c>
      <c r="B106" s="30">
        <v>7</v>
      </c>
      <c r="C106" s="5">
        <v>1949</v>
      </c>
      <c r="D106" s="5">
        <v>6</v>
      </c>
      <c r="E106" s="28">
        <v>0.289414</v>
      </c>
      <c r="F106" s="28">
        <v>4.4241231999999995</v>
      </c>
    </row>
    <row r="107" spans="1:6" ht="12.75">
      <c r="A107" s="30" t="s">
        <v>0</v>
      </c>
      <c r="B107" s="30">
        <v>7</v>
      </c>
      <c r="C107" s="5">
        <v>1949</v>
      </c>
      <c r="D107" s="5">
        <v>7</v>
      </c>
      <c r="E107" s="28">
        <v>0.260718</v>
      </c>
      <c r="F107" s="28">
        <v>3.7886442000000002</v>
      </c>
    </row>
    <row r="108" spans="1:6" ht="12.75">
      <c r="A108" s="30" t="s">
        <v>0</v>
      </c>
      <c r="B108" s="30">
        <v>7</v>
      </c>
      <c r="C108" s="5">
        <v>1949</v>
      </c>
      <c r="D108" s="5">
        <v>8</v>
      </c>
      <c r="E108" s="28">
        <v>0.2172024</v>
      </c>
      <c r="F108" s="28">
        <v>3.1007322000000004</v>
      </c>
    </row>
    <row r="109" spans="1:6" ht="12.75">
      <c r="A109" s="30" t="s">
        <v>0</v>
      </c>
      <c r="B109" s="30">
        <v>7</v>
      </c>
      <c r="C109" s="5">
        <v>1949</v>
      </c>
      <c r="D109" s="5">
        <v>9</v>
      </c>
      <c r="E109" s="28">
        <v>0.3213288</v>
      </c>
      <c r="F109" s="28">
        <v>9.492931599999999</v>
      </c>
    </row>
    <row r="110" spans="1:6" ht="12.75">
      <c r="A110" s="30" t="s">
        <v>0</v>
      </c>
      <c r="B110" s="30">
        <v>7</v>
      </c>
      <c r="C110" s="5">
        <v>1949</v>
      </c>
      <c r="D110" s="5">
        <v>10</v>
      </c>
      <c r="E110" s="28">
        <v>0.7836252</v>
      </c>
      <c r="F110" s="28">
        <v>14.8571432</v>
      </c>
    </row>
    <row r="111" spans="1:6" ht="12.75">
      <c r="A111" s="30" t="s">
        <v>0</v>
      </c>
      <c r="B111" s="30">
        <v>7</v>
      </c>
      <c r="C111" s="5">
        <v>1949</v>
      </c>
      <c r="D111" s="5">
        <v>11</v>
      </c>
      <c r="E111" s="28">
        <v>0.1491905</v>
      </c>
      <c r="F111" s="28">
        <v>7.0829476</v>
      </c>
    </row>
    <row r="112" spans="1:6" ht="12.75">
      <c r="A112" s="30" t="s">
        <v>0</v>
      </c>
      <c r="B112" s="30">
        <v>7</v>
      </c>
      <c r="C112" s="5">
        <v>1949</v>
      </c>
      <c r="D112" s="5">
        <v>12</v>
      </c>
      <c r="E112" s="28">
        <v>0.4178622</v>
      </c>
      <c r="F112" s="28">
        <v>27.3768243</v>
      </c>
    </row>
    <row r="113" spans="1:6" ht="12.75">
      <c r="A113" s="30" t="s">
        <v>0</v>
      </c>
      <c r="B113" s="30">
        <v>7</v>
      </c>
      <c r="C113" s="5">
        <v>1950</v>
      </c>
      <c r="D113" s="5">
        <v>1</v>
      </c>
      <c r="E113" s="28">
        <v>1.2841125</v>
      </c>
      <c r="F113" s="28">
        <v>30.057571499999995</v>
      </c>
    </row>
    <row r="114" spans="1:6" ht="12.75">
      <c r="A114" s="30" t="s">
        <v>0</v>
      </c>
      <c r="B114" s="30">
        <v>7</v>
      </c>
      <c r="C114" s="5">
        <v>1950</v>
      </c>
      <c r="D114" s="5">
        <v>2</v>
      </c>
      <c r="E114" s="28">
        <v>0.973016</v>
      </c>
      <c r="F114" s="28">
        <v>43.9460465</v>
      </c>
    </row>
    <row r="115" spans="1:6" ht="12.75">
      <c r="A115" s="30" t="s">
        <v>0</v>
      </c>
      <c r="B115" s="30">
        <v>7</v>
      </c>
      <c r="C115" s="5">
        <v>1950</v>
      </c>
      <c r="D115" s="5">
        <v>3</v>
      </c>
      <c r="E115" s="28">
        <v>0.8310609</v>
      </c>
      <c r="F115" s="28">
        <v>22.2284538</v>
      </c>
    </row>
    <row r="116" spans="1:6" ht="12.75">
      <c r="A116" s="30" t="s">
        <v>0</v>
      </c>
      <c r="B116" s="30">
        <v>7</v>
      </c>
      <c r="C116" s="5">
        <v>1950</v>
      </c>
      <c r="D116" s="5">
        <v>4</v>
      </c>
      <c r="E116" s="28">
        <v>0.7097475</v>
      </c>
      <c r="F116" s="28">
        <v>10.224051</v>
      </c>
    </row>
    <row r="117" spans="1:6" ht="12.75">
      <c r="A117" s="30" t="s">
        <v>0</v>
      </c>
      <c r="B117" s="30">
        <v>7</v>
      </c>
      <c r="C117" s="5">
        <v>1950</v>
      </c>
      <c r="D117" s="5">
        <v>5</v>
      </c>
      <c r="E117" s="28">
        <v>0.8142072</v>
      </c>
      <c r="F117" s="28">
        <v>41.8436484</v>
      </c>
    </row>
    <row r="118" spans="1:6" ht="12.75">
      <c r="A118" s="30" t="s">
        <v>0</v>
      </c>
      <c r="B118" s="30">
        <v>7</v>
      </c>
      <c r="C118" s="5">
        <v>1950</v>
      </c>
      <c r="D118" s="5">
        <v>6</v>
      </c>
      <c r="E118" s="28">
        <v>1.215287</v>
      </c>
      <c r="F118" s="28">
        <v>29.87194</v>
      </c>
    </row>
    <row r="119" spans="1:6" ht="12.75">
      <c r="A119" s="30" t="s">
        <v>0</v>
      </c>
      <c r="B119" s="30">
        <v>7</v>
      </c>
      <c r="C119" s="5">
        <v>1950</v>
      </c>
      <c r="D119" s="5">
        <v>7</v>
      </c>
      <c r="E119" s="28">
        <v>0.5652785</v>
      </c>
      <c r="F119" s="28">
        <v>8.373281</v>
      </c>
    </row>
    <row r="120" spans="1:6" ht="12.75">
      <c r="A120" s="30" t="s">
        <v>0</v>
      </c>
      <c r="B120" s="30">
        <v>7</v>
      </c>
      <c r="C120" s="5">
        <v>1950</v>
      </c>
      <c r="D120" s="5">
        <v>8</v>
      </c>
      <c r="E120" s="28">
        <v>0.2000638</v>
      </c>
      <c r="F120" s="28">
        <v>2.8719003</v>
      </c>
    </row>
    <row r="121" spans="1:6" ht="12.75">
      <c r="A121" s="30" t="s">
        <v>0</v>
      </c>
      <c r="B121" s="30">
        <v>7</v>
      </c>
      <c r="C121" s="5">
        <v>1950</v>
      </c>
      <c r="D121" s="5">
        <v>9</v>
      </c>
      <c r="E121" s="28">
        <v>0.1847186</v>
      </c>
      <c r="F121" s="28">
        <v>2.8018947</v>
      </c>
    </row>
    <row r="122" spans="1:6" ht="12.75">
      <c r="A122" s="30" t="s">
        <v>0</v>
      </c>
      <c r="B122" s="30">
        <v>7</v>
      </c>
      <c r="C122" s="5">
        <v>1950</v>
      </c>
      <c r="D122" s="5">
        <v>10</v>
      </c>
      <c r="E122" s="28">
        <v>0.1737216</v>
      </c>
      <c r="F122" s="28">
        <v>3.4716480000000005</v>
      </c>
    </row>
    <row r="123" spans="1:6" ht="12.75">
      <c r="A123" s="30" t="s">
        <v>0</v>
      </c>
      <c r="B123" s="30">
        <v>7</v>
      </c>
      <c r="C123" s="5">
        <v>1950</v>
      </c>
      <c r="D123" s="5">
        <v>11</v>
      </c>
      <c r="E123" s="28">
        <v>0.0988125</v>
      </c>
      <c r="F123" s="28">
        <v>4.570875</v>
      </c>
    </row>
    <row r="124" spans="1:6" ht="12.75">
      <c r="A124" s="30" t="s">
        <v>0</v>
      </c>
      <c r="B124" s="30">
        <v>7</v>
      </c>
      <c r="C124" s="5">
        <v>1950</v>
      </c>
      <c r="D124" s="5">
        <v>12</v>
      </c>
      <c r="E124" s="28">
        <v>0.2116242</v>
      </c>
      <c r="F124" s="28">
        <v>4.2134616000000005</v>
      </c>
    </row>
    <row r="125" spans="1:6" ht="12.75">
      <c r="A125" s="30" t="s">
        <v>0</v>
      </c>
      <c r="B125" s="30">
        <v>7</v>
      </c>
      <c r="C125" s="5">
        <v>1951</v>
      </c>
      <c r="D125" s="5">
        <v>1</v>
      </c>
      <c r="E125" s="28">
        <v>0.3232768</v>
      </c>
      <c r="F125" s="28">
        <v>7.0140928</v>
      </c>
    </row>
    <row r="126" spans="1:6" ht="12.75">
      <c r="A126" s="30" t="s">
        <v>0</v>
      </c>
      <c r="B126" s="30">
        <v>7</v>
      </c>
      <c r="C126" s="5">
        <v>1951</v>
      </c>
      <c r="D126" s="5">
        <v>2</v>
      </c>
      <c r="E126" s="28">
        <v>1.0602544</v>
      </c>
      <c r="F126" s="28">
        <v>33.813113200000004</v>
      </c>
    </row>
    <row r="127" spans="1:6" ht="12.75">
      <c r="A127" s="30" t="s">
        <v>0</v>
      </c>
      <c r="B127" s="30">
        <v>7</v>
      </c>
      <c r="C127" s="5">
        <v>1951</v>
      </c>
      <c r="D127" s="5">
        <v>3</v>
      </c>
      <c r="E127" s="28">
        <v>3.7988064</v>
      </c>
      <c r="F127" s="28">
        <v>93.364047</v>
      </c>
    </row>
    <row r="128" spans="1:6" ht="12.75">
      <c r="A128" s="30" t="s">
        <v>0</v>
      </c>
      <c r="B128" s="30">
        <v>7</v>
      </c>
      <c r="C128" s="5">
        <v>1951</v>
      </c>
      <c r="D128" s="5">
        <v>4</v>
      </c>
      <c r="E128" s="28">
        <v>1.0047556</v>
      </c>
      <c r="F128" s="28">
        <v>21.1787392</v>
      </c>
    </row>
    <row r="129" spans="1:6" ht="12.75">
      <c r="A129" s="30" t="s">
        <v>0</v>
      </c>
      <c r="B129" s="30">
        <v>7</v>
      </c>
      <c r="C129" s="5">
        <v>1951</v>
      </c>
      <c r="D129" s="5">
        <v>5</v>
      </c>
      <c r="E129" s="28">
        <v>0.777777</v>
      </c>
      <c r="F129" s="28">
        <v>24.198674500000003</v>
      </c>
    </row>
    <row r="130" spans="1:6" ht="12.75">
      <c r="A130" s="30" t="s">
        <v>0</v>
      </c>
      <c r="B130" s="30">
        <v>7</v>
      </c>
      <c r="C130" s="5">
        <v>1951</v>
      </c>
      <c r="D130" s="5">
        <v>6</v>
      </c>
      <c r="E130" s="28">
        <v>0.8114456</v>
      </c>
      <c r="F130" s="28">
        <v>11.9019215</v>
      </c>
    </row>
    <row r="131" spans="1:6" ht="12.75">
      <c r="A131" s="30" t="s">
        <v>0</v>
      </c>
      <c r="B131" s="30">
        <v>7</v>
      </c>
      <c r="C131" s="5">
        <v>1951</v>
      </c>
      <c r="D131" s="5">
        <v>7</v>
      </c>
      <c r="E131" s="28">
        <v>0.1926925</v>
      </c>
      <c r="F131" s="28">
        <v>2.7712685</v>
      </c>
    </row>
    <row r="132" spans="1:6" ht="12.75">
      <c r="A132" s="30" t="s">
        <v>0</v>
      </c>
      <c r="B132" s="30">
        <v>7</v>
      </c>
      <c r="C132" s="5">
        <v>1951</v>
      </c>
      <c r="D132" s="5">
        <v>8</v>
      </c>
      <c r="E132" s="28">
        <v>0.1284582</v>
      </c>
      <c r="F132" s="28">
        <v>1.864824</v>
      </c>
    </row>
    <row r="133" spans="1:6" ht="12.75">
      <c r="A133" s="30" t="s">
        <v>0</v>
      </c>
      <c r="B133" s="30">
        <v>7</v>
      </c>
      <c r="C133" s="5">
        <v>1951</v>
      </c>
      <c r="D133" s="5">
        <v>9</v>
      </c>
      <c r="E133" s="28">
        <v>0.1021221</v>
      </c>
      <c r="F133" s="28">
        <v>1.6780986</v>
      </c>
    </row>
    <row r="134" spans="1:6" ht="12.75">
      <c r="A134" s="30" t="s">
        <v>0</v>
      </c>
      <c r="B134" s="30">
        <v>7</v>
      </c>
      <c r="C134" s="5">
        <v>1951</v>
      </c>
      <c r="D134" s="5">
        <v>10</v>
      </c>
      <c r="E134" s="28">
        <v>0.193343</v>
      </c>
      <c r="F134" s="28">
        <v>4.1168725</v>
      </c>
    </row>
    <row r="135" spans="1:6" ht="12.75">
      <c r="A135" s="30" t="s">
        <v>0</v>
      </c>
      <c r="B135" s="30">
        <v>7</v>
      </c>
      <c r="C135" s="5">
        <v>1951</v>
      </c>
      <c r="D135" s="5">
        <v>11</v>
      </c>
      <c r="E135" s="28">
        <v>1.7517896</v>
      </c>
      <c r="F135" s="28">
        <v>46.7554092</v>
      </c>
    </row>
    <row r="136" spans="1:6" ht="12.75">
      <c r="A136" s="30" t="s">
        <v>0</v>
      </c>
      <c r="B136" s="30">
        <v>7</v>
      </c>
      <c r="C136" s="5">
        <v>1951</v>
      </c>
      <c r="D136" s="5">
        <v>12</v>
      </c>
      <c r="E136" s="28">
        <v>0.869892</v>
      </c>
      <c r="F136" s="28">
        <v>19.54194</v>
      </c>
    </row>
    <row r="137" spans="1:6" ht="12.75">
      <c r="A137" s="30" t="s">
        <v>0</v>
      </c>
      <c r="B137" s="30">
        <v>7</v>
      </c>
      <c r="C137" s="5">
        <v>1952</v>
      </c>
      <c r="D137" s="5">
        <v>1</v>
      </c>
      <c r="E137" s="28">
        <v>0.5741821</v>
      </c>
      <c r="F137" s="28">
        <v>11.7136889</v>
      </c>
    </row>
    <row r="138" spans="1:6" ht="12.75">
      <c r="A138" s="30" t="s">
        <v>0</v>
      </c>
      <c r="B138" s="30">
        <v>7</v>
      </c>
      <c r="C138" s="5">
        <v>1952</v>
      </c>
      <c r="D138" s="5">
        <v>2</v>
      </c>
      <c r="E138" s="28">
        <v>0.8169886</v>
      </c>
      <c r="F138" s="28">
        <v>14.0166173</v>
      </c>
    </row>
    <row r="139" spans="1:6" ht="12.75">
      <c r="A139" s="30" t="s">
        <v>0</v>
      </c>
      <c r="B139" s="30">
        <v>7</v>
      </c>
      <c r="C139" s="5">
        <v>1952</v>
      </c>
      <c r="D139" s="5">
        <v>3</v>
      </c>
      <c r="E139" s="28">
        <v>1.1299834</v>
      </c>
      <c r="F139" s="28">
        <v>21.1811782</v>
      </c>
    </row>
    <row r="140" spans="1:6" ht="12.75">
      <c r="A140" s="30" t="s">
        <v>0</v>
      </c>
      <c r="B140" s="30">
        <v>7</v>
      </c>
      <c r="C140" s="5">
        <v>1952</v>
      </c>
      <c r="D140" s="5">
        <v>4</v>
      </c>
      <c r="E140" s="28">
        <v>3.141744</v>
      </c>
      <c r="F140" s="28">
        <v>68.94503040000001</v>
      </c>
    </row>
    <row r="141" spans="1:6" ht="12.75">
      <c r="A141" s="30" t="s">
        <v>0</v>
      </c>
      <c r="B141" s="30">
        <v>7</v>
      </c>
      <c r="C141" s="5">
        <v>1952</v>
      </c>
      <c r="D141" s="5">
        <v>5</v>
      </c>
      <c r="E141" s="28">
        <v>2.479032</v>
      </c>
      <c r="F141" s="28">
        <v>31.573227</v>
      </c>
    </row>
    <row r="142" spans="1:6" ht="12.75">
      <c r="A142" s="30" t="s">
        <v>0</v>
      </c>
      <c r="B142" s="30">
        <v>7</v>
      </c>
      <c r="C142" s="5">
        <v>1952</v>
      </c>
      <c r="D142" s="5">
        <v>6</v>
      </c>
      <c r="E142" s="28">
        <v>1.2952856</v>
      </c>
      <c r="F142" s="28">
        <v>17.7407867</v>
      </c>
    </row>
    <row r="143" spans="1:6" ht="12.75">
      <c r="A143" s="30" t="s">
        <v>0</v>
      </c>
      <c r="B143" s="30">
        <v>7</v>
      </c>
      <c r="C143" s="5">
        <v>1952</v>
      </c>
      <c r="D143" s="5">
        <v>7</v>
      </c>
      <c r="E143" s="28">
        <v>0.4876956</v>
      </c>
      <c r="F143" s="28">
        <v>7.192865</v>
      </c>
    </row>
    <row r="144" spans="1:6" ht="12.75">
      <c r="A144" s="30" t="s">
        <v>0</v>
      </c>
      <c r="B144" s="30">
        <v>7</v>
      </c>
      <c r="C144" s="5">
        <v>1952</v>
      </c>
      <c r="D144" s="5">
        <v>8</v>
      </c>
      <c r="E144" s="28">
        <v>0.2357001</v>
      </c>
      <c r="F144" s="28">
        <v>3.4907247</v>
      </c>
    </row>
    <row r="145" spans="1:6" ht="12.75">
      <c r="A145" s="30" t="s">
        <v>0</v>
      </c>
      <c r="B145" s="30">
        <v>7</v>
      </c>
      <c r="C145" s="5">
        <v>1952</v>
      </c>
      <c r="D145" s="5">
        <v>9</v>
      </c>
      <c r="E145" s="28">
        <v>0.2246166</v>
      </c>
      <c r="F145" s="28">
        <v>4.0471704</v>
      </c>
    </row>
    <row r="146" spans="1:6" ht="12.75">
      <c r="A146" s="30" t="s">
        <v>0</v>
      </c>
      <c r="B146" s="30">
        <v>7</v>
      </c>
      <c r="C146" s="5">
        <v>1952</v>
      </c>
      <c r="D146" s="5">
        <v>10</v>
      </c>
      <c r="E146" s="28">
        <v>0.2890268</v>
      </c>
      <c r="F146" s="28">
        <v>5.4670844</v>
      </c>
    </row>
    <row r="147" spans="1:6" ht="12.75">
      <c r="A147" s="30" t="s">
        <v>0</v>
      </c>
      <c r="B147" s="30">
        <v>7</v>
      </c>
      <c r="C147" s="5">
        <v>1952</v>
      </c>
      <c r="D147" s="5">
        <v>11</v>
      </c>
      <c r="E147" s="28">
        <v>0.4839686</v>
      </c>
      <c r="F147" s="28">
        <v>14.6226146</v>
      </c>
    </row>
    <row r="148" spans="1:6" ht="12.75">
      <c r="A148" s="30" t="s">
        <v>0</v>
      </c>
      <c r="B148" s="30">
        <v>7</v>
      </c>
      <c r="C148" s="5">
        <v>1952</v>
      </c>
      <c r="D148" s="5">
        <v>12</v>
      </c>
      <c r="E148" s="28">
        <v>2.6995694</v>
      </c>
      <c r="F148" s="28">
        <v>51.5091214</v>
      </c>
    </row>
    <row r="149" spans="1:6" ht="12.75">
      <c r="A149" s="30" t="s">
        <v>0</v>
      </c>
      <c r="B149" s="30">
        <v>7</v>
      </c>
      <c r="C149" s="5">
        <v>1953</v>
      </c>
      <c r="D149" s="5">
        <v>1</v>
      </c>
      <c r="E149" s="28">
        <v>0.902034</v>
      </c>
      <c r="F149" s="28">
        <v>32.597790599999996</v>
      </c>
    </row>
    <row r="150" spans="1:6" ht="12.75">
      <c r="A150" s="30" t="s">
        <v>0</v>
      </c>
      <c r="B150" s="30">
        <v>7</v>
      </c>
      <c r="C150" s="5">
        <v>1953</v>
      </c>
      <c r="D150" s="5">
        <v>2</v>
      </c>
      <c r="E150" s="28">
        <v>1.2352676</v>
      </c>
      <c r="F150" s="28">
        <v>36.0251782</v>
      </c>
    </row>
    <row r="151" spans="1:6" ht="12.75">
      <c r="A151" s="30" t="s">
        <v>0</v>
      </c>
      <c r="B151" s="30">
        <v>7</v>
      </c>
      <c r="C151" s="5">
        <v>1953</v>
      </c>
      <c r="D151" s="5">
        <v>3</v>
      </c>
      <c r="E151" s="28">
        <v>1.2747252</v>
      </c>
      <c r="F151" s="28">
        <v>35.007021</v>
      </c>
    </row>
    <row r="152" spans="1:6" ht="12.75">
      <c r="A152" s="30" t="s">
        <v>0</v>
      </c>
      <c r="B152" s="30">
        <v>7</v>
      </c>
      <c r="C152" s="5">
        <v>1953</v>
      </c>
      <c r="D152" s="5">
        <v>4</v>
      </c>
      <c r="E152" s="28">
        <v>4.1188608</v>
      </c>
      <c r="F152" s="28">
        <v>62.496576000000005</v>
      </c>
    </row>
    <row r="153" spans="1:6" ht="12.75">
      <c r="A153" s="30" t="s">
        <v>0</v>
      </c>
      <c r="B153" s="30">
        <v>7</v>
      </c>
      <c r="C153" s="5">
        <v>1953</v>
      </c>
      <c r="D153" s="5">
        <v>5</v>
      </c>
      <c r="E153" s="28">
        <v>1.6420579</v>
      </c>
      <c r="F153" s="28">
        <v>24.7937536</v>
      </c>
    </row>
    <row r="154" spans="1:6" ht="12.75">
      <c r="A154" s="30" t="s">
        <v>0</v>
      </c>
      <c r="B154" s="30">
        <v>7</v>
      </c>
      <c r="C154" s="5">
        <v>1953</v>
      </c>
      <c r="D154" s="5">
        <v>6</v>
      </c>
      <c r="E154" s="28">
        <v>0.5183962</v>
      </c>
      <c r="F154" s="28">
        <v>7.6282206</v>
      </c>
    </row>
    <row r="155" spans="1:6" ht="12.75">
      <c r="A155" s="30" t="s">
        <v>0</v>
      </c>
      <c r="B155" s="30">
        <v>7</v>
      </c>
      <c r="C155" s="5">
        <v>1953</v>
      </c>
      <c r="D155" s="5">
        <v>7</v>
      </c>
      <c r="E155" s="28">
        <v>0.240092</v>
      </c>
      <c r="F155" s="28">
        <v>3.4465020000000006</v>
      </c>
    </row>
    <row r="156" spans="1:6" ht="12.75">
      <c r="A156" s="30" t="s">
        <v>0</v>
      </c>
      <c r="B156" s="30">
        <v>7</v>
      </c>
      <c r="C156" s="5">
        <v>1953</v>
      </c>
      <c r="D156" s="5">
        <v>8</v>
      </c>
      <c r="E156" s="28">
        <v>0.1560771</v>
      </c>
      <c r="F156" s="28">
        <v>2.2322655</v>
      </c>
    </row>
    <row r="157" spans="1:6" ht="12.75">
      <c r="A157" s="30" t="s">
        <v>0</v>
      </c>
      <c r="B157" s="30">
        <v>7</v>
      </c>
      <c r="C157" s="5">
        <v>1953</v>
      </c>
      <c r="D157" s="5">
        <v>9</v>
      </c>
      <c r="E157" s="28">
        <v>0.1007951</v>
      </c>
      <c r="F157" s="28">
        <v>2.0350239</v>
      </c>
    </row>
    <row r="158" spans="1:6" ht="12.75">
      <c r="A158" s="30" t="s">
        <v>0</v>
      </c>
      <c r="B158" s="30">
        <v>7</v>
      </c>
      <c r="C158" s="5">
        <v>1953</v>
      </c>
      <c r="D158" s="5">
        <v>10</v>
      </c>
      <c r="E158" s="28">
        <v>0.8404992</v>
      </c>
      <c r="F158" s="28">
        <v>14.364671999999999</v>
      </c>
    </row>
    <row r="159" spans="1:6" ht="12.75">
      <c r="A159" s="30" t="s">
        <v>0</v>
      </c>
      <c r="B159" s="30">
        <v>7</v>
      </c>
      <c r="C159" s="5">
        <v>1953</v>
      </c>
      <c r="D159" s="5">
        <v>11</v>
      </c>
      <c r="E159" s="28">
        <v>0.3908865</v>
      </c>
      <c r="F159" s="28">
        <v>15.981975599999998</v>
      </c>
    </row>
    <row r="160" spans="1:6" ht="12.75">
      <c r="A160" s="30" t="s">
        <v>0</v>
      </c>
      <c r="B160" s="30">
        <v>7</v>
      </c>
      <c r="C160" s="5">
        <v>1953</v>
      </c>
      <c r="D160" s="5">
        <v>12</v>
      </c>
      <c r="E160" s="28">
        <v>5.9264793</v>
      </c>
      <c r="F160" s="28">
        <v>134.37947249999996</v>
      </c>
    </row>
    <row r="161" spans="1:6" ht="12.75">
      <c r="A161" s="30" t="s">
        <v>0</v>
      </c>
      <c r="B161" s="30">
        <v>7</v>
      </c>
      <c r="C161" s="5">
        <v>1954</v>
      </c>
      <c r="D161" s="5">
        <v>1</v>
      </c>
      <c r="E161" s="28">
        <v>1.0010728</v>
      </c>
      <c r="F161" s="28">
        <v>16.501199999999997</v>
      </c>
    </row>
    <row r="162" spans="1:6" ht="12.75">
      <c r="A162" s="30" t="s">
        <v>0</v>
      </c>
      <c r="B162" s="30">
        <v>7</v>
      </c>
      <c r="C162" s="5">
        <v>1954</v>
      </c>
      <c r="D162" s="5">
        <v>2</v>
      </c>
      <c r="E162" s="28">
        <v>0.6328113</v>
      </c>
      <c r="F162" s="28">
        <v>10.524454600000002</v>
      </c>
    </row>
    <row r="163" spans="1:6" ht="12.75">
      <c r="A163" s="30" t="s">
        <v>0</v>
      </c>
      <c r="B163" s="30">
        <v>7</v>
      </c>
      <c r="C163" s="5">
        <v>1954</v>
      </c>
      <c r="D163" s="5">
        <v>3</v>
      </c>
      <c r="E163" s="28">
        <v>3.2795157</v>
      </c>
      <c r="F163" s="28">
        <v>59.7533778</v>
      </c>
    </row>
    <row r="164" spans="1:6" ht="12.75">
      <c r="A164" s="30" t="s">
        <v>0</v>
      </c>
      <c r="B164" s="30">
        <v>7</v>
      </c>
      <c r="C164" s="5">
        <v>1954</v>
      </c>
      <c r="D164" s="5">
        <v>4</v>
      </c>
      <c r="E164" s="28">
        <v>0.6880356</v>
      </c>
      <c r="F164" s="28">
        <v>19.0001577</v>
      </c>
    </row>
    <row r="165" spans="1:6" ht="12.75">
      <c r="A165" s="30" t="s">
        <v>0</v>
      </c>
      <c r="B165" s="30">
        <v>7</v>
      </c>
      <c r="C165" s="5">
        <v>1954</v>
      </c>
      <c r="D165" s="5">
        <v>5</v>
      </c>
      <c r="E165" s="28">
        <v>0.9760464</v>
      </c>
      <c r="F165" s="28">
        <v>16.525976099999998</v>
      </c>
    </row>
    <row r="166" spans="1:6" ht="12.75">
      <c r="A166" s="30" t="s">
        <v>0</v>
      </c>
      <c r="B166" s="30">
        <v>7</v>
      </c>
      <c r="C166" s="5">
        <v>1954</v>
      </c>
      <c r="D166" s="5">
        <v>6</v>
      </c>
      <c r="E166" s="28">
        <v>0.6566464</v>
      </c>
      <c r="F166" s="28">
        <v>9.806036</v>
      </c>
    </row>
    <row r="167" spans="1:6" ht="12.75">
      <c r="A167" s="30" t="s">
        <v>0</v>
      </c>
      <c r="B167" s="30">
        <v>7</v>
      </c>
      <c r="C167" s="5">
        <v>1954</v>
      </c>
      <c r="D167" s="5">
        <v>7</v>
      </c>
      <c r="E167" s="28">
        <v>0.236618</v>
      </c>
      <c r="F167" s="28">
        <v>3.394794</v>
      </c>
    </row>
    <row r="168" spans="1:6" ht="12.75">
      <c r="A168" s="30" t="s">
        <v>0</v>
      </c>
      <c r="B168" s="30">
        <v>7</v>
      </c>
      <c r="C168" s="5">
        <v>1954</v>
      </c>
      <c r="D168" s="5">
        <v>8</v>
      </c>
      <c r="E168" s="28">
        <v>0.1950867</v>
      </c>
      <c r="F168" s="28">
        <v>2.7942263</v>
      </c>
    </row>
    <row r="169" spans="1:6" ht="12.75">
      <c r="A169" s="30" t="s">
        <v>0</v>
      </c>
      <c r="B169" s="30">
        <v>7</v>
      </c>
      <c r="C169" s="5">
        <v>1954</v>
      </c>
      <c r="D169" s="5">
        <v>9</v>
      </c>
      <c r="E169" s="28">
        <v>0.1456378</v>
      </c>
      <c r="F169" s="28">
        <v>2.0955242</v>
      </c>
    </row>
    <row r="170" spans="1:6" ht="12.75">
      <c r="A170" s="30" t="s">
        <v>0</v>
      </c>
      <c r="B170" s="30">
        <v>7</v>
      </c>
      <c r="C170" s="5">
        <v>1954</v>
      </c>
      <c r="D170" s="5">
        <v>10</v>
      </c>
      <c r="E170" s="28">
        <v>0.0937046</v>
      </c>
      <c r="F170" s="28">
        <v>1.3704911000000002</v>
      </c>
    </row>
    <row r="171" spans="1:6" ht="12.75">
      <c r="A171" s="30" t="s">
        <v>0</v>
      </c>
      <c r="B171" s="30">
        <v>7</v>
      </c>
      <c r="C171" s="5">
        <v>1954</v>
      </c>
      <c r="D171" s="5">
        <v>11</v>
      </c>
      <c r="E171" s="28">
        <v>0.3278982</v>
      </c>
      <c r="F171" s="28">
        <v>16.505853000000002</v>
      </c>
    </row>
    <row r="172" spans="1:6" ht="12.75">
      <c r="A172" s="30" t="s">
        <v>0</v>
      </c>
      <c r="B172" s="30">
        <v>7</v>
      </c>
      <c r="C172" s="5">
        <v>1954</v>
      </c>
      <c r="D172" s="5">
        <v>12</v>
      </c>
      <c r="E172" s="28">
        <v>0.8767664</v>
      </c>
      <c r="F172" s="28">
        <v>18.1072584</v>
      </c>
    </row>
    <row r="173" spans="1:6" ht="12.75">
      <c r="A173" s="30" t="s">
        <v>0</v>
      </c>
      <c r="B173" s="30">
        <v>7</v>
      </c>
      <c r="C173" s="5">
        <v>1955</v>
      </c>
      <c r="D173" s="5">
        <v>1</v>
      </c>
      <c r="E173" s="28">
        <v>2.3711012</v>
      </c>
      <c r="F173" s="28">
        <v>68.8387316</v>
      </c>
    </row>
    <row r="174" spans="1:6" ht="12.75">
      <c r="A174" s="30" t="s">
        <v>0</v>
      </c>
      <c r="B174" s="30">
        <v>7</v>
      </c>
      <c r="C174" s="5">
        <v>1955</v>
      </c>
      <c r="D174" s="5">
        <v>2</v>
      </c>
      <c r="E174" s="28">
        <v>5.8776156</v>
      </c>
      <c r="F174" s="28">
        <v>149.2599088</v>
      </c>
    </row>
    <row r="175" spans="1:6" ht="12.75">
      <c r="A175" s="30" t="s">
        <v>0</v>
      </c>
      <c r="B175" s="30">
        <v>7</v>
      </c>
      <c r="C175" s="5">
        <v>1955</v>
      </c>
      <c r="D175" s="5">
        <v>3</v>
      </c>
      <c r="E175" s="28">
        <v>4.9626597</v>
      </c>
      <c r="F175" s="28">
        <v>122.01479219999999</v>
      </c>
    </row>
    <row r="176" spans="1:6" ht="12.75">
      <c r="A176" s="30" t="s">
        <v>0</v>
      </c>
      <c r="B176" s="30">
        <v>7</v>
      </c>
      <c r="C176" s="5">
        <v>1955</v>
      </c>
      <c r="D176" s="5">
        <v>4</v>
      </c>
      <c r="E176" s="28">
        <v>1.7919908</v>
      </c>
      <c r="F176" s="28">
        <v>25.961125600000003</v>
      </c>
    </row>
    <row r="177" spans="1:6" ht="12.75">
      <c r="A177" s="30" t="s">
        <v>0</v>
      </c>
      <c r="B177" s="30">
        <v>7</v>
      </c>
      <c r="C177" s="5">
        <v>1955</v>
      </c>
      <c r="D177" s="5">
        <v>5</v>
      </c>
      <c r="E177" s="28">
        <v>0.582072</v>
      </c>
      <c r="F177" s="28">
        <v>10.42572</v>
      </c>
    </row>
    <row r="178" spans="1:6" ht="12.75">
      <c r="A178" s="30" t="s">
        <v>0</v>
      </c>
      <c r="B178" s="30">
        <v>7</v>
      </c>
      <c r="C178" s="5">
        <v>1955</v>
      </c>
      <c r="D178" s="5">
        <v>6</v>
      </c>
      <c r="E178" s="28">
        <v>0.4779594</v>
      </c>
      <c r="F178" s="28">
        <v>7.140661199999999</v>
      </c>
    </row>
    <row r="179" spans="1:6" ht="12.75">
      <c r="A179" s="30" t="s">
        <v>0</v>
      </c>
      <c r="B179" s="30">
        <v>7</v>
      </c>
      <c r="C179" s="5">
        <v>1955</v>
      </c>
      <c r="D179" s="5">
        <v>7</v>
      </c>
      <c r="E179" s="28">
        <v>0.1618884</v>
      </c>
      <c r="F179" s="28">
        <v>2.3226372</v>
      </c>
    </row>
    <row r="180" spans="1:6" ht="12.75">
      <c r="A180" s="30" t="s">
        <v>0</v>
      </c>
      <c r="B180" s="30">
        <v>7</v>
      </c>
      <c r="C180" s="5">
        <v>1955</v>
      </c>
      <c r="D180" s="5">
        <v>8</v>
      </c>
      <c r="E180" s="28">
        <v>0.0874312</v>
      </c>
      <c r="F180" s="28">
        <v>1.3112336</v>
      </c>
    </row>
    <row r="181" spans="1:6" ht="12.75">
      <c r="A181" s="30" t="s">
        <v>0</v>
      </c>
      <c r="B181" s="30">
        <v>7</v>
      </c>
      <c r="C181" s="5">
        <v>1955</v>
      </c>
      <c r="D181" s="5">
        <v>9</v>
      </c>
      <c r="E181" s="28">
        <v>0.0091096</v>
      </c>
      <c r="F181" s="28">
        <v>0.1311924</v>
      </c>
    </row>
    <row r="182" spans="1:6" ht="12.75">
      <c r="A182" s="30" t="s">
        <v>0</v>
      </c>
      <c r="B182" s="30">
        <v>7</v>
      </c>
      <c r="C182" s="5">
        <v>1955</v>
      </c>
      <c r="D182" s="5">
        <v>10</v>
      </c>
      <c r="E182" s="28">
        <v>0.1030065</v>
      </c>
      <c r="F182" s="28">
        <v>3.3992145000000002</v>
      </c>
    </row>
    <row r="183" spans="1:6" ht="12.75">
      <c r="A183" s="30" t="s">
        <v>0</v>
      </c>
      <c r="B183" s="30">
        <v>7</v>
      </c>
      <c r="C183" s="5">
        <v>1955</v>
      </c>
      <c r="D183" s="5">
        <v>11</v>
      </c>
      <c r="E183" s="28">
        <v>2.1190097</v>
      </c>
      <c r="F183" s="28">
        <v>72.8798739</v>
      </c>
    </row>
    <row r="184" spans="1:6" ht="12.75">
      <c r="A184" s="30" t="s">
        <v>0</v>
      </c>
      <c r="B184" s="30">
        <v>7</v>
      </c>
      <c r="C184" s="5">
        <v>1955</v>
      </c>
      <c r="D184" s="5">
        <v>12</v>
      </c>
      <c r="E184" s="28">
        <v>2.045123</v>
      </c>
      <c r="F184" s="28">
        <v>63.74965</v>
      </c>
    </row>
    <row r="185" spans="1:6" ht="12.75">
      <c r="A185" s="30" t="s">
        <v>0</v>
      </c>
      <c r="B185" s="30">
        <v>7</v>
      </c>
      <c r="C185" s="5">
        <v>1956</v>
      </c>
      <c r="D185" s="5">
        <v>1</v>
      </c>
      <c r="E185" s="28">
        <v>4.387284</v>
      </c>
      <c r="F185" s="28">
        <v>105.870924</v>
      </c>
    </row>
    <row r="186" spans="1:6" ht="12.75">
      <c r="A186" s="30" t="s">
        <v>0</v>
      </c>
      <c r="B186" s="30">
        <v>7</v>
      </c>
      <c r="C186" s="5">
        <v>1956</v>
      </c>
      <c r="D186" s="5">
        <v>2</v>
      </c>
      <c r="E186" s="28">
        <v>3.349242</v>
      </c>
      <c r="F186" s="28">
        <v>51.157524599999995</v>
      </c>
    </row>
    <row r="187" spans="1:6" ht="12.75">
      <c r="A187" s="30" t="s">
        <v>0</v>
      </c>
      <c r="B187" s="30">
        <v>7</v>
      </c>
      <c r="C187" s="5">
        <v>1956</v>
      </c>
      <c r="D187" s="5">
        <v>3</v>
      </c>
      <c r="E187" s="28">
        <v>4.8701412</v>
      </c>
      <c r="F187" s="28">
        <v>98.6353906</v>
      </c>
    </row>
    <row r="188" spans="1:6" ht="12.75">
      <c r="A188" s="30" t="s">
        <v>0</v>
      </c>
      <c r="B188" s="30">
        <v>7</v>
      </c>
      <c r="C188" s="5">
        <v>1956</v>
      </c>
      <c r="D188" s="5">
        <v>4</v>
      </c>
      <c r="E188" s="28">
        <v>2.1562657</v>
      </c>
      <c r="F188" s="28">
        <v>52.11638500000001</v>
      </c>
    </row>
    <row r="189" spans="1:6" ht="12.75">
      <c r="A189" s="30" t="s">
        <v>0</v>
      </c>
      <c r="B189" s="30">
        <v>7</v>
      </c>
      <c r="C189" s="5">
        <v>1956</v>
      </c>
      <c r="D189" s="5">
        <v>5</v>
      </c>
      <c r="E189" s="28">
        <v>0.9893096</v>
      </c>
      <c r="F189" s="28">
        <v>16.5709358</v>
      </c>
    </row>
    <row r="190" spans="1:6" ht="12.75">
      <c r="A190" s="30" t="s">
        <v>0</v>
      </c>
      <c r="B190" s="30">
        <v>7</v>
      </c>
      <c r="C190" s="5">
        <v>1956</v>
      </c>
      <c r="D190" s="5">
        <v>6</v>
      </c>
      <c r="E190" s="28">
        <v>0.5829681</v>
      </c>
      <c r="F190" s="28">
        <v>8.4369714</v>
      </c>
    </row>
    <row r="191" spans="1:6" ht="12.75">
      <c r="A191" s="30" t="s">
        <v>0</v>
      </c>
      <c r="B191" s="30">
        <v>7</v>
      </c>
      <c r="C191" s="5">
        <v>1956</v>
      </c>
      <c r="D191" s="5">
        <v>7</v>
      </c>
      <c r="E191" s="28">
        <v>0.4408635</v>
      </c>
      <c r="F191" s="28">
        <v>6.3255324</v>
      </c>
    </row>
    <row r="192" spans="1:6" ht="12.75">
      <c r="A192" s="30" t="s">
        <v>0</v>
      </c>
      <c r="B192" s="30">
        <v>7</v>
      </c>
      <c r="C192" s="5">
        <v>1956</v>
      </c>
      <c r="D192" s="5">
        <v>8</v>
      </c>
      <c r="E192" s="28">
        <v>0.2396431</v>
      </c>
      <c r="F192" s="28">
        <v>3.4645009</v>
      </c>
    </row>
    <row r="193" spans="1:6" ht="12.75">
      <c r="A193" s="30" t="s">
        <v>0</v>
      </c>
      <c r="B193" s="30">
        <v>7</v>
      </c>
      <c r="C193" s="5">
        <v>1956</v>
      </c>
      <c r="D193" s="5">
        <v>9</v>
      </c>
      <c r="E193" s="28">
        <v>0.1090375</v>
      </c>
      <c r="F193" s="28">
        <v>2.3873265</v>
      </c>
    </row>
    <row r="194" spans="1:6" ht="12.75">
      <c r="A194" s="30" t="s">
        <v>0</v>
      </c>
      <c r="B194" s="30">
        <v>7</v>
      </c>
      <c r="C194" s="5">
        <v>1956</v>
      </c>
      <c r="D194" s="5">
        <v>10</v>
      </c>
      <c r="E194" s="28">
        <v>0.1070286</v>
      </c>
      <c r="F194" s="28">
        <v>2.9540793</v>
      </c>
    </row>
    <row r="195" spans="1:6" ht="12.75">
      <c r="A195" s="30" t="s">
        <v>0</v>
      </c>
      <c r="B195" s="30">
        <v>7</v>
      </c>
      <c r="C195" s="5">
        <v>1956</v>
      </c>
      <c r="D195" s="5">
        <v>11</v>
      </c>
      <c r="E195" s="28">
        <v>0.1102506</v>
      </c>
      <c r="F195" s="28">
        <v>2.1599410000000003</v>
      </c>
    </row>
    <row r="196" spans="1:6" ht="12.75">
      <c r="A196" s="30" t="s">
        <v>0</v>
      </c>
      <c r="B196" s="30">
        <v>7</v>
      </c>
      <c r="C196" s="5">
        <v>1956</v>
      </c>
      <c r="D196" s="5">
        <v>12</v>
      </c>
      <c r="E196" s="28">
        <v>0.0995907</v>
      </c>
      <c r="F196" s="28">
        <v>2.2045914</v>
      </c>
    </row>
    <row r="197" spans="1:6" ht="12.75">
      <c r="A197" s="30" t="s">
        <v>0</v>
      </c>
      <c r="B197" s="30">
        <v>7</v>
      </c>
      <c r="C197" s="5">
        <v>1957</v>
      </c>
      <c r="D197" s="5">
        <v>1</v>
      </c>
      <c r="E197" s="28">
        <v>0.1410795</v>
      </c>
      <c r="F197" s="28">
        <v>2.714352</v>
      </c>
    </row>
    <row r="198" spans="1:6" ht="12.75">
      <c r="A198" s="30" t="s">
        <v>0</v>
      </c>
      <c r="B198" s="30">
        <v>7</v>
      </c>
      <c r="C198" s="5">
        <v>1957</v>
      </c>
      <c r="D198" s="5">
        <v>2</v>
      </c>
      <c r="E198" s="28">
        <v>0.4288676</v>
      </c>
      <c r="F198" s="28">
        <v>35.438467599999996</v>
      </c>
    </row>
    <row r="199" spans="1:6" ht="12.75">
      <c r="A199" s="30" t="s">
        <v>0</v>
      </c>
      <c r="B199" s="30">
        <v>7</v>
      </c>
      <c r="C199" s="5">
        <v>1957</v>
      </c>
      <c r="D199" s="5">
        <v>3</v>
      </c>
      <c r="E199" s="28">
        <v>0.598102</v>
      </c>
      <c r="F199" s="28">
        <v>21.584083</v>
      </c>
    </row>
    <row r="200" spans="1:6" ht="12.75">
      <c r="A200" s="30" t="s">
        <v>0</v>
      </c>
      <c r="B200" s="30">
        <v>7</v>
      </c>
      <c r="C200" s="5">
        <v>1957</v>
      </c>
      <c r="D200" s="5">
        <v>4</v>
      </c>
      <c r="E200" s="28">
        <v>0.4852462</v>
      </c>
      <c r="F200" s="28">
        <v>14.9179818</v>
      </c>
    </row>
    <row r="201" spans="1:6" ht="12.75">
      <c r="A201" s="30" t="s">
        <v>0</v>
      </c>
      <c r="B201" s="30">
        <v>7</v>
      </c>
      <c r="C201" s="5">
        <v>1957</v>
      </c>
      <c r="D201" s="5">
        <v>5</v>
      </c>
      <c r="E201" s="28">
        <v>0.5458943</v>
      </c>
      <c r="F201" s="28">
        <v>12.8675085</v>
      </c>
    </row>
    <row r="202" spans="1:6" ht="12.75">
      <c r="A202" s="30" t="s">
        <v>0</v>
      </c>
      <c r="B202" s="30">
        <v>7</v>
      </c>
      <c r="C202" s="5">
        <v>1957</v>
      </c>
      <c r="D202" s="5">
        <v>6</v>
      </c>
      <c r="E202" s="28">
        <v>0.5335219</v>
      </c>
      <c r="F202" s="28">
        <v>8.2038229</v>
      </c>
    </row>
    <row r="203" spans="1:6" ht="12.75">
      <c r="A203" s="30" t="s">
        <v>0</v>
      </c>
      <c r="B203" s="30">
        <v>7</v>
      </c>
      <c r="C203" s="5">
        <v>1957</v>
      </c>
      <c r="D203" s="5">
        <v>7</v>
      </c>
      <c r="E203" s="28">
        <v>0.2181375</v>
      </c>
      <c r="F203" s="28">
        <v>3.2900952</v>
      </c>
    </row>
    <row r="204" spans="1:6" ht="12.75">
      <c r="A204" s="30" t="s">
        <v>0</v>
      </c>
      <c r="B204" s="30">
        <v>7</v>
      </c>
      <c r="C204" s="5">
        <v>1957</v>
      </c>
      <c r="D204" s="5">
        <v>8</v>
      </c>
      <c r="E204" s="28">
        <v>0.11011</v>
      </c>
      <c r="F204" s="28">
        <v>1.58587</v>
      </c>
    </row>
    <row r="205" spans="1:6" ht="12.75">
      <c r="A205" s="30" t="s">
        <v>0</v>
      </c>
      <c r="B205" s="30">
        <v>7</v>
      </c>
      <c r="C205" s="5">
        <v>1957</v>
      </c>
      <c r="D205" s="5">
        <v>9</v>
      </c>
      <c r="E205" s="28">
        <v>0.0720534</v>
      </c>
      <c r="F205" s="28">
        <v>1.479116</v>
      </c>
    </row>
    <row r="206" spans="1:6" ht="12.75">
      <c r="A206" s="30" t="s">
        <v>0</v>
      </c>
      <c r="B206" s="30">
        <v>7</v>
      </c>
      <c r="C206" s="5">
        <v>1957</v>
      </c>
      <c r="D206" s="5">
        <v>10</v>
      </c>
      <c r="E206" s="28">
        <v>0.063635</v>
      </c>
      <c r="F206" s="28">
        <v>1.1530662</v>
      </c>
    </row>
    <row r="207" spans="1:6" ht="12.75">
      <c r="A207" s="30" t="s">
        <v>0</v>
      </c>
      <c r="B207" s="30">
        <v>7</v>
      </c>
      <c r="C207" s="5">
        <v>1957</v>
      </c>
      <c r="D207" s="5">
        <v>11</v>
      </c>
      <c r="E207" s="28">
        <v>0.028323</v>
      </c>
      <c r="F207" s="28">
        <v>1.6290969999999998</v>
      </c>
    </row>
    <row r="208" spans="1:6" ht="12.75">
      <c r="A208" s="30" t="s">
        <v>0</v>
      </c>
      <c r="B208" s="30">
        <v>7</v>
      </c>
      <c r="C208" s="5">
        <v>1957</v>
      </c>
      <c r="D208" s="5">
        <v>12</v>
      </c>
      <c r="E208" s="28">
        <v>0.081091</v>
      </c>
      <c r="F208" s="28">
        <v>3.6319974999999998</v>
      </c>
    </row>
    <row r="209" spans="1:6" ht="12.75">
      <c r="A209" s="30" t="s">
        <v>0</v>
      </c>
      <c r="B209" s="30">
        <v>7</v>
      </c>
      <c r="C209" s="5">
        <v>1958</v>
      </c>
      <c r="D209" s="5">
        <v>1</v>
      </c>
      <c r="E209" s="28">
        <v>0.5142272</v>
      </c>
      <c r="F209" s="28">
        <v>43.248447999999996</v>
      </c>
    </row>
    <row r="210" spans="1:6" ht="12.75">
      <c r="A210" s="30" t="s">
        <v>0</v>
      </c>
      <c r="B210" s="30">
        <v>7</v>
      </c>
      <c r="C210" s="5">
        <v>1958</v>
      </c>
      <c r="D210" s="5">
        <v>2</v>
      </c>
      <c r="E210" s="28">
        <v>5.1151738</v>
      </c>
      <c r="F210" s="28">
        <v>136.8557784</v>
      </c>
    </row>
    <row r="211" spans="1:6" ht="12.75">
      <c r="A211" s="30" t="s">
        <v>0</v>
      </c>
      <c r="B211" s="30">
        <v>7</v>
      </c>
      <c r="C211" s="5">
        <v>1958</v>
      </c>
      <c r="D211" s="5">
        <v>3</v>
      </c>
      <c r="E211" s="28">
        <v>9.2304276</v>
      </c>
      <c r="F211" s="28">
        <v>178.29156319999998</v>
      </c>
    </row>
    <row r="212" spans="1:6" ht="12.75">
      <c r="A212" s="30" t="s">
        <v>0</v>
      </c>
      <c r="B212" s="30">
        <v>7</v>
      </c>
      <c r="C212" s="5">
        <v>1958</v>
      </c>
      <c r="D212" s="5">
        <v>4</v>
      </c>
      <c r="E212" s="28">
        <v>7.5336118</v>
      </c>
      <c r="F212" s="28">
        <v>168.0311527</v>
      </c>
    </row>
    <row r="213" spans="1:6" ht="12.75">
      <c r="A213" s="30" t="s">
        <v>0</v>
      </c>
      <c r="B213" s="30">
        <v>7</v>
      </c>
      <c r="C213" s="5">
        <v>1958</v>
      </c>
      <c r="D213" s="5">
        <v>5</v>
      </c>
      <c r="E213" s="28">
        <v>2.682884</v>
      </c>
      <c r="F213" s="28">
        <v>43.275074000000004</v>
      </c>
    </row>
    <row r="214" spans="1:6" ht="12.75">
      <c r="A214" s="30" t="s">
        <v>0</v>
      </c>
      <c r="B214" s="30">
        <v>7</v>
      </c>
      <c r="C214" s="5">
        <v>1958</v>
      </c>
      <c r="D214" s="5">
        <v>6</v>
      </c>
      <c r="E214" s="28">
        <v>0.3313359</v>
      </c>
      <c r="F214" s="28">
        <v>5.9096627999999995</v>
      </c>
    </row>
    <row r="215" spans="1:6" ht="12.75">
      <c r="A215" s="30" t="s">
        <v>0</v>
      </c>
      <c r="B215" s="30">
        <v>7</v>
      </c>
      <c r="C215" s="5">
        <v>1958</v>
      </c>
      <c r="D215" s="5">
        <v>7</v>
      </c>
      <c r="E215" s="28">
        <v>0.6151145</v>
      </c>
      <c r="F215" s="28">
        <v>8.8496603</v>
      </c>
    </row>
    <row r="216" spans="1:6" ht="12.75">
      <c r="A216" s="30" t="s">
        <v>0</v>
      </c>
      <c r="B216" s="30">
        <v>7</v>
      </c>
      <c r="C216" s="5">
        <v>1958</v>
      </c>
      <c r="D216" s="5">
        <v>8</v>
      </c>
      <c r="E216" s="28">
        <v>0.613998</v>
      </c>
      <c r="F216" s="28">
        <v>8.835192</v>
      </c>
    </row>
    <row r="217" spans="1:6" ht="12.75">
      <c r="A217" s="30" t="s">
        <v>0</v>
      </c>
      <c r="B217" s="30">
        <v>7</v>
      </c>
      <c r="C217" s="5">
        <v>1958</v>
      </c>
      <c r="D217" s="5">
        <v>9</v>
      </c>
      <c r="E217" s="28">
        <v>0.5909652</v>
      </c>
      <c r="F217" s="28">
        <v>8.7425328</v>
      </c>
    </row>
    <row r="218" spans="1:6" ht="12.75">
      <c r="A218" s="30" t="s">
        <v>0</v>
      </c>
      <c r="B218" s="30">
        <v>7</v>
      </c>
      <c r="C218" s="5">
        <v>1958</v>
      </c>
      <c r="D218" s="5">
        <v>10</v>
      </c>
      <c r="E218" s="28">
        <v>0.4882655</v>
      </c>
      <c r="F218" s="28">
        <v>10.152205499999999</v>
      </c>
    </row>
    <row r="219" spans="1:6" ht="12.75">
      <c r="A219" s="30" t="s">
        <v>0</v>
      </c>
      <c r="B219" s="30">
        <v>7</v>
      </c>
      <c r="C219" s="5">
        <v>1958</v>
      </c>
      <c r="D219" s="5">
        <v>11</v>
      </c>
      <c r="E219" s="28">
        <v>0.4294173</v>
      </c>
      <c r="F219" s="28">
        <v>8.8051392</v>
      </c>
    </row>
    <row r="220" spans="1:6" ht="12.75">
      <c r="A220" s="30" t="s">
        <v>0</v>
      </c>
      <c r="B220" s="30">
        <v>7</v>
      </c>
      <c r="C220" s="5">
        <v>1958</v>
      </c>
      <c r="D220" s="5">
        <v>12</v>
      </c>
      <c r="E220" s="28">
        <v>2.0029488</v>
      </c>
      <c r="F220" s="28">
        <v>85.1368352</v>
      </c>
    </row>
    <row r="221" spans="1:6" ht="12.75">
      <c r="A221" s="30" t="s">
        <v>0</v>
      </c>
      <c r="B221" s="30">
        <v>7</v>
      </c>
      <c r="C221" s="5">
        <v>1959</v>
      </c>
      <c r="D221" s="5">
        <v>1</v>
      </c>
      <c r="E221" s="28">
        <v>0.681615</v>
      </c>
      <c r="F221" s="28">
        <v>20.019285000000004</v>
      </c>
    </row>
    <row r="222" spans="1:6" ht="12.75">
      <c r="A222" s="30" t="s">
        <v>0</v>
      </c>
      <c r="B222" s="30">
        <v>7</v>
      </c>
      <c r="C222" s="5">
        <v>1959</v>
      </c>
      <c r="D222" s="5">
        <v>2</v>
      </c>
      <c r="E222" s="28">
        <v>2.3137268</v>
      </c>
      <c r="F222" s="28">
        <v>52.7160744</v>
      </c>
    </row>
    <row r="223" spans="1:6" ht="12.75">
      <c r="A223" s="30" t="s">
        <v>0</v>
      </c>
      <c r="B223" s="30">
        <v>7</v>
      </c>
      <c r="C223" s="5">
        <v>1959</v>
      </c>
      <c r="D223" s="5">
        <v>3</v>
      </c>
      <c r="E223" s="28">
        <v>5.2687548</v>
      </c>
      <c r="F223" s="28">
        <v>145.7083224</v>
      </c>
    </row>
    <row r="224" spans="1:6" ht="12.75">
      <c r="A224" s="30" t="s">
        <v>0</v>
      </c>
      <c r="B224" s="30">
        <v>7</v>
      </c>
      <c r="C224" s="5">
        <v>1959</v>
      </c>
      <c r="D224" s="5">
        <v>4</v>
      </c>
      <c r="E224" s="28">
        <v>0.4337308</v>
      </c>
      <c r="F224" s="28">
        <v>14.6015883</v>
      </c>
    </row>
    <row r="225" spans="1:6" ht="12.75">
      <c r="A225" s="30" t="s">
        <v>0</v>
      </c>
      <c r="B225" s="30">
        <v>7</v>
      </c>
      <c r="C225" s="5">
        <v>1959</v>
      </c>
      <c r="D225" s="5">
        <v>5</v>
      </c>
      <c r="E225" s="28">
        <v>0.5966576</v>
      </c>
      <c r="F225" s="28">
        <v>11.658069600000001</v>
      </c>
    </row>
    <row r="226" spans="1:6" ht="12.75">
      <c r="A226" s="30" t="s">
        <v>0</v>
      </c>
      <c r="B226" s="30">
        <v>7</v>
      </c>
      <c r="C226" s="5">
        <v>1959</v>
      </c>
      <c r="D226" s="5">
        <v>6</v>
      </c>
      <c r="E226" s="28">
        <v>0.6053376</v>
      </c>
      <c r="F226" s="28">
        <v>8.6906932</v>
      </c>
    </row>
    <row r="227" spans="1:6" ht="12.75">
      <c r="A227" s="30" t="s">
        <v>0</v>
      </c>
      <c r="B227" s="30">
        <v>7</v>
      </c>
      <c r="C227" s="5">
        <v>1959</v>
      </c>
      <c r="D227" s="5">
        <v>7</v>
      </c>
      <c r="E227" s="28">
        <v>0.4768258</v>
      </c>
      <c r="F227" s="28">
        <v>6.8287384</v>
      </c>
    </row>
    <row r="228" spans="1:6" ht="12.75">
      <c r="A228" s="30" t="s">
        <v>0</v>
      </c>
      <c r="B228" s="30">
        <v>7</v>
      </c>
      <c r="C228" s="5">
        <v>1959</v>
      </c>
      <c r="D228" s="5">
        <v>8</v>
      </c>
      <c r="E228" s="28">
        <v>0.4057494</v>
      </c>
      <c r="F228" s="28">
        <v>5.7794814</v>
      </c>
    </row>
    <row r="229" spans="1:6" ht="12.75">
      <c r="A229" s="30" t="s">
        <v>0</v>
      </c>
      <c r="B229" s="30">
        <v>7</v>
      </c>
      <c r="C229" s="5">
        <v>1959</v>
      </c>
      <c r="D229" s="5">
        <v>9</v>
      </c>
      <c r="E229" s="28">
        <v>0.0461196</v>
      </c>
      <c r="F229" s="28">
        <v>0.9404388</v>
      </c>
    </row>
    <row r="230" spans="1:6" ht="12.75">
      <c r="A230" s="30" t="s">
        <v>0</v>
      </c>
      <c r="B230" s="30">
        <v>7</v>
      </c>
      <c r="C230" s="5">
        <v>1959</v>
      </c>
      <c r="D230" s="5">
        <v>10</v>
      </c>
      <c r="E230" s="28">
        <v>0.4644808</v>
      </c>
      <c r="F230" s="28">
        <v>15.413179200000002</v>
      </c>
    </row>
    <row r="231" spans="1:6" ht="12.75">
      <c r="A231" s="30" t="s">
        <v>0</v>
      </c>
      <c r="B231" s="30">
        <v>7</v>
      </c>
      <c r="C231" s="5">
        <v>1959</v>
      </c>
      <c r="D231" s="5">
        <v>11</v>
      </c>
      <c r="E231" s="28">
        <v>2.2864575</v>
      </c>
      <c r="F231" s="28">
        <v>75.46316999999999</v>
      </c>
    </row>
    <row r="232" spans="1:6" ht="12.75">
      <c r="A232" s="30" t="s">
        <v>0</v>
      </c>
      <c r="B232" s="30">
        <v>7</v>
      </c>
      <c r="C232" s="5">
        <v>1959</v>
      </c>
      <c r="D232" s="5">
        <v>12</v>
      </c>
      <c r="E232" s="28">
        <v>3.021038</v>
      </c>
      <c r="F232" s="28">
        <v>122.73364380000001</v>
      </c>
    </row>
    <row r="233" spans="1:6" ht="12.75">
      <c r="A233" s="30" t="s">
        <v>0</v>
      </c>
      <c r="B233" s="30">
        <v>7</v>
      </c>
      <c r="C233" s="5">
        <v>1960</v>
      </c>
      <c r="D233" s="5">
        <v>1</v>
      </c>
      <c r="E233" s="28">
        <v>2.4369594</v>
      </c>
      <c r="F233" s="28">
        <v>60.31042430000001</v>
      </c>
    </row>
    <row r="234" spans="1:6" ht="12.75">
      <c r="A234" s="30" t="s">
        <v>0</v>
      </c>
      <c r="B234" s="30">
        <v>7</v>
      </c>
      <c r="C234" s="5">
        <v>1960</v>
      </c>
      <c r="D234" s="5">
        <v>2</v>
      </c>
      <c r="E234" s="28">
        <v>7.924336</v>
      </c>
      <c r="F234" s="28">
        <v>188.54259439999998</v>
      </c>
    </row>
    <row r="235" spans="1:6" ht="12.75">
      <c r="A235" s="30" t="s">
        <v>0</v>
      </c>
      <c r="B235" s="30">
        <v>7</v>
      </c>
      <c r="C235" s="5">
        <v>1960</v>
      </c>
      <c r="D235" s="5">
        <v>3</v>
      </c>
      <c r="E235" s="28">
        <v>3.5217428</v>
      </c>
      <c r="F235" s="28">
        <v>72.6155378</v>
      </c>
    </row>
    <row r="236" spans="1:6" ht="12.75">
      <c r="A236" s="30" t="s">
        <v>0</v>
      </c>
      <c r="B236" s="30">
        <v>7</v>
      </c>
      <c r="C236" s="5">
        <v>1960</v>
      </c>
      <c r="D236" s="5">
        <v>4</v>
      </c>
      <c r="E236" s="28">
        <v>3.911325</v>
      </c>
      <c r="F236" s="28">
        <v>56.5525444</v>
      </c>
    </row>
    <row r="237" spans="1:6" ht="12.75">
      <c r="A237" s="30" t="s">
        <v>0</v>
      </c>
      <c r="B237" s="30">
        <v>7</v>
      </c>
      <c r="C237" s="5">
        <v>1960</v>
      </c>
      <c r="D237" s="5">
        <v>5</v>
      </c>
      <c r="E237" s="28">
        <v>1.3775892</v>
      </c>
      <c r="F237" s="28">
        <v>39.5657808</v>
      </c>
    </row>
    <row r="238" spans="1:6" ht="12.75">
      <c r="A238" s="30" t="s">
        <v>0</v>
      </c>
      <c r="B238" s="30">
        <v>7</v>
      </c>
      <c r="C238" s="5">
        <v>1960</v>
      </c>
      <c r="D238" s="5">
        <v>6</v>
      </c>
      <c r="E238" s="28">
        <v>0.9490824</v>
      </c>
      <c r="F238" s="28">
        <v>13.824464800000001</v>
      </c>
    </row>
    <row r="239" spans="1:6" ht="12.75">
      <c r="A239" s="30" t="s">
        <v>0</v>
      </c>
      <c r="B239" s="30">
        <v>7</v>
      </c>
      <c r="C239" s="5">
        <v>1960</v>
      </c>
      <c r="D239" s="5">
        <v>7</v>
      </c>
      <c r="E239" s="28">
        <v>0.1286775</v>
      </c>
      <c r="F239" s="28">
        <v>1.8407200000000001</v>
      </c>
    </row>
    <row r="240" spans="1:6" ht="12.75">
      <c r="A240" s="30" t="s">
        <v>0</v>
      </c>
      <c r="B240" s="30">
        <v>7</v>
      </c>
      <c r="C240" s="5">
        <v>1960</v>
      </c>
      <c r="D240" s="5">
        <v>8</v>
      </c>
      <c r="E240" s="28">
        <v>0.02156</v>
      </c>
      <c r="F240" s="28">
        <v>0.31024</v>
      </c>
    </row>
    <row r="241" spans="1:6" ht="12.75">
      <c r="A241" s="30" t="s">
        <v>0</v>
      </c>
      <c r="B241" s="30">
        <v>7</v>
      </c>
      <c r="C241" s="5">
        <v>1960</v>
      </c>
      <c r="D241" s="5">
        <v>9</v>
      </c>
      <c r="E241" s="28">
        <v>0.0451848</v>
      </c>
      <c r="F241" s="28">
        <v>0.992136</v>
      </c>
    </row>
    <row r="242" spans="1:6" ht="12.75">
      <c r="A242" s="30" t="s">
        <v>0</v>
      </c>
      <c r="B242" s="30">
        <v>7</v>
      </c>
      <c r="C242" s="5">
        <v>1960</v>
      </c>
      <c r="D242" s="5">
        <v>10</v>
      </c>
      <c r="E242" s="28">
        <v>1.6642896</v>
      </c>
      <c r="F242" s="28">
        <v>86.8579248</v>
      </c>
    </row>
    <row r="243" spans="1:6" ht="12.75">
      <c r="A243" s="30" t="s">
        <v>0</v>
      </c>
      <c r="B243" s="30">
        <v>7</v>
      </c>
      <c r="C243" s="5">
        <v>1960</v>
      </c>
      <c r="D243" s="5">
        <v>11</v>
      </c>
      <c r="E243" s="28">
        <v>3.0069172</v>
      </c>
      <c r="F243" s="28">
        <v>115.71446879999999</v>
      </c>
    </row>
    <row r="244" spans="1:6" ht="12.75">
      <c r="A244" s="30" t="s">
        <v>0</v>
      </c>
      <c r="B244" s="30">
        <v>7</v>
      </c>
      <c r="C244" s="5">
        <v>1960</v>
      </c>
      <c r="D244" s="5">
        <v>12</v>
      </c>
      <c r="E244" s="28">
        <v>1.93255</v>
      </c>
      <c r="F244" s="28">
        <v>59.2674434</v>
      </c>
    </row>
    <row r="245" spans="1:6" ht="12.75">
      <c r="A245" s="30" t="s">
        <v>0</v>
      </c>
      <c r="B245" s="30">
        <v>7</v>
      </c>
      <c r="C245" s="5">
        <v>1961</v>
      </c>
      <c r="D245" s="5">
        <v>1</v>
      </c>
      <c r="E245" s="28">
        <v>2.6205378</v>
      </c>
      <c r="F245" s="28">
        <v>53.70169940000001</v>
      </c>
    </row>
    <row r="246" spans="1:6" ht="12.75">
      <c r="A246" s="30" t="s">
        <v>0</v>
      </c>
      <c r="B246" s="30">
        <v>7</v>
      </c>
      <c r="C246" s="5">
        <v>1961</v>
      </c>
      <c r="D246" s="5">
        <v>2</v>
      </c>
      <c r="E246" s="28">
        <v>0.9580032</v>
      </c>
      <c r="F246" s="28">
        <v>19.604851200000002</v>
      </c>
    </row>
    <row r="247" spans="1:6" ht="12.75">
      <c r="A247" s="30" t="s">
        <v>0</v>
      </c>
      <c r="B247" s="30">
        <v>7</v>
      </c>
      <c r="C247" s="5">
        <v>1961</v>
      </c>
      <c r="D247" s="5">
        <v>3</v>
      </c>
      <c r="E247" s="28">
        <v>0.7957887</v>
      </c>
      <c r="F247" s="28">
        <v>15.6549693</v>
      </c>
    </row>
    <row r="248" spans="1:6" ht="12.75">
      <c r="A248" s="30" t="s">
        <v>0</v>
      </c>
      <c r="B248" s="30">
        <v>7</v>
      </c>
      <c r="C248" s="5">
        <v>1961</v>
      </c>
      <c r="D248" s="5">
        <v>4</v>
      </c>
      <c r="E248" s="28">
        <v>0.8624772</v>
      </c>
      <c r="F248" s="28">
        <v>27.860962200000003</v>
      </c>
    </row>
    <row r="249" spans="1:6" ht="12.75">
      <c r="A249" s="30" t="s">
        <v>0</v>
      </c>
      <c r="B249" s="30">
        <v>7</v>
      </c>
      <c r="C249" s="5">
        <v>1961</v>
      </c>
      <c r="D249" s="5">
        <v>5</v>
      </c>
      <c r="E249" s="28">
        <v>1.0191104</v>
      </c>
      <c r="F249" s="28">
        <v>19.121872000000003</v>
      </c>
    </row>
    <row r="250" spans="1:6" ht="12.75">
      <c r="A250" s="30" t="s">
        <v>0</v>
      </c>
      <c r="B250" s="30">
        <v>7</v>
      </c>
      <c r="C250" s="5">
        <v>1961</v>
      </c>
      <c r="D250" s="5">
        <v>6</v>
      </c>
      <c r="E250" s="28">
        <v>0.8290975</v>
      </c>
      <c r="F250" s="28">
        <v>12.972536499999999</v>
      </c>
    </row>
    <row r="251" spans="1:6" ht="12.75">
      <c r="A251" s="30" t="s">
        <v>0</v>
      </c>
      <c r="B251" s="30">
        <v>7</v>
      </c>
      <c r="C251" s="5">
        <v>1961</v>
      </c>
      <c r="D251" s="5">
        <v>7</v>
      </c>
      <c r="E251" s="28">
        <v>0.2950402</v>
      </c>
      <c r="F251" s="28">
        <v>4.3716036</v>
      </c>
    </row>
    <row r="252" spans="1:6" ht="12.75">
      <c r="A252" s="30" t="s">
        <v>0</v>
      </c>
      <c r="B252" s="30">
        <v>7</v>
      </c>
      <c r="C252" s="5">
        <v>1961</v>
      </c>
      <c r="D252" s="5">
        <v>8</v>
      </c>
      <c r="E252" s="28">
        <v>0.030569</v>
      </c>
      <c r="F252" s="28">
        <v>0.4388438</v>
      </c>
    </row>
    <row r="253" spans="1:6" ht="12.75">
      <c r="A253" s="30" t="s">
        <v>0</v>
      </c>
      <c r="B253" s="30">
        <v>7</v>
      </c>
      <c r="C253" s="5">
        <v>1961</v>
      </c>
      <c r="D253" s="5">
        <v>9</v>
      </c>
      <c r="E253" s="28">
        <v>0.0612786</v>
      </c>
      <c r="F253" s="28">
        <v>1.4063656</v>
      </c>
    </row>
    <row r="254" spans="1:6" ht="12.75">
      <c r="A254" s="30" t="s">
        <v>0</v>
      </c>
      <c r="B254" s="30">
        <v>7</v>
      </c>
      <c r="C254" s="5">
        <v>1961</v>
      </c>
      <c r="D254" s="5">
        <v>10</v>
      </c>
      <c r="E254" s="28">
        <v>0.2451935</v>
      </c>
      <c r="F254" s="28">
        <v>5.955741</v>
      </c>
    </row>
    <row r="255" spans="1:6" ht="12.75">
      <c r="A255" s="30" t="s">
        <v>0</v>
      </c>
      <c r="B255" s="30">
        <v>7</v>
      </c>
      <c r="C255" s="5">
        <v>1961</v>
      </c>
      <c r="D255" s="5">
        <v>11</v>
      </c>
      <c r="E255" s="28">
        <v>1.4700114</v>
      </c>
      <c r="F255" s="28">
        <v>54.271633</v>
      </c>
    </row>
    <row r="256" spans="1:6" ht="12.75">
      <c r="A256" s="30" t="s">
        <v>0</v>
      </c>
      <c r="B256" s="30">
        <v>7</v>
      </c>
      <c r="C256" s="5">
        <v>1961</v>
      </c>
      <c r="D256" s="5">
        <v>12</v>
      </c>
      <c r="E256" s="28">
        <v>1.8596424</v>
      </c>
      <c r="F256" s="28">
        <v>38.0425122</v>
      </c>
    </row>
    <row r="257" spans="1:6" ht="12.75">
      <c r="A257" s="30" t="s">
        <v>0</v>
      </c>
      <c r="B257" s="30">
        <v>7</v>
      </c>
      <c r="C257" s="5">
        <v>1962</v>
      </c>
      <c r="D257" s="5">
        <v>1</v>
      </c>
      <c r="E257" s="28">
        <v>1.54845</v>
      </c>
      <c r="F257" s="28">
        <v>30.383100000000002</v>
      </c>
    </row>
    <row r="258" spans="1:6" ht="12.75">
      <c r="A258" s="30" t="s">
        <v>0</v>
      </c>
      <c r="B258" s="30">
        <v>7</v>
      </c>
      <c r="C258" s="5">
        <v>1962</v>
      </c>
      <c r="D258" s="5">
        <v>2</v>
      </c>
      <c r="E258" s="28">
        <v>0.1353352</v>
      </c>
      <c r="F258" s="28">
        <v>2.3411388</v>
      </c>
    </row>
    <row r="259" spans="1:6" ht="12.75">
      <c r="A259" s="30" t="s">
        <v>0</v>
      </c>
      <c r="B259" s="30">
        <v>7</v>
      </c>
      <c r="C259" s="5">
        <v>1962</v>
      </c>
      <c r="D259" s="5">
        <v>3</v>
      </c>
      <c r="E259" s="28">
        <v>1.5254064</v>
      </c>
      <c r="F259" s="28">
        <v>40.6411848</v>
      </c>
    </row>
    <row r="260" spans="1:6" ht="12.75">
      <c r="A260" s="30" t="s">
        <v>0</v>
      </c>
      <c r="B260" s="30">
        <v>7</v>
      </c>
      <c r="C260" s="5">
        <v>1962</v>
      </c>
      <c r="D260" s="5">
        <v>4</v>
      </c>
      <c r="E260" s="28">
        <v>0.2803841</v>
      </c>
      <c r="F260" s="28">
        <v>4.977005699999999</v>
      </c>
    </row>
    <row r="261" spans="1:6" ht="12.75">
      <c r="A261" s="30" t="s">
        <v>0</v>
      </c>
      <c r="B261" s="30">
        <v>7</v>
      </c>
      <c r="C261" s="5">
        <v>1962</v>
      </c>
      <c r="D261" s="5">
        <v>5</v>
      </c>
      <c r="E261" s="28">
        <v>0.1042173</v>
      </c>
      <c r="F261" s="28">
        <v>1.6574282999999999</v>
      </c>
    </row>
    <row r="262" spans="1:6" ht="12.75">
      <c r="A262" s="30" t="s">
        <v>0</v>
      </c>
      <c r="B262" s="30">
        <v>7</v>
      </c>
      <c r="C262" s="5">
        <v>1962</v>
      </c>
      <c r="D262" s="5">
        <v>6</v>
      </c>
      <c r="E262" s="28">
        <v>0.0145452</v>
      </c>
      <c r="F262" s="28">
        <v>0.2197029</v>
      </c>
    </row>
    <row r="263" spans="1:6" ht="12.75">
      <c r="A263" s="30" t="s">
        <v>0</v>
      </c>
      <c r="B263" s="30">
        <v>7</v>
      </c>
      <c r="C263" s="5">
        <v>1962</v>
      </c>
      <c r="D263" s="5">
        <v>7</v>
      </c>
      <c r="E263" s="28">
        <v>0.3107686</v>
      </c>
      <c r="F263" s="28">
        <v>4.4546183</v>
      </c>
    </row>
    <row r="264" spans="1:6" ht="12.75">
      <c r="A264" s="30" t="s">
        <v>0</v>
      </c>
      <c r="B264" s="30">
        <v>7</v>
      </c>
      <c r="C264" s="5">
        <v>1962</v>
      </c>
      <c r="D264" s="5">
        <v>8</v>
      </c>
      <c r="E264" s="28">
        <v>0.246075</v>
      </c>
      <c r="F264" s="28">
        <v>3.5292</v>
      </c>
    </row>
    <row r="265" spans="1:6" ht="12.75">
      <c r="A265" s="30" t="s">
        <v>0</v>
      </c>
      <c r="B265" s="30">
        <v>7</v>
      </c>
      <c r="C265" s="5">
        <v>1962</v>
      </c>
      <c r="D265" s="5">
        <v>9</v>
      </c>
      <c r="E265" s="28">
        <v>0.2022337</v>
      </c>
      <c r="F265" s="28">
        <v>3.4601766</v>
      </c>
    </row>
    <row r="266" spans="1:6" ht="12.75">
      <c r="A266" s="30" t="s">
        <v>0</v>
      </c>
      <c r="B266" s="30">
        <v>7</v>
      </c>
      <c r="C266" s="5">
        <v>1962</v>
      </c>
      <c r="D266" s="5">
        <v>10</v>
      </c>
      <c r="E266" s="28">
        <v>0.1403702</v>
      </c>
      <c r="F266" s="28">
        <v>3.2997243000000003</v>
      </c>
    </row>
    <row r="267" spans="1:6" ht="12.75">
      <c r="A267" s="30" t="s">
        <v>0</v>
      </c>
      <c r="B267" s="30">
        <v>7</v>
      </c>
      <c r="C267" s="5">
        <v>1962</v>
      </c>
      <c r="D267" s="5">
        <v>11</v>
      </c>
      <c r="E267" s="28">
        <v>0.2282444</v>
      </c>
      <c r="F267" s="28">
        <v>5.0168838000000004</v>
      </c>
    </row>
    <row r="268" spans="1:6" ht="12.75">
      <c r="A268" s="30" t="s">
        <v>0</v>
      </c>
      <c r="B268" s="30">
        <v>7</v>
      </c>
      <c r="C268" s="5">
        <v>1962</v>
      </c>
      <c r="D268" s="5">
        <v>12</v>
      </c>
      <c r="E268" s="28">
        <v>0.0644598</v>
      </c>
      <c r="F268" s="28">
        <v>2.8418202</v>
      </c>
    </row>
    <row r="269" spans="1:6" ht="12.75">
      <c r="A269" s="30" t="s">
        <v>0</v>
      </c>
      <c r="B269" s="30">
        <v>7</v>
      </c>
      <c r="C269" s="5">
        <v>1963</v>
      </c>
      <c r="D269" s="5">
        <v>1</v>
      </c>
      <c r="E269" s="28">
        <v>4.2693597</v>
      </c>
      <c r="F269" s="28">
        <v>94.7720928</v>
      </c>
    </row>
    <row r="270" spans="1:6" ht="12.75">
      <c r="A270" s="30" t="s">
        <v>0</v>
      </c>
      <c r="B270" s="30">
        <v>7</v>
      </c>
      <c r="C270" s="5">
        <v>1963</v>
      </c>
      <c r="D270" s="5">
        <v>2</v>
      </c>
      <c r="E270" s="28">
        <v>0.8298588</v>
      </c>
      <c r="F270" s="28">
        <v>24.0690726</v>
      </c>
    </row>
    <row r="271" spans="1:6" ht="12.75">
      <c r="A271" s="30" t="s">
        <v>0</v>
      </c>
      <c r="B271" s="30">
        <v>7</v>
      </c>
      <c r="C271" s="5">
        <v>1963</v>
      </c>
      <c r="D271" s="5">
        <v>3</v>
      </c>
      <c r="E271" s="28">
        <v>1.7537</v>
      </c>
      <c r="F271" s="28">
        <v>40.551225</v>
      </c>
    </row>
    <row r="272" spans="1:6" ht="12.75">
      <c r="A272" s="30" t="s">
        <v>0</v>
      </c>
      <c r="B272" s="30">
        <v>7</v>
      </c>
      <c r="C272" s="5">
        <v>1963</v>
      </c>
      <c r="D272" s="5">
        <v>4</v>
      </c>
      <c r="E272" s="28">
        <v>1.8521748</v>
      </c>
      <c r="F272" s="28">
        <v>50.7067407</v>
      </c>
    </row>
    <row r="273" spans="1:6" ht="12.75">
      <c r="A273" s="30" t="s">
        <v>0</v>
      </c>
      <c r="B273" s="30">
        <v>7</v>
      </c>
      <c r="C273" s="5">
        <v>1963</v>
      </c>
      <c r="D273" s="5">
        <v>5</v>
      </c>
      <c r="E273" s="28">
        <v>0.16554</v>
      </c>
      <c r="F273" s="28">
        <v>2.50624</v>
      </c>
    </row>
    <row r="274" spans="1:6" ht="12.75">
      <c r="A274" s="30" t="s">
        <v>0</v>
      </c>
      <c r="B274" s="30">
        <v>7</v>
      </c>
      <c r="C274" s="5">
        <v>1963</v>
      </c>
      <c r="D274" s="5">
        <v>6</v>
      </c>
      <c r="E274" s="28">
        <v>0.0873468</v>
      </c>
      <c r="F274" s="28">
        <v>1.414916</v>
      </c>
    </row>
    <row r="275" spans="1:6" ht="12.75">
      <c r="A275" s="30" t="s">
        <v>0</v>
      </c>
      <c r="B275" s="30">
        <v>7</v>
      </c>
      <c r="C275" s="5">
        <v>1963</v>
      </c>
      <c r="D275" s="5">
        <v>7</v>
      </c>
      <c r="E275" s="28">
        <v>0.3305995</v>
      </c>
      <c r="F275" s="28">
        <v>4.7529045</v>
      </c>
    </row>
    <row r="276" spans="1:6" ht="12.75">
      <c r="A276" s="30" t="s">
        <v>0</v>
      </c>
      <c r="B276" s="30">
        <v>7</v>
      </c>
      <c r="C276" s="5">
        <v>1963</v>
      </c>
      <c r="D276" s="5">
        <v>8</v>
      </c>
      <c r="E276" s="28">
        <v>0.2590832</v>
      </c>
      <c r="F276" s="28">
        <v>3.7171056000000005</v>
      </c>
    </row>
    <row r="277" spans="1:6" ht="12.75">
      <c r="A277" s="30" t="s">
        <v>0</v>
      </c>
      <c r="B277" s="30">
        <v>7</v>
      </c>
      <c r="C277" s="5">
        <v>1963</v>
      </c>
      <c r="D277" s="5">
        <v>9</v>
      </c>
      <c r="E277" s="28">
        <v>0.2050982</v>
      </c>
      <c r="F277" s="28">
        <v>3.2466243</v>
      </c>
    </row>
    <row r="278" spans="1:6" ht="12.75">
      <c r="A278" s="30" t="s">
        <v>0</v>
      </c>
      <c r="B278" s="30">
        <v>7</v>
      </c>
      <c r="C278" s="5">
        <v>1963</v>
      </c>
      <c r="D278" s="5">
        <v>10</v>
      </c>
      <c r="E278" s="28">
        <v>0.1681484</v>
      </c>
      <c r="F278" s="28">
        <v>3.1321556</v>
      </c>
    </row>
    <row r="279" spans="1:6" ht="12.75">
      <c r="A279" s="30" t="s">
        <v>0</v>
      </c>
      <c r="B279" s="30">
        <v>7</v>
      </c>
      <c r="C279" s="5">
        <v>1963</v>
      </c>
      <c r="D279" s="5">
        <v>11</v>
      </c>
      <c r="E279" s="28">
        <v>2.6004077</v>
      </c>
      <c r="F279" s="28">
        <v>101.19806510000001</v>
      </c>
    </row>
    <row r="280" spans="1:6" ht="12.75">
      <c r="A280" s="30" t="s">
        <v>0</v>
      </c>
      <c r="B280" s="30">
        <v>7</v>
      </c>
      <c r="C280" s="5">
        <v>1963</v>
      </c>
      <c r="D280" s="5">
        <v>12</v>
      </c>
      <c r="E280" s="28">
        <v>3.5562885</v>
      </c>
      <c r="F280" s="28">
        <v>75.193207</v>
      </c>
    </row>
    <row r="281" spans="1:6" ht="12.75">
      <c r="A281" s="30" t="s">
        <v>0</v>
      </c>
      <c r="B281" s="30">
        <v>7</v>
      </c>
      <c r="C281" s="5">
        <v>1964</v>
      </c>
      <c r="D281" s="5">
        <v>1</v>
      </c>
      <c r="E281" s="28">
        <v>0.26488</v>
      </c>
      <c r="F281" s="28">
        <v>4.23808</v>
      </c>
    </row>
    <row r="282" spans="1:6" ht="12.75">
      <c r="A282" s="30" t="s">
        <v>0</v>
      </c>
      <c r="B282" s="30">
        <v>7</v>
      </c>
      <c r="C282" s="5">
        <v>1964</v>
      </c>
      <c r="D282" s="5">
        <v>2</v>
      </c>
      <c r="E282" s="28">
        <v>0.18424</v>
      </c>
      <c r="F282" s="28">
        <v>5.244448</v>
      </c>
    </row>
    <row r="283" spans="1:6" ht="12.75">
      <c r="A283" s="30" t="s">
        <v>0</v>
      </c>
      <c r="B283" s="30">
        <v>7</v>
      </c>
      <c r="C283" s="5">
        <v>1964</v>
      </c>
      <c r="D283" s="5">
        <v>3</v>
      </c>
      <c r="E283" s="28">
        <v>3.4228922</v>
      </c>
      <c r="F283" s="28">
        <v>66.9084283</v>
      </c>
    </row>
    <row r="284" spans="1:6" ht="12.75">
      <c r="A284" s="30" t="s">
        <v>0</v>
      </c>
      <c r="B284" s="30">
        <v>7</v>
      </c>
      <c r="C284" s="5">
        <v>1964</v>
      </c>
      <c r="D284" s="5">
        <v>4</v>
      </c>
      <c r="E284" s="28">
        <v>0.096212</v>
      </c>
      <c r="F284" s="28">
        <v>1.546896</v>
      </c>
    </row>
    <row r="285" spans="1:6" ht="12.75">
      <c r="A285" s="30" t="s">
        <v>0</v>
      </c>
      <c r="B285" s="30">
        <v>7</v>
      </c>
      <c r="C285" s="5">
        <v>1964</v>
      </c>
      <c r="D285" s="5">
        <v>5</v>
      </c>
      <c r="E285" s="28">
        <v>0.503177</v>
      </c>
      <c r="F285" s="28">
        <v>8.043745</v>
      </c>
    </row>
    <row r="286" spans="1:6" ht="12.75">
      <c r="A286" s="30" t="s">
        <v>0</v>
      </c>
      <c r="B286" s="30">
        <v>7</v>
      </c>
      <c r="C286" s="5">
        <v>1964</v>
      </c>
      <c r="D286" s="5">
        <v>6</v>
      </c>
      <c r="E286" s="28">
        <v>0.4087992</v>
      </c>
      <c r="F286" s="28">
        <v>6.3028984</v>
      </c>
    </row>
    <row r="287" spans="1:6" ht="12.75">
      <c r="A287" s="30" t="s">
        <v>0</v>
      </c>
      <c r="B287" s="30">
        <v>7</v>
      </c>
      <c r="C287" s="5">
        <v>1964</v>
      </c>
      <c r="D287" s="5">
        <v>7</v>
      </c>
      <c r="E287" s="28">
        <v>0.3176635</v>
      </c>
      <c r="F287" s="28">
        <v>4.5537269</v>
      </c>
    </row>
    <row r="288" spans="1:6" ht="12.75">
      <c r="A288" s="30" t="s">
        <v>0</v>
      </c>
      <c r="B288" s="30">
        <v>7</v>
      </c>
      <c r="C288" s="5">
        <v>1964</v>
      </c>
      <c r="D288" s="5">
        <v>8</v>
      </c>
      <c r="E288" s="28">
        <v>0.2491244</v>
      </c>
      <c r="F288" s="28">
        <v>3.5742251999999994</v>
      </c>
    </row>
    <row r="289" spans="1:6" ht="12.75">
      <c r="A289" s="30" t="s">
        <v>0</v>
      </c>
      <c r="B289" s="30">
        <v>7</v>
      </c>
      <c r="C289" s="5">
        <v>1964</v>
      </c>
      <c r="D289" s="5">
        <v>9</v>
      </c>
      <c r="E289" s="28">
        <v>0.1989463</v>
      </c>
      <c r="F289" s="28">
        <v>3.56773</v>
      </c>
    </row>
    <row r="290" spans="1:6" ht="12.75">
      <c r="A290" s="30" t="s">
        <v>0</v>
      </c>
      <c r="B290" s="30">
        <v>7</v>
      </c>
      <c r="C290" s="5">
        <v>1964</v>
      </c>
      <c r="D290" s="5">
        <v>10</v>
      </c>
      <c r="E290" s="28">
        <v>0.0387695</v>
      </c>
      <c r="F290" s="28">
        <v>0.570152</v>
      </c>
    </row>
    <row r="291" spans="1:6" ht="12.75">
      <c r="A291" s="30" t="s">
        <v>0</v>
      </c>
      <c r="B291" s="30">
        <v>7</v>
      </c>
      <c r="C291" s="5">
        <v>1964</v>
      </c>
      <c r="D291" s="5">
        <v>11</v>
      </c>
      <c r="E291" s="28">
        <v>0.521541</v>
      </c>
      <c r="F291" s="28">
        <v>8.526519</v>
      </c>
    </row>
    <row r="292" spans="1:6" ht="12.75">
      <c r="A292" s="30" t="s">
        <v>0</v>
      </c>
      <c r="B292" s="30">
        <v>7</v>
      </c>
      <c r="C292" s="5">
        <v>1964</v>
      </c>
      <c r="D292" s="5">
        <v>12</v>
      </c>
      <c r="E292" s="28">
        <v>0.1289115</v>
      </c>
      <c r="F292" s="28">
        <v>3.5596550000000002</v>
      </c>
    </row>
    <row r="293" spans="1:6" ht="12.75">
      <c r="A293" s="30" t="s">
        <v>0</v>
      </c>
      <c r="B293" s="30">
        <v>7</v>
      </c>
      <c r="C293" s="5">
        <v>1965</v>
      </c>
      <c r="D293" s="5">
        <v>1</v>
      </c>
      <c r="E293" s="28">
        <v>0.5694617</v>
      </c>
      <c r="F293" s="28">
        <v>12.401792700000001</v>
      </c>
    </row>
    <row r="294" spans="1:6" ht="12.75">
      <c r="A294" s="30" t="s">
        <v>0</v>
      </c>
      <c r="B294" s="30">
        <v>7</v>
      </c>
      <c r="C294" s="5">
        <v>1965</v>
      </c>
      <c r="D294" s="5">
        <v>2</v>
      </c>
      <c r="E294" s="28">
        <v>0.2515648</v>
      </c>
      <c r="F294" s="28">
        <v>10.274508</v>
      </c>
    </row>
    <row r="295" spans="1:6" ht="12.75">
      <c r="A295" s="30" t="s">
        <v>0</v>
      </c>
      <c r="B295" s="30">
        <v>7</v>
      </c>
      <c r="C295" s="5">
        <v>1965</v>
      </c>
      <c r="D295" s="5">
        <v>3</v>
      </c>
      <c r="E295" s="28">
        <v>0.8089047</v>
      </c>
      <c r="F295" s="28">
        <v>23.3421909</v>
      </c>
    </row>
    <row r="296" spans="1:6" ht="12.75">
      <c r="A296" s="30" t="s">
        <v>0</v>
      </c>
      <c r="B296" s="30">
        <v>7</v>
      </c>
      <c r="C296" s="5">
        <v>1965</v>
      </c>
      <c r="D296" s="5">
        <v>4</v>
      </c>
      <c r="E296" s="28">
        <v>0.3964877</v>
      </c>
      <c r="F296" s="28">
        <v>6.0573916</v>
      </c>
    </row>
    <row r="297" spans="1:6" ht="12.75">
      <c r="A297" s="30" t="s">
        <v>0</v>
      </c>
      <c r="B297" s="30">
        <v>7</v>
      </c>
      <c r="C297" s="5">
        <v>1965</v>
      </c>
      <c r="D297" s="5">
        <v>5</v>
      </c>
      <c r="E297" s="28">
        <v>0.1731093</v>
      </c>
      <c r="F297" s="28">
        <v>2.5771473</v>
      </c>
    </row>
    <row r="298" spans="1:6" ht="12.75">
      <c r="A298" s="30" t="s">
        <v>0</v>
      </c>
      <c r="B298" s="30">
        <v>7</v>
      </c>
      <c r="C298" s="5">
        <v>1965</v>
      </c>
      <c r="D298" s="5">
        <v>6</v>
      </c>
      <c r="E298" s="28">
        <v>0.2203782</v>
      </c>
      <c r="F298" s="28">
        <v>3.1871405999999998</v>
      </c>
    </row>
    <row r="299" spans="1:6" ht="12.75">
      <c r="A299" s="30" t="s">
        <v>0</v>
      </c>
      <c r="B299" s="30">
        <v>7</v>
      </c>
      <c r="C299" s="5">
        <v>1965</v>
      </c>
      <c r="D299" s="5">
        <v>7</v>
      </c>
      <c r="E299" s="28">
        <v>0.0788212</v>
      </c>
      <c r="F299" s="28">
        <v>1.1320848000000001</v>
      </c>
    </row>
    <row r="300" spans="1:6" ht="12.75">
      <c r="A300" s="30" t="s">
        <v>0</v>
      </c>
      <c r="B300" s="30">
        <v>7</v>
      </c>
      <c r="C300" s="5">
        <v>1965</v>
      </c>
      <c r="D300" s="5">
        <v>8</v>
      </c>
      <c r="E300" s="28">
        <v>0.0221564</v>
      </c>
      <c r="F300" s="28">
        <v>0.31799599999999995</v>
      </c>
    </row>
    <row r="301" spans="1:6" ht="12.75">
      <c r="A301" s="30" t="s">
        <v>0</v>
      </c>
      <c r="B301" s="30">
        <v>7</v>
      </c>
      <c r="C301" s="5">
        <v>1965</v>
      </c>
      <c r="D301" s="5">
        <v>9</v>
      </c>
      <c r="E301" s="28">
        <v>0.0249524</v>
      </c>
      <c r="F301" s="28">
        <v>1.6426211999999998</v>
      </c>
    </row>
    <row r="302" spans="1:6" ht="12.75">
      <c r="A302" s="30" t="s">
        <v>0</v>
      </c>
      <c r="B302" s="30">
        <v>7</v>
      </c>
      <c r="C302" s="5">
        <v>1965</v>
      </c>
      <c r="D302" s="5">
        <v>10</v>
      </c>
      <c r="E302" s="28">
        <v>2.005</v>
      </c>
      <c r="F302" s="28">
        <v>60.7916</v>
      </c>
    </row>
    <row r="303" spans="1:6" ht="12.75">
      <c r="A303" s="30" t="s">
        <v>0</v>
      </c>
      <c r="B303" s="30">
        <v>7</v>
      </c>
      <c r="C303" s="5">
        <v>1965</v>
      </c>
      <c r="D303" s="5">
        <v>11</v>
      </c>
      <c r="E303" s="28">
        <v>4.0011651</v>
      </c>
      <c r="F303" s="28">
        <v>117.8450149</v>
      </c>
    </row>
    <row r="304" spans="1:6" ht="12.75">
      <c r="A304" s="30" t="s">
        <v>0</v>
      </c>
      <c r="B304" s="30">
        <v>7</v>
      </c>
      <c r="C304" s="5">
        <v>1965</v>
      </c>
      <c r="D304" s="5">
        <v>12</v>
      </c>
      <c r="E304" s="28">
        <v>3.1231242</v>
      </c>
      <c r="F304" s="28">
        <v>64.571346</v>
      </c>
    </row>
    <row r="305" spans="1:6" ht="12.75">
      <c r="A305" s="30" t="s">
        <v>0</v>
      </c>
      <c r="B305" s="30">
        <v>7</v>
      </c>
      <c r="C305" s="5">
        <v>1966</v>
      </c>
      <c r="D305" s="5">
        <v>1</v>
      </c>
      <c r="E305" s="28">
        <v>5.6875088</v>
      </c>
      <c r="F305" s="28">
        <v>129.32402560000003</v>
      </c>
    </row>
    <row r="306" spans="1:6" ht="12.75">
      <c r="A306" s="30" t="s">
        <v>0</v>
      </c>
      <c r="B306" s="30">
        <v>7</v>
      </c>
      <c r="C306" s="5">
        <v>1966</v>
      </c>
      <c r="D306" s="5">
        <v>2</v>
      </c>
      <c r="E306" s="28">
        <v>6.9747118</v>
      </c>
      <c r="F306" s="28">
        <v>155.135201</v>
      </c>
    </row>
    <row r="307" spans="1:6" ht="12.75">
      <c r="A307" s="30" t="s">
        <v>0</v>
      </c>
      <c r="B307" s="30">
        <v>7</v>
      </c>
      <c r="C307" s="5">
        <v>1966</v>
      </c>
      <c r="D307" s="5">
        <v>3</v>
      </c>
      <c r="E307" s="28">
        <v>2.8920934</v>
      </c>
      <c r="F307" s="28">
        <v>43.8569204</v>
      </c>
    </row>
    <row r="308" spans="1:6" ht="12.75">
      <c r="A308" s="30" t="s">
        <v>0</v>
      </c>
      <c r="B308" s="30">
        <v>7</v>
      </c>
      <c r="C308" s="5">
        <v>1966</v>
      </c>
      <c r="D308" s="5">
        <v>4</v>
      </c>
      <c r="E308" s="28">
        <v>0.4516422</v>
      </c>
      <c r="F308" s="28">
        <v>15.456709200000002</v>
      </c>
    </row>
    <row r="309" spans="1:6" ht="12.75">
      <c r="A309" s="30" t="s">
        <v>0</v>
      </c>
      <c r="B309" s="30">
        <v>7</v>
      </c>
      <c r="C309" s="5">
        <v>1966</v>
      </c>
      <c r="D309" s="5">
        <v>5</v>
      </c>
      <c r="E309" s="28">
        <v>0.1232413</v>
      </c>
      <c r="F309" s="28">
        <v>1.7959886</v>
      </c>
    </row>
    <row r="310" spans="1:6" ht="12.75">
      <c r="A310" s="30" t="s">
        <v>0</v>
      </c>
      <c r="B310" s="30">
        <v>7</v>
      </c>
      <c r="C310" s="5">
        <v>1966</v>
      </c>
      <c r="D310" s="5">
        <v>6</v>
      </c>
      <c r="E310" s="28">
        <v>0.16275</v>
      </c>
      <c r="F310" s="28">
        <v>2.4088749999999997</v>
      </c>
    </row>
    <row r="311" spans="1:6" ht="12.75">
      <c r="A311" s="30" t="s">
        <v>0</v>
      </c>
      <c r="B311" s="30">
        <v>7</v>
      </c>
      <c r="C311" s="5">
        <v>1966</v>
      </c>
      <c r="D311" s="5">
        <v>7</v>
      </c>
      <c r="E311" s="28">
        <v>0.0312274</v>
      </c>
      <c r="F311" s="28">
        <v>0.4474579000000001</v>
      </c>
    </row>
    <row r="312" spans="1:6" ht="12.75">
      <c r="A312" s="30" t="s">
        <v>0</v>
      </c>
      <c r="B312" s="30">
        <v>7</v>
      </c>
      <c r="C312" s="5">
        <v>1966</v>
      </c>
      <c r="D312" s="5">
        <v>8</v>
      </c>
      <c r="E312" s="28">
        <v>0.14399</v>
      </c>
      <c r="F312" s="28">
        <v>2.070464</v>
      </c>
    </row>
    <row r="313" spans="1:6" ht="12.75">
      <c r="A313" s="30" t="s">
        <v>0</v>
      </c>
      <c r="B313" s="30">
        <v>7</v>
      </c>
      <c r="C313" s="5">
        <v>1966</v>
      </c>
      <c r="D313" s="5">
        <v>9</v>
      </c>
      <c r="E313" s="28">
        <v>0.0459004</v>
      </c>
      <c r="F313" s="28">
        <v>0.7297406999999999</v>
      </c>
    </row>
    <row r="314" spans="1:6" ht="12.75">
      <c r="A314" s="30" t="s">
        <v>0</v>
      </c>
      <c r="B314" s="30">
        <v>7</v>
      </c>
      <c r="C314" s="5">
        <v>1966</v>
      </c>
      <c r="D314" s="5">
        <v>10</v>
      </c>
      <c r="E314" s="28">
        <v>0.3545314</v>
      </c>
      <c r="F314" s="28">
        <v>38.7437906</v>
      </c>
    </row>
    <row r="315" spans="1:6" ht="12.75">
      <c r="A315" s="30" t="s">
        <v>0</v>
      </c>
      <c r="B315" s="30">
        <v>7</v>
      </c>
      <c r="C315" s="5">
        <v>1966</v>
      </c>
      <c r="D315" s="5">
        <v>11</v>
      </c>
      <c r="E315" s="28">
        <v>0.192287</v>
      </c>
      <c r="F315" s="28">
        <v>8.48325</v>
      </c>
    </row>
    <row r="316" spans="1:6" ht="12.75">
      <c r="A316" s="30" t="s">
        <v>0</v>
      </c>
      <c r="B316" s="30">
        <v>7</v>
      </c>
      <c r="C316" s="5">
        <v>1966</v>
      </c>
      <c r="D316" s="5">
        <v>12</v>
      </c>
      <c r="E316" s="28">
        <v>0.1424952</v>
      </c>
      <c r="F316" s="28">
        <v>2.7425928</v>
      </c>
    </row>
    <row r="317" spans="1:6" ht="12.75">
      <c r="A317" s="30" t="s">
        <v>0</v>
      </c>
      <c r="B317" s="30">
        <v>7</v>
      </c>
      <c r="C317" s="5">
        <v>1967</v>
      </c>
      <c r="D317" s="5">
        <v>1</v>
      </c>
      <c r="E317" s="28">
        <v>0.11556</v>
      </c>
      <c r="F317" s="28">
        <v>6.943872</v>
      </c>
    </row>
    <row r="318" spans="1:6" ht="12.75">
      <c r="A318" s="30" t="s">
        <v>0</v>
      </c>
      <c r="B318" s="30">
        <v>7</v>
      </c>
      <c r="C318" s="5">
        <v>1967</v>
      </c>
      <c r="D318" s="5">
        <v>2</v>
      </c>
      <c r="E318" s="28">
        <v>0.222852</v>
      </c>
      <c r="F318" s="28">
        <v>15.3879306</v>
      </c>
    </row>
    <row r="319" spans="1:6" ht="12.75">
      <c r="A319" s="30" t="s">
        <v>0</v>
      </c>
      <c r="B319" s="30">
        <v>7</v>
      </c>
      <c r="C319" s="5">
        <v>1967</v>
      </c>
      <c r="D319" s="5">
        <v>3</v>
      </c>
      <c r="E319" s="28">
        <v>0.3929396</v>
      </c>
      <c r="F319" s="28">
        <v>19.3641636</v>
      </c>
    </row>
    <row r="320" spans="1:6" ht="12.75">
      <c r="A320" s="30" t="s">
        <v>0</v>
      </c>
      <c r="B320" s="30">
        <v>7</v>
      </c>
      <c r="C320" s="5">
        <v>1967</v>
      </c>
      <c r="D320" s="5">
        <v>4</v>
      </c>
      <c r="E320" s="28">
        <v>0.0877012</v>
      </c>
      <c r="F320" s="28">
        <v>2.6110868</v>
      </c>
    </row>
    <row r="321" spans="1:6" ht="12.75">
      <c r="A321" s="30" t="s">
        <v>0</v>
      </c>
      <c r="B321" s="30">
        <v>7</v>
      </c>
      <c r="C321" s="5">
        <v>1967</v>
      </c>
      <c r="D321" s="5">
        <v>5</v>
      </c>
      <c r="E321" s="28">
        <v>0.1458182</v>
      </c>
      <c r="F321" s="28">
        <v>6.987275899999999</v>
      </c>
    </row>
    <row r="322" spans="1:6" ht="12.75">
      <c r="A322" s="30" t="s">
        <v>0</v>
      </c>
      <c r="B322" s="30">
        <v>7</v>
      </c>
      <c r="C322" s="5">
        <v>1967</v>
      </c>
      <c r="D322" s="5">
        <v>6</v>
      </c>
      <c r="E322" s="28">
        <v>0.2042172</v>
      </c>
      <c r="F322" s="28">
        <v>2.99376</v>
      </c>
    </row>
    <row r="323" spans="1:6" ht="12.75">
      <c r="A323" s="30" t="s">
        <v>0</v>
      </c>
      <c r="B323" s="30">
        <v>7</v>
      </c>
      <c r="C323" s="5">
        <v>1967</v>
      </c>
      <c r="D323" s="5">
        <v>7</v>
      </c>
      <c r="E323" s="28">
        <v>0.039372</v>
      </c>
      <c r="F323" s="28">
        <v>0.564876</v>
      </c>
    </row>
    <row r="324" spans="1:6" ht="12.75">
      <c r="A324" s="30" t="s">
        <v>0</v>
      </c>
      <c r="B324" s="30">
        <v>7</v>
      </c>
      <c r="C324" s="5">
        <v>1967</v>
      </c>
      <c r="D324" s="5">
        <v>8</v>
      </c>
      <c r="E324" s="28">
        <v>0.00772</v>
      </c>
      <c r="F324" s="28">
        <v>0.11088</v>
      </c>
    </row>
    <row r="325" spans="1:6" ht="12.75">
      <c r="A325" s="30" t="s">
        <v>0</v>
      </c>
      <c r="B325" s="30">
        <v>7</v>
      </c>
      <c r="C325" s="5">
        <v>1967</v>
      </c>
      <c r="D325" s="5">
        <v>9</v>
      </c>
      <c r="E325" s="28">
        <v>0.0024288</v>
      </c>
      <c r="F325" s="28">
        <v>0.0374418</v>
      </c>
    </row>
    <row r="326" spans="1:6" ht="12.75">
      <c r="A326" s="30" t="s">
        <v>0</v>
      </c>
      <c r="B326" s="30">
        <v>7</v>
      </c>
      <c r="C326" s="5">
        <v>1967</v>
      </c>
      <c r="D326" s="5">
        <v>10</v>
      </c>
      <c r="E326" s="28">
        <v>0.055484</v>
      </c>
      <c r="F326" s="28">
        <v>1.8072652</v>
      </c>
    </row>
    <row r="327" spans="1:6" ht="12.75">
      <c r="A327" s="30" t="s">
        <v>0</v>
      </c>
      <c r="B327" s="30">
        <v>7</v>
      </c>
      <c r="C327" s="5">
        <v>1967</v>
      </c>
      <c r="D327" s="5">
        <v>11</v>
      </c>
      <c r="E327" s="28">
        <v>0.2189748</v>
      </c>
      <c r="F327" s="28">
        <v>12.216139599999998</v>
      </c>
    </row>
    <row r="328" spans="1:6" ht="12.75">
      <c r="A328" s="30" t="s">
        <v>0</v>
      </c>
      <c r="B328" s="30">
        <v>7</v>
      </c>
      <c r="C328" s="5">
        <v>1967</v>
      </c>
      <c r="D328" s="5">
        <v>12</v>
      </c>
      <c r="E328" s="28">
        <v>0.0907204</v>
      </c>
      <c r="F328" s="28">
        <v>1.639428</v>
      </c>
    </row>
    <row r="329" spans="1:6" ht="12.75">
      <c r="A329" s="30" t="s">
        <v>0</v>
      </c>
      <c r="B329" s="30">
        <v>7</v>
      </c>
      <c r="C329" s="5">
        <v>1968</v>
      </c>
      <c r="D329" s="5">
        <v>1</v>
      </c>
      <c r="E329" s="28">
        <v>0.049932</v>
      </c>
      <c r="F329" s="28">
        <v>0.881256</v>
      </c>
    </row>
    <row r="330" spans="1:6" ht="12.75">
      <c r="A330" s="30" t="s">
        <v>0</v>
      </c>
      <c r="B330" s="30">
        <v>7</v>
      </c>
      <c r="C330" s="5">
        <v>1968</v>
      </c>
      <c r="D330" s="5">
        <v>2</v>
      </c>
      <c r="E330" s="28">
        <v>1.206025</v>
      </c>
      <c r="F330" s="28">
        <v>47.5237325</v>
      </c>
    </row>
    <row r="331" spans="1:6" ht="12.75">
      <c r="A331" s="30" t="s">
        <v>0</v>
      </c>
      <c r="B331" s="30">
        <v>7</v>
      </c>
      <c r="C331" s="5">
        <v>1968</v>
      </c>
      <c r="D331" s="5">
        <v>3</v>
      </c>
      <c r="E331" s="28">
        <v>2.4501576</v>
      </c>
      <c r="F331" s="28">
        <v>61.1054456</v>
      </c>
    </row>
    <row r="332" spans="1:6" ht="12.75">
      <c r="A332" s="30" t="s">
        <v>0</v>
      </c>
      <c r="B332" s="30">
        <v>7</v>
      </c>
      <c r="C332" s="5">
        <v>1968</v>
      </c>
      <c r="D332" s="5">
        <v>4</v>
      </c>
      <c r="E332" s="28">
        <v>2.042145</v>
      </c>
      <c r="F332" s="28">
        <v>75.33246</v>
      </c>
    </row>
    <row r="333" spans="1:6" ht="12.75">
      <c r="A333" s="30" t="s">
        <v>0</v>
      </c>
      <c r="B333" s="30">
        <v>7</v>
      </c>
      <c r="C333" s="5">
        <v>1968</v>
      </c>
      <c r="D333" s="5">
        <v>5</v>
      </c>
      <c r="E333" s="28">
        <v>0.3519243</v>
      </c>
      <c r="F333" s="28">
        <v>8.1123063</v>
      </c>
    </row>
    <row r="334" spans="1:6" ht="12.75">
      <c r="A334" s="30" t="s">
        <v>0</v>
      </c>
      <c r="B334" s="30">
        <v>7</v>
      </c>
      <c r="C334" s="5">
        <v>1968</v>
      </c>
      <c r="D334" s="5">
        <v>6</v>
      </c>
      <c r="E334" s="28">
        <v>0.2782917</v>
      </c>
      <c r="F334" s="28">
        <v>3.9852522</v>
      </c>
    </row>
    <row r="335" spans="1:6" ht="12.75">
      <c r="A335" s="30" t="s">
        <v>0</v>
      </c>
      <c r="B335" s="30">
        <v>7</v>
      </c>
      <c r="C335" s="5">
        <v>1968</v>
      </c>
      <c r="D335" s="5">
        <v>7</v>
      </c>
      <c r="E335" s="28">
        <v>0.2178584</v>
      </c>
      <c r="F335" s="28">
        <v>3.1256472</v>
      </c>
    </row>
    <row r="336" spans="1:6" ht="12.75">
      <c r="A336" s="30" t="s">
        <v>0</v>
      </c>
      <c r="B336" s="30">
        <v>7</v>
      </c>
      <c r="C336" s="5">
        <v>1968</v>
      </c>
      <c r="D336" s="5">
        <v>8</v>
      </c>
      <c r="E336" s="28">
        <v>0.175788</v>
      </c>
      <c r="F336" s="28">
        <v>2.6670945999999995</v>
      </c>
    </row>
    <row r="337" spans="1:6" ht="12.75">
      <c r="A337" s="30" t="s">
        <v>0</v>
      </c>
      <c r="B337" s="30">
        <v>7</v>
      </c>
      <c r="C337" s="5">
        <v>1968</v>
      </c>
      <c r="D337" s="5">
        <v>9</v>
      </c>
      <c r="E337" s="28">
        <v>0.1419015</v>
      </c>
      <c r="F337" s="28">
        <v>2.0677605</v>
      </c>
    </row>
    <row r="338" spans="1:6" ht="12.75">
      <c r="A338" s="30" t="s">
        <v>0</v>
      </c>
      <c r="B338" s="30">
        <v>7</v>
      </c>
      <c r="C338" s="5">
        <v>1968</v>
      </c>
      <c r="D338" s="5">
        <v>10</v>
      </c>
      <c r="E338" s="28">
        <v>0.153225</v>
      </c>
      <c r="F338" s="28">
        <v>4.04865</v>
      </c>
    </row>
    <row r="339" spans="1:6" ht="12.75">
      <c r="A339" s="30" t="s">
        <v>0</v>
      </c>
      <c r="B339" s="30">
        <v>7</v>
      </c>
      <c r="C339" s="5">
        <v>1968</v>
      </c>
      <c r="D339" s="5">
        <v>11</v>
      </c>
      <c r="E339" s="28">
        <v>0.200873</v>
      </c>
      <c r="F339" s="28">
        <v>8.5190465</v>
      </c>
    </row>
    <row r="340" spans="1:6" ht="12.75">
      <c r="A340" s="30" t="s">
        <v>0</v>
      </c>
      <c r="B340" s="30">
        <v>7</v>
      </c>
      <c r="C340" s="5">
        <v>1968</v>
      </c>
      <c r="D340" s="5">
        <v>12</v>
      </c>
      <c r="E340" s="28">
        <v>0.0525546</v>
      </c>
      <c r="F340" s="28">
        <v>1.9970748</v>
      </c>
    </row>
    <row r="341" spans="1:6" ht="12.75">
      <c r="A341" s="30" t="s">
        <v>0</v>
      </c>
      <c r="B341" s="30">
        <v>7</v>
      </c>
      <c r="C341" s="5">
        <v>1969</v>
      </c>
      <c r="D341" s="5">
        <v>1</v>
      </c>
      <c r="E341" s="28">
        <v>0.011562</v>
      </c>
      <c r="F341" s="28">
        <v>0.279005</v>
      </c>
    </row>
    <row r="342" spans="1:6" ht="12.75">
      <c r="A342" s="30" t="s">
        <v>0</v>
      </c>
      <c r="B342" s="30">
        <v>7</v>
      </c>
      <c r="C342" s="5">
        <v>1969</v>
      </c>
      <c r="D342" s="5">
        <v>2</v>
      </c>
      <c r="E342" s="28">
        <v>0.00596</v>
      </c>
      <c r="F342" s="28">
        <v>0.12394000000000001</v>
      </c>
    </row>
    <row r="343" spans="1:6" ht="12.75">
      <c r="A343" s="30" t="s">
        <v>0</v>
      </c>
      <c r="B343" s="30">
        <v>7</v>
      </c>
      <c r="C343" s="5">
        <v>1969</v>
      </c>
      <c r="D343" s="5">
        <v>3</v>
      </c>
      <c r="E343" s="28">
        <v>1.7633124</v>
      </c>
      <c r="F343" s="28">
        <v>45.3750084</v>
      </c>
    </row>
    <row r="344" spans="1:6" ht="12.75">
      <c r="A344" s="30" t="s">
        <v>0</v>
      </c>
      <c r="B344" s="30">
        <v>7</v>
      </c>
      <c r="C344" s="5">
        <v>1969</v>
      </c>
      <c r="D344" s="5">
        <v>4</v>
      </c>
      <c r="E344" s="28">
        <v>3.1179522</v>
      </c>
      <c r="F344" s="28">
        <v>49.5093016</v>
      </c>
    </row>
    <row r="345" spans="1:6" ht="12.75">
      <c r="A345" s="30" t="s">
        <v>0</v>
      </c>
      <c r="B345" s="30">
        <v>7</v>
      </c>
      <c r="C345" s="5">
        <v>1969</v>
      </c>
      <c r="D345" s="5">
        <v>5</v>
      </c>
      <c r="E345" s="28">
        <v>1.3402857</v>
      </c>
      <c r="F345" s="28">
        <v>27.516399299999996</v>
      </c>
    </row>
    <row r="346" spans="1:6" ht="12.75">
      <c r="A346" s="30" t="s">
        <v>0</v>
      </c>
      <c r="B346" s="30">
        <v>7</v>
      </c>
      <c r="C346" s="5">
        <v>1969</v>
      </c>
      <c r="D346" s="5">
        <v>6</v>
      </c>
      <c r="E346" s="28">
        <v>0.2571156</v>
      </c>
      <c r="F346" s="28">
        <v>4.1461686</v>
      </c>
    </row>
    <row r="347" spans="1:6" ht="12.75">
      <c r="A347" s="30" t="s">
        <v>0</v>
      </c>
      <c r="B347" s="30">
        <v>7</v>
      </c>
      <c r="C347" s="5">
        <v>1969</v>
      </c>
      <c r="D347" s="5">
        <v>7</v>
      </c>
      <c r="E347" s="28">
        <v>0.1384196</v>
      </c>
      <c r="F347" s="28">
        <v>1.984851</v>
      </c>
    </row>
    <row r="348" spans="1:6" ht="12.75">
      <c r="A348" s="30" t="s">
        <v>0</v>
      </c>
      <c r="B348" s="30">
        <v>7</v>
      </c>
      <c r="C348" s="5">
        <v>1969</v>
      </c>
      <c r="D348" s="5">
        <v>8</v>
      </c>
      <c r="E348" s="28">
        <v>0.0152075</v>
      </c>
      <c r="F348" s="28">
        <v>0.2187115</v>
      </c>
    </row>
    <row r="349" spans="1:6" ht="12.75">
      <c r="A349" s="30" t="s">
        <v>0</v>
      </c>
      <c r="B349" s="30">
        <v>7</v>
      </c>
      <c r="C349" s="5">
        <v>1969</v>
      </c>
      <c r="D349" s="5">
        <v>9</v>
      </c>
      <c r="E349" s="28">
        <v>0.03219</v>
      </c>
      <c r="F349" s="28">
        <v>0.46941900000000003</v>
      </c>
    </row>
    <row r="350" spans="1:6" ht="12.75">
      <c r="A350" s="30" t="s">
        <v>0</v>
      </c>
      <c r="B350" s="30">
        <v>7</v>
      </c>
      <c r="C350" s="5">
        <v>1969</v>
      </c>
      <c r="D350" s="5">
        <v>10</v>
      </c>
      <c r="E350" s="28">
        <v>0.178038</v>
      </c>
      <c r="F350" s="28">
        <v>4.5646965</v>
      </c>
    </row>
    <row r="351" spans="1:6" ht="12.75">
      <c r="A351" s="30" t="s">
        <v>0</v>
      </c>
      <c r="B351" s="30">
        <v>7</v>
      </c>
      <c r="C351" s="5">
        <v>1969</v>
      </c>
      <c r="D351" s="5">
        <v>11</v>
      </c>
      <c r="E351" s="28">
        <v>1.0165376</v>
      </c>
      <c r="F351" s="28">
        <v>32.050257599999995</v>
      </c>
    </row>
    <row r="352" spans="1:6" ht="12.75">
      <c r="A352" s="30" t="s">
        <v>0</v>
      </c>
      <c r="B352" s="30">
        <v>7</v>
      </c>
      <c r="C352" s="5">
        <v>1969</v>
      </c>
      <c r="D352" s="5">
        <v>12</v>
      </c>
      <c r="E352" s="28">
        <v>0.7182604</v>
      </c>
      <c r="F352" s="28">
        <v>16.050357400000003</v>
      </c>
    </row>
    <row r="353" spans="1:6" ht="12.75">
      <c r="A353" s="30" t="s">
        <v>0</v>
      </c>
      <c r="B353" s="30">
        <v>7</v>
      </c>
      <c r="C353" s="5">
        <v>1970</v>
      </c>
      <c r="D353" s="5">
        <v>1</v>
      </c>
      <c r="E353" s="28">
        <v>13.7821125</v>
      </c>
      <c r="F353" s="28">
        <v>276.49037999999996</v>
      </c>
    </row>
    <row r="354" spans="1:6" ht="12.75">
      <c r="A354" s="30" t="s">
        <v>0</v>
      </c>
      <c r="B354" s="30">
        <v>7</v>
      </c>
      <c r="C354" s="5">
        <v>1970</v>
      </c>
      <c r="D354" s="5">
        <v>2</v>
      </c>
      <c r="E354" s="28">
        <v>3.1156951</v>
      </c>
      <c r="F354" s="28">
        <v>46.113967099999996</v>
      </c>
    </row>
    <row r="355" spans="1:6" ht="12.75">
      <c r="A355" s="30" t="s">
        <v>0</v>
      </c>
      <c r="B355" s="30">
        <v>7</v>
      </c>
      <c r="C355" s="5">
        <v>1970</v>
      </c>
      <c r="D355" s="5">
        <v>3</v>
      </c>
      <c r="E355" s="28">
        <v>1.092875</v>
      </c>
      <c r="F355" s="28">
        <v>17.941885</v>
      </c>
    </row>
    <row r="356" spans="1:6" ht="12.75">
      <c r="A356" s="30" t="s">
        <v>0</v>
      </c>
      <c r="B356" s="30">
        <v>7</v>
      </c>
      <c r="C356" s="5">
        <v>1970</v>
      </c>
      <c r="D356" s="5">
        <v>4</v>
      </c>
      <c r="E356" s="28">
        <v>0.3514472</v>
      </c>
      <c r="F356" s="28">
        <v>5.1604787000000005</v>
      </c>
    </row>
    <row r="357" spans="1:6" ht="12.75">
      <c r="A357" s="30" t="s">
        <v>0</v>
      </c>
      <c r="B357" s="30">
        <v>7</v>
      </c>
      <c r="C357" s="5">
        <v>1970</v>
      </c>
      <c r="D357" s="5">
        <v>5</v>
      </c>
      <c r="E357" s="28">
        <v>0.2099955</v>
      </c>
      <c r="F357" s="28">
        <v>8.4876363</v>
      </c>
    </row>
    <row r="358" spans="1:6" ht="12.75">
      <c r="A358" s="30" t="s">
        <v>0</v>
      </c>
      <c r="B358" s="30">
        <v>7</v>
      </c>
      <c r="C358" s="5">
        <v>1970</v>
      </c>
      <c r="D358" s="5">
        <v>6</v>
      </c>
      <c r="E358" s="28">
        <v>0.2555806</v>
      </c>
      <c r="F358" s="28">
        <v>6.7269217999999995</v>
      </c>
    </row>
    <row r="359" spans="1:6" ht="12.75">
      <c r="A359" s="30" t="s">
        <v>0</v>
      </c>
      <c r="B359" s="30">
        <v>7</v>
      </c>
      <c r="C359" s="5">
        <v>1970</v>
      </c>
      <c r="D359" s="5">
        <v>7</v>
      </c>
      <c r="E359" s="28">
        <v>0.1662888</v>
      </c>
      <c r="F359" s="28">
        <v>2.384478</v>
      </c>
    </row>
    <row r="360" spans="1:6" ht="12.75">
      <c r="A360" s="30" t="s">
        <v>0</v>
      </c>
      <c r="B360" s="30">
        <v>7</v>
      </c>
      <c r="C360" s="5">
        <v>1970</v>
      </c>
      <c r="D360" s="5">
        <v>8</v>
      </c>
      <c r="E360" s="28">
        <v>0.0470799</v>
      </c>
      <c r="F360" s="28">
        <v>0.7160967</v>
      </c>
    </row>
    <row r="361" spans="1:6" ht="12.75">
      <c r="A361" s="30" t="s">
        <v>0</v>
      </c>
      <c r="B361" s="30">
        <v>7</v>
      </c>
      <c r="C361" s="5">
        <v>1970</v>
      </c>
      <c r="D361" s="5">
        <v>9</v>
      </c>
      <c r="E361" s="28">
        <v>0.0354744</v>
      </c>
      <c r="F361" s="28">
        <v>0.5221008</v>
      </c>
    </row>
    <row r="362" spans="1:6" ht="12.75">
      <c r="A362" s="30" t="s">
        <v>0</v>
      </c>
      <c r="B362" s="30">
        <v>7</v>
      </c>
      <c r="C362" s="5">
        <v>1970</v>
      </c>
      <c r="D362" s="5">
        <v>10</v>
      </c>
      <c r="E362" s="28">
        <v>0.0078948</v>
      </c>
      <c r="F362" s="28">
        <v>0.11303640000000001</v>
      </c>
    </row>
    <row r="363" spans="1:6" ht="12.75">
      <c r="A363" s="30" t="s">
        <v>0</v>
      </c>
      <c r="B363" s="30">
        <v>7</v>
      </c>
      <c r="C363" s="5">
        <v>1970</v>
      </c>
      <c r="D363" s="5">
        <v>11</v>
      </c>
      <c r="E363" s="28">
        <v>0.0750825</v>
      </c>
      <c r="F363" s="28">
        <v>3.0059625</v>
      </c>
    </row>
    <row r="364" spans="1:6" ht="12.75">
      <c r="A364" s="30" t="s">
        <v>0</v>
      </c>
      <c r="B364" s="30">
        <v>7</v>
      </c>
      <c r="C364" s="5">
        <v>1970</v>
      </c>
      <c r="D364" s="5">
        <v>12</v>
      </c>
      <c r="E364" s="28">
        <v>0.2928668</v>
      </c>
      <c r="F364" s="28">
        <v>7.4721872000000005</v>
      </c>
    </row>
    <row r="365" spans="1:6" ht="12.75">
      <c r="A365" s="30" t="s">
        <v>0</v>
      </c>
      <c r="B365" s="30">
        <v>7</v>
      </c>
      <c r="C365" s="5">
        <v>1971</v>
      </c>
      <c r="D365" s="5">
        <v>1</v>
      </c>
      <c r="E365" s="28">
        <v>1.1833512</v>
      </c>
      <c r="F365" s="28">
        <v>32.366661</v>
      </c>
    </row>
    <row r="366" spans="1:6" ht="12.75">
      <c r="A366" s="30" t="s">
        <v>0</v>
      </c>
      <c r="B366" s="30">
        <v>7</v>
      </c>
      <c r="C366" s="5">
        <v>1971</v>
      </c>
      <c r="D366" s="5">
        <v>2</v>
      </c>
      <c r="E366" s="28">
        <v>1.5781184</v>
      </c>
      <c r="F366" s="28">
        <v>22.7753056</v>
      </c>
    </row>
    <row r="367" spans="1:6" ht="12.75">
      <c r="A367" s="30" t="s">
        <v>0</v>
      </c>
      <c r="B367" s="30">
        <v>7</v>
      </c>
      <c r="C367" s="5">
        <v>1971</v>
      </c>
      <c r="D367" s="5">
        <v>3</v>
      </c>
      <c r="E367" s="28">
        <v>0.5967767</v>
      </c>
      <c r="F367" s="28">
        <v>14.912169200000001</v>
      </c>
    </row>
    <row r="368" spans="1:6" ht="12.75">
      <c r="A368" s="30" t="s">
        <v>0</v>
      </c>
      <c r="B368" s="30">
        <v>7</v>
      </c>
      <c r="C368" s="5">
        <v>1971</v>
      </c>
      <c r="D368" s="5">
        <v>4</v>
      </c>
      <c r="E368" s="28">
        <v>2.133852</v>
      </c>
      <c r="F368" s="28">
        <v>110.234504</v>
      </c>
    </row>
    <row r="369" spans="1:6" ht="12.75">
      <c r="A369" s="30" t="s">
        <v>0</v>
      </c>
      <c r="B369" s="30">
        <v>7</v>
      </c>
      <c r="C369" s="5">
        <v>1971</v>
      </c>
      <c r="D369" s="5">
        <v>5</v>
      </c>
      <c r="E369" s="28">
        <v>3.2760582</v>
      </c>
      <c r="F369" s="28">
        <v>71.5780623</v>
      </c>
    </row>
    <row r="370" spans="1:6" ht="12.75">
      <c r="A370" s="30" t="s">
        <v>0</v>
      </c>
      <c r="B370" s="30">
        <v>7</v>
      </c>
      <c r="C370" s="5">
        <v>1971</v>
      </c>
      <c r="D370" s="5">
        <v>6</v>
      </c>
      <c r="E370" s="28">
        <v>2.298582</v>
      </c>
      <c r="F370" s="28">
        <v>64.39752</v>
      </c>
    </row>
    <row r="371" spans="1:6" ht="12.75">
      <c r="A371" s="30" t="s">
        <v>0</v>
      </c>
      <c r="B371" s="30">
        <v>7</v>
      </c>
      <c r="C371" s="5">
        <v>1971</v>
      </c>
      <c r="D371" s="5">
        <v>7</v>
      </c>
      <c r="E371" s="28">
        <v>0.5078472</v>
      </c>
      <c r="F371" s="28">
        <v>8.2849956</v>
      </c>
    </row>
    <row r="372" spans="1:6" ht="12.75">
      <c r="A372" s="30" t="s">
        <v>0</v>
      </c>
      <c r="B372" s="30">
        <v>7</v>
      </c>
      <c r="C372" s="5">
        <v>1971</v>
      </c>
      <c r="D372" s="5">
        <v>8</v>
      </c>
      <c r="E372" s="28">
        <v>0.122246</v>
      </c>
      <c r="F372" s="28">
        <v>1.7677415</v>
      </c>
    </row>
    <row r="373" spans="1:6" ht="12.75">
      <c r="A373" s="30" t="s">
        <v>0</v>
      </c>
      <c r="B373" s="30">
        <v>7</v>
      </c>
      <c r="C373" s="5">
        <v>1971</v>
      </c>
      <c r="D373" s="5">
        <v>9</v>
      </c>
      <c r="E373" s="28">
        <v>0.0358208</v>
      </c>
      <c r="F373" s="28">
        <v>0.5133696</v>
      </c>
    </row>
    <row r="374" spans="1:6" ht="12.75">
      <c r="A374" s="30" t="s">
        <v>0</v>
      </c>
      <c r="B374" s="30">
        <v>7</v>
      </c>
      <c r="C374" s="5">
        <v>1971</v>
      </c>
      <c r="D374" s="5">
        <v>10</v>
      </c>
      <c r="E374" s="28">
        <v>0.0378714</v>
      </c>
      <c r="F374" s="28">
        <v>0.5547514</v>
      </c>
    </row>
    <row r="375" spans="1:6" ht="12.75">
      <c r="A375" s="30" t="s">
        <v>0</v>
      </c>
      <c r="B375" s="30">
        <v>7</v>
      </c>
      <c r="C375" s="5">
        <v>1971</v>
      </c>
      <c r="D375" s="5">
        <v>11</v>
      </c>
      <c r="E375" s="28">
        <v>0.030996</v>
      </c>
      <c r="F375" s="28">
        <v>0.447146</v>
      </c>
    </row>
    <row r="376" spans="1:6" ht="12.75">
      <c r="A376" s="30" t="s">
        <v>0</v>
      </c>
      <c r="B376" s="30">
        <v>7</v>
      </c>
      <c r="C376" s="5">
        <v>1971</v>
      </c>
      <c r="D376" s="5">
        <v>12</v>
      </c>
      <c r="E376" s="28">
        <v>0.062868</v>
      </c>
      <c r="F376" s="28">
        <v>0.945724</v>
      </c>
    </row>
    <row r="377" spans="1:6" ht="12.75">
      <c r="A377" s="30" t="s">
        <v>0</v>
      </c>
      <c r="B377" s="30">
        <v>7</v>
      </c>
      <c r="C377" s="5">
        <v>1972</v>
      </c>
      <c r="D377" s="5">
        <v>1</v>
      </c>
      <c r="E377" s="28">
        <v>0.4064904</v>
      </c>
      <c r="F377" s="28">
        <v>19.692477</v>
      </c>
    </row>
    <row r="378" spans="1:6" ht="12.75">
      <c r="A378" s="30" t="s">
        <v>0</v>
      </c>
      <c r="B378" s="30">
        <v>7</v>
      </c>
      <c r="C378" s="5">
        <v>1972</v>
      </c>
      <c r="D378" s="5">
        <v>2</v>
      </c>
      <c r="E378" s="28">
        <v>7.6705902</v>
      </c>
      <c r="F378" s="28">
        <v>163.0492122</v>
      </c>
    </row>
    <row r="379" spans="1:6" ht="12.75">
      <c r="A379" s="30" t="s">
        <v>0</v>
      </c>
      <c r="B379" s="30">
        <v>7</v>
      </c>
      <c r="C379" s="5">
        <v>1972</v>
      </c>
      <c r="D379" s="5">
        <v>3</v>
      </c>
      <c r="E379" s="28">
        <v>3.5261637</v>
      </c>
      <c r="F379" s="28">
        <v>86.7379625</v>
      </c>
    </row>
    <row r="380" spans="1:6" ht="12.75">
      <c r="A380" s="30" t="s">
        <v>0</v>
      </c>
      <c r="B380" s="30">
        <v>7</v>
      </c>
      <c r="C380" s="5">
        <v>1972</v>
      </c>
      <c r="D380" s="5">
        <v>4</v>
      </c>
      <c r="E380" s="28">
        <v>1.2411711</v>
      </c>
      <c r="F380" s="28">
        <v>20.2406364</v>
      </c>
    </row>
    <row r="381" spans="1:6" ht="12.75">
      <c r="A381" s="30" t="s">
        <v>0</v>
      </c>
      <c r="B381" s="30">
        <v>7</v>
      </c>
      <c r="C381" s="5">
        <v>1972</v>
      </c>
      <c r="D381" s="5">
        <v>5</v>
      </c>
      <c r="E381" s="28">
        <v>0.5014321</v>
      </c>
      <c r="F381" s="28">
        <v>7.4477013</v>
      </c>
    </row>
    <row r="382" spans="1:6" ht="12.75">
      <c r="A382" s="30" t="s">
        <v>0</v>
      </c>
      <c r="B382" s="30">
        <v>7</v>
      </c>
      <c r="C382" s="5">
        <v>1972</v>
      </c>
      <c r="D382" s="5">
        <v>6</v>
      </c>
      <c r="E382" s="28">
        <v>0.1732409</v>
      </c>
      <c r="F382" s="28">
        <v>2.5428473</v>
      </c>
    </row>
    <row r="383" spans="1:6" ht="12.75">
      <c r="A383" s="30" t="s">
        <v>0</v>
      </c>
      <c r="B383" s="30">
        <v>7</v>
      </c>
      <c r="C383" s="5">
        <v>1972</v>
      </c>
      <c r="D383" s="5">
        <v>7</v>
      </c>
      <c r="E383" s="28">
        <v>0.0919904</v>
      </c>
      <c r="F383" s="28">
        <v>1.4405800000000002</v>
      </c>
    </row>
    <row r="384" spans="1:6" ht="12.75">
      <c r="A384" s="30" t="s">
        <v>0</v>
      </c>
      <c r="B384" s="30">
        <v>7</v>
      </c>
      <c r="C384" s="5">
        <v>1972</v>
      </c>
      <c r="D384" s="5">
        <v>8</v>
      </c>
      <c r="E384" s="28">
        <v>0.030646</v>
      </c>
      <c r="F384" s="28">
        <v>0.44106360000000006</v>
      </c>
    </row>
    <row r="385" spans="1:6" ht="12.75">
      <c r="A385" s="30" t="s">
        <v>0</v>
      </c>
      <c r="B385" s="30">
        <v>7</v>
      </c>
      <c r="C385" s="5">
        <v>1972</v>
      </c>
      <c r="D385" s="5">
        <v>9</v>
      </c>
      <c r="E385" s="28">
        <v>0.0362576</v>
      </c>
      <c r="F385" s="28">
        <v>0.7623426999999999</v>
      </c>
    </row>
    <row r="386" spans="1:6" ht="12.75">
      <c r="A386" s="30" t="s">
        <v>0</v>
      </c>
      <c r="B386" s="30">
        <v>7</v>
      </c>
      <c r="C386" s="5">
        <v>1972</v>
      </c>
      <c r="D386" s="5">
        <v>10</v>
      </c>
      <c r="E386" s="28">
        <v>0.8154936</v>
      </c>
      <c r="F386" s="28">
        <v>29.827425600000005</v>
      </c>
    </row>
    <row r="387" spans="1:6" ht="12.75">
      <c r="A387" s="30" t="s">
        <v>0</v>
      </c>
      <c r="B387" s="30">
        <v>7</v>
      </c>
      <c r="C387" s="5">
        <v>1972</v>
      </c>
      <c r="D387" s="5">
        <v>11</v>
      </c>
      <c r="E387" s="28">
        <v>1.8712735</v>
      </c>
      <c r="F387" s="28">
        <v>56.489579500000005</v>
      </c>
    </row>
    <row r="388" spans="1:6" ht="12.75">
      <c r="A388" s="30" t="s">
        <v>0</v>
      </c>
      <c r="B388" s="30">
        <v>7</v>
      </c>
      <c r="C388" s="5">
        <v>1972</v>
      </c>
      <c r="D388" s="5">
        <v>12</v>
      </c>
      <c r="E388" s="28">
        <v>2.716258</v>
      </c>
      <c r="F388" s="28">
        <v>127.320503</v>
      </c>
    </row>
    <row r="389" spans="1:6" ht="12.75">
      <c r="A389" s="30" t="s">
        <v>0</v>
      </c>
      <c r="B389" s="30">
        <v>7</v>
      </c>
      <c r="C389" s="5">
        <v>1973</v>
      </c>
      <c r="D389" s="5">
        <v>1</v>
      </c>
      <c r="E389" s="28">
        <v>2.5185132</v>
      </c>
      <c r="F389" s="28">
        <v>148.66475400000002</v>
      </c>
    </row>
    <row r="390" spans="1:6" ht="12.75">
      <c r="A390" s="30" t="s">
        <v>0</v>
      </c>
      <c r="B390" s="30">
        <v>7</v>
      </c>
      <c r="C390" s="5">
        <v>1973</v>
      </c>
      <c r="D390" s="5">
        <v>2</v>
      </c>
      <c r="E390" s="28">
        <v>1.5529875</v>
      </c>
      <c r="F390" s="28">
        <v>23.0877475</v>
      </c>
    </row>
    <row r="391" spans="1:6" ht="12.75">
      <c r="A391" s="30" t="s">
        <v>0</v>
      </c>
      <c r="B391" s="30">
        <v>7</v>
      </c>
      <c r="C391" s="5">
        <v>1973</v>
      </c>
      <c r="D391" s="5">
        <v>3</v>
      </c>
      <c r="E391" s="28">
        <v>1.0014696</v>
      </c>
      <c r="F391" s="28">
        <v>15.0411456</v>
      </c>
    </row>
    <row r="392" spans="1:6" ht="12.75">
      <c r="A392" s="30" t="s">
        <v>0</v>
      </c>
      <c r="B392" s="30">
        <v>7</v>
      </c>
      <c r="C392" s="5">
        <v>1973</v>
      </c>
      <c r="D392" s="5">
        <v>4</v>
      </c>
      <c r="E392" s="28">
        <v>0.465408</v>
      </c>
      <c r="F392" s="28">
        <v>7.472384000000001</v>
      </c>
    </row>
    <row r="393" spans="1:6" ht="12.75">
      <c r="A393" s="30" t="s">
        <v>0</v>
      </c>
      <c r="B393" s="30">
        <v>7</v>
      </c>
      <c r="C393" s="5">
        <v>1973</v>
      </c>
      <c r="D393" s="5">
        <v>5</v>
      </c>
      <c r="E393" s="28">
        <v>1.6080215</v>
      </c>
      <c r="F393" s="28">
        <v>79.5565745</v>
      </c>
    </row>
    <row r="394" spans="1:6" ht="12.75">
      <c r="A394" s="30" t="s">
        <v>0</v>
      </c>
      <c r="B394" s="30">
        <v>7</v>
      </c>
      <c r="C394" s="5">
        <v>1973</v>
      </c>
      <c r="D394" s="5">
        <v>6</v>
      </c>
      <c r="E394" s="28">
        <v>1.2629232</v>
      </c>
      <c r="F394" s="28">
        <v>20.2556343</v>
      </c>
    </row>
    <row r="395" spans="1:6" ht="12.75">
      <c r="A395" s="30" t="s">
        <v>0</v>
      </c>
      <c r="B395" s="30">
        <v>7</v>
      </c>
      <c r="C395" s="5">
        <v>1973</v>
      </c>
      <c r="D395" s="5">
        <v>7</v>
      </c>
      <c r="E395" s="28">
        <v>0.2109506</v>
      </c>
      <c r="F395" s="28">
        <v>3.2250992</v>
      </c>
    </row>
    <row r="396" spans="1:6" ht="12.75">
      <c r="A396" s="30" t="s">
        <v>0</v>
      </c>
      <c r="B396" s="30">
        <v>7</v>
      </c>
      <c r="C396" s="5">
        <v>1973</v>
      </c>
      <c r="D396" s="5">
        <v>8</v>
      </c>
      <c r="E396" s="28">
        <v>0.0470592</v>
      </c>
      <c r="F396" s="28">
        <v>0.673664</v>
      </c>
    </row>
    <row r="397" spans="1:6" ht="12.75">
      <c r="A397" s="30" t="s">
        <v>0</v>
      </c>
      <c r="B397" s="30">
        <v>7</v>
      </c>
      <c r="C397" s="5">
        <v>1973</v>
      </c>
      <c r="D397" s="5">
        <v>9</v>
      </c>
      <c r="E397" s="28">
        <v>0.047941</v>
      </c>
      <c r="F397" s="28">
        <v>0.7024235</v>
      </c>
    </row>
    <row r="398" spans="1:6" ht="12.75">
      <c r="A398" s="30" t="s">
        <v>0</v>
      </c>
      <c r="B398" s="30">
        <v>7</v>
      </c>
      <c r="C398" s="5">
        <v>1973</v>
      </c>
      <c r="D398" s="5">
        <v>10</v>
      </c>
      <c r="E398" s="28">
        <v>0.0721616</v>
      </c>
      <c r="F398" s="28">
        <v>2.1199744000000003</v>
      </c>
    </row>
    <row r="399" spans="1:6" ht="12.75">
      <c r="A399" s="30" t="s">
        <v>0</v>
      </c>
      <c r="B399" s="30">
        <v>7</v>
      </c>
      <c r="C399" s="5">
        <v>1973</v>
      </c>
      <c r="D399" s="5">
        <v>11</v>
      </c>
      <c r="E399" s="28">
        <v>0.7251544</v>
      </c>
      <c r="F399" s="28">
        <v>36.122299600000005</v>
      </c>
    </row>
    <row r="400" spans="1:6" ht="12.75">
      <c r="A400" s="30" t="s">
        <v>0</v>
      </c>
      <c r="B400" s="30">
        <v>7</v>
      </c>
      <c r="C400" s="5">
        <v>1973</v>
      </c>
      <c r="D400" s="5">
        <v>12</v>
      </c>
      <c r="E400" s="28">
        <v>0.8519118</v>
      </c>
      <c r="F400" s="28">
        <v>40.880482799999996</v>
      </c>
    </row>
    <row r="401" spans="1:6" ht="12.75">
      <c r="A401" s="30" t="s">
        <v>0</v>
      </c>
      <c r="B401" s="30">
        <v>7</v>
      </c>
      <c r="C401" s="5">
        <v>1974</v>
      </c>
      <c r="D401" s="5">
        <v>1</v>
      </c>
      <c r="E401" s="28">
        <v>2.2322286</v>
      </c>
      <c r="F401" s="28">
        <v>103.11869820000001</v>
      </c>
    </row>
    <row r="402" spans="1:6" ht="12.75">
      <c r="A402" s="30" t="s">
        <v>0</v>
      </c>
      <c r="B402" s="30">
        <v>7</v>
      </c>
      <c r="C402" s="5">
        <v>1974</v>
      </c>
      <c r="D402" s="5">
        <v>2</v>
      </c>
      <c r="E402" s="28">
        <v>0.259806</v>
      </c>
      <c r="F402" s="28">
        <v>8.649579000000001</v>
      </c>
    </row>
    <row r="403" spans="1:6" ht="12.75">
      <c r="A403" s="30" t="s">
        <v>0</v>
      </c>
      <c r="B403" s="30">
        <v>7</v>
      </c>
      <c r="C403" s="5">
        <v>1974</v>
      </c>
      <c r="D403" s="5">
        <v>3</v>
      </c>
      <c r="E403" s="28">
        <v>1.0096754</v>
      </c>
      <c r="F403" s="28">
        <v>25.1385324</v>
      </c>
    </row>
    <row r="404" spans="1:6" ht="12.75">
      <c r="A404" s="30" t="s">
        <v>0</v>
      </c>
      <c r="B404" s="30">
        <v>7</v>
      </c>
      <c r="C404" s="5">
        <v>1974</v>
      </c>
      <c r="D404" s="5">
        <v>4</v>
      </c>
      <c r="E404" s="28">
        <v>2.72818</v>
      </c>
      <c r="F404" s="28">
        <v>42.81683640000001</v>
      </c>
    </row>
    <row r="405" spans="1:6" ht="12.75">
      <c r="A405" s="30" t="s">
        <v>0</v>
      </c>
      <c r="B405" s="30">
        <v>7</v>
      </c>
      <c r="C405" s="5">
        <v>1974</v>
      </c>
      <c r="D405" s="5">
        <v>5</v>
      </c>
      <c r="E405" s="28">
        <v>1.3916003</v>
      </c>
      <c r="F405" s="28">
        <v>27.5872294</v>
      </c>
    </row>
    <row r="406" spans="1:6" ht="12.75">
      <c r="A406" s="30" t="s">
        <v>0</v>
      </c>
      <c r="B406" s="30">
        <v>7</v>
      </c>
      <c r="C406" s="5">
        <v>1974</v>
      </c>
      <c r="D406" s="5">
        <v>6</v>
      </c>
      <c r="E406" s="28">
        <v>0.7068256</v>
      </c>
      <c r="F406" s="28">
        <v>23.9505136</v>
      </c>
    </row>
    <row r="407" spans="1:6" ht="12.75">
      <c r="A407" s="30" t="s">
        <v>0</v>
      </c>
      <c r="B407" s="30">
        <v>7</v>
      </c>
      <c r="C407" s="5">
        <v>1974</v>
      </c>
      <c r="D407" s="5">
        <v>7</v>
      </c>
      <c r="E407" s="28">
        <v>0.644413</v>
      </c>
      <c r="F407" s="28">
        <v>9.2929376</v>
      </c>
    </row>
    <row r="408" spans="1:6" ht="12.75">
      <c r="A408" s="30" t="s">
        <v>0</v>
      </c>
      <c r="B408" s="30">
        <v>7</v>
      </c>
      <c r="C408" s="5">
        <v>1974</v>
      </c>
      <c r="D408" s="5">
        <v>8</v>
      </c>
      <c r="E408" s="28">
        <v>0.0506432</v>
      </c>
      <c r="F408" s="28">
        <v>0.726848</v>
      </c>
    </row>
    <row r="409" spans="1:6" ht="12.75">
      <c r="A409" s="30" t="s">
        <v>0</v>
      </c>
      <c r="B409" s="30">
        <v>7</v>
      </c>
      <c r="C409" s="5">
        <v>1974</v>
      </c>
      <c r="D409" s="5">
        <v>9</v>
      </c>
      <c r="E409" s="28">
        <v>0.0373648</v>
      </c>
      <c r="F409" s="28">
        <v>0.5361752</v>
      </c>
    </row>
    <row r="410" spans="1:6" ht="12.75">
      <c r="A410" s="30" t="s">
        <v>0</v>
      </c>
      <c r="B410" s="30">
        <v>7</v>
      </c>
      <c r="C410" s="5">
        <v>1974</v>
      </c>
      <c r="D410" s="5">
        <v>10</v>
      </c>
      <c r="E410" s="28">
        <v>0.0318936</v>
      </c>
      <c r="F410" s="28">
        <v>0.4556346</v>
      </c>
    </row>
    <row r="411" spans="1:6" ht="12.75">
      <c r="A411" s="30" t="s">
        <v>0</v>
      </c>
      <c r="B411" s="30">
        <v>7</v>
      </c>
      <c r="C411" s="5">
        <v>1974</v>
      </c>
      <c r="D411" s="5">
        <v>11</v>
      </c>
      <c r="E411" s="28">
        <v>0.1635876</v>
      </c>
      <c r="F411" s="28">
        <v>7.395775199999999</v>
      </c>
    </row>
    <row r="412" spans="1:6" ht="12.75">
      <c r="A412" s="30" t="s">
        <v>0</v>
      </c>
      <c r="B412" s="30">
        <v>7</v>
      </c>
      <c r="C412" s="5">
        <v>1974</v>
      </c>
      <c r="D412" s="5">
        <v>12</v>
      </c>
      <c r="E412" s="28">
        <v>0.1854368</v>
      </c>
      <c r="F412" s="28">
        <v>3.3983792</v>
      </c>
    </row>
    <row r="413" spans="1:6" ht="12.75">
      <c r="A413" s="30" t="s">
        <v>0</v>
      </c>
      <c r="B413" s="30">
        <v>7</v>
      </c>
      <c r="C413" s="5">
        <v>1975</v>
      </c>
      <c r="D413" s="5">
        <v>1</v>
      </c>
      <c r="E413" s="28">
        <v>0.7996075</v>
      </c>
      <c r="F413" s="28">
        <v>20.775705000000002</v>
      </c>
    </row>
    <row r="414" spans="1:6" ht="12.75">
      <c r="A414" s="30" t="s">
        <v>0</v>
      </c>
      <c r="B414" s="30">
        <v>7</v>
      </c>
      <c r="C414" s="5">
        <v>1975</v>
      </c>
      <c r="D414" s="5">
        <v>2</v>
      </c>
      <c r="E414" s="28">
        <v>1.9046748</v>
      </c>
      <c r="F414" s="28">
        <v>70.6373304</v>
      </c>
    </row>
    <row r="415" spans="1:6" ht="12.75">
      <c r="A415" s="30" t="s">
        <v>0</v>
      </c>
      <c r="B415" s="30">
        <v>7</v>
      </c>
      <c r="C415" s="5">
        <v>1975</v>
      </c>
      <c r="D415" s="5">
        <v>3</v>
      </c>
      <c r="E415" s="28">
        <v>2.2662288</v>
      </c>
      <c r="F415" s="28">
        <v>74.7645668</v>
      </c>
    </row>
    <row r="416" spans="1:6" ht="12.75">
      <c r="A416" s="30" t="s">
        <v>0</v>
      </c>
      <c r="B416" s="30">
        <v>7</v>
      </c>
      <c r="C416" s="5">
        <v>1975</v>
      </c>
      <c r="D416" s="5">
        <v>4</v>
      </c>
      <c r="E416" s="28">
        <v>1.251136</v>
      </c>
      <c r="F416" s="28">
        <v>20.202592000000003</v>
      </c>
    </row>
    <row r="417" spans="1:6" ht="12.75">
      <c r="A417" s="30" t="s">
        <v>0</v>
      </c>
      <c r="B417" s="30">
        <v>7</v>
      </c>
      <c r="C417" s="5">
        <v>1975</v>
      </c>
      <c r="D417" s="5">
        <v>5</v>
      </c>
      <c r="E417" s="28">
        <v>0.3655744</v>
      </c>
      <c r="F417" s="28">
        <v>9.9133376</v>
      </c>
    </row>
    <row r="418" spans="1:6" ht="12.75">
      <c r="A418" s="30" t="s">
        <v>0</v>
      </c>
      <c r="B418" s="30">
        <v>7</v>
      </c>
      <c r="C418" s="5">
        <v>1975</v>
      </c>
      <c r="D418" s="5">
        <v>6</v>
      </c>
      <c r="E418" s="28">
        <v>0.3184768</v>
      </c>
      <c r="F418" s="28">
        <v>5.039584</v>
      </c>
    </row>
    <row r="419" spans="1:6" ht="12.75">
      <c r="A419" s="30" t="s">
        <v>0</v>
      </c>
      <c r="B419" s="30">
        <v>7</v>
      </c>
      <c r="C419" s="5">
        <v>1975</v>
      </c>
      <c r="D419" s="5">
        <v>7</v>
      </c>
      <c r="E419" s="28">
        <v>0.0563174</v>
      </c>
      <c r="F419" s="28">
        <v>0.8085777999999999</v>
      </c>
    </row>
    <row r="420" spans="1:6" ht="12.75">
      <c r="A420" s="30" t="s">
        <v>0</v>
      </c>
      <c r="B420" s="30">
        <v>7</v>
      </c>
      <c r="C420" s="5">
        <v>1975</v>
      </c>
      <c r="D420" s="5">
        <v>8</v>
      </c>
      <c r="E420" s="28">
        <v>0.0342265</v>
      </c>
      <c r="F420" s="28">
        <v>0.4930394</v>
      </c>
    </row>
    <row r="421" spans="1:6" ht="12.75">
      <c r="A421" s="30" t="s">
        <v>0</v>
      </c>
      <c r="B421" s="30">
        <v>7</v>
      </c>
      <c r="C421" s="5">
        <v>1975</v>
      </c>
      <c r="D421" s="5">
        <v>9</v>
      </c>
      <c r="E421" s="28">
        <v>0.024843</v>
      </c>
      <c r="F421" s="28">
        <v>0.434091</v>
      </c>
    </row>
    <row r="422" spans="1:6" ht="12.75">
      <c r="A422" s="30" t="s">
        <v>0</v>
      </c>
      <c r="B422" s="30">
        <v>7</v>
      </c>
      <c r="C422" s="5">
        <v>1975</v>
      </c>
      <c r="D422" s="5">
        <v>10</v>
      </c>
      <c r="E422" s="28">
        <v>0.031705</v>
      </c>
      <c r="F422" s="28">
        <v>0.48297</v>
      </c>
    </row>
    <row r="423" spans="1:6" ht="12.75">
      <c r="A423" s="30" t="s">
        <v>0</v>
      </c>
      <c r="B423" s="30">
        <v>7</v>
      </c>
      <c r="C423" s="5">
        <v>1975</v>
      </c>
      <c r="D423" s="5">
        <v>11</v>
      </c>
      <c r="E423" s="28">
        <v>0.1141881</v>
      </c>
      <c r="F423" s="28">
        <v>2.1760662</v>
      </c>
    </row>
    <row r="424" spans="1:6" ht="12.75">
      <c r="A424" s="30" t="s">
        <v>0</v>
      </c>
      <c r="B424" s="30">
        <v>7</v>
      </c>
      <c r="C424" s="5">
        <v>1975</v>
      </c>
      <c r="D424" s="5">
        <v>12</v>
      </c>
      <c r="E424" s="28">
        <v>0.1627363</v>
      </c>
      <c r="F424" s="28">
        <v>4.745878</v>
      </c>
    </row>
    <row r="425" spans="1:6" ht="12.75">
      <c r="A425" s="30" t="s">
        <v>0</v>
      </c>
      <c r="B425" s="30">
        <v>7</v>
      </c>
      <c r="C425" s="5">
        <v>1976</v>
      </c>
      <c r="D425" s="5">
        <v>1</v>
      </c>
      <c r="E425" s="28">
        <v>0.18209</v>
      </c>
      <c r="F425" s="28">
        <v>4.343305000000001</v>
      </c>
    </row>
    <row r="426" spans="1:6" ht="12.75">
      <c r="A426" s="30" t="s">
        <v>0</v>
      </c>
      <c r="B426" s="30">
        <v>7</v>
      </c>
      <c r="C426" s="5">
        <v>1976</v>
      </c>
      <c r="D426" s="5">
        <v>2</v>
      </c>
      <c r="E426" s="28">
        <v>0.7077622</v>
      </c>
      <c r="F426" s="28">
        <v>21.3486215</v>
      </c>
    </row>
    <row r="427" spans="1:6" ht="12.75">
      <c r="A427" s="30" t="s">
        <v>0</v>
      </c>
      <c r="B427" s="30">
        <v>7</v>
      </c>
      <c r="C427" s="5">
        <v>1976</v>
      </c>
      <c r="D427" s="5">
        <v>3</v>
      </c>
      <c r="E427" s="28">
        <v>0.767746</v>
      </c>
      <c r="F427" s="28">
        <v>16.302689199999996</v>
      </c>
    </row>
    <row r="428" spans="1:6" ht="12.75">
      <c r="A428" s="30" t="s">
        <v>0</v>
      </c>
      <c r="B428" s="30">
        <v>7</v>
      </c>
      <c r="C428" s="5">
        <v>1976</v>
      </c>
      <c r="D428" s="5">
        <v>4</v>
      </c>
      <c r="E428" s="28">
        <v>0.4838883</v>
      </c>
      <c r="F428" s="28">
        <v>15.2235273</v>
      </c>
    </row>
    <row r="429" spans="1:6" ht="12.75">
      <c r="A429" s="30" t="s">
        <v>0</v>
      </c>
      <c r="B429" s="30">
        <v>7</v>
      </c>
      <c r="C429" s="5">
        <v>1976</v>
      </c>
      <c r="D429" s="5">
        <v>5</v>
      </c>
      <c r="E429" s="28">
        <v>0.570114</v>
      </c>
      <c r="F429" s="28">
        <v>8.41835</v>
      </c>
    </row>
    <row r="430" spans="1:6" ht="12.75">
      <c r="A430" s="30" t="s">
        <v>0</v>
      </c>
      <c r="B430" s="30">
        <v>7</v>
      </c>
      <c r="C430" s="5">
        <v>1976</v>
      </c>
      <c r="D430" s="5">
        <v>6</v>
      </c>
      <c r="E430" s="28">
        <v>0.139453</v>
      </c>
      <c r="F430" s="28">
        <v>2.0307372</v>
      </c>
    </row>
    <row r="431" spans="1:6" ht="12.75">
      <c r="A431" s="30" t="s">
        <v>0</v>
      </c>
      <c r="B431" s="30">
        <v>7</v>
      </c>
      <c r="C431" s="5">
        <v>1976</v>
      </c>
      <c r="D431" s="5">
        <v>7</v>
      </c>
      <c r="E431" s="28">
        <v>0.100777</v>
      </c>
      <c r="F431" s="28">
        <v>1.4640814999999998</v>
      </c>
    </row>
    <row r="432" spans="1:6" ht="12.75">
      <c r="A432" s="30" t="s">
        <v>0</v>
      </c>
      <c r="B432" s="30">
        <v>7</v>
      </c>
      <c r="C432" s="5">
        <v>1976</v>
      </c>
      <c r="D432" s="5">
        <v>8</v>
      </c>
      <c r="E432" s="28">
        <v>0.0378636</v>
      </c>
      <c r="F432" s="28">
        <v>0.809709</v>
      </c>
    </row>
    <row r="433" spans="1:6" ht="12.75">
      <c r="A433" s="30" t="s">
        <v>0</v>
      </c>
      <c r="B433" s="30">
        <v>7</v>
      </c>
      <c r="C433" s="5">
        <v>1976</v>
      </c>
      <c r="D433" s="5">
        <v>9</v>
      </c>
      <c r="E433" s="28">
        <v>0.061335</v>
      </c>
      <c r="F433" s="28">
        <v>2.2785599999999997</v>
      </c>
    </row>
    <row r="434" spans="1:6" ht="12.75">
      <c r="A434" s="30" t="s">
        <v>0</v>
      </c>
      <c r="B434" s="30">
        <v>7</v>
      </c>
      <c r="C434" s="5">
        <v>1976</v>
      </c>
      <c r="D434" s="5">
        <v>10</v>
      </c>
      <c r="E434" s="28">
        <v>0.32788</v>
      </c>
      <c r="F434" s="28">
        <v>15.07077</v>
      </c>
    </row>
    <row r="435" spans="1:6" ht="12.75">
      <c r="A435" s="30" t="s">
        <v>0</v>
      </c>
      <c r="B435" s="30">
        <v>7</v>
      </c>
      <c r="C435" s="5">
        <v>1976</v>
      </c>
      <c r="D435" s="5">
        <v>11</v>
      </c>
      <c r="E435" s="28">
        <v>1.0199007</v>
      </c>
      <c r="F435" s="28">
        <v>48.74709060000001</v>
      </c>
    </row>
    <row r="436" spans="1:6" ht="12.75">
      <c r="A436" s="30" t="s">
        <v>0</v>
      </c>
      <c r="B436" s="30">
        <v>7</v>
      </c>
      <c r="C436" s="5">
        <v>1976</v>
      </c>
      <c r="D436" s="5">
        <v>12</v>
      </c>
      <c r="E436" s="28">
        <v>0.62388</v>
      </c>
      <c r="F436" s="28">
        <v>31.048428</v>
      </c>
    </row>
    <row r="437" spans="1:6" ht="12.75">
      <c r="A437" s="30" t="s">
        <v>0</v>
      </c>
      <c r="B437" s="30">
        <v>7</v>
      </c>
      <c r="C437" s="5">
        <v>1977</v>
      </c>
      <c r="D437" s="5">
        <v>1</v>
      </c>
      <c r="E437" s="28">
        <v>2.7627345</v>
      </c>
      <c r="F437" s="28">
        <v>105.0585795</v>
      </c>
    </row>
    <row r="438" spans="1:6" ht="12.75">
      <c r="A438" s="30" t="s">
        <v>0</v>
      </c>
      <c r="B438" s="30">
        <v>7</v>
      </c>
      <c r="C438" s="5">
        <v>1977</v>
      </c>
      <c r="D438" s="5">
        <v>2</v>
      </c>
      <c r="E438" s="28">
        <v>3.1884843</v>
      </c>
      <c r="F438" s="28">
        <v>99.96124950000001</v>
      </c>
    </row>
    <row r="439" spans="1:6" ht="12.75">
      <c r="A439" s="30" t="s">
        <v>0</v>
      </c>
      <c r="B439" s="30">
        <v>7</v>
      </c>
      <c r="C439" s="5">
        <v>1977</v>
      </c>
      <c r="D439" s="5">
        <v>3</v>
      </c>
      <c r="E439" s="28">
        <v>2.491335</v>
      </c>
      <c r="F439" s="28">
        <v>40.4806347</v>
      </c>
    </row>
    <row r="440" spans="1:6" ht="12.75">
      <c r="A440" s="30" t="s">
        <v>0</v>
      </c>
      <c r="B440" s="30">
        <v>7</v>
      </c>
      <c r="C440" s="5">
        <v>1977</v>
      </c>
      <c r="D440" s="5">
        <v>4</v>
      </c>
      <c r="E440" s="28">
        <v>1.3154284</v>
      </c>
      <c r="F440" s="28">
        <v>21.965319200000003</v>
      </c>
    </row>
    <row r="441" spans="1:6" ht="12.75">
      <c r="A441" s="30" t="s">
        <v>0</v>
      </c>
      <c r="B441" s="30">
        <v>7</v>
      </c>
      <c r="C441" s="5">
        <v>1977</v>
      </c>
      <c r="D441" s="5">
        <v>5</v>
      </c>
      <c r="E441" s="28">
        <v>0.4960228</v>
      </c>
      <c r="F441" s="28">
        <v>7.598415200000001</v>
      </c>
    </row>
    <row r="442" spans="1:6" ht="12.75">
      <c r="A442" s="30" t="s">
        <v>0</v>
      </c>
      <c r="B442" s="30">
        <v>7</v>
      </c>
      <c r="C442" s="5">
        <v>1977</v>
      </c>
      <c r="D442" s="5">
        <v>6</v>
      </c>
      <c r="E442" s="28">
        <v>0.5576164</v>
      </c>
      <c r="F442" s="28">
        <v>11.531348399999999</v>
      </c>
    </row>
    <row r="443" spans="1:6" ht="12.75">
      <c r="A443" s="30" t="s">
        <v>0</v>
      </c>
      <c r="B443" s="30">
        <v>7</v>
      </c>
      <c r="C443" s="5">
        <v>1977</v>
      </c>
      <c r="D443" s="5">
        <v>7</v>
      </c>
      <c r="E443" s="28">
        <v>0.186975</v>
      </c>
      <c r="F443" s="28">
        <v>2.7742104</v>
      </c>
    </row>
    <row r="444" spans="1:6" ht="12.75">
      <c r="A444" s="30" t="s">
        <v>0</v>
      </c>
      <c r="B444" s="30">
        <v>7</v>
      </c>
      <c r="C444" s="5">
        <v>1977</v>
      </c>
      <c r="D444" s="5">
        <v>8</v>
      </c>
      <c r="E444" s="28">
        <v>0.0892997</v>
      </c>
      <c r="F444" s="28">
        <v>1.3204802</v>
      </c>
    </row>
    <row r="445" spans="1:6" ht="12.75">
      <c r="A445" s="30" t="s">
        <v>0</v>
      </c>
      <c r="B445" s="30">
        <v>7</v>
      </c>
      <c r="C445" s="5">
        <v>1977</v>
      </c>
      <c r="D445" s="5">
        <v>9</v>
      </c>
      <c r="E445" s="28">
        <v>0.0408062</v>
      </c>
      <c r="F445" s="28">
        <v>0.6102332</v>
      </c>
    </row>
    <row r="446" spans="1:6" ht="12.75">
      <c r="A446" s="30" t="s">
        <v>0</v>
      </c>
      <c r="B446" s="30">
        <v>7</v>
      </c>
      <c r="C446" s="5">
        <v>1977</v>
      </c>
      <c r="D446" s="5">
        <v>10</v>
      </c>
      <c r="E446" s="28">
        <v>0.2307603</v>
      </c>
      <c r="F446" s="28">
        <v>6.6857264999999995</v>
      </c>
    </row>
    <row r="447" spans="1:6" ht="12.75">
      <c r="A447" s="30" t="s">
        <v>0</v>
      </c>
      <c r="B447" s="30">
        <v>7</v>
      </c>
      <c r="C447" s="5">
        <v>1977</v>
      </c>
      <c r="D447" s="5">
        <v>11</v>
      </c>
      <c r="E447" s="28">
        <v>0.3432563</v>
      </c>
      <c r="F447" s="28">
        <v>9.3818641</v>
      </c>
    </row>
    <row r="448" spans="1:6" ht="12.75">
      <c r="A448" s="30" t="s">
        <v>0</v>
      </c>
      <c r="B448" s="30">
        <v>7</v>
      </c>
      <c r="C448" s="5">
        <v>1977</v>
      </c>
      <c r="D448" s="5">
        <v>12</v>
      </c>
      <c r="E448" s="28">
        <v>7.1544375</v>
      </c>
      <c r="F448" s="28">
        <v>220.12725</v>
      </c>
    </row>
    <row r="449" spans="1:6" ht="12.75">
      <c r="A449" s="30" t="s">
        <v>0</v>
      </c>
      <c r="B449" s="30">
        <v>7</v>
      </c>
      <c r="C449" s="5">
        <v>1978</v>
      </c>
      <c r="D449" s="5">
        <v>1</v>
      </c>
      <c r="E449" s="28">
        <v>2.4142414</v>
      </c>
      <c r="F449" s="28">
        <v>50.434736400000006</v>
      </c>
    </row>
    <row r="450" spans="1:6" ht="12.75">
      <c r="A450" s="30" t="s">
        <v>0</v>
      </c>
      <c r="B450" s="30">
        <v>7</v>
      </c>
      <c r="C450" s="5">
        <v>1978</v>
      </c>
      <c r="D450" s="5">
        <v>2</v>
      </c>
      <c r="E450" s="28">
        <v>5.7976914</v>
      </c>
      <c r="F450" s="28">
        <v>141.685155</v>
      </c>
    </row>
    <row r="451" spans="1:6" ht="12.75">
      <c r="A451" s="30" t="s">
        <v>0</v>
      </c>
      <c r="B451" s="30">
        <v>7</v>
      </c>
      <c r="C451" s="5">
        <v>1978</v>
      </c>
      <c r="D451" s="5">
        <v>3</v>
      </c>
      <c r="E451" s="28">
        <v>4.0675362</v>
      </c>
      <c r="F451" s="28">
        <v>85.28222219999999</v>
      </c>
    </row>
    <row r="452" spans="1:6" ht="12.75">
      <c r="A452" s="30" t="s">
        <v>0</v>
      </c>
      <c r="B452" s="30">
        <v>7</v>
      </c>
      <c r="C452" s="5">
        <v>1978</v>
      </c>
      <c r="D452" s="5">
        <v>4</v>
      </c>
      <c r="E452" s="28">
        <v>1.076101</v>
      </c>
      <c r="F452" s="28">
        <v>18.7841368</v>
      </c>
    </row>
    <row r="453" spans="1:6" ht="12.75">
      <c r="A453" s="30" t="s">
        <v>0</v>
      </c>
      <c r="B453" s="30">
        <v>7</v>
      </c>
      <c r="C453" s="5">
        <v>1978</v>
      </c>
      <c r="D453" s="5">
        <v>5</v>
      </c>
      <c r="E453" s="28">
        <v>2.710322</v>
      </c>
      <c r="F453" s="28">
        <v>65.12155</v>
      </c>
    </row>
    <row r="454" spans="1:6" ht="12.75">
      <c r="A454" s="30" t="s">
        <v>0</v>
      </c>
      <c r="B454" s="30">
        <v>7</v>
      </c>
      <c r="C454" s="5">
        <v>1978</v>
      </c>
      <c r="D454" s="5">
        <v>6</v>
      </c>
      <c r="E454" s="28">
        <v>0.6039464</v>
      </c>
      <c r="F454" s="28">
        <v>11.1545954</v>
      </c>
    </row>
    <row r="455" spans="1:6" ht="12.75">
      <c r="A455" s="30" t="s">
        <v>0</v>
      </c>
      <c r="B455" s="30">
        <v>7</v>
      </c>
      <c r="C455" s="5">
        <v>1978</v>
      </c>
      <c r="D455" s="5">
        <v>7</v>
      </c>
      <c r="E455" s="28">
        <v>0.3214222</v>
      </c>
      <c r="F455" s="28">
        <v>4.607329099999999</v>
      </c>
    </row>
    <row r="456" spans="1:6" ht="12.75">
      <c r="A456" s="30" t="s">
        <v>0</v>
      </c>
      <c r="B456" s="30">
        <v>7</v>
      </c>
      <c r="C456" s="5">
        <v>1978</v>
      </c>
      <c r="D456" s="5">
        <v>8</v>
      </c>
      <c r="E456" s="28">
        <v>0.0843796</v>
      </c>
      <c r="F456" s="28">
        <v>1.2106068</v>
      </c>
    </row>
    <row r="457" spans="1:6" ht="12.75">
      <c r="A457" s="30" t="s">
        <v>0</v>
      </c>
      <c r="B457" s="30">
        <v>7</v>
      </c>
      <c r="C457" s="5">
        <v>1978</v>
      </c>
      <c r="D457" s="5">
        <v>9</v>
      </c>
      <c r="E457" s="28">
        <v>0.0403641</v>
      </c>
      <c r="F457" s="28">
        <v>0.5777177</v>
      </c>
    </row>
    <row r="458" spans="1:6" ht="12.75">
      <c r="A458" s="30" t="s">
        <v>0</v>
      </c>
      <c r="B458" s="30">
        <v>7</v>
      </c>
      <c r="C458" s="5">
        <v>1978</v>
      </c>
      <c r="D458" s="5">
        <v>10</v>
      </c>
      <c r="E458" s="28">
        <v>0.0696714</v>
      </c>
      <c r="F458" s="28">
        <v>1.3927359</v>
      </c>
    </row>
    <row r="459" spans="1:6" ht="12.75">
      <c r="A459" s="30" t="s">
        <v>0</v>
      </c>
      <c r="B459" s="30">
        <v>7</v>
      </c>
      <c r="C459" s="5">
        <v>1978</v>
      </c>
      <c r="D459" s="5">
        <v>11</v>
      </c>
      <c r="E459" s="28">
        <v>0.2104451</v>
      </c>
      <c r="F459" s="28">
        <v>5.9462537</v>
      </c>
    </row>
    <row r="460" spans="1:6" ht="12.75">
      <c r="A460" s="30" t="s">
        <v>0</v>
      </c>
      <c r="B460" s="30">
        <v>7</v>
      </c>
      <c r="C460" s="5">
        <v>1978</v>
      </c>
      <c r="D460" s="5">
        <v>12</v>
      </c>
      <c r="E460" s="28">
        <v>4.8696392</v>
      </c>
      <c r="F460" s="28">
        <v>156.6790464</v>
      </c>
    </row>
    <row r="461" spans="1:6" ht="12.75">
      <c r="A461" s="30" t="s">
        <v>0</v>
      </c>
      <c r="B461" s="30">
        <v>7</v>
      </c>
      <c r="C461" s="5">
        <v>1979</v>
      </c>
      <c r="D461" s="5">
        <v>1</v>
      </c>
      <c r="E461" s="28">
        <v>5.1455287</v>
      </c>
      <c r="F461" s="28">
        <v>154.5950141</v>
      </c>
    </row>
    <row r="462" spans="1:6" ht="12.75">
      <c r="A462" s="30" t="s">
        <v>0</v>
      </c>
      <c r="B462" s="30">
        <v>7</v>
      </c>
      <c r="C462" s="5">
        <v>1979</v>
      </c>
      <c r="D462" s="5">
        <v>2</v>
      </c>
      <c r="E462" s="28">
        <v>9.6158205</v>
      </c>
      <c r="F462" s="28">
        <v>210.6738855</v>
      </c>
    </row>
    <row r="463" spans="1:6" ht="12.75">
      <c r="A463" s="30" t="s">
        <v>0</v>
      </c>
      <c r="B463" s="30">
        <v>7</v>
      </c>
      <c r="C463" s="5">
        <v>1979</v>
      </c>
      <c r="D463" s="5">
        <v>3</v>
      </c>
      <c r="E463" s="28">
        <v>4.2508173</v>
      </c>
      <c r="F463" s="28">
        <v>85.84406290000001</v>
      </c>
    </row>
    <row r="464" spans="1:6" ht="12.75">
      <c r="A464" s="30" t="s">
        <v>0</v>
      </c>
      <c r="B464" s="30">
        <v>7</v>
      </c>
      <c r="C464" s="5">
        <v>1979</v>
      </c>
      <c r="D464" s="5">
        <v>4</v>
      </c>
      <c r="E464" s="28">
        <v>5.2963078</v>
      </c>
      <c r="F464" s="28">
        <v>109.0814032</v>
      </c>
    </row>
    <row r="465" spans="1:6" ht="12.75">
      <c r="A465" s="30" t="s">
        <v>0</v>
      </c>
      <c r="B465" s="30">
        <v>7</v>
      </c>
      <c r="C465" s="5">
        <v>1979</v>
      </c>
      <c r="D465" s="5">
        <v>5</v>
      </c>
      <c r="E465" s="28">
        <v>1.0906434</v>
      </c>
      <c r="F465" s="28">
        <v>16.6963797</v>
      </c>
    </row>
    <row r="466" spans="1:6" ht="12.75">
      <c r="A466" s="30" t="s">
        <v>0</v>
      </c>
      <c r="B466" s="30">
        <v>7</v>
      </c>
      <c r="C466" s="5">
        <v>1979</v>
      </c>
      <c r="D466" s="5">
        <v>6</v>
      </c>
      <c r="E466" s="28">
        <v>0.396568</v>
      </c>
      <c r="F466" s="28">
        <v>5.7585848</v>
      </c>
    </row>
    <row r="467" spans="1:6" ht="12.75">
      <c r="A467" s="30" t="s">
        <v>0</v>
      </c>
      <c r="B467" s="30">
        <v>7</v>
      </c>
      <c r="C467" s="5">
        <v>1979</v>
      </c>
      <c r="D467" s="5">
        <v>7</v>
      </c>
      <c r="E467" s="28">
        <v>0.112035</v>
      </c>
      <c r="F467" s="28">
        <v>1.6092300000000002</v>
      </c>
    </row>
    <row r="468" spans="1:6" ht="12.75">
      <c r="A468" s="30" t="s">
        <v>0</v>
      </c>
      <c r="B468" s="30">
        <v>7</v>
      </c>
      <c r="C468" s="5">
        <v>1979</v>
      </c>
      <c r="D468" s="5">
        <v>8</v>
      </c>
      <c r="E468" s="28">
        <v>0.2969498</v>
      </c>
      <c r="F468" s="28">
        <v>4.2596141</v>
      </c>
    </row>
    <row r="469" spans="1:6" ht="12.75">
      <c r="A469" s="30" t="s">
        <v>0</v>
      </c>
      <c r="B469" s="30">
        <v>7</v>
      </c>
      <c r="C469" s="5">
        <v>1979</v>
      </c>
      <c r="D469" s="5">
        <v>9</v>
      </c>
      <c r="E469" s="28">
        <v>0.0058135</v>
      </c>
      <c r="F469" s="28">
        <v>0.0835785</v>
      </c>
    </row>
    <row r="470" spans="1:6" ht="12.75">
      <c r="A470" s="30" t="s">
        <v>0</v>
      </c>
      <c r="B470" s="30">
        <v>7</v>
      </c>
      <c r="C470" s="5">
        <v>1979</v>
      </c>
      <c r="D470" s="5">
        <v>10</v>
      </c>
      <c r="E470" s="28">
        <v>1.055296</v>
      </c>
      <c r="F470" s="28">
        <v>34.89672</v>
      </c>
    </row>
    <row r="471" spans="1:6" ht="12.75">
      <c r="A471" s="30" t="s">
        <v>0</v>
      </c>
      <c r="B471" s="30">
        <v>7</v>
      </c>
      <c r="C471" s="5">
        <v>1979</v>
      </c>
      <c r="D471" s="5">
        <v>11</v>
      </c>
      <c r="E471" s="28">
        <v>0.7657875</v>
      </c>
      <c r="F471" s="28">
        <v>11.3173182</v>
      </c>
    </row>
    <row r="472" spans="1:6" ht="12.75">
      <c r="A472" s="30" t="s">
        <v>0</v>
      </c>
      <c r="B472" s="30">
        <v>7</v>
      </c>
      <c r="C472" s="5">
        <v>1979</v>
      </c>
      <c r="D472" s="5">
        <v>12</v>
      </c>
      <c r="E472" s="28">
        <v>0.3374784</v>
      </c>
      <c r="F472" s="28">
        <v>7.689427199999999</v>
      </c>
    </row>
    <row r="473" spans="1:6" ht="12.75">
      <c r="A473" s="30" t="s">
        <v>0</v>
      </c>
      <c r="B473" s="30">
        <v>7</v>
      </c>
      <c r="C473" s="5">
        <v>1980</v>
      </c>
      <c r="D473" s="5">
        <v>1</v>
      </c>
      <c r="E473" s="28">
        <v>0.3698217</v>
      </c>
      <c r="F473" s="28">
        <v>9.278784900000002</v>
      </c>
    </row>
    <row r="474" spans="1:6" ht="12.75">
      <c r="A474" s="30" t="s">
        <v>0</v>
      </c>
      <c r="B474" s="30">
        <v>7</v>
      </c>
      <c r="C474" s="5">
        <v>1980</v>
      </c>
      <c r="D474" s="5">
        <v>2</v>
      </c>
      <c r="E474" s="28">
        <v>0.5484016</v>
      </c>
      <c r="F474" s="28">
        <v>16.4709584</v>
      </c>
    </row>
    <row r="475" spans="1:6" ht="12.75">
      <c r="A475" s="30" t="s">
        <v>0</v>
      </c>
      <c r="B475" s="30">
        <v>7</v>
      </c>
      <c r="C475" s="5">
        <v>1980</v>
      </c>
      <c r="D475" s="5">
        <v>3</v>
      </c>
      <c r="E475" s="28">
        <v>0.543252</v>
      </c>
      <c r="F475" s="28">
        <v>14.301375199999999</v>
      </c>
    </row>
    <row r="476" spans="1:6" ht="12.75">
      <c r="A476" s="30" t="s">
        <v>0</v>
      </c>
      <c r="B476" s="30">
        <v>7</v>
      </c>
      <c r="C476" s="5">
        <v>1980</v>
      </c>
      <c r="D476" s="5">
        <v>4</v>
      </c>
      <c r="E476" s="28">
        <v>0.659078</v>
      </c>
      <c r="F476" s="28">
        <v>28.226211999999997</v>
      </c>
    </row>
    <row r="477" spans="1:6" ht="12.75">
      <c r="A477" s="30" t="s">
        <v>0</v>
      </c>
      <c r="B477" s="30">
        <v>7</v>
      </c>
      <c r="C477" s="5">
        <v>1980</v>
      </c>
      <c r="D477" s="5">
        <v>5</v>
      </c>
      <c r="E477" s="28">
        <v>0.553242</v>
      </c>
      <c r="F477" s="28">
        <v>15.926027999999999</v>
      </c>
    </row>
    <row r="478" spans="1:6" ht="12.75">
      <c r="A478" s="30" t="s">
        <v>0</v>
      </c>
      <c r="B478" s="30">
        <v>7</v>
      </c>
      <c r="C478" s="5">
        <v>1980</v>
      </c>
      <c r="D478" s="5">
        <v>6</v>
      </c>
      <c r="E478" s="28">
        <v>0.292608</v>
      </c>
      <c r="F478" s="28">
        <v>4.294656</v>
      </c>
    </row>
    <row r="479" spans="1:6" ht="12.75">
      <c r="A479" s="30" t="s">
        <v>0</v>
      </c>
      <c r="B479" s="30">
        <v>7</v>
      </c>
      <c r="C479" s="5">
        <v>1980</v>
      </c>
      <c r="D479" s="5">
        <v>7</v>
      </c>
      <c r="E479" s="28">
        <v>0.0810214</v>
      </c>
      <c r="F479" s="28">
        <v>1.1632658</v>
      </c>
    </row>
    <row r="480" spans="1:6" ht="12.75">
      <c r="A480" s="30" t="s">
        <v>0</v>
      </c>
      <c r="B480" s="30">
        <v>7</v>
      </c>
      <c r="C480" s="5">
        <v>1980</v>
      </c>
      <c r="D480" s="5">
        <v>8</v>
      </c>
      <c r="E480" s="28">
        <v>0.1251026</v>
      </c>
      <c r="F480" s="28">
        <v>1.7971344999999999</v>
      </c>
    </row>
    <row r="481" spans="1:6" ht="12.75">
      <c r="A481" s="30" t="s">
        <v>0</v>
      </c>
      <c r="B481" s="30">
        <v>7</v>
      </c>
      <c r="C481" s="5">
        <v>1980</v>
      </c>
      <c r="D481" s="5">
        <v>9</v>
      </c>
      <c r="E481" s="28">
        <v>0.103873</v>
      </c>
      <c r="F481" s="28">
        <v>1.4979296</v>
      </c>
    </row>
    <row r="482" spans="1:6" ht="12.75">
      <c r="A482" s="30" t="s">
        <v>0</v>
      </c>
      <c r="B482" s="30">
        <v>7</v>
      </c>
      <c r="C482" s="5">
        <v>1980</v>
      </c>
      <c r="D482" s="5">
        <v>10</v>
      </c>
      <c r="E482" s="28">
        <v>0.0239212</v>
      </c>
      <c r="F482" s="28">
        <v>0.4137005</v>
      </c>
    </row>
    <row r="483" spans="1:6" ht="12.75">
      <c r="A483" s="30" t="s">
        <v>0</v>
      </c>
      <c r="B483" s="30">
        <v>7</v>
      </c>
      <c r="C483" s="5">
        <v>1980</v>
      </c>
      <c r="D483" s="5">
        <v>11</v>
      </c>
      <c r="E483" s="28">
        <v>0.0934248</v>
      </c>
      <c r="F483" s="28">
        <v>3.3223903999999997</v>
      </c>
    </row>
    <row r="484" spans="1:6" ht="12.75">
      <c r="A484" s="30" t="s">
        <v>0</v>
      </c>
      <c r="B484" s="30">
        <v>7</v>
      </c>
      <c r="C484" s="5">
        <v>1980</v>
      </c>
      <c r="D484" s="5">
        <v>12</v>
      </c>
      <c r="E484" s="28">
        <v>0.0627245</v>
      </c>
      <c r="F484" s="28">
        <v>0.9071055000000001</v>
      </c>
    </row>
    <row r="485" spans="1:6" ht="12.75">
      <c r="A485" s="30" t="s">
        <v>0</v>
      </c>
      <c r="B485" s="30">
        <v>7</v>
      </c>
      <c r="C485" s="5">
        <v>1981</v>
      </c>
      <c r="D485" s="5">
        <v>1</v>
      </c>
      <c r="E485" s="28">
        <v>0.0532</v>
      </c>
      <c r="F485" s="28">
        <v>0.7756000000000001</v>
      </c>
    </row>
    <row r="486" spans="1:6" ht="12.75">
      <c r="A486" s="30" t="s">
        <v>0</v>
      </c>
      <c r="B486" s="30">
        <v>7</v>
      </c>
      <c r="C486" s="5">
        <v>1981</v>
      </c>
      <c r="D486" s="5">
        <v>2</v>
      </c>
      <c r="E486" s="28">
        <v>0.0568989</v>
      </c>
      <c r="F486" s="28">
        <v>2.1383262</v>
      </c>
    </row>
    <row r="487" spans="1:6" ht="12.75">
      <c r="A487" s="30" t="s">
        <v>0</v>
      </c>
      <c r="B487" s="30">
        <v>7</v>
      </c>
      <c r="C487" s="5">
        <v>1981</v>
      </c>
      <c r="D487" s="5">
        <v>3</v>
      </c>
      <c r="E487" s="28">
        <v>0.1681656</v>
      </c>
      <c r="F487" s="28">
        <v>7.4925978</v>
      </c>
    </row>
    <row r="488" spans="1:6" ht="12.75">
      <c r="A488" s="30" t="s">
        <v>0</v>
      </c>
      <c r="B488" s="30">
        <v>7</v>
      </c>
      <c r="C488" s="5">
        <v>1981</v>
      </c>
      <c r="D488" s="5">
        <v>4</v>
      </c>
      <c r="E488" s="28">
        <v>0.3839502</v>
      </c>
      <c r="F488" s="28">
        <v>22.8278451</v>
      </c>
    </row>
    <row r="489" spans="1:6" ht="12.75">
      <c r="A489" s="30" t="s">
        <v>0</v>
      </c>
      <c r="B489" s="30">
        <v>7</v>
      </c>
      <c r="C489" s="5">
        <v>1981</v>
      </c>
      <c r="D489" s="5">
        <v>5</v>
      </c>
      <c r="E489" s="28">
        <v>0.424952</v>
      </c>
      <c r="F489" s="28">
        <v>10.216232399999999</v>
      </c>
    </row>
    <row r="490" spans="1:6" ht="12.75">
      <c r="A490" s="30" t="s">
        <v>0</v>
      </c>
      <c r="B490" s="30">
        <v>7</v>
      </c>
      <c r="C490" s="5">
        <v>1981</v>
      </c>
      <c r="D490" s="5">
        <v>6</v>
      </c>
      <c r="E490" s="28">
        <v>0.21084</v>
      </c>
      <c r="F490" s="28">
        <v>3.3427176</v>
      </c>
    </row>
    <row r="491" spans="1:6" ht="12.75">
      <c r="A491" s="30" t="s">
        <v>0</v>
      </c>
      <c r="B491" s="30">
        <v>7</v>
      </c>
      <c r="C491" s="5">
        <v>1981</v>
      </c>
      <c r="D491" s="5">
        <v>7</v>
      </c>
      <c r="E491" s="28">
        <v>0.0596365</v>
      </c>
      <c r="F491" s="28">
        <v>0.8564421</v>
      </c>
    </row>
    <row r="492" spans="1:6" ht="12.75">
      <c r="A492" s="30" t="s">
        <v>0</v>
      </c>
      <c r="B492" s="30">
        <v>7</v>
      </c>
      <c r="C492" s="5">
        <v>1981</v>
      </c>
      <c r="D492" s="5">
        <v>8</v>
      </c>
      <c r="E492" s="28">
        <v>0.0016212</v>
      </c>
      <c r="F492" s="28">
        <v>0.023238599999999998</v>
      </c>
    </row>
    <row r="493" spans="1:6" ht="12.75">
      <c r="A493" s="30" t="s">
        <v>0</v>
      </c>
      <c r="B493" s="30">
        <v>7</v>
      </c>
      <c r="C493" s="5">
        <v>1981</v>
      </c>
      <c r="D493" s="5">
        <v>9</v>
      </c>
      <c r="E493" s="28">
        <v>0.0630747</v>
      </c>
      <c r="F493" s="28">
        <v>1.053042</v>
      </c>
    </row>
    <row r="494" spans="1:6" ht="12.75">
      <c r="A494" s="30" t="s">
        <v>0</v>
      </c>
      <c r="B494" s="30">
        <v>7</v>
      </c>
      <c r="C494" s="5">
        <v>1981</v>
      </c>
      <c r="D494" s="5">
        <v>10</v>
      </c>
      <c r="E494" s="28">
        <v>0.05733</v>
      </c>
      <c r="F494" s="28">
        <v>1.227525</v>
      </c>
    </row>
    <row r="495" spans="1:6" ht="12.75">
      <c r="A495" s="30" t="s">
        <v>0</v>
      </c>
      <c r="B495" s="30">
        <v>7</v>
      </c>
      <c r="C495" s="5">
        <v>1981</v>
      </c>
      <c r="D495" s="5">
        <v>11</v>
      </c>
      <c r="E495" s="28">
        <v>0.0413868</v>
      </c>
      <c r="F495" s="28">
        <v>0.6046404000000001</v>
      </c>
    </row>
    <row r="496" spans="1:6" ht="12.75">
      <c r="A496" s="30" t="s">
        <v>0</v>
      </c>
      <c r="B496" s="30">
        <v>7</v>
      </c>
      <c r="C496" s="5">
        <v>1981</v>
      </c>
      <c r="D496" s="5">
        <v>12</v>
      </c>
      <c r="E496" s="28">
        <v>1.0146736</v>
      </c>
      <c r="F496" s="28">
        <v>24.8982312</v>
      </c>
    </row>
    <row r="497" spans="1:6" ht="12.75">
      <c r="A497" s="30" t="s">
        <v>0</v>
      </c>
      <c r="B497" s="30">
        <v>7</v>
      </c>
      <c r="C497" s="5">
        <v>1982</v>
      </c>
      <c r="D497" s="5">
        <v>1</v>
      </c>
      <c r="E497" s="28">
        <v>1.8416195</v>
      </c>
      <c r="F497" s="28">
        <v>50.2783455</v>
      </c>
    </row>
    <row r="498" spans="1:6" ht="12.75">
      <c r="A498" s="30" t="s">
        <v>0</v>
      </c>
      <c r="B498" s="30">
        <v>7</v>
      </c>
      <c r="C498" s="5">
        <v>1982</v>
      </c>
      <c r="D498" s="5">
        <v>2</v>
      </c>
      <c r="E498" s="28">
        <v>0.9680055</v>
      </c>
      <c r="F498" s="28">
        <v>26.0774815</v>
      </c>
    </row>
    <row r="499" spans="1:6" ht="12.75">
      <c r="A499" s="30" t="s">
        <v>0</v>
      </c>
      <c r="B499" s="30">
        <v>7</v>
      </c>
      <c r="C499" s="5">
        <v>1982</v>
      </c>
      <c r="D499" s="5">
        <v>3</v>
      </c>
      <c r="E499" s="28">
        <v>0.8556084</v>
      </c>
      <c r="F499" s="28">
        <v>14.3639244</v>
      </c>
    </row>
    <row r="500" spans="1:6" ht="12.75">
      <c r="A500" s="30" t="s">
        <v>0</v>
      </c>
      <c r="B500" s="30">
        <v>7</v>
      </c>
      <c r="C500" s="5">
        <v>1982</v>
      </c>
      <c r="D500" s="5">
        <v>4</v>
      </c>
      <c r="E500" s="28">
        <v>0.6669405</v>
      </c>
      <c r="F500" s="28">
        <v>9.708273</v>
      </c>
    </row>
    <row r="501" spans="1:6" ht="12.75">
      <c r="A501" s="30" t="s">
        <v>0</v>
      </c>
      <c r="B501" s="30">
        <v>7</v>
      </c>
      <c r="C501" s="5">
        <v>1982</v>
      </c>
      <c r="D501" s="5">
        <v>5</v>
      </c>
      <c r="E501" s="28">
        <v>0.1625778</v>
      </c>
      <c r="F501" s="28">
        <v>2.8647696</v>
      </c>
    </row>
    <row r="502" spans="1:6" ht="12.75">
      <c r="A502" s="30" t="s">
        <v>0</v>
      </c>
      <c r="B502" s="30">
        <v>7</v>
      </c>
      <c r="C502" s="5">
        <v>1982</v>
      </c>
      <c r="D502" s="5">
        <v>6</v>
      </c>
      <c r="E502" s="28">
        <v>0.1983018</v>
      </c>
      <c r="F502" s="28">
        <v>3.0268013999999996</v>
      </c>
    </row>
    <row r="503" spans="1:6" ht="12.75">
      <c r="A503" s="30" t="s">
        <v>0</v>
      </c>
      <c r="B503" s="30">
        <v>7</v>
      </c>
      <c r="C503" s="5">
        <v>1982</v>
      </c>
      <c r="D503" s="5">
        <v>7</v>
      </c>
      <c r="E503" s="28">
        <v>0.0542812</v>
      </c>
      <c r="F503" s="28">
        <v>0.7754657</v>
      </c>
    </row>
    <row r="504" spans="1:6" ht="12.75">
      <c r="A504" s="30" t="s">
        <v>0</v>
      </c>
      <c r="B504" s="30">
        <v>7</v>
      </c>
      <c r="C504" s="5">
        <v>1982</v>
      </c>
      <c r="D504" s="5">
        <v>8</v>
      </c>
      <c r="E504" s="28">
        <v>0.0049152</v>
      </c>
      <c r="F504" s="28">
        <v>0.0709632</v>
      </c>
    </row>
    <row r="505" spans="1:6" ht="12.75">
      <c r="A505" s="30" t="s">
        <v>0</v>
      </c>
      <c r="B505" s="30">
        <v>7</v>
      </c>
      <c r="C505" s="5">
        <v>1982</v>
      </c>
      <c r="D505" s="5">
        <v>9</v>
      </c>
      <c r="E505" s="28">
        <v>0.1176327</v>
      </c>
      <c r="F505" s="28">
        <v>2.8871842</v>
      </c>
    </row>
    <row r="506" spans="1:6" ht="12.75">
      <c r="A506" s="30" t="s">
        <v>0</v>
      </c>
      <c r="B506" s="30">
        <v>7</v>
      </c>
      <c r="C506" s="5">
        <v>1982</v>
      </c>
      <c r="D506" s="5">
        <v>10</v>
      </c>
      <c r="E506" s="28">
        <v>0.1150912</v>
      </c>
      <c r="F506" s="28">
        <v>1.7248</v>
      </c>
    </row>
    <row r="507" spans="1:6" ht="12.75">
      <c r="A507" s="30" t="s">
        <v>0</v>
      </c>
      <c r="B507" s="30">
        <v>7</v>
      </c>
      <c r="C507" s="5">
        <v>1982</v>
      </c>
      <c r="D507" s="5">
        <v>11</v>
      </c>
      <c r="E507" s="28">
        <v>1.3197041</v>
      </c>
      <c r="F507" s="28">
        <v>36.640518199999995</v>
      </c>
    </row>
    <row r="508" spans="1:6" ht="12.75">
      <c r="A508" s="30" t="s">
        <v>0</v>
      </c>
      <c r="B508" s="30">
        <v>7</v>
      </c>
      <c r="C508" s="5">
        <v>1982</v>
      </c>
      <c r="D508" s="5">
        <v>12</v>
      </c>
      <c r="E508" s="28">
        <v>0.8450208</v>
      </c>
      <c r="F508" s="28">
        <v>15.554341200000003</v>
      </c>
    </row>
    <row r="509" spans="1:6" ht="12.75">
      <c r="A509" s="30" t="s">
        <v>0</v>
      </c>
      <c r="B509" s="30">
        <v>7</v>
      </c>
      <c r="C509" s="5">
        <v>1983</v>
      </c>
      <c r="D509" s="5">
        <v>1</v>
      </c>
      <c r="E509" s="28">
        <v>0.6172122</v>
      </c>
      <c r="F509" s="28">
        <v>9.111306299999999</v>
      </c>
    </row>
    <row r="510" spans="1:6" ht="12.75">
      <c r="A510" s="30" t="s">
        <v>0</v>
      </c>
      <c r="B510" s="30">
        <v>7</v>
      </c>
      <c r="C510" s="5">
        <v>1983</v>
      </c>
      <c r="D510" s="5">
        <v>2</v>
      </c>
      <c r="E510" s="28">
        <v>0.223712</v>
      </c>
      <c r="F510" s="28">
        <v>10.629116400000001</v>
      </c>
    </row>
    <row r="511" spans="1:6" ht="12.75">
      <c r="A511" s="30" t="s">
        <v>0</v>
      </c>
      <c r="B511" s="30">
        <v>7</v>
      </c>
      <c r="C511" s="5">
        <v>1983</v>
      </c>
      <c r="D511" s="5">
        <v>3</v>
      </c>
      <c r="E511" s="28">
        <v>0.5489316</v>
      </c>
      <c r="F511" s="28">
        <v>8.0727798</v>
      </c>
    </row>
    <row r="512" spans="1:6" ht="12.75">
      <c r="A512" s="30" t="s">
        <v>0</v>
      </c>
      <c r="B512" s="30">
        <v>7</v>
      </c>
      <c r="C512" s="5">
        <v>1983</v>
      </c>
      <c r="D512" s="5">
        <v>4</v>
      </c>
      <c r="E512" s="28">
        <v>0.8842075</v>
      </c>
      <c r="F512" s="28">
        <v>35.483008</v>
      </c>
    </row>
    <row r="513" spans="1:6" ht="12.75">
      <c r="A513" s="30" t="s">
        <v>0</v>
      </c>
      <c r="B513" s="30">
        <v>7</v>
      </c>
      <c r="C513" s="5">
        <v>1983</v>
      </c>
      <c r="D513" s="5">
        <v>5</v>
      </c>
      <c r="E513" s="28">
        <v>2.684024</v>
      </c>
      <c r="F513" s="28">
        <v>68.9410736</v>
      </c>
    </row>
    <row r="514" spans="1:6" ht="12.75">
      <c r="A514" s="30" t="s">
        <v>0</v>
      </c>
      <c r="B514" s="30">
        <v>7</v>
      </c>
      <c r="C514" s="5">
        <v>1983</v>
      </c>
      <c r="D514" s="5">
        <v>6</v>
      </c>
      <c r="E514" s="28">
        <v>0.524736</v>
      </c>
      <c r="F514" s="28">
        <v>7.529414999999999</v>
      </c>
    </row>
    <row r="515" spans="1:6" ht="12.75">
      <c r="A515" s="30" t="s">
        <v>0</v>
      </c>
      <c r="B515" s="30">
        <v>7</v>
      </c>
      <c r="C515" s="5">
        <v>1983</v>
      </c>
      <c r="D515" s="5">
        <v>7</v>
      </c>
      <c r="E515" s="28">
        <v>0.0871137</v>
      </c>
      <c r="F515" s="28">
        <v>1.2470539999999999</v>
      </c>
    </row>
    <row r="516" spans="1:6" ht="12.75">
      <c r="A516" s="30" t="s">
        <v>0</v>
      </c>
      <c r="B516" s="30">
        <v>7</v>
      </c>
      <c r="C516" s="5">
        <v>1983</v>
      </c>
      <c r="D516" s="5">
        <v>8</v>
      </c>
      <c r="E516" s="28">
        <v>0.0136756</v>
      </c>
      <c r="F516" s="28">
        <v>0.19854679999999997</v>
      </c>
    </row>
    <row r="517" spans="1:6" ht="12.75">
      <c r="A517" s="30" t="s">
        <v>0</v>
      </c>
      <c r="B517" s="30">
        <v>7</v>
      </c>
      <c r="C517" s="5">
        <v>1983</v>
      </c>
      <c r="D517" s="5">
        <v>9</v>
      </c>
      <c r="E517" s="28">
        <v>0.0092732</v>
      </c>
      <c r="F517" s="28">
        <v>0.1324299</v>
      </c>
    </row>
    <row r="518" spans="1:6" ht="12.75">
      <c r="A518" s="30" t="s">
        <v>0</v>
      </c>
      <c r="B518" s="30">
        <v>7</v>
      </c>
      <c r="C518" s="5">
        <v>1983</v>
      </c>
      <c r="D518" s="5">
        <v>10</v>
      </c>
      <c r="E518" s="28">
        <v>0.029585</v>
      </c>
      <c r="F518" s="28">
        <v>0.5811270000000001</v>
      </c>
    </row>
    <row r="519" spans="1:6" ht="12.75">
      <c r="A519" s="30" t="s">
        <v>0</v>
      </c>
      <c r="B519" s="30">
        <v>7</v>
      </c>
      <c r="C519" s="5">
        <v>1983</v>
      </c>
      <c r="D519" s="5">
        <v>11</v>
      </c>
      <c r="E519" s="28">
        <v>1.6841323</v>
      </c>
      <c r="F519" s="28">
        <v>86.83096839999999</v>
      </c>
    </row>
    <row r="520" spans="1:6" ht="12.75">
      <c r="A520" s="30" t="s">
        <v>0</v>
      </c>
      <c r="B520" s="30">
        <v>7</v>
      </c>
      <c r="C520" s="5">
        <v>1983</v>
      </c>
      <c r="D520" s="5">
        <v>12</v>
      </c>
      <c r="E520" s="28">
        <v>2.6663424</v>
      </c>
      <c r="F520" s="28">
        <v>79.43825580000001</v>
      </c>
    </row>
    <row r="521" spans="1:6" ht="12.75">
      <c r="A521" s="30" t="s">
        <v>0</v>
      </c>
      <c r="B521" s="30">
        <v>7</v>
      </c>
      <c r="C521" s="5">
        <v>1984</v>
      </c>
      <c r="D521" s="5">
        <v>1</v>
      </c>
      <c r="E521" s="28">
        <v>1.3728</v>
      </c>
      <c r="F521" s="28">
        <v>26.856</v>
      </c>
    </row>
    <row r="522" spans="1:6" ht="12.75">
      <c r="A522" s="30" t="s">
        <v>0</v>
      </c>
      <c r="B522" s="30">
        <v>7</v>
      </c>
      <c r="C522" s="5">
        <v>1984</v>
      </c>
      <c r="D522" s="5">
        <v>2</v>
      </c>
      <c r="E522" s="28">
        <v>0.8502983</v>
      </c>
      <c r="F522" s="28">
        <v>12.192789199999998</v>
      </c>
    </row>
    <row r="523" spans="1:6" ht="12.75">
      <c r="A523" s="30" t="s">
        <v>0</v>
      </c>
      <c r="B523" s="30">
        <v>7</v>
      </c>
      <c r="C523" s="5">
        <v>1984</v>
      </c>
      <c r="D523" s="5">
        <v>3</v>
      </c>
      <c r="E523" s="28">
        <v>0.4933438</v>
      </c>
      <c r="F523" s="28">
        <v>14.315227</v>
      </c>
    </row>
    <row r="524" spans="1:6" ht="12.75">
      <c r="A524" s="30" t="s">
        <v>0</v>
      </c>
      <c r="B524" s="30">
        <v>7</v>
      </c>
      <c r="C524" s="5">
        <v>1984</v>
      </c>
      <c r="D524" s="5">
        <v>4</v>
      </c>
      <c r="E524" s="28">
        <v>1.4459735</v>
      </c>
      <c r="F524" s="28">
        <v>24.629603</v>
      </c>
    </row>
    <row r="525" spans="1:6" ht="12.75">
      <c r="A525" s="30" t="s">
        <v>0</v>
      </c>
      <c r="B525" s="30">
        <v>7</v>
      </c>
      <c r="C525" s="5">
        <v>1984</v>
      </c>
      <c r="D525" s="5">
        <v>5</v>
      </c>
      <c r="E525" s="28">
        <v>1.61533</v>
      </c>
      <c r="F525" s="28">
        <v>24.20022</v>
      </c>
    </row>
    <row r="526" spans="1:6" ht="12.75">
      <c r="A526" s="30" t="s">
        <v>0</v>
      </c>
      <c r="B526" s="30">
        <v>7</v>
      </c>
      <c r="C526" s="5">
        <v>1984</v>
      </c>
      <c r="D526" s="5">
        <v>6</v>
      </c>
      <c r="E526" s="28">
        <v>0.825484</v>
      </c>
      <c r="F526" s="28">
        <v>15.243184</v>
      </c>
    </row>
    <row r="527" spans="1:6" ht="12.75">
      <c r="A527" s="30" t="s">
        <v>0</v>
      </c>
      <c r="B527" s="30">
        <v>7</v>
      </c>
      <c r="C527" s="5">
        <v>1984</v>
      </c>
      <c r="D527" s="5">
        <v>7</v>
      </c>
      <c r="E527" s="28">
        <v>0.168168</v>
      </c>
      <c r="F527" s="28">
        <v>2.4146304</v>
      </c>
    </row>
    <row r="528" spans="1:6" ht="12.75">
      <c r="A528" s="30" t="s">
        <v>0</v>
      </c>
      <c r="B528" s="30">
        <v>7</v>
      </c>
      <c r="C528" s="5">
        <v>1984</v>
      </c>
      <c r="D528" s="5">
        <v>8</v>
      </c>
      <c r="E528" s="28">
        <v>0.0386</v>
      </c>
      <c r="F528" s="28">
        <v>0.5539000000000001</v>
      </c>
    </row>
    <row r="529" spans="1:6" ht="12.75">
      <c r="A529" s="30" t="s">
        <v>0</v>
      </c>
      <c r="B529" s="30">
        <v>7</v>
      </c>
      <c r="C529" s="5">
        <v>1984</v>
      </c>
      <c r="D529" s="5">
        <v>9</v>
      </c>
      <c r="E529" s="28">
        <v>0.1817674</v>
      </c>
      <c r="F529" s="28">
        <v>2.6139659</v>
      </c>
    </row>
    <row r="530" spans="1:6" ht="12.75">
      <c r="A530" s="30" t="s">
        <v>0</v>
      </c>
      <c r="B530" s="30">
        <v>7</v>
      </c>
      <c r="C530" s="5">
        <v>1984</v>
      </c>
      <c r="D530" s="5">
        <v>10</v>
      </c>
      <c r="E530" s="28">
        <v>0.0311922</v>
      </c>
      <c r="F530" s="28">
        <v>0.9043072000000001</v>
      </c>
    </row>
    <row r="531" spans="1:6" ht="12.75">
      <c r="A531" s="30" t="s">
        <v>0</v>
      </c>
      <c r="B531" s="30">
        <v>7</v>
      </c>
      <c r="C531" s="5">
        <v>1984</v>
      </c>
      <c r="D531" s="5">
        <v>11</v>
      </c>
      <c r="E531" s="28">
        <v>1.618996</v>
      </c>
      <c r="F531" s="28">
        <v>42.54645</v>
      </c>
    </row>
    <row r="532" spans="1:6" ht="12.75">
      <c r="A532" s="30" t="s">
        <v>0</v>
      </c>
      <c r="B532" s="30">
        <v>7</v>
      </c>
      <c r="C532" s="5">
        <v>1984</v>
      </c>
      <c r="D532" s="5">
        <v>12</v>
      </c>
      <c r="E532" s="28">
        <v>1.8860904</v>
      </c>
      <c r="F532" s="28">
        <v>54.6884919</v>
      </c>
    </row>
    <row r="533" spans="1:6" ht="12.75">
      <c r="A533" s="30" t="s">
        <v>0</v>
      </c>
      <c r="B533" s="30">
        <v>7</v>
      </c>
      <c r="C533" s="5">
        <v>1985</v>
      </c>
      <c r="D533" s="5">
        <v>1</v>
      </c>
      <c r="E533" s="28">
        <v>2.8940135</v>
      </c>
      <c r="F533" s="28">
        <v>90.95471</v>
      </c>
    </row>
    <row r="534" spans="1:6" ht="12.75">
      <c r="A534" s="30" t="s">
        <v>0</v>
      </c>
      <c r="B534" s="30">
        <v>7</v>
      </c>
      <c r="C534" s="5">
        <v>1985</v>
      </c>
      <c r="D534" s="5">
        <v>2</v>
      </c>
      <c r="E534" s="28">
        <v>3.937625</v>
      </c>
      <c r="F534" s="28">
        <v>106.0166155</v>
      </c>
    </row>
    <row r="535" spans="1:6" ht="12.75">
      <c r="A535" s="30" t="s">
        <v>0</v>
      </c>
      <c r="B535" s="30">
        <v>7</v>
      </c>
      <c r="C535" s="5">
        <v>1985</v>
      </c>
      <c r="D535" s="5">
        <v>3</v>
      </c>
      <c r="E535" s="28">
        <v>1.9088692</v>
      </c>
      <c r="F535" s="28">
        <v>28.272873999999998</v>
      </c>
    </row>
    <row r="536" spans="1:6" ht="12.75">
      <c r="A536" s="30" t="s">
        <v>0</v>
      </c>
      <c r="B536" s="30">
        <v>7</v>
      </c>
      <c r="C536" s="5">
        <v>1985</v>
      </c>
      <c r="D536" s="5">
        <v>4</v>
      </c>
      <c r="E536" s="28">
        <v>1.0590076</v>
      </c>
      <c r="F536" s="28">
        <v>39.7073819</v>
      </c>
    </row>
    <row r="537" spans="1:6" ht="12.75">
      <c r="A537" s="30" t="s">
        <v>0</v>
      </c>
      <c r="B537" s="30">
        <v>7</v>
      </c>
      <c r="C537" s="5">
        <v>1985</v>
      </c>
      <c r="D537" s="5">
        <v>5</v>
      </c>
      <c r="E537" s="28">
        <v>0.9103186</v>
      </c>
      <c r="F537" s="28">
        <v>16.6540075</v>
      </c>
    </row>
    <row r="538" spans="1:6" ht="12.75">
      <c r="A538" s="30" t="s">
        <v>0</v>
      </c>
      <c r="B538" s="30">
        <v>7</v>
      </c>
      <c r="C538" s="5">
        <v>1985</v>
      </c>
      <c r="D538" s="5">
        <v>6</v>
      </c>
      <c r="E538" s="28">
        <v>0.7734253</v>
      </c>
      <c r="F538" s="28">
        <v>11.4197572</v>
      </c>
    </row>
    <row r="539" spans="1:6" ht="12.75">
      <c r="A539" s="30" t="s">
        <v>0</v>
      </c>
      <c r="B539" s="30">
        <v>7</v>
      </c>
      <c r="C539" s="5">
        <v>1985</v>
      </c>
      <c r="D539" s="5">
        <v>7</v>
      </c>
      <c r="E539" s="28">
        <v>0.1536777</v>
      </c>
      <c r="F539" s="28">
        <v>2.199934</v>
      </c>
    </row>
    <row r="540" spans="1:6" ht="12.75">
      <c r="A540" s="30" t="s">
        <v>0</v>
      </c>
      <c r="B540" s="30">
        <v>7</v>
      </c>
      <c r="C540" s="5">
        <v>1985</v>
      </c>
      <c r="D540" s="5">
        <v>8</v>
      </c>
      <c r="E540" s="28">
        <v>0.0495238</v>
      </c>
      <c r="F540" s="28">
        <v>0.7105253999999999</v>
      </c>
    </row>
    <row r="541" spans="1:6" ht="12.75">
      <c r="A541" s="30" t="s">
        <v>0</v>
      </c>
      <c r="B541" s="30">
        <v>7</v>
      </c>
      <c r="C541" s="5">
        <v>1985</v>
      </c>
      <c r="D541" s="5">
        <v>9</v>
      </c>
      <c r="E541" s="28">
        <v>0.029722</v>
      </c>
      <c r="F541" s="28">
        <v>0.42658000000000007</v>
      </c>
    </row>
    <row r="542" spans="1:6" ht="12.75">
      <c r="A542" s="30" t="s">
        <v>0</v>
      </c>
      <c r="B542" s="30">
        <v>7</v>
      </c>
      <c r="C542" s="5">
        <v>1985</v>
      </c>
      <c r="D542" s="5">
        <v>10</v>
      </c>
      <c r="E542" s="28">
        <v>0.0339888</v>
      </c>
      <c r="F542" s="28">
        <v>0.4853916</v>
      </c>
    </row>
    <row r="543" spans="1:6" ht="12.75">
      <c r="A543" s="30" t="s">
        <v>0</v>
      </c>
      <c r="B543" s="30">
        <v>7</v>
      </c>
      <c r="C543" s="5">
        <v>1985</v>
      </c>
      <c r="D543" s="5">
        <v>11</v>
      </c>
      <c r="E543" s="28">
        <v>0.0957696</v>
      </c>
      <c r="F543" s="28">
        <v>2.8111680000000003</v>
      </c>
    </row>
    <row r="544" spans="1:6" ht="12.75">
      <c r="A544" s="30" t="s">
        <v>0</v>
      </c>
      <c r="B544" s="30">
        <v>7</v>
      </c>
      <c r="C544" s="5">
        <v>1985</v>
      </c>
      <c r="D544" s="5">
        <v>12</v>
      </c>
      <c r="E544" s="28">
        <v>0.4932117</v>
      </c>
      <c r="F544" s="28">
        <v>12.8197248</v>
      </c>
    </row>
    <row r="545" spans="1:6" ht="12.75">
      <c r="A545" s="30" t="s">
        <v>0</v>
      </c>
      <c r="B545" s="30">
        <v>7</v>
      </c>
      <c r="C545" s="5">
        <v>1986</v>
      </c>
      <c r="D545" s="5">
        <v>1</v>
      </c>
      <c r="E545" s="28">
        <v>0.7718032</v>
      </c>
      <c r="F545" s="28">
        <v>17.5289464</v>
      </c>
    </row>
    <row r="546" spans="1:6" ht="12.75">
      <c r="A546" s="30" t="s">
        <v>0</v>
      </c>
      <c r="B546" s="30">
        <v>7</v>
      </c>
      <c r="C546" s="5">
        <v>1986</v>
      </c>
      <c r="D546" s="5">
        <v>2</v>
      </c>
      <c r="E546" s="28">
        <v>1.7376112</v>
      </c>
      <c r="F546" s="28">
        <v>39.18375759999999</v>
      </c>
    </row>
    <row r="547" spans="1:6" ht="12.75">
      <c r="A547" s="30" t="s">
        <v>0</v>
      </c>
      <c r="B547" s="30">
        <v>7</v>
      </c>
      <c r="C547" s="5">
        <v>1986</v>
      </c>
      <c r="D547" s="5">
        <v>3</v>
      </c>
      <c r="E547" s="28">
        <v>1.4767623</v>
      </c>
      <c r="F547" s="28">
        <v>22.6983835</v>
      </c>
    </row>
    <row r="548" spans="1:6" ht="12.75">
      <c r="A548" s="30" t="s">
        <v>0</v>
      </c>
      <c r="B548" s="30">
        <v>7</v>
      </c>
      <c r="C548" s="5">
        <v>1986</v>
      </c>
      <c r="D548" s="5">
        <v>4</v>
      </c>
      <c r="E548" s="28">
        <v>0.666832</v>
      </c>
      <c r="F548" s="28">
        <v>14.397936000000001</v>
      </c>
    </row>
    <row r="549" spans="1:6" ht="12.75">
      <c r="A549" s="30" t="s">
        <v>0</v>
      </c>
      <c r="B549" s="30">
        <v>7</v>
      </c>
      <c r="C549" s="5">
        <v>1986</v>
      </c>
      <c r="D549" s="5">
        <v>5</v>
      </c>
      <c r="E549" s="28">
        <v>0.3946148</v>
      </c>
      <c r="F549" s="28">
        <v>5.763042</v>
      </c>
    </row>
    <row r="550" spans="1:6" ht="12.75">
      <c r="A550" s="30" t="s">
        <v>0</v>
      </c>
      <c r="B550" s="30">
        <v>7</v>
      </c>
      <c r="C550" s="5">
        <v>1986</v>
      </c>
      <c r="D550" s="5">
        <v>6</v>
      </c>
      <c r="E550" s="28">
        <v>0.1298118</v>
      </c>
      <c r="F550" s="28">
        <v>1.863102</v>
      </c>
    </row>
    <row r="551" spans="1:6" ht="12.75">
      <c r="A551" s="30" t="s">
        <v>0</v>
      </c>
      <c r="B551" s="30">
        <v>7</v>
      </c>
      <c r="C551" s="5">
        <v>1986</v>
      </c>
      <c r="D551" s="5">
        <v>7</v>
      </c>
      <c r="E551" s="28">
        <v>0.0594432</v>
      </c>
      <c r="F551" s="28">
        <v>0.8512512</v>
      </c>
    </row>
    <row r="552" spans="1:6" ht="12.75">
      <c r="A552" s="30" t="s">
        <v>0</v>
      </c>
      <c r="B552" s="30">
        <v>7</v>
      </c>
      <c r="C552" s="5">
        <v>1986</v>
      </c>
      <c r="D552" s="5">
        <v>8</v>
      </c>
      <c r="E552" s="28">
        <v>0.0263547</v>
      </c>
      <c r="F552" s="28">
        <v>0.37741020000000003</v>
      </c>
    </row>
    <row r="553" spans="1:6" ht="12.75">
      <c r="A553" s="30" t="s">
        <v>0</v>
      </c>
      <c r="B553" s="30">
        <v>7</v>
      </c>
      <c r="C553" s="5">
        <v>1986</v>
      </c>
      <c r="D553" s="5">
        <v>9</v>
      </c>
      <c r="E553" s="28">
        <v>0.1431635</v>
      </c>
      <c r="F553" s="28">
        <v>4.2304475</v>
      </c>
    </row>
    <row r="554" spans="1:6" ht="12.75">
      <c r="A554" s="30" t="s">
        <v>0</v>
      </c>
      <c r="B554" s="30">
        <v>7</v>
      </c>
      <c r="C554" s="5">
        <v>1986</v>
      </c>
      <c r="D554" s="5">
        <v>10</v>
      </c>
      <c r="E554" s="28">
        <v>0.1221477</v>
      </c>
      <c r="F554" s="28">
        <v>2.3397807</v>
      </c>
    </row>
    <row r="555" spans="1:6" ht="12.75">
      <c r="A555" s="30" t="s">
        <v>0</v>
      </c>
      <c r="B555" s="30">
        <v>7</v>
      </c>
      <c r="C555" s="5">
        <v>1986</v>
      </c>
      <c r="D555" s="5">
        <v>11</v>
      </c>
      <c r="E555" s="28">
        <v>0.395976</v>
      </c>
      <c r="F555" s="28">
        <v>10.8200442</v>
      </c>
    </row>
    <row r="556" spans="1:6" ht="12.75">
      <c r="A556" s="30" t="s">
        <v>0</v>
      </c>
      <c r="B556" s="30">
        <v>7</v>
      </c>
      <c r="C556" s="5">
        <v>1986</v>
      </c>
      <c r="D556" s="5">
        <v>12</v>
      </c>
      <c r="E556" s="28">
        <v>0.3338136</v>
      </c>
      <c r="F556" s="28">
        <v>7.504929000000001</v>
      </c>
    </row>
    <row r="557" spans="1:6" ht="12.75">
      <c r="A557" s="30" t="s">
        <v>0</v>
      </c>
      <c r="B557" s="30">
        <v>7</v>
      </c>
      <c r="C557" s="5">
        <v>1987</v>
      </c>
      <c r="D557" s="5">
        <v>1</v>
      </c>
      <c r="E557" s="28">
        <v>1.3622848</v>
      </c>
      <c r="F557" s="28">
        <v>68.248676</v>
      </c>
    </row>
    <row r="558" spans="1:6" ht="12.75">
      <c r="A558" s="30" t="s">
        <v>0</v>
      </c>
      <c r="B558" s="30">
        <v>7</v>
      </c>
      <c r="C558" s="5">
        <v>1987</v>
      </c>
      <c r="D558" s="5">
        <v>2</v>
      </c>
      <c r="E558" s="28">
        <v>2.4359335</v>
      </c>
      <c r="F558" s="28">
        <v>76.6364885</v>
      </c>
    </row>
    <row r="559" spans="1:6" ht="12.75">
      <c r="A559" s="30" t="s">
        <v>0</v>
      </c>
      <c r="B559" s="30">
        <v>7</v>
      </c>
      <c r="C559" s="5">
        <v>1987</v>
      </c>
      <c r="D559" s="5">
        <v>3</v>
      </c>
      <c r="E559" s="28">
        <v>1.002972</v>
      </c>
      <c r="F559" s="28">
        <v>25.3051728</v>
      </c>
    </row>
    <row r="560" spans="1:6" ht="12.75">
      <c r="A560" s="30" t="s">
        <v>0</v>
      </c>
      <c r="B560" s="30">
        <v>7</v>
      </c>
      <c r="C560" s="5">
        <v>1987</v>
      </c>
      <c r="D560" s="5">
        <v>4</v>
      </c>
      <c r="E560" s="28">
        <v>1.5015187</v>
      </c>
      <c r="F560" s="28">
        <v>50.0889396</v>
      </c>
    </row>
    <row r="561" spans="1:6" ht="12.75">
      <c r="A561" s="30" t="s">
        <v>0</v>
      </c>
      <c r="B561" s="30">
        <v>7</v>
      </c>
      <c r="C561" s="5">
        <v>1987</v>
      </c>
      <c r="D561" s="5">
        <v>5</v>
      </c>
      <c r="E561" s="28">
        <v>0.5939946</v>
      </c>
      <c r="F561" s="28">
        <v>9.9215928</v>
      </c>
    </row>
    <row r="562" spans="1:6" ht="12.75">
      <c r="A562" s="30" t="s">
        <v>0</v>
      </c>
      <c r="B562" s="30">
        <v>7</v>
      </c>
      <c r="C562" s="5">
        <v>1987</v>
      </c>
      <c r="D562" s="5">
        <v>6</v>
      </c>
      <c r="E562" s="28">
        <v>0.2365791</v>
      </c>
      <c r="F562" s="28">
        <v>3.4226756999999997</v>
      </c>
    </row>
    <row r="563" spans="1:6" ht="12.75">
      <c r="A563" s="30" t="s">
        <v>0</v>
      </c>
      <c r="B563" s="30">
        <v>7</v>
      </c>
      <c r="C563" s="5">
        <v>1987</v>
      </c>
      <c r="D563" s="5">
        <v>7</v>
      </c>
      <c r="E563" s="28">
        <v>0.1160537</v>
      </c>
      <c r="F563" s="28">
        <v>1.7927917</v>
      </c>
    </row>
    <row r="564" spans="1:6" ht="12.75">
      <c r="A564" s="30" t="s">
        <v>0</v>
      </c>
      <c r="B564" s="30">
        <v>7</v>
      </c>
      <c r="C564" s="5">
        <v>1987</v>
      </c>
      <c r="D564" s="5">
        <v>8</v>
      </c>
      <c r="E564" s="28">
        <v>0.0216742</v>
      </c>
      <c r="F564" s="28">
        <v>0.3218588</v>
      </c>
    </row>
    <row r="565" spans="1:6" ht="12.75">
      <c r="A565" s="30" t="s">
        <v>0</v>
      </c>
      <c r="B565" s="30">
        <v>7</v>
      </c>
      <c r="C565" s="5">
        <v>1987</v>
      </c>
      <c r="D565" s="5">
        <v>9</v>
      </c>
      <c r="E565" s="28">
        <v>0.1300065</v>
      </c>
      <c r="F565" s="28">
        <v>2.7517308</v>
      </c>
    </row>
    <row r="566" spans="1:6" ht="12.75">
      <c r="A566" s="30" t="s">
        <v>0</v>
      </c>
      <c r="B566" s="30">
        <v>7</v>
      </c>
      <c r="C566" s="5">
        <v>1987</v>
      </c>
      <c r="D566" s="5">
        <v>10</v>
      </c>
      <c r="E566" s="28">
        <v>0.4509937</v>
      </c>
      <c r="F566" s="28">
        <v>22.646080599999998</v>
      </c>
    </row>
    <row r="567" spans="1:6" ht="12.75">
      <c r="A567" s="30" t="s">
        <v>0</v>
      </c>
      <c r="B567" s="30">
        <v>7</v>
      </c>
      <c r="C567" s="5">
        <v>1987</v>
      </c>
      <c r="D567" s="5">
        <v>11</v>
      </c>
      <c r="E567" s="28">
        <v>1.24736</v>
      </c>
      <c r="F567" s="28">
        <v>25.173284</v>
      </c>
    </row>
    <row r="568" spans="1:6" ht="12.75">
      <c r="A568" s="30" t="s">
        <v>0</v>
      </c>
      <c r="B568" s="30">
        <v>7</v>
      </c>
      <c r="C568" s="5">
        <v>1987</v>
      </c>
      <c r="D568" s="5">
        <v>12</v>
      </c>
      <c r="E568" s="28">
        <v>3.2540052</v>
      </c>
      <c r="F568" s="28">
        <v>128.0514672</v>
      </c>
    </row>
    <row r="569" spans="1:6" ht="12.75">
      <c r="A569" s="30" t="s">
        <v>0</v>
      </c>
      <c r="B569" s="30">
        <v>7</v>
      </c>
      <c r="C569" s="5">
        <v>1988</v>
      </c>
      <c r="D569" s="5">
        <v>1</v>
      </c>
      <c r="E569" s="28">
        <v>6.164968</v>
      </c>
      <c r="F569" s="28">
        <v>138.08311550000002</v>
      </c>
    </row>
    <row r="570" spans="1:6" ht="12.75">
      <c r="A570" s="30" t="s">
        <v>0</v>
      </c>
      <c r="B570" s="30">
        <v>7</v>
      </c>
      <c r="C570" s="5">
        <v>1988</v>
      </c>
      <c r="D570" s="5">
        <v>2</v>
      </c>
      <c r="E570" s="28">
        <v>2.6271648</v>
      </c>
      <c r="F570" s="28">
        <v>49.4193276</v>
      </c>
    </row>
    <row r="571" spans="1:6" ht="12.75">
      <c r="A571" s="30" t="s">
        <v>0</v>
      </c>
      <c r="B571" s="30">
        <v>7</v>
      </c>
      <c r="C571" s="5">
        <v>1988</v>
      </c>
      <c r="D571" s="5">
        <v>3</v>
      </c>
      <c r="E571" s="28">
        <v>0.7052179</v>
      </c>
      <c r="F571" s="28">
        <v>10.143721699999999</v>
      </c>
    </row>
    <row r="572" spans="1:6" ht="12.75">
      <c r="A572" s="30" t="s">
        <v>0</v>
      </c>
      <c r="B572" s="30">
        <v>7</v>
      </c>
      <c r="C572" s="5">
        <v>1988</v>
      </c>
      <c r="D572" s="5">
        <v>4</v>
      </c>
      <c r="E572" s="28">
        <v>0.8738224</v>
      </c>
      <c r="F572" s="28">
        <v>19.277456</v>
      </c>
    </row>
    <row r="573" spans="1:6" ht="12.75">
      <c r="A573" s="30" t="s">
        <v>0</v>
      </c>
      <c r="B573" s="30">
        <v>7</v>
      </c>
      <c r="C573" s="5">
        <v>1988</v>
      </c>
      <c r="D573" s="5">
        <v>5</v>
      </c>
      <c r="E573" s="28">
        <v>1.0053175</v>
      </c>
      <c r="F573" s="28">
        <v>24.8806525</v>
      </c>
    </row>
    <row r="574" spans="1:6" ht="12.75">
      <c r="A574" s="30" t="s">
        <v>0</v>
      </c>
      <c r="B574" s="30">
        <v>7</v>
      </c>
      <c r="C574" s="5">
        <v>1988</v>
      </c>
      <c r="D574" s="5">
        <v>6</v>
      </c>
      <c r="E574" s="28">
        <v>2.098965</v>
      </c>
      <c r="F574" s="28">
        <v>39.41601849999999</v>
      </c>
    </row>
    <row r="575" spans="1:6" ht="12.75">
      <c r="A575" s="30" t="s">
        <v>0</v>
      </c>
      <c r="B575" s="30">
        <v>7</v>
      </c>
      <c r="C575" s="5">
        <v>1988</v>
      </c>
      <c r="D575" s="5">
        <v>7</v>
      </c>
      <c r="E575" s="28">
        <v>1.6834079</v>
      </c>
      <c r="F575" s="28">
        <v>31.167248500000003</v>
      </c>
    </row>
    <row r="576" spans="1:6" ht="12.75">
      <c r="A576" s="30" t="s">
        <v>0</v>
      </c>
      <c r="B576" s="30">
        <v>7</v>
      </c>
      <c r="C576" s="5">
        <v>1988</v>
      </c>
      <c r="D576" s="5">
        <v>8</v>
      </c>
      <c r="E576" s="28">
        <v>0.180455</v>
      </c>
      <c r="F576" s="28">
        <v>2.5866775</v>
      </c>
    </row>
    <row r="577" spans="1:6" ht="12.75">
      <c r="A577" s="30" t="s">
        <v>0</v>
      </c>
      <c r="B577" s="30">
        <v>7</v>
      </c>
      <c r="C577" s="5">
        <v>1988</v>
      </c>
      <c r="D577" s="5">
        <v>9</v>
      </c>
      <c r="E577" s="28">
        <v>0.037442</v>
      </c>
      <c r="F577" s="28">
        <v>0.5378649999999999</v>
      </c>
    </row>
    <row r="578" spans="1:6" ht="12.75">
      <c r="A578" s="30" t="s">
        <v>0</v>
      </c>
      <c r="B578" s="30">
        <v>7</v>
      </c>
      <c r="C578" s="5">
        <v>1988</v>
      </c>
      <c r="D578" s="5">
        <v>10</v>
      </c>
      <c r="E578" s="28">
        <v>0.4176292</v>
      </c>
      <c r="F578" s="28">
        <v>12.4607648</v>
      </c>
    </row>
    <row r="579" spans="1:6" ht="12.75">
      <c r="A579" s="30" t="s">
        <v>0</v>
      </c>
      <c r="B579" s="30">
        <v>7</v>
      </c>
      <c r="C579" s="5">
        <v>1988</v>
      </c>
      <c r="D579" s="5">
        <v>11</v>
      </c>
      <c r="E579" s="28">
        <v>2.4132996</v>
      </c>
      <c r="F579" s="28">
        <v>53.7087528</v>
      </c>
    </row>
    <row r="580" spans="1:6" ht="12.75">
      <c r="A580" s="30" t="s">
        <v>0</v>
      </c>
      <c r="B580" s="30">
        <v>7</v>
      </c>
      <c r="C580" s="5">
        <v>1988</v>
      </c>
      <c r="D580" s="5">
        <v>12</v>
      </c>
      <c r="E580" s="28">
        <v>0.521626</v>
      </c>
      <c r="F580" s="28">
        <v>8.0527776</v>
      </c>
    </row>
    <row r="581" spans="1:6" ht="12.75">
      <c r="A581" s="30" t="s">
        <v>0</v>
      </c>
      <c r="B581" s="30">
        <v>7</v>
      </c>
      <c r="C581" s="5">
        <v>1989</v>
      </c>
      <c r="D581" s="5">
        <v>1</v>
      </c>
      <c r="E581" s="28">
        <v>0.4441696</v>
      </c>
      <c r="F581" s="28">
        <v>8.3366136</v>
      </c>
    </row>
    <row r="582" spans="1:6" ht="12.75">
      <c r="A582" s="30" t="s">
        <v>0</v>
      </c>
      <c r="B582" s="30">
        <v>7</v>
      </c>
      <c r="C582" s="5">
        <v>1989</v>
      </c>
      <c r="D582" s="5">
        <v>2</v>
      </c>
      <c r="E582" s="28">
        <v>0.1897247</v>
      </c>
      <c r="F582" s="28">
        <v>4.8151079</v>
      </c>
    </row>
    <row r="583" spans="1:6" ht="12.75">
      <c r="A583" s="30" t="s">
        <v>0</v>
      </c>
      <c r="B583" s="30">
        <v>7</v>
      </c>
      <c r="C583" s="5">
        <v>1989</v>
      </c>
      <c r="D583" s="5">
        <v>3</v>
      </c>
      <c r="E583" s="28">
        <v>0.3310872</v>
      </c>
      <c r="F583" s="28">
        <v>7.471699199999999</v>
      </c>
    </row>
    <row r="584" spans="1:6" ht="12.75">
      <c r="A584" s="30" t="s">
        <v>0</v>
      </c>
      <c r="B584" s="30">
        <v>7</v>
      </c>
      <c r="C584" s="5">
        <v>1989</v>
      </c>
      <c r="D584" s="5">
        <v>4</v>
      </c>
      <c r="E584" s="28">
        <v>1.2920529</v>
      </c>
      <c r="F584" s="28">
        <v>30.2296765</v>
      </c>
    </row>
    <row r="585" spans="1:6" ht="12.75">
      <c r="A585" s="30" t="s">
        <v>0</v>
      </c>
      <c r="B585" s="30">
        <v>7</v>
      </c>
      <c r="C585" s="5">
        <v>1989</v>
      </c>
      <c r="D585" s="5">
        <v>5</v>
      </c>
      <c r="E585" s="28">
        <v>0.5538863</v>
      </c>
      <c r="F585" s="28">
        <v>8.2416982</v>
      </c>
    </row>
    <row r="586" spans="1:6" ht="12.75">
      <c r="A586" s="30" t="s">
        <v>0</v>
      </c>
      <c r="B586" s="30">
        <v>7</v>
      </c>
      <c r="C586" s="5">
        <v>1989</v>
      </c>
      <c r="D586" s="5">
        <v>6</v>
      </c>
      <c r="E586" s="28">
        <v>0.3045168</v>
      </c>
      <c r="F586" s="28">
        <v>4.4804927999999995</v>
      </c>
    </row>
    <row r="587" spans="1:6" ht="12.75">
      <c r="A587" s="30" t="s">
        <v>0</v>
      </c>
      <c r="B587" s="30">
        <v>7</v>
      </c>
      <c r="C587" s="5">
        <v>1989</v>
      </c>
      <c r="D587" s="5">
        <v>7</v>
      </c>
      <c r="E587" s="28">
        <v>0.05418</v>
      </c>
      <c r="F587" s="28">
        <v>0.77574</v>
      </c>
    </row>
    <row r="588" spans="1:6" ht="12.75">
      <c r="A588" s="30" t="s">
        <v>0</v>
      </c>
      <c r="B588" s="30">
        <v>7</v>
      </c>
      <c r="C588" s="5">
        <v>1989</v>
      </c>
      <c r="D588" s="5">
        <v>8</v>
      </c>
      <c r="E588" s="28">
        <v>0.0095728</v>
      </c>
      <c r="F588" s="28">
        <v>0.137392</v>
      </c>
    </row>
    <row r="589" spans="1:6" ht="12.75">
      <c r="A589" s="30" t="s">
        <v>0</v>
      </c>
      <c r="B589" s="30">
        <v>7</v>
      </c>
      <c r="C589" s="5">
        <v>1989</v>
      </c>
      <c r="D589" s="5">
        <v>9</v>
      </c>
      <c r="E589" s="28">
        <v>0.0307086</v>
      </c>
      <c r="F589" s="28">
        <v>0.444106</v>
      </c>
    </row>
    <row r="590" spans="1:6" ht="12.75">
      <c r="A590" s="30" t="s">
        <v>0</v>
      </c>
      <c r="B590" s="30">
        <v>7</v>
      </c>
      <c r="C590" s="5">
        <v>1989</v>
      </c>
      <c r="D590" s="5">
        <v>10</v>
      </c>
      <c r="E590" s="28">
        <v>0.039485</v>
      </c>
      <c r="F590" s="28">
        <v>0.9692449999999999</v>
      </c>
    </row>
    <row r="591" spans="1:6" ht="12.75">
      <c r="A591" s="30" t="s">
        <v>0</v>
      </c>
      <c r="B591" s="30">
        <v>7</v>
      </c>
      <c r="C591" s="5">
        <v>1989</v>
      </c>
      <c r="D591" s="5">
        <v>11</v>
      </c>
      <c r="E591" s="28">
        <v>4.4910528</v>
      </c>
      <c r="F591" s="28">
        <v>144.9319104</v>
      </c>
    </row>
    <row r="592" spans="1:6" ht="12.75">
      <c r="A592" s="30" t="s">
        <v>0</v>
      </c>
      <c r="B592" s="30">
        <v>7</v>
      </c>
      <c r="C592" s="5">
        <v>1989</v>
      </c>
      <c r="D592" s="5">
        <v>12</v>
      </c>
      <c r="E592" s="28">
        <v>12.7645</v>
      </c>
      <c r="F592" s="28">
        <v>372.21282</v>
      </c>
    </row>
    <row r="593" spans="1:6" ht="12.75">
      <c r="A593" s="30" t="s">
        <v>0</v>
      </c>
      <c r="B593" s="30">
        <v>7</v>
      </c>
      <c r="C593" s="5">
        <v>1990</v>
      </c>
      <c r="D593" s="5">
        <v>1</v>
      </c>
      <c r="E593" s="28">
        <v>3.3404136</v>
      </c>
      <c r="F593" s="28">
        <v>74.86202</v>
      </c>
    </row>
    <row r="594" spans="1:6" ht="12.75">
      <c r="A594" s="30" t="s">
        <v>0</v>
      </c>
      <c r="B594" s="30">
        <v>7</v>
      </c>
      <c r="C594" s="5">
        <v>1990</v>
      </c>
      <c r="D594" s="5">
        <v>2</v>
      </c>
      <c r="E594" s="28">
        <v>2.9113084</v>
      </c>
      <c r="F594" s="28">
        <v>45.2372536</v>
      </c>
    </row>
    <row r="595" spans="1:6" ht="12.75">
      <c r="A595" s="30" t="s">
        <v>0</v>
      </c>
      <c r="B595" s="30">
        <v>7</v>
      </c>
      <c r="C595" s="5">
        <v>1990</v>
      </c>
      <c r="D595" s="5">
        <v>3</v>
      </c>
      <c r="E595" s="28">
        <v>0.5617764</v>
      </c>
      <c r="F595" s="28">
        <v>8.846364</v>
      </c>
    </row>
    <row r="596" spans="1:6" ht="12.75">
      <c r="A596" s="30" t="s">
        <v>0</v>
      </c>
      <c r="B596" s="30">
        <v>7</v>
      </c>
      <c r="C596" s="5">
        <v>1990</v>
      </c>
      <c r="D596" s="5">
        <v>4</v>
      </c>
      <c r="E596" s="28">
        <v>0.9927218</v>
      </c>
      <c r="F596" s="28">
        <v>29.4938481</v>
      </c>
    </row>
    <row r="597" spans="1:6" ht="12.75">
      <c r="A597" s="30" t="s">
        <v>0</v>
      </c>
      <c r="B597" s="30">
        <v>7</v>
      </c>
      <c r="C597" s="5">
        <v>1990</v>
      </c>
      <c r="D597" s="5">
        <v>5</v>
      </c>
      <c r="E597" s="28">
        <v>0.56021</v>
      </c>
      <c r="F597" s="28">
        <v>8.063400000000001</v>
      </c>
    </row>
    <row r="598" spans="1:6" ht="12.75">
      <c r="A598" s="30" t="s">
        <v>0</v>
      </c>
      <c r="B598" s="30">
        <v>7</v>
      </c>
      <c r="C598" s="5">
        <v>1990</v>
      </c>
      <c r="D598" s="5">
        <v>6</v>
      </c>
      <c r="E598" s="28">
        <v>0.1873795</v>
      </c>
      <c r="F598" s="28">
        <v>2.691451</v>
      </c>
    </row>
    <row r="599" spans="1:6" ht="12.75">
      <c r="A599" s="30" t="s">
        <v>0</v>
      </c>
      <c r="B599" s="30">
        <v>7</v>
      </c>
      <c r="C599" s="5">
        <v>1990</v>
      </c>
      <c r="D599" s="5">
        <v>7</v>
      </c>
      <c r="E599" s="28">
        <v>0.0633519</v>
      </c>
      <c r="F599" s="28">
        <v>0.9060794999999999</v>
      </c>
    </row>
    <row r="600" spans="1:6" ht="12.75">
      <c r="A600" s="30" t="s">
        <v>0</v>
      </c>
      <c r="B600" s="30">
        <v>7</v>
      </c>
      <c r="C600" s="5">
        <v>1990</v>
      </c>
      <c r="D600" s="5">
        <v>8</v>
      </c>
      <c r="E600" s="28">
        <v>0.037114</v>
      </c>
      <c r="F600" s="28">
        <v>0.5323207999999999</v>
      </c>
    </row>
    <row r="601" spans="1:6" ht="12.75">
      <c r="A601" s="30" t="s">
        <v>0</v>
      </c>
      <c r="B601" s="30">
        <v>7</v>
      </c>
      <c r="C601" s="5">
        <v>1990</v>
      </c>
      <c r="D601" s="5">
        <v>9</v>
      </c>
      <c r="E601" s="28">
        <v>0.0234289</v>
      </c>
      <c r="F601" s="28">
        <v>0.3632453</v>
      </c>
    </row>
    <row r="602" spans="1:6" ht="12.75">
      <c r="A602" s="30" t="s">
        <v>0</v>
      </c>
      <c r="B602" s="30">
        <v>7</v>
      </c>
      <c r="C602" s="5">
        <v>1990</v>
      </c>
      <c r="D602" s="5">
        <v>10</v>
      </c>
      <c r="E602" s="28">
        <v>0.7501254</v>
      </c>
      <c r="F602" s="28">
        <v>20.717898599999998</v>
      </c>
    </row>
    <row r="603" spans="1:6" ht="12.75">
      <c r="A603" s="30" t="s">
        <v>0</v>
      </c>
      <c r="B603" s="30">
        <v>7</v>
      </c>
      <c r="C603" s="5">
        <v>1990</v>
      </c>
      <c r="D603" s="5">
        <v>11</v>
      </c>
      <c r="E603" s="28">
        <v>1.097859</v>
      </c>
      <c r="F603" s="28">
        <v>35.8267987</v>
      </c>
    </row>
    <row r="604" spans="1:6" ht="12.75">
      <c r="A604" s="30" t="s">
        <v>0</v>
      </c>
      <c r="B604" s="30">
        <v>7</v>
      </c>
      <c r="C604" s="5">
        <v>1990</v>
      </c>
      <c r="D604" s="5">
        <v>12</v>
      </c>
      <c r="E604" s="28">
        <v>0.370124</v>
      </c>
      <c r="F604" s="28">
        <v>6.046084400000001</v>
      </c>
    </row>
    <row r="605" spans="1:6" ht="12.75">
      <c r="A605" s="30" t="s">
        <v>0</v>
      </c>
      <c r="B605" s="30">
        <v>7</v>
      </c>
      <c r="C605" s="5">
        <v>1991</v>
      </c>
      <c r="D605" s="5">
        <v>1</v>
      </c>
      <c r="E605" s="28">
        <v>1.4512319</v>
      </c>
      <c r="F605" s="28">
        <v>42.0917972</v>
      </c>
    </row>
    <row r="606" spans="1:6" ht="12.75">
      <c r="A606" s="30" t="s">
        <v>0</v>
      </c>
      <c r="B606" s="30">
        <v>7</v>
      </c>
      <c r="C606" s="5">
        <v>1991</v>
      </c>
      <c r="D606" s="5">
        <v>2</v>
      </c>
      <c r="E606" s="28">
        <v>0.9319005</v>
      </c>
      <c r="F606" s="28">
        <v>22.0692605</v>
      </c>
    </row>
    <row r="607" spans="1:6" ht="12.75">
      <c r="A607" s="30" t="s">
        <v>0</v>
      </c>
      <c r="B607" s="30">
        <v>7</v>
      </c>
      <c r="C607" s="5">
        <v>1991</v>
      </c>
      <c r="D607" s="5">
        <v>3</v>
      </c>
      <c r="E607" s="28">
        <v>5.0198544</v>
      </c>
      <c r="F607" s="28">
        <v>119.8583892</v>
      </c>
    </row>
    <row r="608" spans="1:6" ht="12.75">
      <c r="A608" s="30" t="s">
        <v>0</v>
      </c>
      <c r="B608" s="30">
        <v>7</v>
      </c>
      <c r="C608" s="5">
        <v>1991</v>
      </c>
      <c r="D608" s="5">
        <v>4</v>
      </c>
      <c r="E608" s="28">
        <v>1.0937916</v>
      </c>
      <c r="F608" s="28">
        <v>16.253978399999998</v>
      </c>
    </row>
    <row r="609" spans="1:6" ht="12.75">
      <c r="A609" s="30" t="s">
        <v>0</v>
      </c>
      <c r="B609" s="30">
        <v>7</v>
      </c>
      <c r="C609" s="5">
        <v>1991</v>
      </c>
      <c r="D609" s="5">
        <v>5</v>
      </c>
      <c r="E609" s="28">
        <v>0.3808128</v>
      </c>
      <c r="F609" s="28">
        <v>5.4622836</v>
      </c>
    </row>
    <row r="610" spans="1:6" ht="12.75">
      <c r="A610" s="30" t="s">
        <v>0</v>
      </c>
      <c r="B610" s="30">
        <v>7</v>
      </c>
      <c r="C610" s="5">
        <v>1991</v>
      </c>
      <c r="D610" s="5">
        <v>6</v>
      </c>
      <c r="E610" s="28">
        <v>0.1450295</v>
      </c>
      <c r="F610" s="28">
        <v>2.0854112000000002</v>
      </c>
    </row>
    <row r="611" spans="1:6" ht="12.75">
      <c r="A611" s="30" t="s">
        <v>0</v>
      </c>
      <c r="B611" s="30">
        <v>7</v>
      </c>
      <c r="C611" s="5">
        <v>1991</v>
      </c>
      <c r="D611" s="5">
        <v>7</v>
      </c>
      <c r="E611" s="28">
        <v>0.057288</v>
      </c>
      <c r="F611" s="28">
        <v>0.8224176000000001</v>
      </c>
    </row>
    <row r="612" spans="1:6" ht="12.75">
      <c r="A612" s="30" t="s">
        <v>0</v>
      </c>
      <c r="B612" s="30">
        <v>7</v>
      </c>
      <c r="C612" s="5">
        <v>1991</v>
      </c>
      <c r="D612" s="5">
        <v>8</v>
      </c>
      <c r="E612" s="28">
        <v>0.0099588</v>
      </c>
      <c r="F612" s="28">
        <v>0.14288040000000002</v>
      </c>
    </row>
    <row r="613" spans="1:6" ht="12.75">
      <c r="A613" s="30" t="s">
        <v>0</v>
      </c>
      <c r="B613" s="30">
        <v>7</v>
      </c>
      <c r="C613" s="5">
        <v>1991</v>
      </c>
      <c r="D613" s="5">
        <v>9</v>
      </c>
      <c r="E613" s="28">
        <v>0.0054832</v>
      </c>
      <c r="F613" s="28">
        <v>0.085079</v>
      </c>
    </row>
    <row r="614" spans="1:6" ht="12.75">
      <c r="A614" s="30" t="s">
        <v>0</v>
      </c>
      <c r="B614" s="30">
        <v>7</v>
      </c>
      <c r="C614" s="5">
        <v>1991</v>
      </c>
      <c r="D614" s="5">
        <v>10</v>
      </c>
      <c r="E614" s="28">
        <v>0.0457314</v>
      </c>
      <c r="F614" s="28">
        <v>1.0613031</v>
      </c>
    </row>
    <row r="615" spans="1:6" ht="12.75">
      <c r="A615" s="30" t="s">
        <v>0</v>
      </c>
      <c r="B615" s="30">
        <v>7</v>
      </c>
      <c r="C615" s="5">
        <v>1991</v>
      </c>
      <c r="D615" s="5">
        <v>11</v>
      </c>
      <c r="E615" s="28">
        <v>0.030732</v>
      </c>
      <c r="F615" s="28">
        <v>0.760617</v>
      </c>
    </row>
    <row r="616" spans="1:6" ht="12.75">
      <c r="A616" s="30" t="s">
        <v>0</v>
      </c>
      <c r="B616" s="30">
        <v>7</v>
      </c>
      <c r="C616" s="5">
        <v>1991</v>
      </c>
      <c r="D616" s="5">
        <v>12</v>
      </c>
      <c r="E616" s="28">
        <v>0.2095772</v>
      </c>
      <c r="F616" s="28">
        <v>3.3485256</v>
      </c>
    </row>
    <row r="617" spans="1:6" ht="12.75">
      <c r="A617" s="30" t="s">
        <v>0</v>
      </c>
      <c r="B617" s="30">
        <v>7</v>
      </c>
      <c r="C617" s="5">
        <v>1992</v>
      </c>
      <c r="D617" s="5">
        <v>1</v>
      </c>
      <c r="E617" s="28">
        <v>0.2629095</v>
      </c>
      <c r="F617" s="28">
        <v>6.4589889000000005</v>
      </c>
    </row>
    <row r="618" spans="1:6" ht="12.75">
      <c r="A618" s="30" t="s">
        <v>0</v>
      </c>
      <c r="B618" s="30">
        <v>7</v>
      </c>
      <c r="C618" s="5">
        <v>1992</v>
      </c>
      <c r="D618" s="5">
        <v>2</v>
      </c>
      <c r="E618" s="28">
        <v>0.1360815</v>
      </c>
      <c r="F618" s="28">
        <v>3.6043065</v>
      </c>
    </row>
    <row r="619" spans="1:6" ht="12.75">
      <c r="A619" s="30" t="s">
        <v>0</v>
      </c>
      <c r="B619" s="30">
        <v>7</v>
      </c>
      <c r="C619" s="5">
        <v>1992</v>
      </c>
      <c r="D619" s="5">
        <v>3</v>
      </c>
      <c r="E619" s="28">
        <v>0.1285424</v>
      </c>
      <c r="F619" s="28">
        <v>2.3896112</v>
      </c>
    </row>
    <row r="620" spans="1:6" ht="12.75">
      <c r="A620" s="30" t="s">
        <v>0</v>
      </c>
      <c r="B620" s="30">
        <v>7</v>
      </c>
      <c r="C620" s="5">
        <v>1992</v>
      </c>
      <c r="D620" s="5">
        <v>4</v>
      </c>
      <c r="E620" s="28">
        <v>0.3796352</v>
      </c>
      <c r="F620" s="28">
        <v>10.428104399999999</v>
      </c>
    </row>
    <row r="621" spans="1:6" ht="12.75">
      <c r="A621" s="30" t="s">
        <v>0</v>
      </c>
      <c r="B621" s="30">
        <v>7</v>
      </c>
      <c r="C621" s="5">
        <v>1992</v>
      </c>
      <c r="D621" s="5">
        <v>5</v>
      </c>
      <c r="E621" s="28">
        <v>0.12803</v>
      </c>
      <c r="F621" s="28">
        <v>3.3276950000000003</v>
      </c>
    </row>
    <row r="622" spans="1:6" ht="12.75">
      <c r="A622" s="30" t="s">
        <v>0</v>
      </c>
      <c r="B622" s="30">
        <v>7</v>
      </c>
      <c r="C622" s="5">
        <v>1992</v>
      </c>
      <c r="D622" s="5">
        <v>6</v>
      </c>
      <c r="E622" s="28">
        <v>0.1802814</v>
      </c>
      <c r="F622" s="28">
        <v>2.6353602</v>
      </c>
    </row>
    <row r="623" spans="1:6" ht="12.75">
      <c r="A623" s="30" t="s">
        <v>0</v>
      </c>
      <c r="B623" s="30">
        <v>7</v>
      </c>
      <c r="C623" s="5">
        <v>1992</v>
      </c>
      <c r="D623" s="5">
        <v>7</v>
      </c>
      <c r="E623" s="28">
        <v>0.0265182</v>
      </c>
      <c r="F623" s="28">
        <v>0.3806667</v>
      </c>
    </row>
    <row r="624" spans="1:6" ht="12.75">
      <c r="A624" s="30" t="s">
        <v>0</v>
      </c>
      <c r="B624" s="30">
        <v>7</v>
      </c>
      <c r="C624" s="5">
        <v>1992</v>
      </c>
      <c r="D624" s="5">
        <v>8</v>
      </c>
      <c r="E624" s="28">
        <v>0.001152</v>
      </c>
      <c r="F624" s="28">
        <v>0.016596</v>
      </c>
    </row>
    <row r="625" spans="1:6" ht="12.75">
      <c r="A625" s="30" t="s">
        <v>0</v>
      </c>
      <c r="B625" s="30">
        <v>7</v>
      </c>
      <c r="C625" s="5">
        <v>1992</v>
      </c>
      <c r="D625" s="5">
        <v>9</v>
      </c>
      <c r="E625" s="28">
        <v>0.0088352</v>
      </c>
      <c r="F625" s="28">
        <v>0.1396062</v>
      </c>
    </row>
    <row r="626" spans="1:6" ht="12.75">
      <c r="A626" s="30" t="s">
        <v>0</v>
      </c>
      <c r="B626" s="30">
        <v>7</v>
      </c>
      <c r="C626" s="5">
        <v>1992</v>
      </c>
      <c r="D626" s="5">
        <v>10</v>
      </c>
      <c r="E626" s="28">
        <v>0.0403047</v>
      </c>
      <c r="F626" s="28">
        <v>1.5214434999999997</v>
      </c>
    </row>
    <row r="627" spans="1:6" ht="12.75">
      <c r="A627" s="30" t="s">
        <v>0</v>
      </c>
      <c r="B627" s="30">
        <v>7</v>
      </c>
      <c r="C627" s="5">
        <v>1992</v>
      </c>
      <c r="D627" s="5">
        <v>11</v>
      </c>
      <c r="E627" s="28">
        <v>0.081828</v>
      </c>
      <c r="F627" s="28">
        <v>1.2708342999999998</v>
      </c>
    </row>
    <row r="628" spans="1:6" ht="12.75">
      <c r="A628" s="30" t="s">
        <v>0</v>
      </c>
      <c r="B628" s="30">
        <v>7</v>
      </c>
      <c r="C628" s="5">
        <v>1992</v>
      </c>
      <c r="D628" s="5">
        <v>12</v>
      </c>
      <c r="E628" s="28">
        <v>0.1652136</v>
      </c>
      <c r="F628" s="28">
        <v>6.054539699999999</v>
      </c>
    </row>
    <row r="629" spans="1:6" ht="12.75">
      <c r="A629" s="30" t="s">
        <v>0</v>
      </c>
      <c r="B629" s="30">
        <v>7</v>
      </c>
      <c r="C629" s="5">
        <v>1993</v>
      </c>
      <c r="D629" s="5">
        <v>1</v>
      </c>
      <c r="E629" s="28">
        <v>0.1507192</v>
      </c>
      <c r="F629" s="28">
        <v>3.2340327999999996</v>
      </c>
    </row>
    <row r="630" spans="1:6" ht="12.75">
      <c r="A630" s="30" t="s">
        <v>0</v>
      </c>
      <c r="B630" s="30">
        <v>7</v>
      </c>
      <c r="C630" s="5">
        <v>1993</v>
      </c>
      <c r="D630" s="5">
        <v>2</v>
      </c>
      <c r="E630" s="28">
        <v>0.182578</v>
      </c>
      <c r="F630" s="28">
        <v>8.394341999999998</v>
      </c>
    </row>
    <row r="631" spans="1:6" ht="12.75">
      <c r="A631" s="30" t="s">
        <v>0</v>
      </c>
      <c r="B631" s="30">
        <v>7</v>
      </c>
      <c r="C631" s="5">
        <v>1993</v>
      </c>
      <c r="D631" s="5">
        <v>3</v>
      </c>
      <c r="E631" s="28">
        <v>0.2131038</v>
      </c>
      <c r="F631" s="28">
        <v>5.0996598</v>
      </c>
    </row>
    <row r="632" spans="1:6" ht="12.75">
      <c r="A632" s="30" t="s">
        <v>0</v>
      </c>
      <c r="B632" s="30">
        <v>7</v>
      </c>
      <c r="C632" s="5">
        <v>1993</v>
      </c>
      <c r="D632" s="5">
        <v>4</v>
      </c>
      <c r="E632" s="28">
        <v>0.1102365</v>
      </c>
      <c r="F632" s="28">
        <v>3.40731</v>
      </c>
    </row>
    <row r="633" spans="1:6" ht="12.75">
      <c r="A633" s="30" t="s">
        <v>0</v>
      </c>
      <c r="B633" s="30">
        <v>7</v>
      </c>
      <c r="C633" s="5">
        <v>1993</v>
      </c>
      <c r="D633" s="5">
        <v>5</v>
      </c>
      <c r="E633" s="28">
        <v>0.5871831</v>
      </c>
      <c r="F633" s="28">
        <v>23.180967600000002</v>
      </c>
    </row>
    <row r="634" spans="1:6" ht="12.75">
      <c r="A634" s="30" t="s">
        <v>0</v>
      </c>
      <c r="B634" s="30">
        <v>7</v>
      </c>
      <c r="C634" s="5">
        <v>1993</v>
      </c>
      <c r="D634" s="5">
        <v>6</v>
      </c>
      <c r="E634" s="28">
        <v>0.629387</v>
      </c>
      <c r="F634" s="28">
        <v>10.024813</v>
      </c>
    </row>
    <row r="635" spans="1:6" ht="12.75">
      <c r="A635" s="30" t="s">
        <v>0</v>
      </c>
      <c r="B635" s="30">
        <v>7</v>
      </c>
      <c r="C635" s="5">
        <v>1993</v>
      </c>
      <c r="D635" s="5">
        <v>7</v>
      </c>
      <c r="E635" s="28">
        <v>0.130669</v>
      </c>
      <c r="F635" s="28">
        <v>1.8802759999999998</v>
      </c>
    </row>
    <row r="636" spans="1:6" ht="12.75">
      <c r="A636" s="30" t="s">
        <v>0</v>
      </c>
      <c r="B636" s="30">
        <v>7</v>
      </c>
      <c r="C636" s="5">
        <v>1993</v>
      </c>
      <c r="D636" s="5">
        <v>8</v>
      </c>
      <c r="E636" s="28">
        <v>0.0230056</v>
      </c>
      <c r="F636" s="28">
        <v>0.3300648</v>
      </c>
    </row>
    <row r="637" spans="1:6" ht="12.75">
      <c r="A637" s="30" t="s">
        <v>0</v>
      </c>
      <c r="B637" s="30">
        <v>7</v>
      </c>
      <c r="C637" s="5">
        <v>1993</v>
      </c>
      <c r="D637" s="5">
        <v>9</v>
      </c>
      <c r="E637" s="28">
        <v>0.0254646</v>
      </c>
      <c r="F637" s="28">
        <v>0.5074308000000001</v>
      </c>
    </row>
    <row r="638" spans="1:6" ht="12.75">
      <c r="A638" s="30" t="s">
        <v>0</v>
      </c>
      <c r="B638" s="30">
        <v>7</v>
      </c>
      <c r="C638" s="5">
        <v>1993</v>
      </c>
      <c r="D638" s="5">
        <v>10</v>
      </c>
      <c r="E638" s="28">
        <v>2.5271456</v>
      </c>
      <c r="F638" s="28">
        <v>76.7620476</v>
      </c>
    </row>
    <row r="639" spans="1:6" ht="12.75">
      <c r="A639" s="30" t="s">
        <v>0</v>
      </c>
      <c r="B639" s="30">
        <v>7</v>
      </c>
      <c r="C639" s="5">
        <v>1993</v>
      </c>
      <c r="D639" s="5">
        <v>11</v>
      </c>
      <c r="E639" s="28">
        <v>2.7731751</v>
      </c>
      <c r="F639" s="28">
        <v>83.6511174</v>
      </c>
    </row>
    <row r="640" spans="1:6" ht="12.75">
      <c r="A640" s="30" t="s">
        <v>0</v>
      </c>
      <c r="B640" s="30">
        <v>7</v>
      </c>
      <c r="C640" s="5">
        <v>1993</v>
      </c>
      <c r="D640" s="5">
        <v>12</v>
      </c>
      <c r="E640" s="28">
        <v>0.562861</v>
      </c>
      <c r="F640" s="28">
        <v>8.263755</v>
      </c>
    </row>
    <row r="641" spans="1:6" ht="12.75">
      <c r="A641" s="30" t="s">
        <v>0</v>
      </c>
      <c r="B641" s="30">
        <v>7</v>
      </c>
      <c r="C641" s="5">
        <v>1994</v>
      </c>
      <c r="D641" s="5">
        <v>1</v>
      </c>
      <c r="E641" s="28">
        <v>1.137682</v>
      </c>
      <c r="F641" s="28">
        <v>28.792106</v>
      </c>
    </row>
    <row r="642" spans="1:6" ht="12.75">
      <c r="A642" s="30" t="s">
        <v>0</v>
      </c>
      <c r="B642" s="30">
        <v>7</v>
      </c>
      <c r="C642" s="5">
        <v>1994</v>
      </c>
      <c r="D642" s="5">
        <v>2</v>
      </c>
      <c r="E642" s="28">
        <v>1.12837</v>
      </c>
      <c r="F642" s="28">
        <v>27.395972</v>
      </c>
    </row>
    <row r="643" spans="1:6" ht="12.75">
      <c r="A643" s="30" t="s">
        <v>0</v>
      </c>
      <c r="B643" s="30">
        <v>7</v>
      </c>
      <c r="C643" s="5">
        <v>1994</v>
      </c>
      <c r="D643" s="5">
        <v>3</v>
      </c>
      <c r="E643" s="28">
        <v>2.072064</v>
      </c>
      <c r="F643" s="28">
        <v>30.164889600000002</v>
      </c>
    </row>
    <row r="644" spans="1:6" ht="12.75">
      <c r="A644" s="30" t="s">
        <v>0</v>
      </c>
      <c r="B644" s="30">
        <v>7</v>
      </c>
      <c r="C644" s="5">
        <v>1994</v>
      </c>
      <c r="D644" s="5">
        <v>4</v>
      </c>
      <c r="E644" s="28">
        <v>0.5343066</v>
      </c>
      <c r="F644" s="28">
        <v>9.225381500000001</v>
      </c>
    </row>
    <row r="645" spans="1:6" ht="12.75">
      <c r="A645" s="30" t="s">
        <v>0</v>
      </c>
      <c r="B645" s="30">
        <v>7</v>
      </c>
      <c r="C645" s="5">
        <v>1994</v>
      </c>
      <c r="D645" s="5">
        <v>5</v>
      </c>
      <c r="E645" s="28">
        <v>2.7662448</v>
      </c>
      <c r="F645" s="28">
        <v>102.71255550000001</v>
      </c>
    </row>
    <row r="646" spans="1:6" ht="12.75">
      <c r="A646" s="30" t="s">
        <v>0</v>
      </c>
      <c r="B646" s="30">
        <v>7</v>
      </c>
      <c r="C646" s="5">
        <v>1994</v>
      </c>
      <c r="D646" s="5">
        <v>6</v>
      </c>
      <c r="E646" s="28">
        <v>0.971136</v>
      </c>
      <c r="F646" s="28">
        <v>13.937318999999999</v>
      </c>
    </row>
    <row r="647" spans="1:6" ht="12.75">
      <c r="A647" s="30" t="s">
        <v>0</v>
      </c>
      <c r="B647" s="30">
        <v>7</v>
      </c>
      <c r="C647" s="5">
        <v>1994</v>
      </c>
      <c r="D647" s="5">
        <v>7</v>
      </c>
      <c r="E647" s="28">
        <v>0.1552492</v>
      </c>
      <c r="F647" s="28">
        <v>2.2265792</v>
      </c>
    </row>
    <row r="648" spans="1:6" ht="12.75">
      <c r="A648" s="30" t="s">
        <v>0</v>
      </c>
      <c r="B648" s="30">
        <v>7</v>
      </c>
      <c r="C648" s="5">
        <v>1994</v>
      </c>
      <c r="D648" s="5">
        <v>8</v>
      </c>
      <c r="E648" s="28">
        <v>0.0291411</v>
      </c>
      <c r="F648" s="28">
        <v>0.41708670000000003</v>
      </c>
    </row>
    <row r="649" spans="1:6" ht="12.75">
      <c r="A649" s="30" t="s">
        <v>0</v>
      </c>
      <c r="B649" s="30">
        <v>7</v>
      </c>
      <c r="C649" s="5">
        <v>1994</v>
      </c>
      <c r="D649" s="5">
        <v>9</v>
      </c>
      <c r="E649" s="28">
        <v>0.0221564</v>
      </c>
      <c r="F649" s="28">
        <v>0.3178812</v>
      </c>
    </row>
    <row r="650" spans="1:6" ht="12.75">
      <c r="A650" s="30" t="s">
        <v>0</v>
      </c>
      <c r="B650" s="30">
        <v>7</v>
      </c>
      <c r="C650" s="5">
        <v>1994</v>
      </c>
      <c r="D650" s="5">
        <v>10</v>
      </c>
      <c r="E650" s="28">
        <v>0.0429538</v>
      </c>
      <c r="F650" s="28">
        <v>0.7671578</v>
      </c>
    </row>
    <row r="651" spans="1:6" ht="12.75">
      <c r="A651" s="30" t="s">
        <v>0</v>
      </c>
      <c r="B651" s="30">
        <v>7</v>
      </c>
      <c r="C651" s="5">
        <v>1994</v>
      </c>
      <c r="D651" s="5">
        <v>11</v>
      </c>
      <c r="E651" s="28">
        <v>0.3945744</v>
      </c>
      <c r="F651" s="28">
        <v>20.309621200000002</v>
      </c>
    </row>
    <row r="652" spans="1:6" ht="12.75">
      <c r="A652" s="30" t="s">
        <v>0</v>
      </c>
      <c r="B652" s="30">
        <v>7</v>
      </c>
      <c r="C652" s="5">
        <v>1994</v>
      </c>
      <c r="D652" s="5">
        <v>12</v>
      </c>
      <c r="E652" s="28">
        <v>0.2785116</v>
      </c>
      <c r="F652" s="28">
        <v>6.262474600000001</v>
      </c>
    </row>
    <row r="653" spans="1:6" ht="12.75">
      <c r="A653" s="30" t="s">
        <v>0</v>
      </c>
      <c r="B653" s="30">
        <v>7</v>
      </c>
      <c r="C653" s="5">
        <v>1995</v>
      </c>
      <c r="D653" s="5">
        <v>1</v>
      </c>
      <c r="E653" s="28">
        <v>0.36211</v>
      </c>
      <c r="F653" s="28">
        <v>14.579583199999998</v>
      </c>
    </row>
    <row r="654" spans="1:6" ht="12.75">
      <c r="A654" s="30" t="s">
        <v>0</v>
      </c>
      <c r="B654" s="30">
        <v>7</v>
      </c>
      <c r="C654" s="5">
        <v>1995</v>
      </c>
      <c r="D654" s="5">
        <v>2</v>
      </c>
      <c r="E654" s="28">
        <v>0.4873284</v>
      </c>
      <c r="F654" s="28">
        <v>17.275518</v>
      </c>
    </row>
    <row r="655" spans="1:6" ht="12.75">
      <c r="A655" s="30" t="s">
        <v>0</v>
      </c>
      <c r="B655" s="30">
        <v>7</v>
      </c>
      <c r="C655" s="5">
        <v>1995</v>
      </c>
      <c r="D655" s="5">
        <v>3</v>
      </c>
      <c r="E655" s="28">
        <v>0.5311978</v>
      </c>
      <c r="F655" s="28">
        <v>7.983716800000001</v>
      </c>
    </row>
    <row r="656" spans="1:6" ht="12.75">
      <c r="A656" s="30" t="s">
        <v>0</v>
      </c>
      <c r="B656" s="30">
        <v>7</v>
      </c>
      <c r="C656" s="5">
        <v>1995</v>
      </c>
      <c r="D656" s="5">
        <v>4</v>
      </c>
      <c r="E656" s="28">
        <v>0.2606688</v>
      </c>
      <c r="F656" s="28">
        <v>4.6454904</v>
      </c>
    </row>
    <row r="657" spans="1:6" ht="12.75">
      <c r="A657" s="30" t="s">
        <v>0</v>
      </c>
      <c r="B657" s="30">
        <v>7</v>
      </c>
      <c r="C657" s="5">
        <v>1995</v>
      </c>
      <c r="D657" s="5">
        <v>5</v>
      </c>
      <c r="E657" s="28">
        <v>0.2643381</v>
      </c>
      <c r="F657" s="28">
        <v>4.1962732</v>
      </c>
    </row>
    <row r="658" spans="1:6" ht="12.75">
      <c r="A658" s="30" t="s">
        <v>0</v>
      </c>
      <c r="B658" s="30">
        <v>7</v>
      </c>
      <c r="C658" s="5">
        <v>1995</v>
      </c>
      <c r="D658" s="5">
        <v>6</v>
      </c>
      <c r="E658" s="28">
        <v>0.1351932</v>
      </c>
      <c r="F658" s="28">
        <v>2.101676</v>
      </c>
    </row>
    <row r="659" spans="1:6" ht="12.75">
      <c r="A659" s="30" t="s">
        <v>0</v>
      </c>
      <c r="B659" s="30">
        <v>7</v>
      </c>
      <c r="C659" s="5">
        <v>1995</v>
      </c>
      <c r="D659" s="5">
        <v>7</v>
      </c>
      <c r="E659" s="28">
        <v>0.09843</v>
      </c>
      <c r="F659" s="28">
        <v>1.415505</v>
      </c>
    </row>
    <row r="660" spans="1:6" ht="12.75">
      <c r="A660" s="30" t="s">
        <v>0</v>
      </c>
      <c r="B660" s="30">
        <v>7</v>
      </c>
      <c r="C660" s="5">
        <v>1995</v>
      </c>
      <c r="D660" s="5">
        <v>8</v>
      </c>
      <c r="E660" s="28">
        <v>0.043844</v>
      </c>
      <c r="F660" s="28">
        <v>0.6262460000000001</v>
      </c>
    </row>
    <row r="661" spans="1:6" ht="12.75">
      <c r="A661" s="30" t="s">
        <v>0</v>
      </c>
      <c r="B661" s="30">
        <v>7</v>
      </c>
      <c r="C661" s="5">
        <v>1995</v>
      </c>
      <c r="D661" s="5">
        <v>9</v>
      </c>
      <c r="E661" s="28">
        <v>0.0300548</v>
      </c>
      <c r="F661" s="28">
        <v>0.5023964</v>
      </c>
    </row>
    <row r="662" spans="1:6" ht="12.75">
      <c r="A662" s="30" t="s">
        <v>0</v>
      </c>
      <c r="B662" s="30">
        <v>7</v>
      </c>
      <c r="C662" s="5">
        <v>1995</v>
      </c>
      <c r="D662" s="5">
        <v>10</v>
      </c>
      <c r="E662" s="28">
        <v>0.0433588</v>
      </c>
      <c r="F662" s="28">
        <v>1.2526073</v>
      </c>
    </row>
    <row r="663" spans="1:6" ht="12.75">
      <c r="A663" s="30" t="s">
        <v>0</v>
      </c>
      <c r="B663" s="30">
        <v>7</v>
      </c>
      <c r="C663" s="5">
        <v>1995</v>
      </c>
      <c r="D663" s="5">
        <v>11</v>
      </c>
      <c r="E663" s="28">
        <v>0.1602328</v>
      </c>
      <c r="F663" s="28">
        <v>11.2440286</v>
      </c>
    </row>
    <row r="664" spans="1:6" ht="12.75">
      <c r="A664" s="30" t="s">
        <v>0</v>
      </c>
      <c r="B664" s="30">
        <v>7</v>
      </c>
      <c r="C664" s="5">
        <v>1995</v>
      </c>
      <c r="D664" s="5">
        <v>12</v>
      </c>
      <c r="E664" s="28">
        <v>0.9434898</v>
      </c>
      <c r="F664" s="28">
        <v>50.134457999999995</v>
      </c>
    </row>
    <row r="665" spans="1:6" ht="12.75">
      <c r="A665" s="30" t="s">
        <v>0</v>
      </c>
      <c r="B665" s="30">
        <v>7</v>
      </c>
      <c r="C665" s="5">
        <v>1996</v>
      </c>
      <c r="D665" s="5">
        <v>1</v>
      </c>
      <c r="E665" s="28">
        <v>15.6392559</v>
      </c>
      <c r="F665" s="28">
        <v>348.60061529999996</v>
      </c>
    </row>
    <row r="666" spans="1:6" ht="12.75">
      <c r="A666" s="30" t="s">
        <v>0</v>
      </c>
      <c r="B666" s="30">
        <v>7</v>
      </c>
      <c r="C666" s="5">
        <v>1996</v>
      </c>
      <c r="D666" s="5">
        <v>2</v>
      </c>
      <c r="E666" s="28">
        <v>3.09281</v>
      </c>
      <c r="F666" s="28">
        <v>51.82858</v>
      </c>
    </row>
    <row r="667" spans="1:6" ht="12.75">
      <c r="A667" s="30" t="s">
        <v>0</v>
      </c>
      <c r="B667" s="30">
        <v>7</v>
      </c>
      <c r="C667" s="5">
        <v>1996</v>
      </c>
      <c r="D667" s="5">
        <v>3</v>
      </c>
      <c r="E667" s="28">
        <v>1.7936468</v>
      </c>
      <c r="F667" s="28">
        <v>30.0838604</v>
      </c>
    </row>
    <row r="668" spans="1:6" ht="12.75">
      <c r="A668" s="30" t="s">
        <v>0</v>
      </c>
      <c r="B668" s="30">
        <v>7</v>
      </c>
      <c r="C668" s="5">
        <v>1996</v>
      </c>
      <c r="D668" s="5">
        <v>4</v>
      </c>
      <c r="E668" s="28">
        <v>1.5405071</v>
      </c>
      <c r="F668" s="28">
        <v>23.116914699999995</v>
      </c>
    </row>
    <row r="669" spans="1:6" ht="12.75">
      <c r="A669" s="30" t="s">
        <v>0</v>
      </c>
      <c r="B669" s="30">
        <v>7</v>
      </c>
      <c r="C669" s="5">
        <v>1996</v>
      </c>
      <c r="D669" s="5">
        <v>5</v>
      </c>
      <c r="E669" s="28">
        <v>2.8072968</v>
      </c>
      <c r="F669" s="28">
        <v>62.3879179</v>
      </c>
    </row>
    <row r="670" spans="1:6" ht="12.75">
      <c r="A670" s="30" t="s">
        <v>0</v>
      </c>
      <c r="B670" s="30">
        <v>7</v>
      </c>
      <c r="C670" s="5">
        <v>1996</v>
      </c>
      <c r="D670" s="5">
        <v>6</v>
      </c>
      <c r="E670" s="28">
        <v>0.663594</v>
      </c>
      <c r="F670" s="28">
        <v>9.5609925</v>
      </c>
    </row>
    <row r="671" spans="1:6" ht="12.75">
      <c r="A671" s="30" t="s">
        <v>0</v>
      </c>
      <c r="B671" s="30">
        <v>7</v>
      </c>
      <c r="C671" s="5">
        <v>1996</v>
      </c>
      <c r="D671" s="5">
        <v>7</v>
      </c>
      <c r="E671" s="28">
        <v>0.1650048</v>
      </c>
      <c r="F671" s="28">
        <v>2.3779598</v>
      </c>
    </row>
    <row r="672" spans="1:6" ht="12.75">
      <c r="A672" s="30" t="s">
        <v>0</v>
      </c>
      <c r="B672" s="30">
        <v>7</v>
      </c>
      <c r="C672" s="5">
        <v>1996</v>
      </c>
      <c r="D672" s="5">
        <v>8</v>
      </c>
      <c r="E672" s="28">
        <v>0.0521872</v>
      </c>
      <c r="F672" s="28">
        <v>0.7486024</v>
      </c>
    </row>
    <row r="673" spans="1:6" ht="12.75">
      <c r="A673" s="30" t="s">
        <v>0</v>
      </c>
      <c r="B673" s="30">
        <v>7</v>
      </c>
      <c r="C673" s="5">
        <v>1996</v>
      </c>
      <c r="D673" s="5">
        <v>9</v>
      </c>
      <c r="E673" s="28">
        <v>0.0402192</v>
      </c>
      <c r="F673" s="28">
        <v>0.5939248</v>
      </c>
    </row>
    <row r="674" spans="1:6" ht="12.75">
      <c r="A674" s="30" t="s">
        <v>0</v>
      </c>
      <c r="B674" s="30">
        <v>7</v>
      </c>
      <c r="C674" s="5">
        <v>1996</v>
      </c>
      <c r="D674" s="5">
        <v>10</v>
      </c>
      <c r="E674" s="28">
        <v>0.081504</v>
      </c>
      <c r="F674" s="28">
        <v>1.4984001</v>
      </c>
    </row>
    <row r="675" spans="1:6" ht="12.75">
      <c r="A675" s="30" t="s">
        <v>0</v>
      </c>
      <c r="B675" s="30">
        <v>7</v>
      </c>
      <c r="C675" s="5">
        <v>1996</v>
      </c>
      <c r="D675" s="5">
        <v>11</v>
      </c>
      <c r="E675" s="28">
        <v>0.125636</v>
      </c>
      <c r="F675" s="28">
        <v>2.992188</v>
      </c>
    </row>
    <row r="676" spans="1:6" ht="12.75">
      <c r="A676" s="31" t="s">
        <v>0</v>
      </c>
      <c r="B676" s="31">
        <v>7</v>
      </c>
      <c r="C676">
        <v>1996</v>
      </c>
      <c r="D676">
        <v>12</v>
      </c>
      <c r="E676" s="28">
        <v>9.6324414</v>
      </c>
      <c r="F676" s="28">
        <v>180.0342066</v>
      </c>
    </row>
    <row r="677" spans="1:6" ht="12.75">
      <c r="A677" s="31" t="s">
        <v>0</v>
      </c>
      <c r="B677" s="31">
        <v>7</v>
      </c>
      <c r="C677">
        <v>1997</v>
      </c>
      <c r="D677">
        <v>1</v>
      </c>
      <c r="E677" s="28">
        <v>3.5063532</v>
      </c>
      <c r="F677" s="28">
        <v>95.5202965</v>
      </c>
    </row>
    <row r="678" spans="1:6" ht="12.75">
      <c r="A678" s="31" t="s">
        <v>0</v>
      </c>
      <c r="B678" s="31">
        <v>7</v>
      </c>
      <c r="C678">
        <v>1997</v>
      </c>
      <c r="D678">
        <v>2</v>
      </c>
      <c r="E678" s="28">
        <v>1.0719435</v>
      </c>
      <c r="F678" s="28">
        <v>15.434861000000001</v>
      </c>
    </row>
    <row r="679" spans="1:6" ht="12.75">
      <c r="A679" s="31" t="s">
        <v>0</v>
      </c>
      <c r="B679" s="31">
        <v>7</v>
      </c>
      <c r="C679">
        <v>1997</v>
      </c>
      <c r="D679">
        <v>3</v>
      </c>
      <c r="E679" s="28">
        <v>0.3970176</v>
      </c>
      <c r="F679" s="28">
        <v>5.7040263</v>
      </c>
    </row>
    <row r="680" spans="1:6" ht="12.75">
      <c r="A680" s="31" t="s">
        <v>0</v>
      </c>
      <c r="B680" s="31">
        <v>7</v>
      </c>
      <c r="C680">
        <v>1997</v>
      </c>
      <c r="D680">
        <v>4</v>
      </c>
      <c r="E680" s="28">
        <v>0.2676525</v>
      </c>
      <c r="F680" s="28">
        <v>3.8953625000000005</v>
      </c>
    </row>
    <row r="681" spans="1:6" ht="12.75">
      <c r="A681" s="31" t="s">
        <v>0</v>
      </c>
      <c r="B681" s="31">
        <v>7</v>
      </c>
      <c r="C681">
        <v>1997</v>
      </c>
      <c r="D681">
        <v>5</v>
      </c>
      <c r="E681" s="28">
        <v>0.23466</v>
      </c>
      <c r="F681" s="28">
        <v>6.2771550000000005</v>
      </c>
    </row>
    <row r="682" spans="1:6" ht="12.75">
      <c r="A682" s="31" t="s">
        <v>0</v>
      </c>
      <c r="B682" s="31">
        <v>7</v>
      </c>
      <c r="C682">
        <v>1997</v>
      </c>
      <c r="D682">
        <v>6</v>
      </c>
      <c r="E682" s="28">
        <v>0.7012536</v>
      </c>
      <c r="F682" s="28">
        <v>13.6554924</v>
      </c>
    </row>
    <row r="683" spans="1:6" ht="12.75">
      <c r="A683" s="31" t="s">
        <v>0</v>
      </c>
      <c r="B683" s="31">
        <v>7</v>
      </c>
      <c r="C683">
        <v>1997</v>
      </c>
      <c r="D683">
        <v>7</v>
      </c>
      <c r="E683" s="28">
        <v>0.2157708</v>
      </c>
      <c r="F683" s="28">
        <v>3.2293092</v>
      </c>
    </row>
    <row r="684" spans="1:6" ht="12.75">
      <c r="A684" s="31" t="s">
        <v>0</v>
      </c>
      <c r="B684" s="31">
        <v>7</v>
      </c>
      <c r="C684">
        <v>1997</v>
      </c>
      <c r="D684">
        <v>8</v>
      </c>
      <c r="E684" s="28">
        <v>0.064974</v>
      </c>
      <c r="F684" s="28">
        <v>1.0294095</v>
      </c>
    </row>
    <row r="685" spans="1:6" ht="12.75">
      <c r="A685" s="31" t="s">
        <v>0</v>
      </c>
      <c r="B685" s="31">
        <v>7</v>
      </c>
      <c r="C685">
        <v>1997</v>
      </c>
      <c r="D685">
        <v>9</v>
      </c>
      <c r="E685" s="28">
        <v>0.0465321</v>
      </c>
      <c r="F685" s="28">
        <v>0.83957</v>
      </c>
    </row>
    <row r="686" spans="1:6" ht="12.75">
      <c r="A686" s="31" t="s">
        <v>0</v>
      </c>
      <c r="B686" s="31">
        <v>7</v>
      </c>
      <c r="C686">
        <v>1997</v>
      </c>
      <c r="D686">
        <v>10</v>
      </c>
      <c r="E686" s="28">
        <v>0.211072</v>
      </c>
      <c r="F686" s="28">
        <v>13.06008</v>
      </c>
    </row>
    <row r="687" spans="1:6" ht="12.75">
      <c r="A687" s="31" t="s">
        <v>0</v>
      </c>
      <c r="B687" s="31">
        <v>7</v>
      </c>
      <c r="C687">
        <v>1997</v>
      </c>
      <c r="D687">
        <v>11</v>
      </c>
      <c r="E687" s="28">
        <v>4.1316402</v>
      </c>
      <c r="F687" s="28">
        <v>114.5635509</v>
      </c>
    </row>
    <row r="688" spans="1:6" ht="12.75">
      <c r="A688" s="31" t="s">
        <v>0</v>
      </c>
      <c r="B688" s="31">
        <v>7</v>
      </c>
      <c r="C688">
        <v>1997</v>
      </c>
      <c r="D688">
        <v>12</v>
      </c>
      <c r="E688" s="28">
        <v>2.5684539</v>
      </c>
      <c r="F688" s="28">
        <v>81.97941900000001</v>
      </c>
    </row>
    <row r="689" spans="1:6" ht="12.75">
      <c r="A689" s="31" t="s">
        <v>0</v>
      </c>
      <c r="B689" s="31">
        <v>7</v>
      </c>
      <c r="C689">
        <v>1998</v>
      </c>
      <c r="D689">
        <v>1</v>
      </c>
      <c r="E689" s="28">
        <v>2.172143</v>
      </c>
      <c r="F689" s="28">
        <v>62.4821656</v>
      </c>
    </row>
    <row r="690" spans="1:6" ht="12.75">
      <c r="A690" s="31" t="s">
        <v>0</v>
      </c>
      <c r="B690" s="31">
        <v>7</v>
      </c>
      <c r="C690">
        <v>1998</v>
      </c>
      <c r="D690">
        <v>2</v>
      </c>
      <c r="E690" s="28">
        <v>1.5914949</v>
      </c>
      <c r="F690" s="28">
        <v>52.1559767</v>
      </c>
    </row>
    <row r="691" spans="1:6" ht="12.75">
      <c r="A691" s="31" t="s">
        <v>0</v>
      </c>
      <c r="B691" s="31">
        <v>7</v>
      </c>
      <c r="C691">
        <v>1998</v>
      </c>
      <c r="D691">
        <v>3</v>
      </c>
      <c r="E691" s="28">
        <v>0.439432</v>
      </c>
      <c r="F691" s="28">
        <v>9.742835200000002</v>
      </c>
    </row>
    <row r="692" spans="1:6" ht="12.75">
      <c r="A692" s="31" t="s">
        <v>0</v>
      </c>
      <c r="B692" s="31">
        <v>7</v>
      </c>
      <c r="C692">
        <v>1998</v>
      </c>
      <c r="D692">
        <v>4</v>
      </c>
      <c r="E692" s="28">
        <v>0.7385928</v>
      </c>
      <c r="F692" s="28">
        <v>16.094390399999998</v>
      </c>
    </row>
    <row r="693" spans="1:6" ht="12.75">
      <c r="A693" s="31" t="s">
        <v>0</v>
      </c>
      <c r="B693" s="31">
        <v>7</v>
      </c>
      <c r="C693">
        <v>1998</v>
      </c>
      <c r="D693">
        <v>5</v>
      </c>
      <c r="E693" s="28">
        <v>0.5463252</v>
      </c>
      <c r="F693" s="28">
        <v>21.143413199999998</v>
      </c>
    </row>
    <row r="694" spans="1:6" ht="12.75">
      <c r="A694" s="31" t="s">
        <v>0</v>
      </c>
      <c r="B694" s="31">
        <v>7</v>
      </c>
      <c r="C694">
        <v>1998</v>
      </c>
      <c r="D694">
        <v>6</v>
      </c>
      <c r="E694" s="28">
        <v>2.14666</v>
      </c>
      <c r="F694" s="28">
        <v>34.19238</v>
      </c>
    </row>
    <row r="695" spans="1:6" ht="12.75">
      <c r="A695" s="31" t="s">
        <v>0</v>
      </c>
      <c r="B695" s="31">
        <v>7</v>
      </c>
      <c r="C695">
        <v>1998</v>
      </c>
      <c r="D695">
        <v>7</v>
      </c>
      <c r="E695" s="28">
        <v>0.2642942</v>
      </c>
      <c r="F695" s="28">
        <v>3.7925533</v>
      </c>
    </row>
    <row r="696" spans="1:6" ht="12.75">
      <c r="A696" s="31" t="s">
        <v>0</v>
      </c>
      <c r="B696" s="31">
        <v>7</v>
      </c>
      <c r="C696">
        <v>1998</v>
      </c>
      <c r="D696">
        <v>8</v>
      </c>
      <c r="E696" s="28">
        <v>0.052496</v>
      </c>
      <c r="F696" s="28">
        <v>0.753304</v>
      </c>
    </row>
    <row r="697" spans="1:6" ht="12.75">
      <c r="A697" s="31" t="s">
        <v>0</v>
      </c>
      <c r="B697" s="31">
        <v>7</v>
      </c>
      <c r="C697">
        <v>1998</v>
      </c>
      <c r="D697">
        <v>9</v>
      </c>
      <c r="E697" s="28">
        <v>0.0731178</v>
      </c>
      <c r="F697" s="28">
        <v>1.3827720000000001</v>
      </c>
    </row>
    <row r="698" spans="1:6" ht="12.75">
      <c r="A698" s="31" t="s">
        <v>0</v>
      </c>
      <c r="B698" s="31">
        <v>7</v>
      </c>
      <c r="C698">
        <v>1998</v>
      </c>
      <c r="D698">
        <v>10</v>
      </c>
      <c r="E698" s="28">
        <v>0.1109364</v>
      </c>
      <c r="F698" s="28">
        <v>1.5898968000000002</v>
      </c>
    </row>
    <row r="699" spans="1:6" ht="12.75">
      <c r="A699" s="31" t="s">
        <v>0</v>
      </c>
      <c r="B699" s="31">
        <v>7</v>
      </c>
      <c r="C699">
        <v>1998</v>
      </c>
      <c r="D699">
        <v>11</v>
      </c>
      <c r="E699" s="28">
        <v>0.0820287</v>
      </c>
      <c r="F699" s="28">
        <v>1.2102011999999998</v>
      </c>
    </row>
    <row r="700" spans="1:6" ht="12.75">
      <c r="A700" s="31" t="s">
        <v>0</v>
      </c>
      <c r="B700" s="31">
        <v>7</v>
      </c>
      <c r="C700">
        <v>1998</v>
      </c>
      <c r="D700">
        <v>12</v>
      </c>
      <c r="E700" s="28">
        <v>0.075153</v>
      </c>
      <c r="F700" s="28">
        <v>1.5518295000000002</v>
      </c>
    </row>
    <row r="701" spans="1:6" ht="12.75">
      <c r="A701" s="31" t="s">
        <v>0</v>
      </c>
      <c r="B701" s="31">
        <v>7</v>
      </c>
      <c r="C701">
        <v>1999</v>
      </c>
      <c r="D701">
        <v>1</v>
      </c>
      <c r="E701" s="28">
        <v>0.281624</v>
      </c>
      <c r="F701" s="28">
        <v>10.499482</v>
      </c>
    </row>
    <row r="702" spans="1:6" ht="12.75">
      <c r="A702" s="31" t="s">
        <v>0</v>
      </c>
      <c r="B702" s="31">
        <v>7</v>
      </c>
      <c r="C702">
        <v>1999</v>
      </c>
      <c r="D702">
        <v>2</v>
      </c>
      <c r="E702" s="28">
        <v>0.2316871</v>
      </c>
      <c r="F702" s="28">
        <v>3.4159642999999997</v>
      </c>
    </row>
    <row r="703" spans="1:6" ht="12.75">
      <c r="A703" s="31" t="s">
        <v>0</v>
      </c>
      <c r="B703" s="31">
        <v>7</v>
      </c>
      <c r="C703">
        <v>1999</v>
      </c>
      <c r="D703">
        <v>3</v>
      </c>
      <c r="E703" s="28">
        <v>0.343312</v>
      </c>
      <c r="F703" s="28">
        <v>10.1013568</v>
      </c>
    </row>
    <row r="704" spans="1:6" ht="12.75">
      <c r="A704" s="31" t="s">
        <v>0</v>
      </c>
      <c r="B704" s="31">
        <v>7</v>
      </c>
      <c r="C704">
        <v>1999</v>
      </c>
      <c r="D704">
        <v>4</v>
      </c>
      <c r="E704" s="28">
        <v>0.2218329</v>
      </c>
      <c r="F704" s="28">
        <v>4.5885221000000005</v>
      </c>
    </row>
    <row r="705" spans="1:6" ht="12.75">
      <c r="A705" s="31" t="s">
        <v>0</v>
      </c>
      <c r="B705" s="31">
        <v>7</v>
      </c>
      <c r="C705">
        <v>1999</v>
      </c>
      <c r="D705">
        <v>5</v>
      </c>
      <c r="E705" s="28">
        <v>0.3075366</v>
      </c>
      <c r="F705" s="28">
        <v>7.3120092</v>
      </c>
    </row>
    <row r="706" spans="1:6" ht="12.75">
      <c r="A706" s="31" t="s">
        <v>0</v>
      </c>
      <c r="B706" s="31">
        <v>7</v>
      </c>
      <c r="C706">
        <v>1999</v>
      </c>
      <c r="D706">
        <v>6</v>
      </c>
      <c r="E706" s="28">
        <v>0.1909402</v>
      </c>
      <c r="F706" s="28">
        <v>2.7945786</v>
      </c>
    </row>
    <row r="707" spans="1:6" ht="12.75">
      <c r="A707" s="31" t="s">
        <v>0</v>
      </c>
      <c r="B707" s="31">
        <v>7</v>
      </c>
      <c r="C707">
        <v>1999</v>
      </c>
      <c r="D707">
        <v>7</v>
      </c>
      <c r="E707" s="28">
        <v>0.0331008</v>
      </c>
      <c r="F707" s="28">
        <v>0.4799616000000001</v>
      </c>
    </row>
    <row r="708" spans="1:6" ht="12.75">
      <c r="A708" s="31" t="s">
        <v>0</v>
      </c>
      <c r="B708" s="31">
        <v>7</v>
      </c>
      <c r="C708">
        <v>1999</v>
      </c>
      <c r="D708">
        <v>8</v>
      </c>
      <c r="E708" s="28">
        <v>0.0069344</v>
      </c>
      <c r="F708" s="28">
        <v>0.11530409999999999</v>
      </c>
    </row>
    <row r="709" spans="1:6" ht="12.75">
      <c r="A709" s="31" t="s">
        <v>0</v>
      </c>
      <c r="B709" s="31">
        <v>7</v>
      </c>
      <c r="C709">
        <v>1999</v>
      </c>
      <c r="D709">
        <v>9</v>
      </c>
      <c r="E709" s="28">
        <v>0.0393764</v>
      </c>
      <c r="F709" s="28">
        <v>1.603868</v>
      </c>
    </row>
    <row r="710" spans="1:6" ht="12.75">
      <c r="A710" s="31" t="s">
        <v>0</v>
      </c>
      <c r="B710" s="31">
        <v>7</v>
      </c>
      <c r="C710">
        <v>1999</v>
      </c>
      <c r="D710">
        <v>10</v>
      </c>
      <c r="E710" s="28">
        <v>0.664488</v>
      </c>
      <c r="F710" s="28">
        <v>26.6385856</v>
      </c>
    </row>
    <row r="711" spans="1:6" ht="12.75">
      <c r="A711" s="31" t="s">
        <v>0</v>
      </c>
      <c r="B711" s="31">
        <v>7</v>
      </c>
      <c r="C711">
        <v>1999</v>
      </c>
      <c r="D711">
        <v>11</v>
      </c>
      <c r="E711" s="28">
        <v>0.568121</v>
      </c>
      <c r="F711" s="28">
        <v>8.262488</v>
      </c>
    </row>
    <row r="712" spans="1:6" ht="12.75">
      <c r="A712" s="31" t="s">
        <v>0</v>
      </c>
      <c r="B712" s="31">
        <v>7</v>
      </c>
      <c r="C712">
        <v>1999</v>
      </c>
      <c r="D712">
        <v>12</v>
      </c>
      <c r="E712" s="28">
        <v>0.2710848</v>
      </c>
      <c r="F712" s="28">
        <v>4.643134</v>
      </c>
    </row>
    <row r="713" spans="1:6" ht="12.75">
      <c r="A713" s="31" t="s">
        <v>0</v>
      </c>
      <c r="B713" s="31">
        <v>7</v>
      </c>
      <c r="C713">
        <v>2000</v>
      </c>
      <c r="D713">
        <v>1</v>
      </c>
      <c r="E713" s="28">
        <v>0.21483</v>
      </c>
      <c r="F713" s="28">
        <v>4.0475925</v>
      </c>
    </row>
    <row r="714" spans="1:6" ht="12.75">
      <c r="A714" s="31" t="s">
        <v>0</v>
      </c>
      <c r="B714" s="31">
        <v>7</v>
      </c>
      <c r="C714">
        <v>2000</v>
      </c>
      <c r="D714">
        <v>2</v>
      </c>
      <c r="E714" s="28">
        <v>0.274536</v>
      </c>
      <c r="F714" s="28">
        <v>4.1664</v>
      </c>
    </row>
    <row r="715" spans="1:6" ht="12.75">
      <c r="A715" s="31" t="s">
        <v>0</v>
      </c>
      <c r="B715" s="31">
        <v>7</v>
      </c>
      <c r="C715">
        <v>2000</v>
      </c>
      <c r="D715">
        <v>3</v>
      </c>
      <c r="E715" s="28">
        <v>0.1851514</v>
      </c>
      <c r="F715" s="28">
        <v>3.0666038</v>
      </c>
    </row>
    <row r="716" spans="1:6" ht="12.75">
      <c r="A716" s="31" t="s">
        <v>0</v>
      </c>
      <c r="B716" s="31">
        <v>7</v>
      </c>
      <c r="C716">
        <v>2000</v>
      </c>
      <c r="D716">
        <v>4</v>
      </c>
      <c r="E716" s="28">
        <v>0.5270356</v>
      </c>
      <c r="F716" s="28">
        <v>47.0509584</v>
      </c>
    </row>
    <row r="717" spans="1:6" ht="12.75">
      <c r="A717" s="31" t="s">
        <v>0</v>
      </c>
      <c r="B717" s="31">
        <v>7</v>
      </c>
      <c r="C717">
        <v>2000</v>
      </c>
      <c r="D717">
        <v>5</v>
      </c>
      <c r="E717" s="28">
        <v>1.4086464</v>
      </c>
      <c r="F717" s="28">
        <v>50.109661</v>
      </c>
    </row>
    <row r="718" spans="1:6" ht="12.75">
      <c r="A718" s="31" t="s">
        <v>0</v>
      </c>
      <c r="B718" s="31">
        <v>7</v>
      </c>
      <c r="C718">
        <v>2000</v>
      </c>
      <c r="D718">
        <v>6</v>
      </c>
      <c r="E718" s="28">
        <v>0.3781248</v>
      </c>
      <c r="F718" s="28">
        <v>5.4660697</v>
      </c>
    </row>
    <row r="719" spans="1:6" ht="12.75">
      <c r="A719" s="31" t="s">
        <v>0</v>
      </c>
      <c r="B719" s="31">
        <v>7</v>
      </c>
      <c r="C719">
        <v>2000</v>
      </c>
      <c r="D719">
        <v>7</v>
      </c>
      <c r="E719" s="28">
        <v>0.0860544</v>
      </c>
      <c r="F719" s="28">
        <v>1.2430826999999998</v>
      </c>
    </row>
    <row r="720" spans="1:6" ht="12.75">
      <c r="A720" s="31" t="s">
        <v>0</v>
      </c>
      <c r="B720" s="31">
        <v>7</v>
      </c>
      <c r="C720">
        <v>2000</v>
      </c>
      <c r="D720">
        <v>8</v>
      </c>
      <c r="E720" s="28">
        <v>0.0054426</v>
      </c>
      <c r="F720" s="28">
        <v>0.0781845</v>
      </c>
    </row>
    <row r="721" spans="1:6" ht="12.75">
      <c r="A721" s="31" t="s">
        <v>0</v>
      </c>
      <c r="B721" s="31">
        <v>7</v>
      </c>
      <c r="C721">
        <v>2000</v>
      </c>
      <c r="D721">
        <v>9</v>
      </c>
      <c r="E721" s="28">
        <v>0.0039066</v>
      </c>
      <c r="F721" s="28">
        <v>0.0567324</v>
      </c>
    </row>
    <row r="722" spans="1:6" ht="12.75">
      <c r="A722" s="31" t="s">
        <v>0</v>
      </c>
      <c r="B722" s="31">
        <v>7</v>
      </c>
      <c r="C722">
        <v>2000</v>
      </c>
      <c r="D722">
        <v>10</v>
      </c>
      <c r="E722" s="28">
        <v>0.0275359</v>
      </c>
      <c r="F722" s="28">
        <v>0.5695942</v>
      </c>
    </row>
    <row r="723" spans="1:6" ht="12.75">
      <c r="A723" s="31" t="s">
        <v>0</v>
      </c>
      <c r="B723" s="31">
        <v>7</v>
      </c>
      <c r="C723">
        <v>2000</v>
      </c>
      <c r="D723">
        <v>11</v>
      </c>
      <c r="E723" s="28">
        <v>0.2541924</v>
      </c>
      <c r="F723" s="28">
        <v>8.5361958</v>
      </c>
    </row>
    <row r="724" spans="1:6" ht="12.75">
      <c r="A724" s="31" t="s">
        <v>0</v>
      </c>
      <c r="B724" s="31">
        <v>7</v>
      </c>
      <c r="C724">
        <v>2000</v>
      </c>
      <c r="D724">
        <v>12</v>
      </c>
      <c r="E724" s="28">
        <v>7.9140936</v>
      </c>
      <c r="F724" s="28">
        <v>210.2125536</v>
      </c>
    </row>
    <row r="725" spans="1:6" ht="12.75">
      <c r="A725" s="31" t="s">
        <v>0</v>
      </c>
      <c r="B725" s="31">
        <v>7</v>
      </c>
      <c r="C725">
        <v>2001</v>
      </c>
      <c r="D725">
        <v>1</v>
      </c>
      <c r="E725" s="28">
        <v>7.2488143</v>
      </c>
      <c r="F725" s="28">
        <v>185.6424141</v>
      </c>
    </row>
    <row r="726" spans="1:6" ht="12.75">
      <c r="A726" s="31" t="s">
        <v>0</v>
      </c>
      <c r="B726" s="31">
        <v>7</v>
      </c>
      <c r="C726">
        <v>2001</v>
      </c>
      <c r="D726">
        <v>2</v>
      </c>
      <c r="E726" s="28">
        <v>3.5983397</v>
      </c>
      <c r="F726" s="28">
        <v>88.1524817</v>
      </c>
    </row>
    <row r="727" spans="1:6" ht="12.75">
      <c r="A727" s="31" t="s">
        <v>0</v>
      </c>
      <c r="B727" s="31">
        <v>7</v>
      </c>
      <c r="C727">
        <v>2001</v>
      </c>
      <c r="D727">
        <v>3</v>
      </c>
      <c r="E727" s="28">
        <v>4.9640889</v>
      </c>
      <c r="F727" s="28">
        <v>135.964202</v>
      </c>
    </row>
    <row r="728" spans="1:6" ht="12.75">
      <c r="A728" s="31" t="s">
        <v>0</v>
      </c>
      <c r="B728" s="31">
        <v>7</v>
      </c>
      <c r="C728">
        <v>2001</v>
      </c>
      <c r="D728">
        <v>4</v>
      </c>
      <c r="E728" s="28">
        <v>1.0109988</v>
      </c>
      <c r="F728" s="28">
        <v>14.720998400000001</v>
      </c>
    </row>
    <row r="729" spans="1:6" ht="12.75">
      <c r="A729" s="31" t="s">
        <v>0</v>
      </c>
      <c r="B729" s="31">
        <v>7</v>
      </c>
      <c r="C729">
        <v>2001</v>
      </c>
      <c r="D729">
        <v>5</v>
      </c>
      <c r="E729" s="28">
        <v>0.5878796</v>
      </c>
      <c r="F729" s="28">
        <v>11.366308499999999</v>
      </c>
    </row>
    <row r="730" spans="1:6" ht="12.75">
      <c r="A730" s="31" t="s">
        <v>0</v>
      </c>
      <c r="B730" s="31">
        <v>7</v>
      </c>
      <c r="C730">
        <v>2001</v>
      </c>
      <c r="D730">
        <v>6</v>
      </c>
      <c r="E730" s="28">
        <v>0.2596825</v>
      </c>
      <c r="F730" s="28">
        <v>3.7252634999999996</v>
      </c>
    </row>
    <row r="731" spans="1:6" ht="12.75">
      <c r="A731" s="31" t="s">
        <v>0</v>
      </c>
      <c r="B731" s="31">
        <v>7</v>
      </c>
      <c r="C731">
        <v>2001</v>
      </c>
      <c r="D731">
        <v>7</v>
      </c>
      <c r="E731" s="28">
        <v>0.0877415</v>
      </c>
      <c r="F731" s="28">
        <v>1.2582359</v>
      </c>
    </row>
    <row r="732" spans="1:6" ht="12.75">
      <c r="A732" s="31" t="s">
        <v>0</v>
      </c>
      <c r="B732" s="31">
        <v>7</v>
      </c>
      <c r="C732">
        <v>2001</v>
      </c>
      <c r="D732">
        <v>8</v>
      </c>
      <c r="E732" s="28">
        <v>0.0164822</v>
      </c>
      <c r="F732" s="28">
        <v>0.2364299</v>
      </c>
    </row>
    <row r="733" spans="1:6" ht="12.75">
      <c r="A733" s="31" t="s">
        <v>0</v>
      </c>
      <c r="B733" s="31">
        <v>7</v>
      </c>
      <c r="C733">
        <v>2001</v>
      </c>
      <c r="D733">
        <v>9</v>
      </c>
      <c r="E733" s="28">
        <v>0.0061398</v>
      </c>
      <c r="F733" s="28">
        <v>0.09102779999999999</v>
      </c>
    </row>
    <row r="734" spans="1:6" ht="12.75">
      <c r="A734" s="31" t="s">
        <v>0</v>
      </c>
      <c r="B734" s="31">
        <v>7</v>
      </c>
      <c r="C734">
        <v>2001</v>
      </c>
      <c r="D734">
        <v>10</v>
      </c>
      <c r="E734" s="28">
        <v>0.1816581</v>
      </c>
      <c r="F734" s="28">
        <v>7.472704799999999</v>
      </c>
    </row>
    <row r="735" spans="1:6" ht="12.75">
      <c r="A735" s="31" t="s">
        <v>0</v>
      </c>
      <c r="B735" s="31">
        <v>7</v>
      </c>
      <c r="C735">
        <v>2001</v>
      </c>
      <c r="D735">
        <v>11</v>
      </c>
      <c r="E735" s="28">
        <v>0.1950417</v>
      </c>
      <c r="F735" s="28">
        <v>2.9590911</v>
      </c>
    </row>
    <row r="736" spans="1:6" ht="12.75">
      <c r="A736" s="31" t="s">
        <v>0</v>
      </c>
      <c r="B736" s="31">
        <v>7</v>
      </c>
      <c r="C736">
        <v>2001</v>
      </c>
      <c r="D736">
        <v>12</v>
      </c>
      <c r="E736" s="28">
        <v>0.1528927</v>
      </c>
      <c r="F736" s="28">
        <v>2.332331</v>
      </c>
    </row>
    <row r="737" spans="1:6" ht="12.75">
      <c r="A737" s="31" t="s">
        <v>0</v>
      </c>
      <c r="B737" s="31">
        <v>7</v>
      </c>
      <c r="C737">
        <v>2002</v>
      </c>
      <c r="D737">
        <v>1</v>
      </c>
      <c r="E737" s="28">
        <v>0.3503468</v>
      </c>
      <c r="F737" s="28">
        <v>15.4111854</v>
      </c>
    </row>
    <row r="738" spans="1:6" ht="12.75">
      <c r="A738" s="31" t="s">
        <v>0</v>
      </c>
      <c r="B738" s="31">
        <v>7</v>
      </c>
      <c r="C738">
        <v>2002</v>
      </c>
      <c r="D738">
        <v>2</v>
      </c>
      <c r="E738" s="28">
        <v>0.33966</v>
      </c>
      <c r="F738" s="28">
        <v>6.0230999999999995</v>
      </c>
    </row>
    <row r="739" spans="1:6" ht="12.75">
      <c r="A739" s="31" t="s">
        <v>0</v>
      </c>
      <c r="B739" s="31">
        <v>7</v>
      </c>
      <c r="C739">
        <v>2002</v>
      </c>
      <c r="D739">
        <v>3</v>
      </c>
      <c r="E739" s="28">
        <v>0.88323</v>
      </c>
      <c r="F739" s="28">
        <v>43.425475</v>
      </c>
    </row>
    <row r="740" spans="1:6" ht="12.75">
      <c r="A740" s="31" t="s">
        <v>0</v>
      </c>
      <c r="B740" s="31">
        <v>7</v>
      </c>
      <c r="C740">
        <v>2002</v>
      </c>
      <c r="D740">
        <v>4</v>
      </c>
      <c r="E740" s="28">
        <v>0.6515578</v>
      </c>
      <c r="F740" s="28">
        <v>25.2883804</v>
      </c>
    </row>
    <row r="741" spans="1:6" ht="12.75">
      <c r="A741" s="31" t="s">
        <v>0</v>
      </c>
      <c r="B741" s="31">
        <v>7</v>
      </c>
      <c r="C741">
        <v>2002</v>
      </c>
      <c r="D741">
        <v>5</v>
      </c>
      <c r="E741" s="28">
        <v>0.470994</v>
      </c>
      <c r="F741" s="28">
        <v>7.950924799999999</v>
      </c>
    </row>
    <row r="742" spans="1:6" ht="12.75">
      <c r="A742" s="31" t="s">
        <v>0</v>
      </c>
      <c r="B742" s="31">
        <v>7</v>
      </c>
      <c r="C742">
        <v>2002</v>
      </c>
      <c r="D742">
        <v>6</v>
      </c>
      <c r="E742" s="28">
        <v>0.1637026</v>
      </c>
      <c r="F742" s="28">
        <v>2.3507863</v>
      </c>
    </row>
    <row r="743" spans="1:6" ht="12.75">
      <c r="A743" s="31" t="s">
        <v>0</v>
      </c>
      <c r="B743" s="31">
        <v>7</v>
      </c>
      <c r="C743">
        <v>2002</v>
      </c>
      <c r="D743">
        <v>7</v>
      </c>
      <c r="E743" s="28">
        <v>0.0183438</v>
      </c>
      <c r="F743" s="28">
        <v>0.2627856</v>
      </c>
    </row>
    <row r="744" spans="1:6" ht="12.75">
      <c r="A744" s="31" t="s">
        <v>0</v>
      </c>
      <c r="B744" s="31">
        <v>7</v>
      </c>
      <c r="C744">
        <v>2002</v>
      </c>
      <c r="D744">
        <v>8</v>
      </c>
      <c r="E744" s="28">
        <v>0.0021945</v>
      </c>
      <c r="F744" s="28">
        <v>0.03135</v>
      </c>
    </row>
    <row r="745" spans="1:6" ht="12.75">
      <c r="A745" s="31" t="s">
        <v>0</v>
      </c>
      <c r="B745" s="31">
        <v>7</v>
      </c>
      <c r="C745">
        <v>2002</v>
      </c>
      <c r="D745">
        <v>9</v>
      </c>
      <c r="E745" s="28">
        <v>0.341094</v>
      </c>
      <c r="F745" s="28">
        <v>9.6647673</v>
      </c>
    </row>
    <row r="746" spans="1:6" ht="12.75">
      <c r="A746" s="31" t="s">
        <v>0</v>
      </c>
      <c r="B746" s="31">
        <v>7</v>
      </c>
      <c r="C746">
        <v>2002</v>
      </c>
      <c r="D746">
        <v>10</v>
      </c>
      <c r="E746" s="28">
        <v>0.35919</v>
      </c>
      <c r="F746" s="28">
        <v>9.613705</v>
      </c>
    </row>
    <row r="747" spans="1:6" ht="12.75">
      <c r="A747" s="31" t="s">
        <v>0</v>
      </c>
      <c r="B747" s="31">
        <v>7</v>
      </c>
      <c r="C747">
        <v>2002</v>
      </c>
      <c r="D747">
        <v>11</v>
      </c>
      <c r="E747" s="28">
        <v>0.6735168</v>
      </c>
      <c r="F747" s="28">
        <v>34.2558128</v>
      </c>
    </row>
    <row r="748" spans="1:6" ht="12.75">
      <c r="A748" s="31" t="s">
        <v>0</v>
      </c>
      <c r="B748" s="31">
        <v>7</v>
      </c>
      <c r="C748">
        <v>2002</v>
      </c>
      <c r="D748">
        <v>12</v>
      </c>
      <c r="E748" s="28">
        <v>4.7452982</v>
      </c>
      <c r="F748" s="28">
        <v>204.8060919</v>
      </c>
    </row>
    <row r="749" spans="1:6" ht="12.75">
      <c r="A749" s="31" t="s">
        <v>0</v>
      </c>
      <c r="B749" s="31">
        <v>7</v>
      </c>
      <c r="C749">
        <v>2003</v>
      </c>
      <c r="D749">
        <v>1</v>
      </c>
      <c r="E749" s="28">
        <v>3.3530236</v>
      </c>
      <c r="F749" s="28">
        <v>93.3349848</v>
      </c>
    </row>
    <row r="750" spans="1:6" ht="12.75">
      <c r="A750" s="31" t="s">
        <v>0</v>
      </c>
      <c r="B750" s="31">
        <v>7</v>
      </c>
      <c r="C750">
        <v>2003</v>
      </c>
      <c r="D750">
        <v>2</v>
      </c>
      <c r="E750" s="28">
        <v>1.102275</v>
      </c>
      <c r="F750" s="28">
        <v>57.35025</v>
      </c>
    </row>
    <row r="751" spans="1:6" ht="12.75">
      <c r="A751" s="31" t="s">
        <v>0</v>
      </c>
      <c r="B751" s="31">
        <v>7</v>
      </c>
      <c r="C751">
        <v>2003</v>
      </c>
      <c r="D751">
        <v>3</v>
      </c>
      <c r="E751" s="28">
        <v>1.630008</v>
      </c>
      <c r="F751" s="28">
        <v>49.4911179</v>
      </c>
    </row>
    <row r="752" spans="1:6" ht="12.75">
      <c r="A752" s="31" t="s">
        <v>0</v>
      </c>
      <c r="B752" s="31">
        <v>7</v>
      </c>
      <c r="C752">
        <v>2003</v>
      </c>
      <c r="D752">
        <v>4</v>
      </c>
      <c r="E752" s="28">
        <v>1.852236</v>
      </c>
      <c r="F752" s="28">
        <v>73.867977</v>
      </c>
    </row>
    <row r="753" spans="1:6" ht="12.75">
      <c r="A753" s="31" t="s">
        <v>0</v>
      </c>
      <c r="B753" s="31">
        <v>7</v>
      </c>
      <c r="C753">
        <v>2003</v>
      </c>
      <c r="D753">
        <v>5</v>
      </c>
      <c r="E753" s="28">
        <v>1.1212032</v>
      </c>
      <c r="F753" s="28">
        <v>16.1056168</v>
      </c>
    </row>
    <row r="754" spans="1:6" ht="12.75">
      <c r="A754" s="31" t="s">
        <v>0</v>
      </c>
      <c r="B754" s="31">
        <v>7</v>
      </c>
      <c r="C754">
        <v>2003</v>
      </c>
      <c r="D754">
        <v>6</v>
      </c>
      <c r="E754" s="28">
        <v>0.2193638</v>
      </c>
      <c r="F754" s="28">
        <v>3.1449721999999998</v>
      </c>
    </row>
    <row r="755" spans="1:6" ht="12.75">
      <c r="A755" s="31" t="s">
        <v>0</v>
      </c>
      <c r="B755" s="31">
        <v>7</v>
      </c>
      <c r="C755">
        <v>2003</v>
      </c>
      <c r="D755">
        <v>7</v>
      </c>
      <c r="E755" s="28">
        <v>0.0449996</v>
      </c>
      <c r="F755" s="28">
        <v>0.6574418000000001</v>
      </c>
    </row>
    <row r="756" spans="1:6" ht="12.75">
      <c r="A756" s="31" t="s">
        <v>0</v>
      </c>
      <c r="B756" s="31">
        <v>7</v>
      </c>
      <c r="C756">
        <v>2003</v>
      </c>
      <c r="D756">
        <v>8</v>
      </c>
      <c r="E756" s="28">
        <v>0.0013022</v>
      </c>
      <c r="F756" s="28">
        <v>0.018785</v>
      </c>
    </row>
    <row r="757" spans="1:6" ht="12.75">
      <c r="A757" s="31" t="s">
        <v>0</v>
      </c>
      <c r="B757" s="31">
        <v>7</v>
      </c>
      <c r="C757">
        <v>2003</v>
      </c>
      <c r="D757">
        <v>9</v>
      </c>
      <c r="E757" s="28">
        <v>0.0033488</v>
      </c>
      <c r="F757" s="28">
        <v>0.0644072</v>
      </c>
    </row>
    <row r="758" spans="1:6" ht="12.75">
      <c r="A758" s="31" t="s">
        <v>0</v>
      </c>
      <c r="B758" s="31">
        <v>7</v>
      </c>
      <c r="C758">
        <v>2003</v>
      </c>
      <c r="D758">
        <v>10</v>
      </c>
      <c r="E758" s="28">
        <v>1.0708572</v>
      </c>
      <c r="F758" s="28">
        <v>36.3933969</v>
      </c>
    </row>
    <row r="759" spans="1:6" ht="12.75">
      <c r="A759" s="31" t="s">
        <v>0</v>
      </c>
      <c r="B759" s="31">
        <v>7</v>
      </c>
      <c r="C759">
        <v>2003</v>
      </c>
      <c r="D759">
        <v>11</v>
      </c>
      <c r="E759" s="28">
        <v>2.4442968</v>
      </c>
      <c r="F759" s="28">
        <v>84.439344</v>
      </c>
    </row>
    <row r="760" spans="1:6" ht="12.75">
      <c r="A760" s="31" t="s">
        <v>0</v>
      </c>
      <c r="B760" s="31">
        <v>7</v>
      </c>
      <c r="C760">
        <v>2003</v>
      </c>
      <c r="D760">
        <v>12</v>
      </c>
      <c r="E760" s="28">
        <v>2.0344527</v>
      </c>
      <c r="F760" s="28">
        <v>104.61437280000001</v>
      </c>
    </row>
    <row r="761" spans="1:6" ht="12.75">
      <c r="A761" s="31" t="s">
        <v>0</v>
      </c>
      <c r="B761" s="31">
        <v>7</v>
      </c>
      <c r="C761">
        <v>2004</v>
      </c>
      <c r="D761">
        <v>1</v>
      </c>
      <c r="E761" s="28">
        <v>0.605089</v>
      </c>
      <c r="F761" s="28">
        <v>12.326248500000002</v>
      </c>
    </row>
    <row r="762" spans="1:6" ht="12.75">
      <c r="A762" s="31" t="s">
        <v>0</v>
      </c>
      <c r="B762" s="31">
        <v>7</v>
      </c>
      <c r="C762">
        <v>2004</v>
      </c>
      <c r="D762">
        <v>2</v>
      </c>
      <c r="E762" s="28">
        <v>0.5934502</v>
      </c>
      <c r="F762" s="28">
        <v>12.7811236</v>
      </c>
    </row>
    <row r="763" spans="1:6" ht="12.75">
      <c r="A763" s="31" t="s">
        <v>0</v>
      </c>
      <c r="B763" s="31">
        <v>7</v>
      </c>
      <c r="C763">
        <v>2004</v>
      </c>
      <c r="D763">
        <v>3</v>
      </c>
      <c r="E763" s="28">
        <v>0.5342516</v>
      </c>
      <c r="F763" s="28">
        <v>13.699292000000002</v>
      </c>
    </row>
    <row r="764" spans="1:6" ht="12.75">
      <c r="A764" s="31" t="s">
        <v>0</v>
      </c>
      <c r="B764" s="31">
        <v>7</v>
      </c>
      <c r="C764">
        <v>2004</v>
      </c>
      <c r="D764">
        <v>4</v>
      </c>
      <c r="E764" s="28">
        <v>0.6516683</v>
      </c>
      <c r="F764" s="28">
        <v>9.4780175</v>
      </c>
    </row>
    <row r="765" spans="1:6" ht="12.75">
      <c r="A765" s="31" t="s">
        <v>0</v>
      </c>
      <c r="B765" s="31">
        <v>7</v>
      </c>
      <c r="C765">
        <v>2004</v>
      </c>
      <c r="D765">
        <v>5</v>
      </c>
      <c r="E765" s="28">
        <v>0.378603</v>
      </c>
      <c r="F765" s="28">
        <v>5.9303495999999996</v>
      </c>
    </row>
    <row r="766" spans="1:6" ht="12.75">
      <c r="A766" s="31" t="s">
        <v>0</v>
      </c>
      <c r="B766" s="31">
        <v>7</v>
      </c>
      <c r="C766">
        <v>2004</v>
      </c>
      <c r="D766">
        <v>6</v>
      </c>
      <c r="E766" s="28">
        <v>0.142272</v>
      </c>
      <c r="F766" s="28">
        <v>2.0455305</v>
      </c>
    </row>
    <row r="767" spans="1:6" ht="12.75">
      <c r="A767" s="31" t="s">
        <v>0</v>
      </c>
      <c r="B767" s="31">
        <v>7</v>
      </c>
      <c r="C767">
        <v>2004</v>
      </c>
      <c r="D767">
        <v>7</v>
      </c>
      <c r="E767" s="28">
        <v>0.0115326</v>
      </c>
      <c r="F767" s="28">
        <v>0.1651814</v>
      </c>
    </row>
    <row r="768" spans="1:6" ht="12.75">
      <c r="A768" s="31" t="s">
        <v>0</v>
      </c>
      <c r="B768" s="31">
        <v>7</v>
      </c>
      <c r="C768">
        <v>2004</v>
      </c>
      <c r="D768">
        <v>8</v>
      </c>
      <c r="E768" s="28">
        <v>0.0132432</v>
      </c>
      <c r="F768" s="28">
        <v>0.1951236</v>
      </c>
    </row>
    <row r="769" spans="1:6" ht="12.75">
      <c r="A769" s="31" t="s">
        <v>0</v>
      </c>
      <c r="B769" s="31">
        <v>7</v>
      </c>
      <c r="C769">
        <v>2004</v>
      </c>
      <c r="D769">
        <v>9</v>
      </c>
      <c r="E769" s="28">
        <v>0.0047478</v>
      </c>
      <c r="F769" s="28">
        <v>0.06808049999999999</v>
      </c>
    </row>
    <row r="770" spans="1:6" ht="12.75">
      <c r="A770" s="31" t="s">
        <v>0</v>
      </c>
      <c r="B770" s="31">
        <v>7</v>
      </c>
      <c r="C770">
        <v>2004</v>
      </c>
      <c r="D770">
        <v>10</v>
      </c>
      <c r="E770" s="28">
        <v>0.2550015</v>
      </c>
      <c r="F770" s="28">
        <v>9.2833623</v>
      </c>
    </row>
    <row r="771" spans="1:6" ht="12.75">
      <c r="A771" s="31" t="s">
        <v>0</v>
      </c>
      <c r="B771" s="31">
        <v>7</v>
      </c>
      <c r="C771">
        <v>2004</v>
      </c>
      <c r="D771">
        <v>11</v>
      </c>
      <c r="E771" s="28">
        <v>0.3979521</v>
      </c>
      <c r="F771" s="28">
        <v>6.935401199999999</v>
      </c>
    </row>
    <row r="772" spans="1:6" ht="12.75">
      <c r="A772" s="31" t="s">
        <v>0</v>
      </c>
      <c r="B772" s="31">
        <v>7</v>
      </c>
      <c r="C772">
        <v>2004</v>
      </c>
      <c r="D772">
        <v>12</v>
      </c>
      <c r="E772" s="28">
        <v>0.547836</v>
      </c>
      <c r="F772" s="28">
        <v>9.0416088</v>
      </c>
    </row>
    <row r="773" spans="1:6" ht="12.75">
      <c r="A773" s="31" t="s">
        <v>0</v>
      </c>
      <c r="B773" s="31">
        <v>7</v>
      </c>
      <c r="C773">
        <v>2005</v>
      </c>
      <c r="D773">
        <v>1</v>
      </c>
      <c r="E773" s="28">
        <v>0.2612072</v>
      </c>
      <c r="F773" s="28">
        <v>3.9264444</v>
      </c>
    </row>
    <row r="774" spans="1:6" ht="12.75">
      <c r="A774" s="31" t="s">
        <v>0</v>
      </c>
      <c r="B774" s="31">
        <v>7</v>
      </c>
      <c r="C774">
        <v>2005</v>
      </c>
      <c r="D774">
        <v>2</v>
      </c>
      <c r="E774" s="28">
        <v>0.1581852</v>
      </c>
      <c r="F774" s="28">
        <v>2.4371757999999994</v>
      </c>
    </row>
    <row r="775" spans="1:6" ht="12.75">
      <c r="A775" s="31" t="s">
        <v>0</v>
      </c>
      <c r="B775" s="31">
        <v>7</v>
      </c>
      <c r="C775">
        <v>2005</v>
      </c>
      <c r="D775">
        <v>3</v>
      </c>
      <c r="E775" s="28">
        <v>0.125799</v>
      </c>
      <c r="F775" s="28">
        <v>4.7247456</v>
      </c>
    </row>
    <row r="776" spans="1:6" ht="12.75">
      <c r="A776" s="31" t="s">
        <v>0</v>
      </c>
      <c r="B776" s="31">
        <v>7</v>
      </c>
      <c r="C776">
        <v>2005</v>
      </c>
      <c r="D776">
        <v>4</v>
      </c>
      <c r="E776" s="28">
        <v>0.4739955</v>
      </c>
      <c r="F776" s="28">
        <v>7.8655775</v>
      </c>
    </row>
    <row r="777" spans="1:6" ht="12.75">
      <c r="A777" s="31" t="s">
        <v>0</v>
      </c>
      <c r="B777" s="31">
        <v>7</v>
      </c>
      <c r="C777">
        <v>2005</v>
      </c>
      <c r="D777">
        <v>5</v>
      </c>
      <c r="E777" s="28">
        <v>0.1657536</v>
      </c>
      <c r="F777" s="28">
        <v>2.4858384</v>
      </c>
    </row>
    <row r="778" spans="1:6" ht="12.75">
      <c r="A778" s="31" t="s">
        <v>0</v>
      </c>
      <c r="B778" s="31">
        <v>7</v>
      </c>
      <c r="C778">
        <v>2005</v>
      </c>
      <c r="D778">
        <v>6</v>
      </c>
      <c r="E778" s="28">
        <v>0.0302953</v>
      </c>
      <c r="F778" s="28">
        <v>0.4367111</v>
      </c>
    </row>
    <row r="779" spans="1:6" ht="12.75">
      <c r="A779" s="31" t="s">
        <v>0</v>
      </c>
      <c r="B779" s="31">
        <v>7</v>
      </c>
      <c r="C779">
        <v>2005</v>
      </c>
      <c r="D779">
        <v>7</v>
      </c>
      <c r="E779" s="28">
        <v>0.0012705</v>
      </c>
      <c r="F779" s="28">
        <v>0.0182688</v>
      </c>
    </row>
    <row r="780" spans="1:6" ht="12.75">
      <c r="A780" s="31" t="s">
        <v>0</v>
      </c>
      <c r="B780" s="31">
        <v>7</v>
      </c>
      <c r="C780">
        <v>2005</v>
      </c>
      <c r="D780">
        <v>8</v>
      </c>
      <c r="E780" s="28">
        <v>0.0138985</v>
      </c>
      <c r="F780" s="28">
        <v>0.20021060000000002</v>
      </c>
    </row>
    <row r="781" spans="1:6" ht="12.75">
      <c r="A781" s="31" t="s">
        <v>0</v>
      </c>
      <c r="B781" s="31">
        <v>7</v>
      </c>
      <c r="C781">
        <v>2005</v>
      </c>
      <c r="D781">
        <v>9</v>
      </c>
      <c r="E781" s="28">
        <v>0.0147455</v>
      </c>
      <c r="F781" s="28">
        <v>0.215215</v>
      </c>
    </row>
    <row r="782" spans="1:6" ht="12.75">
      <c r="A782" s="31" t="s">
        <v>0</v>
      </c>
      <c r="B782" s="31">
        <v>7</v>
      </c>
      <c r="C782">
        <v>2005</v>
      </c>
      <c r="D782">
        <v>10</v>
      </c>
      <c r="E782" s="28">
        <v>0.2075961</v>
      </c>
      <c r="F782" s="28">
        <v>10.061592000000001</v>
      </c>
    </row>
    <row r="783" spans="1:6" ht="12.75">
      <c r="A783" s="31" t="s">
        <v>0</v>
      </c>
      <c r="B783" s="31">
        <v>7</v>
      </c>
      <c r="C783">
        <v>2005</v>
      </c>
      <c r="D783">
        <v>11</v>
      </c>
      <c r="E783" s="28">
        <v>0.5789414</v>
      </c>
      <c r="F783" s="28">
        <v>14.674617699999999</v>
      </c>
    </row>
    <row r="784" spans="1:6" ht="12.75">
      <c r="A784" s="31" t="s">
        <v>0</v>
      </c>
      <c r="B784" s="31">
        <v>7</v>
      </c>
      <c r="C784">
        <v>2005</v>
      </c>
      <c r="D784">
        <v>12</v>
      </c>
      <c r="E784" s="28">
        <v>0.4866672</v>
      </c>
      <c r="F784" s="28">
        <v>15.5044824</v>
      </c>
    </row>
    <row r="785" spans="1:6" ht="12.75">
      <c r="A785" s="31" t="s">
        <v>0</v>
      </c>
      <c r="B785" s="31">
        <v>7</v>
      </c>
      <c r="C785">
        <v>2006</v>
      </c>
      <c r="D785">
        <v>1</v>
      </c>
      <c r="E785" s="28">
        <v>0.3460035</v>
      </c>
      <c r="F785" s="28">
        <v>8.9809275</v>
      </c>
    </row>
    <row r="786" spans="1:6" ht="12.75">
      <c r="A786" s="31" t="s">
        <v>0</v>
      </c>
      <c r="B786" s="31">
        <v>7</v>
      </c>
      <c r="C786">
        <v>2006</v>
      </c>
      <c r="D786">
        <v>2</v>
      </c>
      <c r="E786" s="28">
        <v>0.2160225</v>
      </c>
      <c r="F786" s="28">
        <v>5.5945027</v>
      </c>
    </row>
    <row r="787" spans="1:6" ht="12.75">
      <c r="A787" s="31" t="s">
        <v>0</v>
      </c>
      <c r="B787" s="31">
        <v>7</v>
      </c>
      <c r="C787">
        <v>2006</v>
      </c>
      <c r="D787">
        <v>3</v>
      </c>
      <c r="E787" s="28">
        <v>0.8638336</v>
      </c>
      <c r="F787" s="28">
        <v>52.986438400000004</v>
      </c>
    </row>
    <row r="788" spans="1:6" ht="12.75">
      <c r="A788" s="31" t="s">
        <v>0</v>
      </c>
      <c r="B788" s="31">
        <v>7</v>
      </c>
      <c r="C788">
        <v>2006</v>
      </c>
      <c r="D788">
        <v>4</v>
      </c>
      <c r="E788" s="28">
        <v>0.9434178</v>
      </c>
      <c r="F788" s="28">
        <v>20.889460800000002</v>
      </c>
    </row>
    <row r="789" spans="1:6" ht="12.75">
      <c r="A789" s="31" t="s">
        <v>0</v>
      </c>
      <c r="B789" s="31">
        <v>7</v>
      </c>
      <c r="C789">
        <v>2006</v>
      </c>
      <c r="D789">
        <v>5</v>
      </c>
      <c r="E789" s="28">
        <v>0.4338736</v>
      </c>
      <c r="F789" s="28">
        <v>6.248710399999999</v>
      </c>
    </row>
    <row r="790" spans="1:6" ht="12.75">
      <c r="A790" s="31" t="s">
        <v>0</v>
      </c>
      <c r="B790" s="31">
        <v>7</v>
      </c>
      <c r="C790">
        <v>2006</v>
      </c>
      <c r="D790">
        <v>6</v>
      </c>
      <c r="E790" s="28">
        <v>0.1335474</v>
      </c>
      <c r="F790" s="28">
        <v>1.9650546</v>
      </c>
    </row>
    <row r="791" spans="1:6" ht="12.75">
      <c r="A791" s="31" t="s">
        <v>0</v>
      </c>
      <c r="B791" s="31">
        <v>7</v>
      </c>
      <c r="C791">
        <v>2006</v>
      </c>
      <c r="D791">
        <v>7</v>
      </c>
      <c r="E791" s="28">
        <v>0.0405963</v>
      </c>
      <c r="F791" s="28">
        <v>0.5810411000000001</v>
      </c>
    </row>
    <row r="792" spans="1:6" ht="12.75">
      <c r="A792" s="31" t="s">
        <v>0</v>
      </c>
      <c r="B792" s="31">
        <v>7</v>
      </c>
      <c r="C792">
        <v>2006</v>
      </c>
      <c r="D792">
        <v>8</v>
      </c>
      <c r="E792" s="28">
        <v>0.002014</v>
      </c>
      <c r="F792" s="28">
        <v>0.029425600000000003</v>
      </c>
    </row>
    <row r="793" spans="1:6" ht="12.75">
      <c r="A793" s="31" t="s">
        <v>0</v>
      </c>
      <c r="B793" s="31">
        <v>7</v>
      </c>
      <c r="C793">
        <v>2006</v>
      </c>
      <c r="D793">
        <v>9</v>
      </c>
      <c r="E793" s="28">
        <v>0.004675</v>
      </c>
      <c r="F793" s="28">
        <v>0.10825599999999999</v>
      </c>
    </row>
    <row r="794" spans="5:7" ht="12.75">
      <c r="E794" s="27">
        <f>AVERAGE(E2:E793)*12</f>
        <v>11.96270844848486</v>
      </c>
      <c r="F794" s="27">
        <f>AVERAGE(F2:F793)*12</f>
        <v>297.5646969196969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626 - Río Águeda desde la presa del embalse de Irueña hasta cola del embalse de Águeda.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626</v>
      </c>
      <c r="B6" s="30">
        <f>'De la BASE'!B2</f>
        <v>7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0.1761385</v>
      </c>
      <c r="F6" s="9">
        <f>IF('De la BASE'!F2&gt;0,'De la BASE'!F2,'De la BASE'!F2+0.001)</f>
        <v>7.1226601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626</v>
      </c>
      <c r="B7" s="30">
        <f>'De la BASE'!B3</f>
        <v>7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0.6867462</v>
      </c>
      <c r="F7" s="9">
        <f>IF('De la BASE'!F3&gt;0,'De la BASE'!F3,'De la BASE'!F3+0.001)</f>
        <v>22.082232899999997</v>
      </c>
      <c r="G7" s="15">
        <v>14916</v>
      </c>
      <c r="H7" s="8">
        <f>CORREL(E6:E796,E7:E797)</f>
        <v>0.4622278126231653</v>
      </c>
      <c r="I7" s="8" t="s">
        <v>119</v>
      </c>
      <c r="J7" s="8"/>
      <c r="K7" s="8"/>
      <c r="L7" s="24"/>
    </row>
    <row r="8" spans="1:13" ht="12.75">
      <c r="A8" s="30" t="str">
        <f>'De la BASE'!A4</f>
        <v>626</v>
      </c>
      <c r="B8" s="30">
        <f>'De la BASE'!B4</f>
        <v>7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0.777306</v>
      </c>
      <c r="F8" s="9">
        <f>IF('De la BASE'!F4&gt;0,'De la BASE'!F4,'De la BASE'!F4+0.001)</f>
        <v>13.980498</v>
      </c>
      <c r="G8" s="15">
        <v>14946</v>
      </c>
      <c r="H8" s="8">
        <f>CORREL(E486:E796,E487:E797)</f>
        <v>0.40784394709818245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626</v>
      </c>
      <c r="B9" s="30">
        <f>'De la BASE'!B5</f>
        <v>7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2.2916948</v>
      </c>
      <c r="F9" s="9">
        <f>IF('De la BASE'!F5&gt;0,'De la BASE'!F5,'De la BASE'!F5+0.001)</f>
        <v>74.160424</v>
      </c>
      <c r="G9" s="15">
        <v>14977</v>
      </c>
    </row>
    <row r="10" spans="1:11" ht="12.75">
      <c r="A10" s="30" t="str">
        <f>'De la BASE'!A6</f>
        <v>626</v>
      </c>
      <c r="B10" s="30">
        <f>'De la BASE'!B6</f>
        <v>7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3.01812</v>
      </c>
      <c r="F10" s="9">
        <f>IF('De la BASE'!F6&gt;0,'De la BASE'!F6,'De la BASE'!F6+0.001)</f>
        <v>67.99824360000001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626</v>
      </c>
      <c r="B11" s="30">
        <f>'De la BASE'!B7</f>
        <v>7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1.4163993</v>
      </c>
      <c r="F11" s="9">
        <f>IF('De la BASE'!F7&gt;0,'De la BASE'!F7,'De la BASE'!F7+0.001)</f>
        <v>34.5875571</v>
      </c>
      <c r="G11" s="15">
        <v>15036</v>
      </c>
      <c r="H11" s="8">
        <f>CORREL(F6:F796,F7:F797)</f>
        <v>0.4556906881644666</v>
      </c>
      <c r="I11" s="8" t="s">
        <v>119</v>
      </c>
      <c r="J11" s="8"/>
      <c r="K11" s="8"/>
    </row>
    <row r="12" spans="1:11" ht="12.75">
      <c r="A12" s="30" t="str">
        <f>'De la BASE'!A8</f>
        <v>626</v>
      </c>
      <c r="B12" s="30">
        <f>'De la BASE'!B8</f>
        <v>7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1.0906215</v>
      </c>
      <c r="F12" s="9">
        <f>IF('De la BASE'!F8&gt;0,'De la BASE'!F8,'De la BASE'!F8+0.001)</f>
        <v>34.597204500000004</v>
      </c>
      <c r="G12" s="15">
        <v>15067</v>
      </c>
      <c r="H12" s="8">
        <f>CORREL(F486:F796,F487:F797)</f>
        <v>0.4285137620714627</v>
      </c>
      <c r="I12" s="8" t="s">
        <v>120</v>
      </c>
      <c r="J12" s="8"/>
      <c r="K12" s="8"/>
    </row>
    <row r="13" spans="1:9" ht="12.75">
      <c r="A13" s="30" t="str">
        <f>'De la BASE'!A9</f>
        <v>626</v>
      </c>
      <c r="B13" s="30">
        <f>'De la BASE'!B9</f>
        <v>7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0.76685</v>
      </c>
      <c r="F13" s="9">
        <f>IF('De la BASE'!F9&gt;0,'De la BASE'!F9,'De la BASE'!F9+0.001)</f>
        <v>11.846737000000001</v>
      </c>
      <c r="G13" s="15">
        <v>15097</v>
      </c>
      <c r="H13" s="6"/>
      <c r="I13" s="6"/>
    </row>
    <row r="14" spans="1:13" ht="12.75">
      <c r="A14" s="30" t="str">
        <f>'De la BASE'!A10</f>
        <v>626</v>
      </c>
      <c r="B14" s="30">
        <f>'De la BASE'!B10</f>
        <v>7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0.4737946</v>
      </c>
      <c r="F14" s="9">
        <f>IF('De la BASE'!F10&gt;0,'De la BASE'!F10,'De la BASE'!F10+0.001)</f>
        <v>6.874982899999999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626</v>
      </c>
      <c r="B15" s="30">
        <f>'De la BASE'!B11</f>
        <v>7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0.3744708</v>
      </c>
      <c r="F15" s="9">
        <f>IF('De la BASE'!F11&gt;0,'De la BASE'!F11,'De la BASE'!F11+0.001)</f>
        <v>5.720222</v>
      </c>
      <c r="G15" s="15">
        <v>15158</v>
      </c>
      <c r="I15" s="7"/>
    </row>
    <row r="16" spans="1:9" ht="12.75">
      <c r="A16" s="30" t="str">
        <f>'De la BASE'!A12</f>
        <v>626</v>
      </c>
      <c r="B16" s="30">
        <f>'De la BASE'!B12</f>
        <v>7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0.2943135</v>
      </c>
      <c r="F16" s="9">
        <f>IF('De la BASE'!F12&gt;0,'De la BASE'!F12,'De la BASE'!F12+0.001)</f>
        <v>4.214691</v>
      </c>
      <c r="G16" s="15">
        <v>15189</v>
      </c>
      <c r="H16" s="7"/>
      <c r="I16" s="7"/>
    </row>
    <row r="17" spans="1:9" ht="12.75">
      <c r="A17" s="30" t="str">
        <f>'De la BASE'!A13</f>
        <v>626</v>
      </c>
      <c r="B17" s="30">
        <f>'De la BASE'!B13</f>
        <v>7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0.229786</v>
      </c>
      <c r="F17" s="9">
        <f>IF('De la BASE'!F13&gt;0,'De la BASE'!F13,'De la BASE'!F13+0.001)</f>
        <v>3.3887388000000005</v>
      </c>
      <c r="G17" s="15">
        <v>15220</v>
      </c>
      <c r="H17" s="7"/>
      <c r="I17" s="7"/>
    </row>
    <row r="18" spans="1:9" ht="12.75">
      <c r="A18" s="30" t="str">
        <f>'De la BASE'!A14</f>
        <v>626</v>
      </c>
      <c r="B18" s="30">
        <f>'De la BASE'!B14</f>
        <v>7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0.1935252</v>
      </c>
      <c r="F18" s="9">
        <f>IF('De la BASE'!F14&gt;0,'De la BASE'!F14,'De la BASE'!F14+0.001)</f>
        <v>9.586665</v>
      </c>
      <c r="G18" s="15">
        <v>15250</v>
      </c>
      <c r="H18" s="7"/>
      <c r="I18" s="7"/>
    </row>
    <row r="19" spans="1:8" ht="12.75">
      <c r="A19" s="30" t="str">
        <f>'De la BASE'!A15</f>
        <v>626</v>
      </c>
      <c r="B19" s="30">
        <f>'De la BASE'!B15</f>
        <v>7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0.4698213</v>
      </c>
      <c r="F19" s="9">
        <f>IF('De la BASE'!F15&gt;0,'De la BASE'!F15,'De la BASE'!F15+0.001)</f>
        <v>16.155028499999997</v>
      </c>
      <c r="G19" s="15">
        <v>15281</v>
      </c>
      <c r="H19" s="7"/>
    </row>
    <row r="20" spans="1:7" ht="12.75">
      <c r="A20" s="30" t="str">
        <f>'De la BASE'!A16</f>
        <v>626</v>
      </c>
      <c r="B20" s="30">
        <f>'De la BASE'!B16</f>
        <v>7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0.2212155</v>
      </c>
      <c r="F20" s="9">
        <f>IF('De la BASE'!F16&gt;0,'De la BASE'!F16,'De la BASE'!F16+0.001)</f>
        <v>4.16724</v>
      </c>
      <c r="G20" s="15">
        <v>15311</v>
      </c>
    </row>
    <row r="21" spans="1:7" ht="12.75">
      <c r="A21" s="30" t="str">
        <f>'De la BASE'!A17</f>
        <v>626</v>
      </c>
      <c r="B21" s="30">
        <f>'De la BASE'!B17</f>
        <v>7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0.4195275</v>
      </c>
      <c r="F21" s="9">
        <f>IF('De la BASE'!F17&gt;0,'De la BASE'!F17,'De la BASE'!F17+0.001)</f>
        <v>8.796322499999999</v>
      </c>
      <c r="G21" s="15">
        <v>15342</v>
      </c>
    </row>
    <row r="22" spans="1:7" ht="12.75">
      <c r="A22" s="30" t="str">
        <f>'De la BASE'!A18</f>
        <v>626</v>
      </c>
      <c r="B22" s="30">
        <f>'De la BASE'!B18</f>
        <v>7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0.3259493</v>
      </c>
      <c r="F22" s="9">
        <f>IF('De la BASE'!F18&gt;0,'De la BASE'!F18,'De la BASE'!F18+0.001)</f>
        <v>10.1202232</v>
      </c>
      <c r="G22" s="15">
        <v>15373</v>
      </c>
    </row>
    <row r="23" spans="1:7" ht="12.75">
      <c r="A23" s="30" t="str">
        <f>'De la BASE'!A19</f>
        <v>626</v>
      </c>
      <c r="B23" s="30">
        <f>'De la BASE'!B19</f>
        <v>7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2.9842752</v>
      </c>
      <c r="F23" s="9">
        <f>IF('De la BASE'!F19&gt;0,'De la BASE'!F19,'De la BASE'!F19+0.001)</f>
        <v>79.6977024</v>
      </c>
      <c r="G23" s="15">
        <v>15401</v>
      </c>
    </row>
    <row r="24" spans="1:7" ht="12.75">
      <c r="A24" s="30" t="str">
        <f>'De la BASE'!A20</f>
        <v>626</v>
      </c>
      <c r="B24" s="30">
        <f>'De la BASE'!B20</f>
        <v>7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1.3460448</v>
      </c>
      <c r="F24" s="9">
        <f>IF('De la BASE'!F20&gt;0,'De la BASE'!F20,'De la BASE'!F20+0.001)</f>
        <v>38.888754</v>
      </c>
      <c r="G24" s="15">
        <v>15432</v>
      </c>
    </row>
    <row r="25" spans="1:7" ht="12.75">
      <c r="A25" s="30" t="str">
        <f>'De la BASE'!A21</f>
        <v>626</v>
      </c>
      <c r="B25" s="30">
        <f>'De la BASE'!B21</f>
        <v>7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3.2347512</v>
      </c>
      <c r="F25" s="9">
        <f>IF('De la BASE'!F21&gt;0,'De la BASE'!F21,'De la BASE'!F21+0.001)</f>
        <v>56.5881784</v>
      </c>
      <c r="G25" s="15">
        <v>15462</v>
      </c>
    </row>
    <row r="26" spans="1:7" ht="12.75">
      <c r="A26" s="30" t="str">
        <f>'De la BASE'!A22</f>
        <v>626</v>
      </c>
      <c r="B26" s="30">
        <f>'De la BASE'!B22</f>
        <v>7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0.5802353</v>
      </c>
      <c r="F26" s="9">
        <f>IF('De la BASE'!F22&gt;0,'De la BASE'!F22,'De la BASE'!F22+0.001)</f>
        <v>8.9028347</v>
      </c>
      <c r="G26" s="15">
        <v>15493</v>
      </c>
    </row>
    <row r="27" spans="1:7" ht="12.75">
      <c r="A27" s="30" t="str">
        <f>'De la BASE'!A23</f>
        <v>626</v>
      </c>
      <c r="B27" s="30">
        <f>'De la BASE'!B23</f>
        <v>7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0.1383138</v>
      </c>
      <c r="F27" s="9">
        <f>IF('De la BASE'!F23&gt;0,'De la BASE'!F23,'De la BASE'!F23+0.001)</f>
        <v>1.9778516000000002</v>
      </c>
      <c r="G27" s="15">
        <v>15523</v>
      </c>
    </row>
    <row r="28" spans="1:7" ht="12.75">
      <c r="A28" s="30" t="str">
        <f>'De la BASE'!A24</f>
        <v>626</v>
      </c>
      <c r="B28" s="30">
        <f>'De la BASE'!B24</f>
        <v>7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0.1333632</v>
      </c>
      <c r="F28" s="9">
        <f>IF('De la BASE'!F24&gt;0,'De la BASE'!F24,'De la BASE'!F24+0.001)</f>
        <v>1.9226528</v>
      </c>
      <c r="G28" s="15">
        <v>15554</v>
      </c>
    </row>
    <row r="29" spans="1:7" ht="12.75">
      <c r="A29" s="30" t="str">
        <f>'De la BASE'!A25</f>
        <v>626</v>
      </c>
      <c r="B29" s="30">
        <f>'De la BASE'!B25</f>
        <v>7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0.1063075</v>
      </c>
      <c r="F29" s="9">
        <f>IF('De la BASE'!F25&gt;0,'De la BASE'!F25,'De la BASE'!F25+0.001)</f>
        <v>1.9877867</v>
      </c>
      <c r="G29" s="15">
        <v>15585</v>
      </c>
    </row>
    <row r="30" spans="1:7" ht="12.75">
      <c r="A30" s="30" t="str">
        <f>'De la BASE'!A26</f>
        <v>626</v>
      </c>
      <c r="B30" s="30">
        <f>'De la BASE'!B26</f>
        <v>7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0.6654912</v>
      </c>
      <c r="F30" s="9">
        <f>IF('De la BASE'!F26&gt;0,'De la BASE'!F26,'De la BASE'!F26+0.001)</f>
        <v>18.5001696</v>
      </c>
      <c r="G30" s="15">
        <v>15615</v>
      </c>
    </row>
    <row r="31" spans="1:7" ht="12.75">
      <c r="A31" s="30" t="str">
        <f>'De la BASE'!A27</f>
        <v>626</v>
      </c>
      <c r="B31" s="30">
        <f>'De la BASE'!B27</f>
        <v>7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1.310298</v>
      </c>
      <c r="F31" s="9">
        <f>IF('De la BASE'!F27&gt;0,'De la BASE'!F27,'De la BASE'!F27+0.001)</f>
        <v>45.205281</v>
      </c>
      <c r="G31" s="15">
        <v>15646</v>
      </c>
    </row>
    <row r="32" spans="1:7" ht="12.75">
      <c r="A32" s="30" t="str">
        <f>'De la BASE'!A28</f>
        <v>626</v>
      </c>
      <c r="B32" s="30">
        <f>'De la BASE'!B28</f>
        <v>7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3.9034112</v>
      </c>
      <c r="F32" s="9">
        <f>IF('De la BASE'!F28&gt;0,'De la BASE'!F28,'De la BASE'!F28+0.001)</f>
        <v>91.6501248</v>
      </c>
      <c r="G32" s="15">
        <v>15676</v>
      </c>
    </row>
    <row r="33" spans="1:7" ht="12.75">
      <c r="A33" s="30" t="str">
        <f>'De la BASE'!A29</f>
        <v>626</v>
      </c>
      <c r="B33" s="30">
        <f>'De la BASE'!B29</f>
        <v>7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7.183584</v>
      </c>
      <c r="F33" s="9">
        <f>IF('De la BASE'!F29&gt;0,'De la BASE'!F29,'De la BASE'!F29+0.001)</f>
        <v>150.5958568</v>
      </c>
      <c r="G33" s="15">
        <v>15707</v>
      </c>
    </row>
    <row r="34" spans="1:7" ht="12.75">
      <c r="A34" s="30" t="str">
        <f>'De la BASE'!A30</f>
        <v>626</v>
      </c>
      <c r="B34" s="30">
        <f>'De la BASE'!B30</f>
        <v>7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2.6518971</v>
      </c>
      <c r="F34" s="9">
        <f>IF('De la BASE'!F30&gt;0,'De la BASE'!F30,'De la BASE'!F30+0.001)</f>
        <v>42.201359700000005</v>
      </c>
      <c r="G34" s="15">
        <v>15738</v>
      </c>
    </row>
    <row r="35" spans="1:7" ht="12.75">
      <c r="A35" s="30" t="str">
        <f>'De la BASE'!A31</f>
        <v>626</v>
      </c>
      <c r="B35" s="30">
        <f>'De la BASE'!B31</f>
        <v>7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4.9156702</v>
      </c>
      <c r="F35" s="9">
        <f>IF('De la BASE'!F31&gt;0,'De la BASE'!F31,'De la BASE'!F31+0.001)</f>
        <v>100.3198</v>
      </c>
      <c r="G35" s="15">
        <v>15766</v>
      </c>
    </row>
    <row r="36" spans="1:7" ht="12.75">
      <c r="A36" s="30" t="str">
        <f>'De la BASE'!A32</f>
        <v>626</v>
      </c>
      <c r="B36" s="30">
        <f>'De la BASE'!B32</f>
        <v>7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2.1096882</v>
      </c>
      <c r="F36" s="9">
        <f>IF('De la BASE'!F32&gt;0,'De la BASE'!F32,'De la BASE'!F32+0.001)</f>
        <v>41.8706586</v>
      </c>
      <c r="G36" s="15">
        <v>15797</v>
      </c>
    </row>
    <row r="37" spans="1:7" ht="12.75">
      <c r="A37" s="30" t="str">
        <f>'De la BASE'!A33</f>
        <v>626</v>
      </c>
      <c r="B37" s="30">
        <f>'De la BASE'!B33</f>
        <v>7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0.6054352</v>
      </c>
      <c r="F37" s="9">
        <f>IF('De la BASE'!F33&gt;0,'De la BASE'!F33,'De la BASE'!F33+0.001)</f>
        <v>8.896355</v>
      </c>
      <c r="G37" s="15">
        <v>15827</v>
      </c>
    </row>
    <row r="38" spans="1:7" ht="12.75">
      <c r="A38" s="30" t="str">
        <f>'De la BASE'!A34</f>
        <v>626</v>
      </c>
      <c r="B38" s="30">
        <f>'De la BASE'!B34</f>
        <v>7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0.4699695</v>
      </c>
      <c r="F38" s="9">
        <f>IF('De la BASE'!F34&gt;0,'De la BASE'!F34,'De la BASE'!F34+0.001)</f>
        <v>6.7443675</v>
      </c>
      <c r="G38" s="15">
        <v>15858</v>
      </c>
    </row>
    <row r="39" spans="1:7" ht="12.75">
      <c r="A39" s="30" t="str">
        <f>'De la BASE'!A35</f>
        <v>626</v>
      </c>
      <c r="B39" s="30">
        <f>'De la BASE'!B35</f>
        <v>7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0.3732256</v>
      </c>
      <c r="F39" s="9">
        <f>IF('De la BASE'!F35&gt;0,'De la BASE'!F35,'De la BASE'!F35+0.001)</f>
        <v>5.597369799999999</v>
      </c>
      <c r="G39" s="15">
        <v>15888</v>
      </c>
    </row>
    <row r="40" spans="1:7" ht="12.75">
      <c r="A40" s="30" t="str">
        <f>'De la BASE'!A36</f>
        <v>626</v>
      </c>
      <c r="B40" s="30">
        <f>'De la BASE'!B36</f>
        <v>7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0.292009</v>
      </c>
      <c r="F40" s="9">
        <f>IF('De la BASE'!F36&gt;0,'De la BASE'!F36,'De la BASE'!F36+0.001)</f>
        <v>4.189497</v>
      </c>
      <c r="G40" s="15">
        <v>15919</v>
      </c>
    </row>
    <row r="41" spans="1:7" ht="12.75">
      <c r="A41" s="30" t="str">
        <f>'De la BASE'!A37</f>
        <v>626</v>
      </c>
      <c r="B41" s="30">
        <f>'De la BASE'!B37</f>
        <v>7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0.355719</v>
      </c>
      <c r="F41" s="9">
        <f>IF('De la BASE'!F37&gt;0,'De la BASE'!F37,'De la BASE'!F37+0.001)</f>
        <v>8.306625</v>
      </c>
      <c r="G41" s="15">
        <v>15950</v>
      </c>
    </row>
    <row r="42" spans="1:7" ht="12.75">
      <c r="A42" s="30" t="str">
        <f>'De la BASE'!A38</f>
        <v>626</v>
      </c>
      <c r="B42" s="30">
        <f>'De la BASE'!B38</f>
        <v>7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1.5977824</v>
      </c>
      <c r="F42" s="9">
        <f>IF('De la BASE'!F38&gt;0,'De la BASE'!F38,'De la BASE'!F38+0.001)</f>
        <v>22.904272</v>
      </c>
      <c r="G42" s="15">
        <v>15980</v>
      </c>
    </row>
    <row r="43" spans="1:7" ht="12.75">
      <c r="A43" s="30" t="str">
        <f>'De la BASE'!A39</f>
        <v>626</v>
      </c>
      <c r="B43" s="30">
        <f>'De la BASE'!B39</f>
        <v>7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1.140183</v>
      </c>
      <c r="F43" s="9">
        <f>IF('De la BASE'!F39&gt;0,'De la BASE'!F39,'De la BASE'!F39+0.001)</f>
        <v>19.9842984</v>
      </c>
      <c r="G43" s="15">
        <v>16011</v>
      </c>
    </row>
    <row r="44" spans="1:7" ht="12.75">
      <c r="A44" s="30" t="str">
        <f>'De la BASE'!A40</f>
        <v>626</v>
      </c>
      <c r="B44" s="30">
        <f>'De la BASE'!B40</f>
        <v>7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1.3155482</v>
      </c>
      <c r="F44" s="9">
        <f>IF('De la BASE'!F40&gt;0,'De la BASE'!F40,'De la BASE'!F40+0.001)</f>
        <v>19.0127184</v>
      </c>
      <c r="G44" s="15">
        <v>16041</v>
      </c>
    </row>
    <row r="45" spans="1:7" ht="12.75">
      <c r="A45" s="30" t="str">
        <f>'De la BASE'!A41</f>
        <v>626</v>
      </c>
      <c r="B45" s="30">
        <f>'De la BASE'!B41</f>
        <v>7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0.650988</v>
      </c>
      <c r="F45" s="9">
        <f>IF('De la BASE'!F41&gt;0,'De la BASE'!F41,'De la BASE'!F41+0.001)</f>
        <v>11.656151999999999</v>
      </c>
      <c r="G45" s="15">
        <v>16072</v>
      </c>
    </row>
    <row r="46" spans="1:7" ht="12.75">
      <c r="A46" s="30" t="str">
        <f>'De la BASE'!A42</f>
        <v>626</v>
      </c>
      <c r="B46" s="30">
        <f>'De la BASE'!B42</f>
        <v>7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0.3785925</v>
      </c>
      <c r="F46" s="9">
        <f>IF('De la BASE'!F42&gt;0,'De la BASE'!F42,'De la BASE'!F42+0.001)</f>
        <v>6.08751</v>
      </c>
      <c r="G46" s="15">
        <v>16103</v>
      </c>
    </row>
    <row r="47" spans="1:7" ht="12.75">
      <c r="A47" s="30" t="str">
        <f>'De la BASE'!A43</f>
        <v>626</v>
      </c>
      <c r="B47" s="30">
        <f>'De la BASE'!B43</f>
        <v>7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0.2722713</v>
      </c>
      <c r="F47" s="9">
        <f>IF('De la BASE'!F43&gt;0,'De la BASE'!F43,'De la BASE'!F43+0.001)</f>
        <v>5.2762227</v>
      </c>
      <c r="G47" s="15">
        <v>16132</v>
      </c>
    </row>
    <row r="48" spans="1:7" ht="12.75">
      <c r="A48" s="30" t="str">
        <f>'De la BASE'!A44</f>
        <v>626</v>
      </c>
      <c r="B48" s="30">
        <f>'De la BASE'!B44</f>
        <v>7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3.1586175</v>
      </c>
      <c r="F48" s="9">
        <f>IF('De la BASE'!F44&gt;0,'De la BASE'!F44,'De la BASE'!F44+0.001)</f>
        <v>39.974503500000004</v>
      </c>
      <c r="G48" s="15">
        <v>16163</v>
      </c>
    </row>
    <row r="49" spans="1:7" ht="12.75">
      <c r="A49" s="30" t="str">
        <f>'De la BASE'!A45</f>
        <v>626</v>
      </c>
      <c r="B49" s="30">
        <f>'De la BASE'!B45</f>
        <v>7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1.020719</v>
      </c>
      <c r="F49" s="9">
        <f>IF('De la BASE'!F45&gt;0,'De la BASE'!F45,'De la BASE'!F45+0.001)</f>
        <v>13.9948851</v>
      </c>
      <c r="G49" s="15">
        <v>16193</v>
      </c>
    </row>
    <row r="50" spans="1:7" ht="12.75">
      <c r="A50" s="30" t="str">
        <f>'De la BASE'!A46</f>
        <v>626</v>
      </c>
      <c r="B50" s="30">
        <f>'De la BASE'!B46</f>
        <v>7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0.6244992</v>
      </c>
      <c r="F50" s="9">
        <f>IF('De la BASE'!F46&gt;0,'De la BASE'!F46,'De la BASE'!F46+0.001)</f>
        <v>6.9010164</v>
      </c>
      <c r="G50" s="15">
        <v>16224</v>
      </c>
    </row>
    <row r="51" spans="1:7" ht="12.75">
      <c r="A51" s="30" t="str">
        <f>'De la BASE'!A47</f>
        <v>626</v>
      </c>
      <c r="B51" s="30">
        <f>'De la BASE'!B47</f>
        <v>7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0.2271885</v>
      </c>
      <c r="F51" s="9">
        <f>IF('De la BASE'!F47&gt;0,'De la BASE'!F47,'De la BASE'!F47+0.001)</f>
        <v>3.2762352</v>
      </c>
      <c r="G51" s="15">
        <v>16254</v>
      </c>
    </row>
    <row r="52" spans="1:7" ht="12.75">
      <c r="A52" s="30" t="str">
        <f>'De la BASE'!A48</f>
        <v>626</v>
      </c>
      <c r="B52" s="30">
        <f>'De la BASE'!B48</f>
        <v>7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0.123078</v>
      </c>
      <c r="F52" s="9">
        <f>IF('De la BASE'!F48&gt;0,'De la BASE'!F48,'De la BASE'!F48+0.001)</f>
        <v>1.8842736</v>
      </c>
      <c r="G52" s="15">
        <v>16285</v>
      </c>
    </row>
    <row r="53" spans="1:7" ht="12.75">
      <c r="A53" s="30" t="str">
        <f>'De la BASE'!A49</f>
        <v>626</v>
      </c>
      <c r="B53" s="30">
        <f>'De la BASE'!B49</f>
        <v>7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0.1642066</v>
      </c>
      <c r="F53" s="9">
        <f>IF('De la BASE'!F49&gt;0,'De la BASE'!F49,'De la BASE'!F49+0.001)</f>
        <v>2.6309648</v>
      </c>
      <c r="G53" s="15">
        <v>16316</v>
      </c>
    </row>
    <row r="54" spans="1:7" ht="12.75">
      <c r="A54" s="30" t="str">
        <f>'De la BASE'!A50</f>
        <v>626</v>
      </c>
      <c r="B54" s="30">
        <f>'De la BASE'!B50</f>
        <v>7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0.188802</v>
      </c>
      <c r="F54" s="9">
        <f>IF('De la BASE'!F50&gt;0,'De la BASE'!F50,'De la BASE'!F50+0.001)</f>
        <v>3.787146</v>
      </c>
      <c r="G54" s="15">
        <v>16346</v>
      </c>
    </row>
    <row r="55" spans="1:7" ht="12.75">
      <c r="A55" s="30" t="str">
        <f>'De la BASE'!A51</f>
        <v>626</v>
      </c>
      <c r="B55" s="30">
        <f>'De la BASE'!B51</f>
        <v>7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0.1908918</v>
      </c>
      <c r="F55" s="9">
        <f>IF('De la BASE'!F51&gt;0,'De la BASE'!F51,'De la BASE'!F51+0.001)</f>
        <v>6.8669733</v>
      </c>
      <c r="G55" s="15">
        <v>16377</v>
      </c>
    </row>
    <row r="56" spans="1:7" ht="12.75">
      <c r="A56" s="30" t="str">
        <f>'De la BASE'!A52</f>
        <v>626</v>
      </c>
      <c r="B56" s="30">
        <f>'De la BASE'!B52</f>
        <v>7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0.3047148</v>
      </c>
      <c r="F56" s="9">
        <f>IF('De la BASE'!F52&gt;0,'De la BASE'!F52,'De la BASE'!F52+0.001)</f>
        <v>10.463368500000001</v>
      </c>
      <c r="G56" s="15">
        <v>16407</v>
      </c>
    </row>
    <row r="57" spans="1:7" ht="12.75">
      <c r="A57" s="30" t="str">
        <f>'De la BASE'!A53</f>
        <v>626</v>
      </c>
      <c r="B57" s="30">
        <f>'De la BASE'!B53</f>
        <v>7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0.362276</v>
      </c>
      <c r="F57" s="9">
        <f>IF('De la BASE'!F53&gt;0,'De la BASE'!F53,'De la BASE'!F53+0.001)</f>
        <v>9.675081599999999</v>
      </c>
      <c r="G57" s="15">
        <v>16438</v>
      </c>
    </row>
    <row r="58" spans="1:7" ht="12.75">
      <c r="A58" s="30" t="str">
        <f>'De la BASE'!A54</f>
        <v>626</v>
      </c>
      <c r="B58" s="30">
        <f>'De la BASE'!B54</f>
        <v>7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0.391458</v>
      </c>
      <c r="F58" s="9">
        <f>IF('De la BASE'!F54&gt;0,'De la BASE'!F54,'De la BASE'!F54+0.001)</f>
        <v>9.6298668</v>
      </c>
      <c r="G58" s="15">
        <v>16469</v>
      </c>
    </row>
    <row r="59" spans="1:7" ht="12.75">
      <c r="A59" s="30" t="str">
        <f>'De la BASE'!A55</f>
        <v>626</v>
      </c>
      <c r="B59" s="30">
        <f>'De la BASE'!B55</f>
        <v>7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0.2140164</v>
      </c>
      <c r="F59" s="9">
        <f>IF('De la BASE'!F55&gt;0,'De la BASE'!F55,'De la BASE'!F55+0.001)</f>
        <v>6.1058696</v>
      </c>
      <c r="G59" s="15">
        <v>16497</v>
      </c>
    </row>
    <row r="60" spans="1:7" ht="12.75">
      <c r="A60" s="30" t="str">
        <f>'De la BASE'!A56</f>
        <v>626</v>
      </c>
      <c r="B60" s="30">
        <f>'De la BASE'!B56</f>
        <v>7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0.18335</v>
      </c>
      <c r="F60" s="9">
        <f>IF('De la BASE'!F56&gt;0,'De la BASE'!F56,'De la BASE'!F56+0.001)</f>
        <v>5.0076552</v>
      </c>
      <c r="G60" s="15">
        <v>16528</v>
      </c>
    </row>
    <row r="61" spans="1:7" ht="12.75">
      <c r="A61" s="30" t="str">
        <f>'De la BASE'!A57</f>
        <v>626</v>
      </c>
      <c r="B61" s="30">
        <f>'De la BASE'!B57</f>
        <v>7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0.233226</v>
      </c>
      <c r="F61" s="9">
        <f>IF('De la BASE'!F57&gt;0,'De la BASE'!F57,'De la BASE'!F57+0.001)</f>
        <v>4.1195856</v>
      </c>
      <c r="G61" s="15">
        <v>16558</v>
      </c>
    </row>
    <row r="62" spans="1:7" ht="12.75">
      <c r="A62" s="30" t="str">
        <f>'De la BASE'!A58</f>
        <v>626</v>
      </c>
      <c r="B62" s="30">
        <f>'De la BASE'!B58</f>
        <v>7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0.1423818</v>
      </c>
      <c r="F62" s="9">
        <f>IF('De la BASE'!F58&gt;0,'De la BASE'!F58,'De la BASE'!F58+0.001)</f>
        <v>2.1437217</v>
      </c>
      <c r="G62" s="15">
        <v>16589</v>
      </c>
    </row>
    <row r="63" spans="1:7" ht="12.75">
      <c r="A63" s="30" t="str">
        <f>'De la BASE'!A59</f>
        <v>626</v>
      </c>
      <c r="B63" s="30">
        <f>'De la BASE'!B59</f>
        <v>7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0.0832071</v>
      </c>
      <c r="F63" s="9">
        <f>IF('De la BASE'!F59&gt;0,'De la BASE'!F59,'De la BASE'!F59+0.001)</f>
        <v>1.1850059999999998</v>
      </c>
      <c r="G63" s="15">
        <v>16619</v>
      </c>
    </row>
    <row r="64" spans="1:7" ht="12.75">
      <c r="A64" s="30" t="str">
        <f>'De la BASE'!A60</f>
        <v>626</v>
      </c>
      <c r="B64" s="30">
        <f>'De la BASE'!B60</f>
        <v>7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0.0718272</v>
      </c>
      <c r="F64" s="9">
        <f>IF('De la BASE'!F60&gt;0,'De la BASE'!F60,'De la BASE'!F60+0.001)</f>
        <v>1.0274816000000002</v>
      </c>
      <c r="G64" s="15">
        <v>16650</v>
      </c>
    </row>
    <row r="65" spans="1:7" ht="12.75">
      <c r="A65" s="30" t="str">
        <f>'De la BASE'!A61</f>
        <v>626</v>
      </c>
      <c r="B65" s="30">
        <f>'De la BASE'!B61</f>
        <v>7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0.0306528</v>
      </c>
      <c r="F65" s="9">
        <f>IF('De la BASE'!F61&gt;0,'De la BASE'!F61,'De la BASE'!F61+0.001)</f>
        <v>0.46869120000000003</v>
      </c>
      <c r="G65" s="15">
        <v>16681</v>
      </c>
    </row>
    <row r="66" spans="1:7" ht="12.75">
      <c r="A66" s="30" t="str">
        <f>'De la BASE'!A62</f>
        <v>626</v>
      </c>
      <c r="B66" s="30">
        <f>'De la BASE'!B62</f>
        <v>7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0.0103894</v>
      </c>
      <c r="F66" s="9">
        <f>IF('De la BASE'!F62&gt;0,'De la BASE'!F62,'De la BASE'!F62+0.001)</f>
        <v>0.4019722</v>
      </c>
      <c r="G66" s="15">
        <v>16711</v>
      </c>
    </row>
    <row r="67" spans="1:7" ht="12.75">
      <c r="A67" s="30" t="str">
        <f>'De la BASE'!A63</f>
        <v>626</v>
      </c>
      <c r="B67" s="30">
        <f>'De la BASE'!B63</f>
        <v>7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0.48573</v>
      </c>
      <c r="F67" s="9">
        <f>IF('De la BASE'!F63&gt;0,'De la BASE'!F63,'De la BASE'!F63+0.001)</f>
        <v>24.8078502</v>
      </c>
      <c r="G67" s="15">
        <v>16742</v>
      </c>
    </row>
    <row r="68" spans="1:7" ht="12.75">
      <c r="A68" s="30" t="str">
        <f>'De la BASE'!A64</f>
        <v>626</v>
      </c>
      <c r="B68" s="30">
        <f>'De la BASE'!B64</f>
        <v>7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3.9957215</v>
      </c>
      <c r="F68" s="9">
        <f>IF('De la BASE'!F64&gt;0,'De la BASE'!F64,'De la BASE'!F64+0.001)</f>
        <v>119.403527</v>
      </c>
      <c r="G68" s="15">
        <v>16772</v>
      </c>
    </row>
    <row r="69" spans="1:7" ht="12.75">
      <c r="A69" s="30" t="str">
        <f>'De la BASE'!A65</f>
        <v>626</v>
      </c>
      <c r="B69" s="30">
        <f>'De la BASE'!B65</f>
        <v>7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1.32009</v>
      </c>
      <c r="F69" s="9">
        <f>IF('De la BASE'!F65&gt;0,'De la BASE'!F65,'De la BASE'!F65+0.001)</f>
        <v>29.966043000000003</v>
      </c>
      <c r="G69" s="15">
        <v>16803</v>
      </c>
    </row>
    <row r="70" spans="1:7" ht="12.75">
      <c r="A70" s="30" t="str">
        <f>'De la BASE'!A66</f>
        <v>626</v>
      </c>
      <c r="B70" s="30">
        <f>'De la BASE'!B66</f>
        <v>7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0.9898944</v>
      </c>
      <c r="F70" s="9">
        <f>IF('De la BASE'!F66&gt;0,'De la BASE'!F66,'De la BASE'!F66+0.001)</f>
        <v>17.9573504</v>
      </c>
      <c r="G70" s="15">
        <v>16834</v>
      </c>
    </row>
    <row r="71" spans="1:7" ht="12.75">
      <c r="A71" s="30" t="str">
        <f>'De la BASE'!A67</f>
        <v>626</v>
      </c>
      <c r="B71" s="30">
        <f>'De la BASE'!B67</f>
        <v>7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1.503488</v>
      </c>
      <c r="F71" s="9">
        <f>IF('De la BASE'!F67&gt;0,'De la BASE'!F67,'De la BASE'!F67+0.001)</f>
        <v>35.8044928</v>
      </c>
      <c r="G71" s="15">
        <v>16862</v>
      </c>
    </row>
    <row r="72" spans="1:7" ht="12.75">
      <c r="A72" s="30" t="str">
        <f>'De la BASE'!A68</f>
        <v>626</v>
      </c>
      <c r="B72" s="30">
        <f>'De la BASE'!B68</f>
        <v>7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2.1251135</v>
      </c>
      <c r="F72" s="9">
        <f>IF('De la BASE'!F68&gt;0,'De la BASE'!F68,'De la BASE'!F68+0.001)</f>
        <v>43.58180050000001</v>
      </c>
      <c r="G72" s="15">
        <v>16893</v>
      </c>
    </row>
    <row r="73" spans="1:7" ht="12.75">
      <c r="A73" s="30" t="str">
        <f>'De la BASE'!A69</f>
        <v>626</v>
      </c>
      <c r="B73" s="30">
        <f>'De la BASE'!B69</f>
        <v>7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6.388294</v>
      </c>
      <c r="F73" s="9">
        <f>IF('De la BASE'!F69&gt;0,'De la BASE'!F69,'De la BASE'!F69+0.001)</f>
        <v>126.4882212</v>
      </c>
      <c r="G73" s="15">
        <v>16923</v>
      </c>
    </row>
    <row r="74" spans="1:7" ht="12.75">
      <c r="A74" s="30" t="str">
        <f>'De la BASE'!A70</f>
        <v>626</v>
      </c>
      <c r="B74" s="30">
        <f>'De la BASE'!B70</f>
        <v>7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1.3361372</v>
      </c>
      <c r="F74" s="9">
        <f>IF('De la BASE'!F70&gt;0,'De la BASE'!F70,'De la BASE'!F70+0.001)</f>
        <v>18.5101372</v>
      </c>
      <c r="G74" s="15">
        <v>16954</v>
      </c>
    </row>
    <row r="75" spans="1:7" ht="12.75">
      <c r="A75" s="30" t="str">
        <f>'De la BASE'!A71</f>
        <v>626</v>
      </c>
      <c r="B75" s="30">
        <f>'De la BASE'!B71</f>
        <v>7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0.3118108</v>
      </c>
      <c r="F75" s="9">
        <f>IF('De la BASE'!F71&gt;0,'De la BASE'!F71,'De la BASE'!F71+0.001)</f>
        <v>4.4679418</v>
      </c>
      <c r="G75" s="15">
        <v>16984</v>
      </c>
    </row>
    <row r="76" spans="1:7" ht="12.75">
      <c r="A76" s="30" t="str">
        <f>'De la BASE'!A72</f>
        <v>626</v>
      </c>
      <c r="B76" s="30">
        <f>'De la BASE'!B72</f>
        <v>7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0.1464576</v>
      </c>
      <c r="F76" s="9">
        <f>IF('De la BASE'!F72&gt;0,'De la BASE'!F72,'De la BASE'!F72+0.001)</f>
        <v>2.1133374</v>
      </c>
      <c r="G76" s="15">
        <v>17015</v>
      </c>
    </row>
    <row r="77" spans="1:7" ht="12.75">
      <c r="A77" s="30" t="str">
        <f>'De la BASE'!A73</f>
        <v>626</v>
      </c>
      <c r="B77" s="30">
        <f>'De la BASE'!B73</f>
        <v>7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0.1467262</v>
      </c>
      <c r="F77" s="9">
        <f>IF('De la BASE'!F73&gt;0,'De la BASE'!F73,'De la BASE'!F73+0.001)</f>
        <v>2.1302185999999996</v>
      </c>
      <c r="G77" s="15">
        <v>17046</v>
      </c>
    </row>
    <row r="78" spans="1:7" ht="12.75">
      <c r="A78" s="30" t="str">
        <f>'De la BASE'!A74</f>
        <v>626</v>
      </c>
      <c r="B78" s="30">
        <f>'De la BASE'!B74</f>
        <v>7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0.2023268</v>
      </c>
      <c r="F78" s="9">
        <f>IF('De la BASE'!F74&gt;0,'De la BASE'!F74,'De la BASE'!F74+0.001)</f>
        <v>3.5981845999999997</v>
      </c>
      <c r="G78" s="15">
        <v>17076</v>
      </c>
    </row>
    <row r="79" spans="1:7" ht="12.75">
      <c r="A79" s="30" t="str">
        <f>'De la BASE'!A75</f>
        <v>626</v>
      </c>
      <c r="B79" s="30">
        <f>'De la BASE'!B75</f>
        <v>7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0.1387787</v>
      </c>
      <c r="F79" s="9">
        <f>IF('De la BASE'!F75&gt;0,'De la BASE'!F75,'De la BASE'!F75+0.001)</f>
        <v>5.062709</v>
      </c>
      <c r="G79" s="15">
        <v>17107</v>
      </c>
    </row>
    <row r="80" spans="1:7" ht="12.75">
      <c r="A80" s="30" t="str">
        <f>'De la BASE'!A76</f>
        <v>626</v>
      </c>
      <c r="B80" s="30">
        <f>'De la BASE'!B76</f>
        <v>7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0.4179456</v>
      </c>
      <c r="F80" s="9">
        <f>IF('De la BASE'!F76&gt;0,'De la BASE'!F76,'De la BASE'!F76+0.001)</f>
        <v>11.0869866</v>
      </c>
      <c r="G80" s="15">
        <v>17137</v>
      </c>
    </row>
    <row r="81" spans="1:7" ht="12.75">
      <c r="A81" s="30" t="str">
        <f>'De la BASE'!A77</f>
        <v>626</v>
      </c>
      <c r="B81" s="30">
        <f>'De la BASE'!B77</f>
        <v>7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0.1148959</v>
      </c>
      <c r="F81" s="9">
        <f>IF('De la BASE'!F77&gt;0,'De la BASE'!F77,'De la BASE'!F77+0.001)</f>
        <v>5.8870833</v>
      </c>
      <c r="G81" s="15">
        <v>17168</v>
      </c>
    </row>
    <row r="82" spans="1:7" ht="12.75">
      <c r="A82" s="30" t="str">
        <f>'De la BASE'!A78</f>
        <v>626</v>
      </c>
      <c r="B82" s="30">
        <f>'De la BASE'!B78</f>
        <v>7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3.5594534</v>
      </c>
      <c r="F82" s="9">
        <f>IF('De la BASE'!F78&gt;0,'De la BASE'!F78,'De la BASE'!F78+0.001)</f>
        <v>117.8593769</v>
      </c>
      <c r="G82" s="15">
        <v>17199</v>
      </c>
    </row>
    <row r="83" spans="1:7" ht="12.75">
      <c r="A83" s="30" t="str">
        <f>'De la BASE'!A79</f>
        <v>626</v>
      </c>
      <c r="B83" s="30">
        <f>'De la BASE'!B79</f>
        <v>7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8.2525505</v>
      </c>
      <c r="F83" s="9">
        <f>IF('De la BASE'!F79&gt;0,'De la BASE'!F79,'De la BASE'!F79+0.001)</f>
        <v>203.32415930000002</v>
      </c>
      <c r="G83" s="15">
        <v>17227</v>
      </c>
    </row>
    <row r="84" spans="1:7" ht="12.75">
      <c r="A84" s="30" t="str">
        <f>'De la BASE'!A80</f>
        <v>626</v>
      </c>
      <c r="B84" s="30">
        <f>'De la BASE'!B80</f>
        <v>7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2.5910458</v>
      </c>
      <c r="F84" s="9">
        <f>IF('De la BASE'!F80&gt;0,'De la BASE'!F80,'De la BASE'!F80+0.001)</f>
        <v>43.134602</v>
      </c>
      <c r="G84" s="15">
        <v>17258</v>
      </c>
    </row>
    <row r="85" spans="1:7" ht="12.75">
      <c r="A85" s="30" t="str">
        <f>'De la BASE'!A81</f>
        <v>626</v>
      </c>
      <c r="B85" s="30">
        <f>'De la BASE'!B81</f>
        <v>7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0.7580088</v>
      </c>
      <c r="F85" s="9">
        <f>IF('De la BASE'!F81&gt;0,'De la BASE'!F81,'De la BASE'!F81+0.001)</f>
        <v>12.5536896</v>
      </c>
      <c r="G85" s="15">
        <v>17288</v>
      </c>
    </row>
    <row r="86" spans="1:7" ht="12.75">
      <c r="A86" s="30" t="str">
        <f>'De la BASE'!A82</f>
        <v>626</v>
      </c>
      <c r="B86" s="30">
        <f>'De la BASE'!B82</f>
        <v>7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0.3368832</v>
      </c>
      <c r="F86" s="9">
        <f>IF('De la BASE'!F82&gt;0,'De la BASE'!F82,'De la BASE'!F82+0.001)</f>
        <v>4.866383099999999</v>
      </c>
      <c r="G86" s="15">
        <v>17319</v>
      </c>
    </row>
    <row r="87" spans="1:7" ht="12.75">
      <c r="A87" s="30" t="str">
        <f>'De la BASE'!A83</f>
        <v>626</v>
      </c>
      <c r="B87" s="30">
        <f>'De la BASE'!B83</f>
        <v>7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0.1605504</v>
      </c>
      <c r="F87" s="9">
        <f>IF('De la BASE'!F83&gt;0,'De la BASE'!F83,'De la BASE'!F83+0.001)</f>
        <v>2.3217093</v>
      </c>
      <c r="G87" s="15">
        <v>17349</v>
      </c>
    </row>
    <row r="88" spans="1:7" ht="12.75">
      <c r="A88" s="30" t="str">
        <f>'De la BASE'!A84</f>
        <v>626</v>
      </c>
      <c r="B88" s="30">
        <f>'De la BASE'!B84</f>
        <v>7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0.1557504</v>
      </c>
      <c r="F88" s="9">
        <f>IF('De la BASE'!F84&gt;0,'De la BASE'!F84,'De la BASE'!F84+0.001)</f>
        <v>2.2498632</v>
      </c>
      <c r="G88" s="15">
        <v>17380</v>
      </c>
    </row>
    <row r="89" spans="1:7" ht="12.75">
      <c r="A89" s="30" t="str">
        <f>'De la BASE'!A85</f>
        <v>626</v>
      </c>
      <c r="B89" s="30">
        <f>'De la BASE'!B85</f>
        <v>7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0.1300866</v>
      </c>
      <c r="F89" s="9">
        <f>IF('De la BASE'!F85&gt;0,'De la BASE'!F85,'De la BASE'!F85+0.001)</f>
        <v>2.3376048</v>
      </c>
      <c r="G89" s="15">
        <v>17411</v>
      </c>
    </row>
    <row r="90" spans="1:7" ht="12.75">
      <c r="A90" s="30" t="str">
        <f>'De la BASE'!A86</f>
        <v>626</v>
      </c>
      <c r="B90" s="30">
        <f>'De la BASE'!B86</f>
        <v>7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0.1983875</v>
      </c>
      <c r="F90" s="9">
        <f>IF('De la BASE'!F86&gt;0,'De la BASE'!F86,'De la BASE'!F86+0.001)</f>
        <v>4.1358749999999995</v>
      </c>
      <c r="G90" s="15">
        <v>17441</v>
      </c>
    </row>
    <row r="91" spans="1:7" ht="12.75">
      <c r="A91" s="30" t="str">
        <f>'De la BASE'!A87</f>
        <v>626</v>
      </c>
      <c r="B91" s="30">
        <f>'De la BASE'!B87</f>
        <v>7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0.2095605</v>
      </c>
      <c r="F91" s="9">
        <f>IF('De la BASE'!F87&gt;0,'De la BASE'!F87,'De la BASE'!F87+0.001)</f>
        <v>4.5823896</v>
      </c>
      <c r="G91" s="15">
        <v>17472</v>
      </c>
    </row>
    <row r="92" spans="1:7" ht="12.75">
      <c r="A92" s="30" t="str">
        <f>'De la BASE'!A88</f>
        <v>626</v>
      </c>
      <c r="B92" s="30">
        <f>'De la BASE'!B88</f>
        <v>7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0.2173509</v>
      </c>
      <c r="F92" s="9">
        <f>IF('De la BASE'!F88&gt;0,'De la BASE'!F88,'De la BASE'!F88+0.001)</f>
        <v>9.599450399999998</v>
      </c>
      <c r="G92" s="15">
        <v>17502</v>
      </c>
    </row>
    <row r="93" spans="1:7" ht="12.75">
      <c r="A93" s="30" t="str">
        <f>'De la BASE'!A89</f>
        <v>626</v>
      </c>
      <c r="B93" s="30">
        <f>'De la BASE'!B89</f>
        <v>7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1.1951739</v>
      </c>
      <c r="F93" s="9">
        <f>IF('De la BASE'!F89&gt;0,'De la BASE'!F89,'De la BASE'!F89+0.001)</f>
        <v>36.6850539</v>
      </c>
      <c r="G93" s="15">
        <v>17533</v>
      </c>
    </row>
    <row r="94" spans="1:7" ht="12.75">
      <c r="A94" s="30" t="str">
        <f>'De la BASE'!A90</f>
        <v>626</v>
      </c>
      <c r="B94" s="30">
        <f>'De la BASE'!B90</f>
        <v>7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1.3861234</v>
      </c>
      <c r="F94" s="9">
        <f>IF('De la BASE'!F90&gt;0,'De la BASE'!F90,'De la BASE'!F90+0.001)</f>
        <v>43.945706</v>
      </c>
      <c r="G94" s="15">
        <v>17564</v>
      </c>
    </row>
    <row r="95" spans="1:7" ht="12.75">
      <c r="A95" s="30" t="str">
        <f>'De la BASE'!A91</f>
        <v>626</v>
      </c>
      <c r="B95" s="30">
        <f>'De la BASE'!B91</f>
        <v>7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1.0605978</v>
      </c>
      <c r="F95" s="9">
        <f>IF('De la BASE'!F91&gt;0,'De la BASE'!F91,'De la BASE'!F91+0.001)</f>
        <v>23.7108465</v>
      </c>
      <c r="G95" s="15">
        <v>17593</v>
      </c>
    </row>
    <row r="96" spans="1:7" ht="12.75">
      <c r="A96" s="30" t="str">
        <f>'De la BASE'!A92</f>
        <v>626</v>
      </c>
      <c r="B96" s="30">
        <f>'De la BASE'!B92</f>
        <v>7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0.6917848</v>
      </c>
      <c r="F96" s="9">
        <f>IF('De la BASE'!F92&gt;0,'De la BASE'!F92,'De la BASE'!F92+0.001)</f>
        <v>17.03058</v>
      </c>
      <c r="G96" s="15">
        <v>17624</v>
      </c>
    </row>
    <row r="97" spans="1:7" ht="12.75">
      <c r="A97" s="30" t="str">
        <f>'De la BASE'!A93</f>
        <v>626</v>
      </c>
      <c r="B97" s="30">
        <f>'De la BASE'!B93</f>
        <v>7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0.7086426</v>
      </c>
      <c r="F97" s="9">
        <f>IF('De la BASE'!F93&gt;0,'De la BASE'!F93,'De la BASE'!F93+0.001)</f>
        <v>30.598614000000005</v>
      </c>
      <c r="G97" s="15">
        <v>17654</v>
      </c>
    </row>
    <row r="98" spans="1:7" ht="12.75">
      <c r="A98" s="30" t="str">
        <f>'De la BASE'!A94</f>
        <v>626</v>
      </c>
      <c r="B98" s="30">
        <f>'De la BASE'!B94</f>
        <v>7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1.06922</v>
      </c>
      <c r="F98" s="9">
        <f>IF('De la BASE'!F94&gt;0,'De la BASE'!F94,'De la BASE'!F94+0.001)</f>
        <v>15.331950000000003</v>
      </c>
      <c r="G98" s="15">
        <v>17685</v>
      </c>
    </row>
    <row r="99" spans="1:7" ht="12.75">
      <c r="A99" s="30" t="str">
        <f>'De la BASE'!A95</f>
        <v>626</v>
      </c>
      <c r="B99" s="30">
        <f>'De la BASE'!B95</f>
        <v>7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0.264708</v>
      </c>
      <c r="F99" s="9">
        <f>IF('De la BASE'!F95&gt;0,'De la BASE'!F95,'De la BASE'!F95+0.001)</f>
        <v>3.7893600000000003</v>
      </c>
      <c r="G99" s="15">
        <v>17715</v>
      </c>
    </row>
    <row r="100" spans="1:7" ht="12.75">
      <c r="A100" s="30" t="str">
        <f>'De la BASE'!A96</f>
        <v>626</v>
      </c>
      <c r="B100" s="30">
        <f>'De la BASE'!B96</f>
        <v>7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0.191037</v>
      </c>
      <c r="F100" s="9">
        <f>IF('De la BASE'!F96&gt;0,'De la BASE'!F96,'De la BASE'!F96+0.001)</f>
        <v>2.7504366</v>
      </c>
      <c r="G100" s="15">
        <v>17746</v>
      </c>
    </row>
    <row r="101" spans="1:7" ht="12.75">
      <c r="A101" s="30" t="str">
        <f>'De la BASE'!A97</f>
        <v>626</v>
      </c>
      <c r="B101" s="30">
        <f>'De la BASE'!B97</f>
        <v>7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0.2539881</v>
      </c>
      <c r="F101" s="9">
        <f>IF('De la BASE'!F97&gt;0,'De la BASE'!F97,'De la BASE'!F97+0.001)</f>
        <v>3.6444339</v>
      </c>
      <c r="G101" s="15">
        <v>17777</v>
      </c>
    </row>
    <row r="102" spans="1:7" ht="12.75">
      <c r="A102" s="30" t="str">
        <f>'De la BASE'!A98</f>
        <v>626</v>
      </c>
      <c r="B102" s="30">
        <f>'De la BASE'!B98</f>
        <v>7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0.265761</v>
      </c>
      <c r="F102" s="9">
        <f>IF('De la BASE'!F98&gt;0,'De la BASE'!F98,'De la BASE'!F98+0.001)</f>
        <v>5.295534</v>
      </c>
      <c r="G102" s="15">
        <v>17807</v>
      </c>
    </row>
    <row r="103" spans="1:7" ht="12.75">
      <c r="A103" s="30" t="str">
        <f>'De la BASE'!A99</f>
        <v>626</v>
      </c>
      <c r="B103" s="30">
        <f>'De la BASE'!B99</f>
        <v>7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0.392792</v>
      </c>
      <c r="F103" s="9">
        <f>IF('De la BASE'!F99&gt;0,'De la BASE'!F99,'De la BASE'!F99+0.001)</f>
        <v>6.0702288</v>
      </c>
      <c r="G103" s="15">
        <v>17838</v>
      </c>
    </row>
    <row r="104" spans="1:7" ht="12.75">
      <c r="A104" s="30" t="str">
        <f>'De la BASE'!A100</f>
        <v>626</v>
      </c>
      <c r="B104" s="30">
        <f>'De la BASE'!B100</f>
        <v>7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0.5278566</v>
      </c>
      <c r="F104" s="9">
        <f>IF('De la BASE'!F100&gt;0,'De la BASE'!F100,'De la BASE'!F100+0.001)</f>
        <v>28.511691</v>
      </c>
      <c r="G104" s="15">
        <v>17868</v>
      </c>
    </row>
    <row r="105" spans="1:7" ht="12.75">
      <c r="A105" s="30" t="str">
        <f>'De la BASE'!A101</f>
        <v>626</v>
      </c>
      <c r="B105" s="30">
        <f>'De la BASE'!B101</f>
        <v>7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1.152292</v>
      </c>
      <c r="F105" s="9">
        <f>IF('De la BASE'!F101&gt;0,'De la BASE'!F101,'De la BASE'!F101+0.001)</f>
        <v>28.220524</v>
      </c>
      <c r="G105" s="15">
        <v>17899</v>
      </c>
    </row>
    <row r="106" spans="1:7" ht="12.75">
      <c r="A106" s="30" t="str">
        <f>'De la BASE'!A102</f>
        <v>626</v>
      </c>
      <c r="B106" s="30">
        <f>'De la BASE'!B102</f>
        <v>7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0.5140868</v>
      </c>
      <c r="F106" s="9">
        <f>IF('De la BASE'!F102&gt;0,'De la BASE'!F102,'De la BASE'!F102+0.001)</f>
        <v>8.666671400000002</v>
      </c>
      <c r="G106" s="15">
        <v>17930</v>
      </c>
    </row>
    <row r="107" spans="1:7" ht="12.75">
      <c r="A107" s="30" t="str">
        <f>'De la BASE'!A103</f>
        <v>626</v>
      </c>
      <c r="B107" s="30">
        <f>'De la BASE'!B103</f>
        <v>7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0.4041908</v>
      </c>
      <c r="F107" s="9">
        <f>IF('De la BASE'!F103&gt;0,'De la BASE'!F103,'De la BASE'!F103+0.001)</f>
        <v>10.6005992</v>
      </c>
      <c r="G107" s="15">
        <v>17958</v>
      </c>
    </row>
    <row r="108" spans="1:7" ht="12.75">
      <c r="A108" s="30" t="str">
        <f>'De la BASE'!A104</f>
        <v>626</v>
      </c>
      <c r="B108" s="30">
        <f>'De la BASE'!B104</f>
        <v>7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0.4640142</v>
      </c>
      <c r="F108" s="9">
        <f>IF('De la BASE'!F104&gt;0,'De la BASE'!F104,'De la BASE'!F104+0.001)</f>
        <v>9.287941</v>
      </c>
      <c r="G108" s="15">
        <v>17989</v>
      </c>
    </row>
    <row r="109" spans="1:7" ht="12.75">
      <c r="A109" s="30" t="str">
        <f>'De la BASE'!A105</f>
        <v>626</v>
      </c>
      <c r="B109" s="30">
        <f>'De la BASE'!B105</f>
        <v>7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0.3757182</v>
      </c>
      <c r="F109" s="9">
        <f>IF('De la BASE'!F105&gt;0,'De la BASE'!F105,'De la BASE'!F105+0.001)</f>
        <v>6.2670738</v>
      </c>
      <c r="G109" s="15">
        <v>18019</v>
      </c>
    </row>
    <row r="110" spans="1:7" ht="12.75">
      <c r="A110" s="30" t="str">
        <f>'De la BASE'!A106</f>
        <v>626</v>
      </c>
      <c r="B110" s="30">
        <f>'De la BASE'!B106</f>
        <v>7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0.289414</v>
      </c>
      <c r="F110" s="9">
        <f>IF('De la BASE'!F106&gt;0,'De la BASE'!F106,'De la BASE'!F106+0.001)</f>
        <v>4.4241231999999995</v>
      </c>
      <c r="G110" s="15">
        <v>18050</v>
      </c>
    </row>
    <row r="111" spans="1:7" ht="12.75">
      <c r="A111" s="30" t="str">
        <f>'De la BASE'!A107</f>
        <v>626</v>
      </c>
      <c r="B111" s="30">
        <f>'De la BASE'!B107</f>
        <v>7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0.260718</v>
      </c>
      <c r="F111" s="9">
        <f>IF('De la BASE'!F107&gt;0,'De la BASE'!F107,'De la BASE'!F107+0.001)</f>
        <v>3.7886442000000002</v>
      </c>
      <c r="G111" s="15">
        <v>18080</v>
      </c>
    </row>
    <row r="112" spans="1:7" ht="12.75">
      <c r="A112" s="30" t="str">
        <f>'De la BASE'!A108</f>
        <v>626</v>
      </c>
      <c r="B112" s="30">
        <f>'De la BASE'!B108</f>
        <v>7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0.2172024</v>
      </c>
      <c r="F112" s="9">
        <f>IF('De la BASE'!F108&gt;0,'De la BASE'!F108,'De la BASE'!F108+0.001)</f>
        <v>3.1007322000000004</v>
      </c>
      <c r="G112" s="15">
        <v>18111</v>
      </c>
    </row>
    <row r="113" spans="1:7" ht="12.75">
      <c r="A113" s="30" t="str">
        <f>'De la BASE'!A109</f>
        <v>626</v>
      </c>
      <c r="B113" s="30">
        <f>'De la BASE'!B109</f>
        <v>7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0.3213288</v>
      </c>
      <c r="F113" s="9">
        <f>IF('De la BASE'!F109&gt;0,'De la BASE'!F109,'De la BASE'!F109+0.001)</f>
        <v>9.492931599999999</v>
      </c>
      <c r="G113" s="15">
        <v>18142</v>
      </c>
    </row>
    <row r="114" spans="1:7" ht="12.75">
      <c r="A114" s="30" t="str">
        <f>'De la BASE'!A110</f>
        <v>626</v>
      </c>
      <c r="B114" s="30">
        <f>'De la BASE'!B110</f>
        <v>7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0.7836252</v>
      </c>
      <c r="F114" s="9">
        <f>IF('De la BASE'!F110&gt;0,'De la BASE'!F110,'De la BASE'!F110+0.001)</f>
        <v>14.8571432</v>
      </c>
      <c r="G114" s="15">
        <v>18172</v>
      </c>
    </row>
    <row r="115" spans="1:7" ht="12.75">
      <c r="A115" s="30" t="str">
        <f>'De la BASE'!A111</f>
        <v>626</v>
      </c>
      <c r="B115" s="30">
        <f>'De la BASE'!B111</f>
        <v>7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0.1491905</v>
      </c>
      <c r="F115" s="9">
        <f>IF('De la BASE'!F111&gt;0,'De la BASE'!F111,'De la BASE'!F111+0.001)</f>
        <v>7.0829476</v>
      </c>
      <c r="G115" s="15">
        <v>18203</v>
      </c>
    </row>
    <row r="116" spans="1:7" ht="12.75">
      <c r="A116" s="30" t="str">
        <f>'De la BASE'!A112</f>
        <v>626</v>
      </c>
      <c r="B116" s="30">
        <f>'De la BASE'!B112</f>
        <v>7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0.4178622</v>
      </c>
      <c r="F116" s="9">
        <f>IF('De la BASE'!F112&gt;0,'De la BASE'!F112,'De la BASE'!F112+0.001)</f>
        <v>27.3768243</v>
      </c>
      <c r="G116" s="15">
        <v>18233</v>
      </c>
    </row>
    <row r="117" spans="1:7" ht="12.75">
      <c r="A117" s="30" t="str">
        <f>'De la BASE'!A113</f>
        <v>626</v>
      </c>
      <c r="B117" s="30">
        <f>'De la BASE'!B113</f>
        <v>7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1.2841125</v>
      </c>
      <c r="F117" s="9">
        <f>IF('De la BASE'!F113&gt;0,'De la BASE'!F113,'De la BASE'!F113+0.001)</f>
        <v>30.057571499999995</v>
      </c>
      <c r="G117" s="15">
        <v>18264</v>
      </c>
    </row>
    <row r="118" spans="1:7" ht="12.75">
      <c r="A118" s="30" t="str">
        <f>'De la BASE'!A114</f>
        <v>626</v>
      </c>
      <c r="B118" s="30">
        <f>'De la BASE'!B114</f>
        <v>7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0.973016</v>
      </c>
      <c r="F118" s="9">
        <f>IF('De la BASE'!F114&gt;0,'De la BASE'!F114,'De la BASE'!F114+0.001)</f>
        <v>43.9460465</v>
      </c>
      <c r="G118" s="15">
        <v>18295</v>
      </c>
    </row>
    <row r="119" spans="1:7" ht="12.75">
      <c r="A119" s="30" t="str">
        <f>'De la BASE'!A115</f>
        <v>626</v>
      </c>
      <c r="B119" s="30">
        <f>'De la BASE'!B115</f>
        <v>7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0.8310609</v>
      </c>
      <c r="F119" s="9">
        <f>IF('De la BASE'!F115&gt;0,'De la BASE'!F115,'De la BASE'!F115+0.001)</f>
        <v>22.2284538</v>
      </c>
      <c r="G119" s="15">
        <v>18323</v>
      </c>
    </row>
    <row r="120" spans="1:7" ht="12.75">
      <c r="A120" s="30" t="str">
        <f>'De la BASE'!A116</f>
        <v>626</v>
      </c>
      <c r="B120" s="30">
        <f>'De la BASE'!B116</f>
        <v>7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0.7097475</v>
      </c>
      <c r="F120" s="9">
        <f>IF('De la BASE'!F116&gt;0,'De la BASE'!F116,'De la BASE'!F116+0.001)</f>
        <v>10.224051</v>
      </c>
      <c r="G120" s="15">
        <v>18354</v>
      </c>
    </row>
    <row r="121" spans="1:7" ht="12.75">
      <c r="A121" s="30" t="str">
        <f>'De la BASE'!A117</f>
        <v>626</v>
      </c>
      <c r="B121" s="30">
        <f>'De la BASE'!B117</f>
        <v>7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0.8142072</v>
      </c>
      <c r="F121" s="9">
        <f>IF('De la BASE'!F117&gt;0,'De la BASE'!F117,'De la BASE'!F117+0.001)</f>
        <v>41.8436484</v>
      </c>
      <c r="G121" s="15">
        <v>18384</v>
      </c>
    </row>
    <row r="122" spans="1:7" ht="12.75">
      <c r="A122" s="30" t="str">
        <f>'De la BASE'!A118</f>
        <v>626</v>
      </c>
      <c r="B122" s="30">
        <f>'De la BASE'!B118</f>
        <v>7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1.215287</v>
      </c>
      <c r="F122" s="9">
        <f>IF('De la BASE'!F118&gt;0,'De la BASE'!F118,'De la BASE'!F118+0.001)</f>
        <v>29.87194</v>
      </c>
      <c r="G122" s="15">
        <v>18415</v>
      </c>
    </row>
    <row r="123" spans="1:7" ht="12.75">
      <c r="A123" s="30" t="str">
        <f>'De la BASE'!A119</f>
        <v>626</v>
      </c>
      <c r="B123" s="30">
        <f>'De la BASE'!B119</f>
        <v>7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0.5652785</v>
      </c>
      <c r="F123" s="9">
        <f>IF('De la BASE'!F119&gt;0,'De la BASE'!F119,'De la BASE'!F119+0.001)</f>
        <v>8.373281</v>
      </c>
      <c r="G123" s="15">
        <v>18445</v>
      </c>
    </row>
    <row r="124" spans="1:7" ht="12.75">
      <c r="A124" s="30" t="str">
        <f>'De la BASE'!A120</f>
        <v>626</v>
      </c>
      <c r="B124" s="30">
        <f>'De la BASE'!B120</f>
        <v>7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0.2000638</v>
      </c>
      <c r="F124" s="9">
        <f>IF('De la BASE'!F120&gt;0,'De la BASE'!F120,'De la BASE'!F120+0.001)</f>
        <v>2.8719003</v>
      </c>
      <c r="G124" s="15">
        <v>18476</v>
      </c>
    </row>
    <row r="125" spans="1:7" ht="12.75">
      <c r="A125" s="30" t="str">
        <f>'De la BASE'!A121</f>
        <v>626</v>
      </c>
      <c r="B125" s="30">
        <f>'De la BASE'!B121</f>
        <v>7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0.1847186</v>
      </c>
      <c r="F125" s="9">
        <f>IF('De la BASE'!F121&gt;0,'De la BASE'!F121,'De la BASE'!F121+0.001)</f>
        <v>2.8018947</v>
      </c>
      <c r="G125" s="15">
        <v>18507</v>
      </c>
    </row>
    <row r="126" spans="1:7" ht="12.75">
      <c r="A126" s="30" t="str">
        <f>'De la BASE'!A122</f>
        <v>626</v>
      </c>
      <c r="B126" s="30">
        <f>'De la BASE'!B122</f>
        <v>7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0.1737216</v>
      </c>
      <c r="F126" s="9">
        <f>IF('De la BASE'!F122&gt;0,'De la BASE'!F122,'De la BASE'!F122+0.001)</f>
        <v>3.4716480000000005</v>
      </c>
      <c r="G126" s="15">
        <v>18537</v>
      </c>
    </row>
    <row r="127" spans="1:7" ht="12.75">
      <c r="A127" s="30" t="str">
        <f>'De la BASE'!A123</f>
        <v>626</v>
      </c>
      <c r="B127" s="30">
        <f>'De la BASE'!B123</f>
        <v>7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0.0988125</v>
      </c>
      <c r="F127" s="9">
        <f>IF('De la BASE'!F123&gt;0,'De la BASE'!F123,'De la BASE'!F123+0.001)</f>
        <v>4.570875</v>
      </c>
      <c r="G127" s="15">
        <v>18568</v>
      </c>
    </row>
    <row r="128" spans="1:7" ht="12.75">
      <c r="A128" s="30" t="str">
        <f>'De la BASE'!A124</f>
        <v>626</v>
      </c>
      <c r="B128" s="30">
        <f>'De la BASE'!B124</f>
        <v>7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0.2116242</v>
      </c>
      <c r="F128" s="9">
        <f>IF('De la BASE'!F124&gt;0,'De la BASE'!F124,'De la BASE'!F124+0.001)</f>
        <v>4.2134616000000005</v>
      </c>
      <c r="G128" s="15">
        <v>18598</v>
      </c>
    </row>
    <row r="129" spans="1:7" ht="12.75">
      <c r="A129" s="30" t="str">
        <f>'De la BASE'!A125</f>
        <v>626</v>
      </c>
      <c r="B129" s="30">
        <f>'De la BASE'!B125</f>
        <v>7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0.3232768</v>
      </c>
      <c r="F129" s="9">
        <f>IF('De la BASE'!F125&gt;0,'De la BASE'!F125,'De la BASE'!F125+0.001)</f>
        <v>7.0140928</v>
      </c>
      <c r="G129" s="15">
        <v>18629</v>
      </c>
    </row>
    <row r="130" spans="1:7" ht="12.75">
      <c r="A130" s="30" t="str">
        <f>'De la BASE'!A126</f>
        <v>626</v>
      </c>
      <c r="B130" s="30">
        <f>'De la BASE'!B126</f>
        <v>7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1.0602544</v>
      </c>
      <c r="F130" s="9">
        <f>IF('De la BASE'!F126&gt;0,'De la BASE'!F126,'De la BASE'!F126+0.001)</f>
        <v>33.813113200000004</v>
      </c>
      <c r="G130" s="15">
        <v>18660</v>
      </c>
    </row>
    <row r="131" spans="1:7" ht="12.75">
      <c r="A131" s="30" t="str">
        <f>'De la BASE'!A127</f>
        <v>626</v>
      </c>
      <c r="B131" s="30">
        <f>'De la BASE'!B127</f>
        <v>7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3.7988064</v>
      </c>
      <c r="F131" s="9">
        <f>IF('De la BASE'!F127&gt;0,'De la BASE'!F127,'De la BASE'!F127+0.001)</f>
        <v>93.364047</v>
      </c>
      <c r="G131" s="15">
        <v>18688</v>
      </c>
    </row>
    <row r="132" spans="1:7" ht="12.75">
      <c r="A132" s="30" t="str">
        <f>'De la BASE'!A128</f>
        <v>626</v>
      </c>
      <c r="B132" s="30">
        <f>'De la BASE'!B128</f>
        <v>7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1.0047556</v>
      </c>
      <c r="F132" s="9">
        <f>IF('De la BASE'!F128&gt;0,'De la BASE'!F128,'De la BASE'!F128+0.001)</f>
        <v>21.1787392</v>
      </c>
      <c r="G132" s="15">
        <v>18719</v>
      </c>
    </row>
    <row r="133" spans="1:7" ht="12.75">
      <c r="A133" s="30" t="str">
        <f>'De la BASE'!A129</f>
        <v>626</v>
      </c>
      <c r="B133" s="30">
        <f>'De la BASE'!B129</f>
        <v>7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0.777777</v>
      </c>
      <c r="F133" s="9">
        <f>IF('De la BASE'!F129&gt;0,'De la BASE'!F129,'De la BASE'!F129+0.001)</f>
        <v>24.198674500000003</v>
      </c>
      <c r="G133" s="15">
        <v>18749</v>
      </c>
    </row>
    <row r="134" spans="1:7" ht="12.75">
      <c r="A134" s="30" t="str">
        <f>'De la BASE'!A130</f>
        <v>626</v>
      </c>
      <c r="B134" s="30">
        <f>'De la BASE'!B130</f>
        <v>7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0.8114456</v>
      </c>
      <c r="F134" s="9">
        <f>IF('De la BASE'!F130&gt;0,'De la BASE'!F130,'De la BASE'!F130+0.001)</f>
        <v>11.9019215</v>
      </c>
      <c r="G134" s="15">
        <v>18780</v>
      </c>
    </row>
    <row r="135" spans="1:7" ht="12.75">
      <c r="A135" s="30" t="str">
        <f>'De la BASE'!A131</f>
        <v>626</v>
      </c>
      <c r="B135" s="30">
        <f>'De la BASE'!B131</f>
        <v>7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0.1926925</v>
      </c>
      <c r="F135" s="9">
        <f>IF('De la BASE'!F131&gt;0,'De la BASE'!F131,'De la BASE'!F131+0.001)</f>
        <v>2.7712685</v>
      </c>
      <c r="G135" s="15">
        <v>18810</v>
      </c>
    </row>
    <row r="136" spans="1:7" ht="12.75">
      <c r="A136" s="30" t="str">
        <f>'De la BASE'!A132</f>
        <v>626</v>
      </c>
      <c r="B136" s="30">
        <f>'De la BASE'!B132</f>
        <v>7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0.1284582</v>
      </c>
      <c r="F136" s="9">
        <f>IF('De la BASE'!F132&gt;0,'De la BASE'!F132,'De la BASE'!F132+0.001)</f>
        <v>1.864824</v>
      </c>
      <c r="G136" s="15">
        <v>18841</v>
      </c>
    </row>
    <row r="137" spans="1:7" ht="12.75">
      <c r="A137" s="30" t="str">
        <f>'De la BASE'!A133</f>
        <v>626</v>
      </c>
      <c r="B137" s="30">
        <f>'De la BASE'!B133</f>
        <v>7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0.1021221</v>
      </c>
      <c r="F137" s="9">
        <f>IF('De la BASE'!F133&gt;0,'De la BASE'!F133,'De la BASE'!F133+0.001)</f>
        <v>1.6780986</v>
      </c>
      <c r="G137" s="15">
        <v>18872</v>
      </c>
    </row>
    <row r="138" spans="1:7" ht="12.75">
      <c r="A138" s="30" t="str">
        <f>'De la BASE'!A134</f>
        <v>626</v>
      </c>
      <c r="B138" s="30">
        <f>'De la BASE'!B134</f>
        <v>7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0.193343</v>
      </c>
      <c r="F138" s="9">
        <f>IF('De la BASE'!F134&gt;0,'De la BASE'!F134,'De la BASE'!F134+0.001)</f>
        <v>4.1168725</v>
      </c>
      <c r="G138" s="15">
        <v>18902</v>
      </c>
    </row>
    <row r="139" spans="1:7" ht="12.75">
      <c r="A139" s="30" t="str">
        <f>'De la BASE'!A135</f>
        <v>626</v>
      </c>
      <c r="B139" s="30">
        <f>'De la BASE'!B135</f>
        <v>7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1.7517896</v>
      </c>
      <c r="F139" s="9">
        <f>IF('De la BASE'!F135&gt;0,'De la BASE'!F135,'De la BASE'!F135+0.001)</f>
        <v>46.7554092</v>
      </c>
      <c r="G139" s="15">
        <v>18933</v>
      </c>
    </row>
    <row r="140" spans="1:7" ht="12.75">
      <c r="A140" s="30" t="str">
        <f>'De la BASE'!A136</f>
        <v>626</v>
      </c>
      <c r="B140" s="30">
        <f>'De la BASE'!B136</f>
        <v>7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0.869892</v>
      </c>
      <c r="F140" s="9">
        <f>IF('De la BASE'!F136&gt;0,'De la BASE'!F136,'De la BASE'!F136+0.001)</f>
        <v>19.54194</v>
      </c>
      <c r="G140" s="15">
        <v>18963</v>
      </c>
    </row>
    <row r="141" spans="1:7" ht="12.75">
      <c r="A141" s="30" t="str">
        <f>'De la BASE'!A137</f>
        <v>626</v>
      </c>
      <c r="B141" s="30">
        <f>'De la BASE'!B137</f>
        <v>7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0.5741821</v>
      </c>
      <c r="F141" s="9">
        <f>IF('De la BASE'!F137&gt;0,'De la BASE'!F137,'De la BASE'!F137+0.001)</f>
        <v>11.7136889</v>
      </c>
      <c r="G141" s="15">
        <v>18994</v>
      </c>
    </row>
    <row r="142" spans="1:7" ht="12.75">
      <c r="A142" s="30" t="str">
        <f>'De la BASE'!A138</f>
        <v>626</v>
      </c>
      <c r="B142" s="30">
        <f>'De la BASE'!B138</f>
        <v>7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0.8169886</v>
      </c>
      <c r="F142" s="9">
        <f>IF('De la BASE'!F138&gt;0,'De la BASE'!F138,'De la BASE'!F138+0.001)</f>
        <v>14.0166173</v>
      </c>
      <c r="G142" s="15">
        <v>19025</v>
      </c>
    </row>
    <row r="143" spans="1:7" ht="12.75">
      <c r="A143" s="30" t="str">
        <f>'De la BASE'!A139</f>
        <v>626</v>
      </c>
      <c r="B143" s="30">
        <f>'De la BASE'!B139</f>
        <v>7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1.1299834</v>
      </c>
      <c r="F143" s="9">
        <f>IF('De la BASE'!F139&gt;0,'De la BASE'!F139,'De la BASE'!F139+0.001)</f>
        <v>21.1811782</v>
      </c>
      <c r="G143" s="15">
        <v>19054</v>
      </c>
    </row>
    <row r="144" spans="1:7" ht="12.75">
      <c r="A144" s="30" t="str">
        <f>'De la BASE'!A140</f>
        <v>626</v>
      </c>
      <c r="B144" s="30">
        <f>'De la BASE'!B140</f>
        <v>7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3.141744</v>
      </c>
      <c r="F144" s="9">
        <f>IF('De la BASE'!F140&gt;0,'De la BASE'!F140,'De la BASE'!F140+0.001)</f>
        <v>68.94503040000001</v>
      </c>
      <c r="G144" s="15">
        <v>19085</v>
      </c>
    </row>
    <row r="145" spans="1:7" ht="12.75">
      <c r="A145" s="30" t="str">
        <f>'De la BASE'!A141</f>
        <v>626</v>
      </c>
      <c r="B145" s="30">
        <f>'De la BASE'!B141</f>
        <v>7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2.479032</v>
      </c>
      <c r="F145" s="9">
        <f>IF('De la BASE'!F141&gt;0,'De la BASE'!F141,'De la BASE'!F141+0.001)</f>
        <v>31.573227</v>
      </c>
      <c r="G145" s="15">
        <v>19115</v>
      </c>
    </row>
    <row r="146" spans="1:7" ht="12.75">
      <c r="A146" s="30" t="str">
        <f>'De la BASE'!A142</f>
        <v>626</v>
      </c>
      <c r="B146" s="30">
        <f>'De la BASE'!B142</f>
        <v>7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1.2952856</v>
      </c>
      <c r="F146" s="9">
        <f>IF('De la BASE'!F142&gt;0,'De la BASE'!F142,'De la BASE'!F142+0.001)</f>
        <v>17.7407867</v>
      </c>
      <c r="G146" s="15">
        <v>19146</v>
      </c>
    </row>
    <row r="147" spans="1:7" ht="12.75">
      <c r="A147" s="30" t="str">
        <f>'De la BASE'!A143</f>
        <v>626</v>
      </c>
      <c r="B147" s="30">
        <f>'De la BASE'!B143</f>
        <v>7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0.4876956</v>
      </c>
      <c r="F147" s="9">
        <f>IF('De la BASE'!F143&gt;0,'De la BASE'!F143,'De la BASE'!F143+0.001)</f>
        <v>7.192865</v>
      </c>
      <c r="G147" s="15">
        <v>19176</v>
      </c>
    </row>
    <row r="148" spans="1:7" ht="12.75">
      <c r="A148" s="30" t="str">
        <f>'De la BASE'!A144</f>
        <v>626</v>
      </c>
      <c r="B148" s="30">
        <f>'De la BASE'!B144</f>
        <v>7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0.2357001</v>
      </c>
      <c r="F148" s="9">
        <f>IF('De la BASE'!F144&gt;0,'De la BASE'!F144,'De la BASE'!F144+0.001)</f>
        <v>3.4907247</v>
      </c>
      <c r="G148" s="15">
        <v>19207</v>
      </c>
    </row>
    <row r="149" spans="1:7" ht="12.75">
      <c r="A149" s="30" t="str">
        <f>'De la BASE'!A145</f>
        <v>626</v>
      </c>
      <c r="B149" s="30">
        <f>'De la BASE'!B145</f>
        <v>7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0.2246166</v>
      </c>
      <c r="F149" s="9">
        <f>IF('De la BASE'!F145&gt;0,'De la BASE'!F145,'De la BASE'!F145+0.001)</f>
        <v>4.0471704</v>
      </c>
      <c r="G149" s="15">
        <v>19238</v>
      </c>
    </row>
    <row r="150" spans="1:7" ht="12.75">
      <c r="A150" s="30" t="str">
        <f>'De la BASE'!A146</f>
        <v>626</v>
      </c>
      <c r="B150" s="30">
        <f>'De la BASE'!B146</f>
        <v>7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0.2890268</v>
      </c>
      <c r="F150" s="9">
        <f>IF('De la BASE'!F146&gt;0,'De la BASE'!F146,'De la BASE'!F146+0.001)</f>
        <v>5.4670844</v>
      </c>
      <c r="G150" s="15">
        <v>19268</v>
      </c>
    </row>
    <row r="151" spans="1:7" ht="12.75">
      <c r="A151" s="30" t="str">
        <f>'De la BASE'!A147</f>
        <v>626</v>
      </c>
      <c r="B151" s="30">
        <f>'De la BASE'!B147</f>
        <v>7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0.4839686</v>
      </c>
      <c r="F151" s="9">
        <f>IF('De la BASE'!F147&gt;0,'De la BASE'!F147,'De la BASE'!F147+0.001)</f>
        <v>14.6226146</v>
      </c>
      <c r="G151" s="15">
        <v>19299</v>
      </c>
    </row>
    <row r="152" spans="1:7" ht="12.75">
      <c r="A152" s="30" t="str">
        <f>'De la BASE'!A148</f>
        <v>626</v>
      </c>
      <c r="B152" s="30">
        <f>'De la BASE'!B148</f>
        <v>7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2.6995694</v>
      </c>
      <c r="F152" s="9">
        <f>IF('De la BASE'!F148&gt;0,'De la BASE'!F148,'De la BASE'!F148+0.001)</f>
        <v>51.5091214</v>
      </c>
      <c r="G152" s="15">
        <v>19329</v>
      </c>
    </row>
    <row r="153" spans="1:7" ht="12.75">
      <c r="A153" s="30" t="str">
        <f>'De la BASE'!A149</f>
        <v>626</v>
      </c>
      <c r="B153" s="30">
        <f>'De la BASE'!B149</f>
        <v>7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0.902034</v>
      </c>
      <c r="F153" s="9">
        <f>IF('De la BASE'!F149&gt;0,'De la BASE'!F149,'De la BASE'!F149+0.001)</f>
        <v>32.597790599999996</v>
      </c>
      <c r="G153" s="15">
        <v>19360</v>
      </c>
    </row>
    <row r="154" spans="1:7" ht="12.75">
      <c r="A154" s="30" t="str">
        <f>'De la BASE'!A150</f>
        <v>626</v>
      </c>
      <c r="B154" s="30">
        <f>'De la BASE'!B150</f>
        <v>7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1.2352676</v>
      </c>
      <c r="F154" s="9">
        <f>IF('De la BASE'!F150&gt;0,'De la BASE'!F150,'De la BASE'!F150+0.001)</f>
        <v>36.0251782</v>
      </c>
      <c r="G154" s="15">
        <v>19391</v>
      </c>
    </row>
    <row r="155" spans="1:7" ht="12.75">
      <c r="A155" s="30" t="str">
        <f>'De la BASE'!A151</f>
        <v>626</v>
      </c>
      <c r="B155" s="30">
        <f>'De la BASE'!B151</f>
        <v>7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1.2747252</v>
      </c>
      <c r="F155" s="9">
        <f>IF('De la BASE'!F151&gt;0,'De la BASE'!F151,'De la BASE'!F151+0.001)</f>
        <v>35.007021</v>
      </c>
      <c r="G155" s="15">
        <v>19419</v>
      </c>
    </row>
    <row r="156" spans="1:7" ht="12.75">
      <c r="A156" s="30" t="str">
        <f>'De la BASE'!A152</f>
        <v>626</v>
      </c>
      <c r="B156" s="30">
        <f>'De la BASE'!B152</f>
        <v>7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4.1188608</v>
      </c>
      <c r="F156" s="9">
        <f>IF('De la BASE'!F152&gt;0,'De la BASE'!F152,'De la BASE'!F152+0.001)</f>
        <v>62.496576000000005</v>
      </c>
      <c r="G156" s="15">
        <v>19450</v>
      </c>
    </row>
    <row r="157" spans="1:7" ht="12.75">
      <c r="A157" s="30" t="str">
        <f>'De la BASE'!A153</f>
        <v>626</v>
      </c>
      <c r="B157" s="30">
        <f>'De la BASE'!B153</f>
        <v>7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1.6420579</v>
      </c>
      <c r="F157" s="9">
        <f>IF('De la BASE'!F153&gt;0,'De la BASE'!F153,'De la BASE'!F153+0.001)</f>
        <v>24.7937536</v>
      </c>
      <c r="G157" s="15">
        <v>19480</v>
      </c>
    </row>
    <row r="158" spans="1:7" ht="12.75">
      <c r="A158" s="30" t="str">
        <f>'De la BASE'!A154</f>
        <v>626</v>
      </c>
      <c r="B158" s="30">
        <f>'De la BASE'!B154</f>
        <v>7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0.5183962</v>
      </c>
      <c r="F158" s="9">
        <f>IF('De la BASE'!F154&gt;0,'De la BASE'!F154,'De la BASE'!F154+0.001)</f>
        <v>7.6282206</v>
      </c>
      <c r="G158" s="15">
        <v>19511</v>
      </c>
    </row>
    <row r="159" spans="1:7" ht="12.75">
      <c r="A159" s="30" t="str">
        <f>'De la BASE'!A155</f>
        <v>626</v>
      </c>
      <c r="B159" s="30">
        <f>'De la BASE'!B155</f>
        <v>7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0.240092</v>
      </c>
      <c r="F159" s="9">
        <f>IF('De la BASE'!F155&gt;0,'De la BASE'!F155,'De la BASE'!F155+0.001)</f>
        <v>3.4465020000000006</v>
      </c>
      <c r="G159" s="15">
        <v>19541</v>
      </c>
    </row>
    <row r="160" spans="1:7" ht="12.75">
      <c r="A160" s="30" t="str">
        <f>'De la BASE'!A156</f>
        <v>626</v>
      </c>
      <c r="B160" s="30">
        <f>'De la BASE'!B156</f>
        <v>7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0.1560771</v>
      </c>
      <c r="F160" s="9">
        <f>IF('De la BASE'!F156&gt;0,'De la BASE'!F156,'De la BASE'!F156+0.001)</f>
        <v>2.2322655</v>
      </c>
      <c r="G160" s="15">
        <v>19572</v>
      </c>
    </row>
    <row r="161" spans="1:7" ht="12.75">
      <c r="A161" s="30" t="str">
        <f>'De la BASE'!A157</f>
        <v>626</v>
      </c>
      <c r="B161" s="30">
        <f>'De la BASE'!B157</f>
        <v>7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0.1007951</v>
      </c>
      <c r="F161" s="9">
        <f>IF('De la BASE'!F157&gt;0,'De la BASE'!F157,'De la BASE'!F157+0.001)</f>
        <v>2.0350239</v>
      </c>
      <c r="G161" s="15">
        <v>19603</v>
      </c>
    </row>
    <row r="162" spans="1:7" ht="12.75">
      <c r="A162" s="30" t="str">
        <f>'De la BASE'!A158</f>
        <v>626</v>
      </c>
      <c r="B162" s="30">
        <f>'De la BASE'!B158</f>
        <v>7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0.8404992</v>
      </c>
      <c r="F162" s="9">
        <f>IF('De la BASE'!F158&gt;0,'De la BASE'!F158,'De la BASE'!F158+0.001)</f>
        <v>14.364671999999999</v>
      </c>
      <c r="G162" s="15">
        <v>19633</v>
      </c>
    </row>
    <row r="163" spans="1:7" ht="12.75">
      <c r="A163" s="30" t="str">
        <f>'De la BASE'!A159</f>
        <v>626</v>
      </c>
      <c r="B163" s="30">
        <f>'De la BASE'!B159</f>
        <v>7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0.3908865</v>
      </c>
      <c r="F163" s="9">
        <f>IF('De la BASE'!F159&gt;0,'De la BASE'!F159,'De la BASE'!F159+0.001)</f>
        <v>15.981975599999998</v>
      </c>
      <c r="G163" s="15">
        <v>19664</v>
      </c>
    </row>
    <row r="164" spans="1:7" ht="12.75">
      <c r="A164" s="30" t="str">
        <f>'De la BASE'!A160</f>
        <v>626</v>
      </c>
      <c r="B164" s="30">
        <f>'De la BASE'!B160</f>
        <v>7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5.9264793</v>
      </c>
      <c r="F164" s="9">
        <f>IF('De la BASE'!F160&gt;0,'De la BASE'!F160,'De la BASE'!F160+0.001)</f>
        <v>134.37947249999996</v>
      </c>
      <c r="G164" s="15">
        <v>19694</v>
      </c>
    </row>
    <row r="165" spans="1:7" ht="12.75">
      <c r="A165" s="30" t="str">
        <f>'De la BASE'!A161</f>
        <v>626</v>
      </c>
      <c r="B165" s="30">
        <f>'De la BASE'!B161</f>
        <v>7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1.0010728</v>
      </c>
      <c r="F165" s="9">
        <f>IF('De la BASE'!F161&gt;0,'De la BASE'!F161,'De la BASE'!F161+0.001)</f>
        <v>16.501199999999997</v>
      </c>
      <c r="G165" s="15">
        <v>19725</v>
      </c>
    </row>
    <row r="166" spans="1:7" ht="12.75">
      <c r="A166" s="30" t="str">
        <f>'De la BASE'!A162</f>
        <v>626</v>
      </c>
      <c r="B166" s="30">
        <f>'De la BASE'!B162</f>
        <v>7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0.6328113</v>
      </c>
      <c r="F166" s="9">
        <f>IF('De la BASE'!F162&gt;0,'De la BASE'!F162,'De la BASE'!F162+0.001)</f>
        <v>10.524454600000002</v>
      </c>
      <c r="G166" s="15">
        <v>19756</v>
      </c>
    </row>
    <row r="167" spans="1:7" ht="12.75">
      <c r="A167" s="30" t="str">
        <f>'De la BASE'!A163</f>
        <v>626</v>
      </c>
      <c r="B167" s="30">
        <f>'De la BASE'!B163</f>
        <v>7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3.2795157</v>
      </c>
      <c r="F167" s="9">
        <f>IF('De la BASE'!F163&gt;0,'De la BASE'!F163,'De la BASE'!F163+0.001)</f>
        <v>59.7533778</v>
      </c>
      <c r="G167" s="15">
        <v>19784</v>
      </c>
    </row>
    <row r="168" spans="1:7" ht="12.75">
      <c r="A168" s="30" t="str">
        <f>'De la BASE'!A164</f>
        <v>626</v>
      </c>
      <c r="B168" s="30">
        <f>'De la BASE'!B164</f>
        <v>7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0.6880356</v>
      </c>
      <c r="F168" s="9">
        <f>IF('De la BASE'!F164&gt;0,'De la BASE'!F164,'De la BASE'!F164+0.001)</f>
        <v>19.0001577</v>
      </c>
      <c r="G168" s="15">
        <v>19815</v>
      </c>
    </row>
    <row r="169" spans="1:7" ht="12.75">
      <c r="A169" s="30" t="str">
        <f>'De la BASE'!A165</f>
        <v>626</v>
      </c>
      <c r="B169" s="30">
        <f>'De la BASE'!B165</f>
        <v>7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0.9760464</v>
      </c>
      <c r="F169" s="9">
        <f>IF('De la BASE'!F165&gt;0,'De la BASE'!F165,'De la BASE'!F165+0.001)</f>
        <v>16.525976099999998</v>
      </c>
      <c r="G169" s="15">
        <v>19845</v>
      </c>
    </row>
    <row r="170" spans="1:7" ht="12.75">
      <c r="A170" s="30" t="str">
        <f>'De la BASE'!A166</f>
        <v>626</v>
      </c>
      <c r="B170" s="30">
        <f>'De la BASE'!B166</f>
        <v>7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0.6566464</v>
      </c>
      <c r="F170" s="9">
        <f>IF('De la BASE'!F166&gt;0,'De la BASE'!F166,'De la BASE'!F166+0.001)</f>
        <v>9.806036</v>
      </c>
      <c r="G170" s="15">
        <v>19876</v>
      </c>
    </row>
    <row r="171" spans="1:7" ht="12.75">
      <c r="A171" s="30" t="str">
        <f>'De la BASE'!A167</f>
        <v>626</v>
      </c>
      <c r="B171" s="30">
        <f>'De la BASE'!B167</f>
        <v>7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0.236618</v>
      </c>
      <c r="F171" s="9">
        <f>IF('De la BASE'!F167&gt;0,'De la BASE'!F167,'De la BASE'!F167+0.001)</f>
        <v>3.394794</v>
      </c>
      <c r="G171" s="15">
        <v>19906</v>
      </c>
    </row>
    <row r="172" spans="1:7" ht="12.75">
      <c r="A172" s="30" t="str">
        <f>'De la BASE'!A168</f>
        <v>626</v>
      </c>
      <c r="B172" s="30">
        <f>'De la BASE'!B168</f>
        <v>7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0.1950867</v>
      </c>
      <c r="F172" s="9">
        <f>IF('De la BASE'!F168&gt;0,'De la BASE'!F168,'De la BASE'!F168+0.001)</f>
        <v>2.7942263</v>
      </c>
      <c r="G172" s="15">
        <v>19937</v>
      </c>
    </row>
    <row r="173" spans="1:7" ht="12.75">
      <c r="A173" s="30" t="str">
        <f>'De la BASE'!A169</f>
        <v>626</v>
      </c>
      <c r="B173" s="30">
        <f>'De la BASE'!B169</f>
        <v>7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0.1456378</v>
      </c>
      <c r="F173" s="9">
        <f>IF('De la BASE'!F169&gt;0,'De la BASE'!F169,'De la BASE'!F169+0.001)</f>
        <v>2.0955242</v>
      </c>
      <c r="G173" s="15">
        <v>19968</v>
      </c>
    </row>
    <row r="174" spans="1:7" ht="12.75">
      <c r="A174" s="30" t="str">
        <f>'De la BASE'!A170</f>
        <v>626</v>
      </c>
      <c r="B174" s="30">
        <f>'De la BASE'!B170</f>
        <v>7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0.0937046</v>
      </c>
      <c r="F174" s="9">
        <f>IF('De la BASE'!F170&gt;0,'De la BASE'!F170,'De la BASE'!F170+0.001)</f>
        <v>1.3704911000000002</v>
      </c>
      <c r="G174" s="15">
        <v>19998</v>
      </c>
    </row>
    <row r="175" spans="1:7" ht="12.75">
      <c r="A175" s="30" t="str">
        <f>'De la BASE'!A171</f>
        <v>626</v>
      </c>
      <c r="B175" s="30">
        <f>'De la BASE'!B171</f>
        <v>7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0.3278982</v>
      </c>
      <c r="F175" s="9">
        <f>IF('De la BASE'!F171&gt;0,'De la BASE'!F171,'De la BASE'!F171+0.001)</f>
        <v>16.505853000000002</v>
      </c>
      <c r="G175" s="15">
        <v>20029</v>
      </c>
    </row>
    <row r="176" spans="1:7" ht="12.75">
      <c r="A176" s="30" t="str">
        <f>'De la BASE'!A172</f>
        <v>626</v>
      </c>
      <c r="B176" s="30">
        <f>'De la BASE'!B172</f>
        <v>7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0.8767664</v>
      </c>
      <c r="F176" s="9">
        <f>IF('De la BASE'!F172&gt;0,'De la BASE'!F172,'De la BASE'!F172+0.001)</f>
        <v>18.1072584</v>
      </c>
      <c r="G176" s="15">
        <v>20059</v>
      </c>
    </row>
    <row r="177" spans="1:7" ht="12.75">
      <c r="A177" s="30" t="str">
        <f>'De la BASE'!A173</f>
        <v>626</v>
      </c>
      <c r="B177" s="30">
        <f>'De la BASE'!B173</f>
        <v>7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2.3711012</v>
      </c>
      <c r="F177" s="9">
        <f>IF('De la BASE'!F173&gt;0,'De la BASE'!F173,'De la BASE'!F173+0.001)</f>
        <v>68.8387316</v>
      </c>
      <c r="G177" s="15">
        <v>20090</v>
      </c>
    </row>
    <row r="178" spans="1:7" ht="12.75">
      <c r="A178" s="30" t="str">
        <f>'De la BASE'!A174</f>
        <v>626</v>
      </c>
      <c r="B178" s="30">
        <f>'De la BASE'!B174</f>
        <v>7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5.8776156</v>
      </c>
      <c r="F178" s="9">
        <f>IF('De la BASE'!F174&gt;0,'De la BASE'!F174,'De la BASE'!F174+0.001)</f>
        <v>149.2599088</v>
      </c>
      <c r="G178" s="15">
        <v>20121</v>
      </c>
    </row>
    <row r="179" spans="1:7" ht="12.75">
      <c r="A179" s="30" t="str">
        <f>'De la BASE'!A175</f>
        <v>626</v>
      </c>
      <c r="B179" s="30">
        <f>'De la BASE'!B175</f>
        <v>7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4.9626597</v>
      </c>
      <c r="F179" s="9">
        <f>IF('De la BASE'!F175&gt;0,'De la BASE'!F175,'De la BASE'!F175+0.001)</f>
        <v>122.01479219999999</v>
      </c>
      <c r="G179" s="15">
        <v>20149</v>
      </c>
    </row>
    <row r="180" spans="1:7" ht="12.75">
      <c r="A180" s="30" t="str">
        <f>'De la BASE'!A176</f>
        <v>626</v>
      </c>
      <c r="B180" s="30">
        <f>'De la BASE'!B176</f>
        <v>7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1.7919908</v>
      </c>
      <c r="F180" s="9">
        <f>IF('De la BASE'!F176&gt;0,'De la BASE'!F176,'De la BASE'!F176+0.001)</f>
        <v>25.961125600000003</v>
      </c>
      <c r="G180" s="15">
        <v>20180</v>
      </c>
    </row>
    <row r="181" spans="1:7" ht="12.75">
      <c r="A181" s="30" t="str">
        <f>'De la BASE'!A177</f>
        <v>626</v>
      </c>
      <c r="B181" s="30">
        <f>'De la BASE'!B177</f>
        <v>7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0.582072</v>
      </c>
      <c r="F181" s="9">
        <f>IF('De la BASE'!F177&gt;0,'De la BASE'!F177,'De la BASE'!F177+0.001)</f>
        <v>10.42572</v>
      </c>
      <c r="G181" s="15">
        <v>20210</v>
      </c>
    </row>
    <row r="182" spans="1:7" ht="12.75">
      <c r="A182" s="30" t="str">
        <f>'De la BASE'!A178</f>
        <v>626</v>
      </c>
      <c r="B182" s="30">
        <f>'De la BASE'!B178</f>
        <v>7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0.4779594</v>
      </c>
      <c r="F182" s="9">
        <f>IF('De la BASE'!F178&gt;0,'De la BASE'!F178,'De la BASE'!F178+0.001)</f>
        <v>7.140661199999999</v>
      </c>
      <c r="G182" s="15">
        <v>20241</v>
      </c>
    </row>
    <row r="183" spans="1:7" ht="12.75">
      <c r="A183" s="30" t="str">
        <f>'De la BASE'!A179</f>
        <v>626</v>
      </c>
      <c r="B183" s="30">
        <f>'De la BASE'!B179</f>
        <v>7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0.1618884</v>
      </c>
      <c r="F183" s="9">
        <f>IF('De la BASE'!F179&gt;0,'De la BASE'!F179,'De la BASE'!F179+0.001)</f>
        <v>2.3226372</v>
      </c>
      <c r="G183" s="15">
        <v>20271</v>
      </c>
    </row>
    <row r="184" spans="1:7" ht="12.75">
      <c r="A184" s="30" t="str">
        <f>'De la BASE'!A180</f>
        <v>626</v>
      </c>
      <c r="B184" s="30">
        <f>'De la BASE'!B180</f>
        <v>7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0.0874312</v>
      </c>
      <c r="F184" s="9">
        <f>IF('De la BASE'!F180&gt;0,'De la BASE'!F180,'De la BASE'!F180+0.001)</f>
        <v>1.3112336</v>
      </c>
      <c r="G184" s="15">
        <v>20302</v>
      </c>
    </row>
    <row r="185" spans="1:7" ht="12.75">
      <c r="A185" s="30" t="str">
        <f>'De la BASE'!A181</f>
        <v>626</v>
      </c>
      <c r="B185" s="30">
        <f>'De la BASE'!B181</f>
        <v>7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0.0091096</v>
      </c>
      <c r="F185" s="9">
        <f>IF('De la BASE'!F181&gt;0,'De la BASE'!F181,'De la BASE'!F181+0.001)</f>
        <v>0.1311924</v>
      </c>
      <c r="G185" s="15">
        <v>20333</v>
      </c>
    </row>
    <row r="186" spans="1:7" ht="12.75">
      <c r="A186" s="30" t="str">
        <f>'De la BASE'!A182</f>
        <v>626</v>
      </c>
      <c r="B186" s="30">
        <f>'De la BASE'!B182</f>
        <v>7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0.1030065</v>
      </c>
      <c r="F186" s="9">
        <f>IF('De la BASE'!F182&gt;0,'De la BASE'!F182,'De la BASE'!F182+0.001)</f>
        <v>3.3992145000000002</v>
      </c>
      <c r="G186" s="15">
        <v>20363</v>
      </c>
    </row>
    <row r="187" spans="1:7" ht="12.75">
      <c r="A187" s="30" t="str">
        <f>'De la BASE'!A183</f>
        <v>626</v>
      </c>
      <c r="B187" s="30">
        <f>'De la BASE'!B183</f>
        <v>7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2.1190097</v>
      </c>
      <c r="F187" s="9">
        <f>IF('De la BASE'!F183&gt;0,'De la BASE'!F183,'De la BASE'!F183+0.001)</f>
        <v>72.8798739</v>
      </c>
      <c r="G187" s="15">
        <v>20394</v>
      </c>
    </row>
    <row r="188" spans="1:7" ht="12.75">
      <c r="A188" s="30" t="str">
        <f>'De la BASE'!A184</f>
        <v>626</v>
      </c>
      <c r="B188" s="30">
        <f>'De la BASE'!B184</f>
        <v>7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2.045123</v>
      </c>
      <c r="F188" s="9">
        <f>IF('De la BASE'!F184&gt;0,'De la BASE'!F184,'De la BASE'!F184+0.001)</f>
        <v>63.74965</v>
      </c>
      <c r="G188" s="15">
        <v>20424</v>
      </c>
    </row>
    <row r="189" spans="1:7" ht="12.75">
      <c r="A189" s="30" t="str">
        <f>'De la BASE'!A185</f>
        <v>626</v>
      </c>
      <c r="B189" s="30">
        <f>'De la BASE'!B185</f>
        <v>7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4.387284</v>
      </c>
      <c r="F189" s="9">
        <f>IF('De la BASE'!F185&gt;0,'De la BASE'!F185,'De la BASE'!F185+0.001)</f>
        <v>105.870924</v>
      </c>
      <c r="G189" s="15">
        <v>20455</v>
      </c>
    </row>
    <row r="190" spans="1:7" ht="12.75">
      <c r="A190" s="30" t="str">
        <f>'De la BASE'!A186</f>
        <v>626</v>
      </c>
      <c r="B190" s="30">
        <f>'De la BASE'!B186</f>
        <v>7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3.349242</v>
      </c>
      <c r="F190" s="9">
        <f>IF('De la BASE'!F186&gt;0,'De la BASE'!F186,'De la BASE'!F186+0.001)</f>
        <v>51.157524599999995</v>
      </c>
      <c r="G190" s="15">
        <v>20486</v>
      </c>
    </row>
    <row r="191" spans="1:7" ht="12.75">
      <c r="A191" s="30" t="str">
        <f>'De la BASE'!A187</f>
        <v>626</v>
      </c>
      <c r="B191" s="30">
        <f>'De la BASE'!B187</f>
        <v>7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4.8701412</v>
      </c>
      <c r="F191" s="9">
        <f>IF('De la BASE'!F187&gt;0,'De la BASE'!F187,'De la BASE'!F187+0.001)</f>
        <v>98.6353906</v>
      </c>
      <c r="G191" s="15">
        <v>20515</v>
      </c>
    </row>
    <row r="192" spans="1:7" ht="12.75">
      <c r="A192" s="30" t="str">
        <f>'De la BASE'!A188</f>
        <v>626</v>
      </c>
      <c r="B192" s="30">
        <f>'De la BASE'!B188</f>
        <v>7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2.1562657</v>
      </c>
      <c r="F192" s="9">
        <f>IF('De la BASE'!F188&gt;0,'De la BASE'!F188,'De la BASE'!F188+0.001)</f>
        <v>52.11638500000001</v>
      </c>
      <c r="G192" s="15">
        <v>20546</v>
      </c>
    </row>
    <row r="193" spans="1:7" ht="12.75">
      <c r="A193" s="30" t="str">
        <f>'De la BASE'!A189</f>
        <v>626</v>
      </c>
      <c r="B193" s="30">
        <f>'De la BASE'!B189</f>
        <v>7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0.9893096</v>
      </c>
      <c r="F193" s="9">
        <f>IF('De la BASE'!F189&gt;0,'De la BASE'!F189,'De la BASE'!F189+0.001)</f>
        <v>16.5709358</v>
      </c>
      <c r="G193" s="15">
        <v>20576</v>
      </c>
    </row>
    <row r="194" spans="1:7" ht="12.75">
      <c r="A194" s="30" t="str">
        <f>'De la BASE'!A190</f>
        <v>626</v>
      </c>
      <c r="B194" s="30">
        <f>'De la BASE'!B190</f>
        <v>7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0.5829681</v>
      </c>
      <c r="F194" s="9">
        <f>IF('De la BASE'!F190&gt;0,'De la BASE'!F190,'De la BASE'!F190+0.001)</f>
        <v>8.4369714</v>
      </c>
      <c r="G194" s="15">
        <v>20607</v>
      </c>
    </row>
    <row r="195" spans="1:7" ht="12.75">
      <c r="A195" s="30" t="str">
        <f>'De la BASE'!A191</f>
        <v>626</v>
      </c>
      <c r="B195" s="30">
        <f>'De la BASE'!B191</f>
        <v>7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0.4408635</v>
      </c>
      <c r="F195" s="9">
        <f>IF('De la BASE'!F191&gt;0,'De la BASE'!F191,'De la BASE'!F191+0.001)</f>
        <v>6.3255324</v>
      </c>
      <c r="G195" s="15">
        <v>20637</v>
      </c>
    </row>
    <row r="196" spans="1:7" ht="12.75">
      <c r="A196" s="30" t="str">
        <f>'De la BASE'!A192</f>
        <v>626</v>
      </c>
      <c r="B196" s="30">
        <f>'De la BASE'!B192</f>
        <v>7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0.2396431</v>
      </c>
      <c r="F196" s="9">
        <f>IF('De la BASE'!F192&gt;0,'De la BASE'!F192,'De la BASE'!F192+0.001)</f>
        <v>3.4645009</v>
      </c>
      <c r="G196" s="15">
        <v>20668</v>
      </c>
    </row>
    <row r="197" spans="1:7" ht="12.75">
      <c r="A197" s="30" t="str">
        <f>'De la BASE'!A193</f>
        <v>626</v>
      </c>
      <c r="B197" s="30">
        <f>'De la BASE'!B193</f>
        <v>7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0.1090375</v>
      </c>
      <c r="F197" s="9">
        <f>IF('De la BASE'!F193&gt;0,'De la BASE'!F193,'De la BASE'!F193+0.001)</f>
        <v>2.3873265</v>
      </c>
      <c r="G197" s="15">
        <v>20699</v>
      </c>
    </row>
    <row r="198" spans="1:7" ht="12.75">
      <c r="A198" s="30" t="str">
        <f>'De la BASE'!A194</f>
        <v>626</v>
      </c>
      <c r="B198" s="30">
        <f>'De la BASE'!B194</f>
        <v>7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0.1070286</v>
      </c>
      <c r="F198" s="9">
        <f>IF('De la BASE'!F194&gt;0,'De la BASE'!F194,'De la BASE'!F194+0.001)</f>
        <v>2.9540793</v>
      </c>
      <c r="G198" s="15">
        <v>20729</v>
      </c>
    </row>
    <row r="199" spans="1:7" ht="12.75">
      <c r="A199" s="30" t="str">
        <f>'De la BASE'!A195</f>
        <v>626</v>
      </c>
      <c r="B199" s="30">
        <f>'De la BASE'!B195</f>
        <v>7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0.1102506</v>
      </c>
      <c r="F199" s="9">
        <f>IF('De la BASE'!F195&gt;0,'De la BASE'!F195,'De la BASE'!F195+0.001)</f>
        <v>2.1599410000000003</v>
      </c>
      <c r="G199" s="15">
        <v>20760</v>
      </c>
    </row>
    <row r="200" spans="1:7" ht="12.75">
      <c r="A200" s="30" t="str">
        <f>'De la BASE'!A196</f>
        <v>626</v>
      </c>
      <c r="B200" s="30">
        <f>'De la BASE'!B196</f>
        <v>7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0.0995907</v>
      </c>
      <c r="F200" s="9">
        <f>IF('De la BASE'!F196&gt;0,'De la BASE'!F196,'De la BASE'!F196+0.001)</f>
        <v>2.2045914</v>
      </c>
      <c r="G200" s="15">
        <v>20790</v>
      </c>
    </row>
    <row r="201" spans="1:7" ht="12.75">
      <c r="A201" s="30" t="str">
        <f>'De la BASE'!A197</f>
        <v>626</v>
      </c>
      <c r="B201" s="30">
        <f>'De la BASE'!B197</f>
        <v>7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0.1410795</v>
      </c>
      <c r="F201" s="9">
        <f>IF('De la BASE'!F197&gt;0,'De la BASE'!F197,'De la BASE'!F197+0.001)</f>
        <v>2.714352</v>
      </c>
      <c r="G201" s="15">
        <v>20821</v>
      </c>
    </row>
    <row r="202" spans="1:7" ht="12.75">
      <c r="A202" s="30" t="str">
        <f>'De la BASE'!A198</f>
        <v>626</v>
      </c>
      <c r="B202" s="30">
        <f>'De la BASE'!B198</f>
        <v>7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0.4288676</v>
      </c>
      <c r="F202" s="9">
        <f>IF('De la BASE'!F198&gt;0,'De la BASE'!F198,'De la BASE'!F198+0.001)</f>
        <v>35.438467599999996</v>
      </c>
      <c r="G202" s="15">
        <v>20852</v>
      </c>
    </row>
    <row r="203" spans="1:7" ht="12.75">
      <c r="A203" s="30" t="str">
        <f>'De la BASE'!A199</f>
        <v>626</v>
      </c>
      <c r="B203" s="30">
        <f>'De la BASE'!B199</f>
        <v>7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0.598102</v>
      </c>
      <c r="F203" s="9">
        <f>IF('De la BASE'!F199&gt;0,'De la BASE'!F199,'De la BASE'!F199+0.001)</f>
        <v>21.584083</v>
      </c>
      <c r="G203" s="15">
        <v>20880</v>
      </c>
    </row>
    <row r="204" spans="1:7" ht="12.75">
      <c r="A204" s="30" t="str">
        <f>'De la BASE'!A200</f>
        <v>626</v>
      </c>
      <c r="B204" s="30">
        <f>'De la BASE'!B200</f>
        <v>7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0.4852462</v>
      </c>
      <c r="F204" s="9">
        <f>IF('De la BASE'!F200&gt;0,'De la BASE'!F200,'De la BASE'!F200+0.001)</f>
        <v>14.9179818</v>
      </c>
      <c r="G204" s="15">
        <v>20911</v>
      </c>
    </row>
    <row r="205" spans="1:7" ht="12.75">
      <c r="A205" s="30" t="str">
        <f>'De la BASE'!A201</f>
        <v>626</v>
      </c>
      <c r="B205" s="30">
        <f>'De la BASE'!B201</f>
        <v>7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0.5458943</v>
      </c>
      <c r="F205" s="9">
        <f>IF('De la BASE'!F201&gt;0,'De la BASE'!F201,'De la BASE'!F201+0.001)</f>
        <v>12.8675085</v>
      </c>
      <c r="G205" s="15">
        <v>20941</v>
      </c>
    </row>
    <row r="206" spans="1:7" ht="12.75">
      <c r="A206" s="30" t="str">
        <f>'De la BASE'!A202</f>
        <v>626</v>
      </c>
      <c r="B206" s="30">
        <f>'De la BASE'!B202</f>
        <v>7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0.5335219</v>
      </c>
      <c r="F206" s="9">
        <f>IF('De la BASE'!F202&gt;0,'De la BASE'!F202,'De la BASE'!F202+0.001)</f>
        <v>8.2038229</v>
      </c>
      <c r="G206" s="15">
        <v>20972</v>
      </c>
    </row>
    <row r="207" spans="1:7" ht="12.75">
      <c r="A207" s="30" t="str">
        <f>'De la BASE'!A203</f>
        <v>626</v>
      </c>
      <c r="B207" s="30">
        <f>'De la BASE'!B203</f>
        <v>7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0.2181375</v>
      </c>
      <c r="F207" s="9">
        <f>IF('De la BASE'!F203&gt;0,'De la BASE'!F203,'De la BASE'!F203+0.001)</f>
        <v>3.2900952</v>
      </c>
      <c r="G207" s="15">
        <v>21002</v>
      </c>
    </row>
    <row r="208" spans="1:7" ht="12.75">
      <c r="A208" s="30" t="str">
        <f>'De la BASE'!A204</f>
        <v>626</v>
      </c>
      <c r="B208" s="30">
        <f>'De la BASE'!B204</f>
        <v>7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0.11011</v>
      </c>
      <c r="F208" s="9">
        <f>IF('De la BASE'!F204&gt;0,'De la BASE'!F204,'De la BASE'!F204+0.001)</f>
        <v>1.58587</v>
      </c>
      <c r="G208" s="15">
        <v>21033</v>
      </c>
    </row>
    <row r="209" spans="1:7" ht="12.75">
      <c r="A209" s="30" t="str">
        <f>'De la BASE'!A205</f>
        <v>626</v>
      </c>
      <c r="B209" s="30">
        <f>'De la BASE'!B205</f>
        <v>7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0.0720534</v>
      </c>
      <c r="F209" s="9">
        <f>IF('De la BASE'!F205&gt;0,'De la BASE'!F205,'De la BASE'!F205+0.001)</f>
        <v>1.479116</v>
      </c>
      <c r="G209" s="15">
        <v>21064</v>
      </c>
    </row>
    <row r="210" spans="1:7" ht="12.75">
      <c r="A210" s="30" t="str">
        <f>'De la BASE'!A206</f>
        <v>626</v>
      </c>
      <c r="B210" s="30">
        <f>'De la BASE'!B206</f>
        <v>7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0.063635</v>
      </c>
      <c r="F210" s="9">
        <f>IF('De la BASE'!F206&gt;0,'De la BASE'!F206,'De la BASE'!F206+0.001)</f>
        <v>1.1530662</v>
      </c>
      <c r="G210" s="15">
        <v>21094</v>
      </c>
    </row>
    <row r="211" spans="1:7" ht="12.75">
      <c r="A211" s="30" t="str">
        <f>'De la BASE'!A207</f>
        <v>626</v>
      </c>
      <c r="B211" s="30">
        <f>'De la BASE'!B207</f>
        <v>7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0.028323</v>
      </c>
      <c r="F211" s="9">
        <f>IF('De la BASE'!F207&gt;0,'De la BASE'!F207,'De la BASE'!F207+0.001)</f>
        <v>1.6290969999999998</v>
      </c>
      <c r="G211" s="15">
        <v>21125</v>
      </c>
    </row>
    <row r="212" spans="1:7" ht="12.75">
      <c r="A212" s="30" t="str">
        <f>'De la BASE'!A208</f>
        <v>626</v>
      </c>
      <c r="B212" s="30">
        <f>'De la BASE'!B208</f>
        <v>7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0.081091</v>
      </c>
      <c r="F212" s="9">
        <f>IF('De la BASE'!F208&gt;0,'De la BASE'!F208,'De la BASE'!F208+0.001)</f>
        <v>3.6319974999999998</v>
      </c>
      <c r="G212" s="15">
        <v>21155</v>
      </c>
    </row>
    <row r="213" spans="1:7" ht="12.75">
      <c r="A213" s="30" t="str">
        <f>'De la BASE'!A209</f>
        <v>626</v>
      </c>
      <c r="B213" s="30">
        <f>'De la BASE'!B209</f>
        <v>7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0.5142272</v>
      </c>
      <c r="F213" s="9">
        <f>IF('De la BASE'!F209&gt;0,'De la BASE'!F209,'De la BASE'!F209+0.001)</f>
        <v>43.248447999999996</v>
      </c>
      <c r="G213" s="15">
        <v>21186</v>
      </c>
    </row>
    <row r="214" spans="1:7" ht="12.75">
      <c r="A214" s="30" t="str">
        <f>'De la BASE'!A210</f>
        <v>626</v>
      </c>
      <c r="B214" s="30">
        <f>'De la BASE'!B210</f>
        <v>7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5.1151738</v>
      </c>
      <c r="F214" s="9">
        <f>IF('De la BASE'!F210&gt;0,'De la BASE'!F210,'De la BASE'!F210+0.001)</f>
        <v>136.8557784</v>
      </c>
      <c r="G214" s="15">
        <v>21217</v>
      </c>
    </row>
    <row r="215" spans="1:7" ht="12.75">
      <c r="A215" s="30" t="str">
        <f>'De la BASE'!A211</f>
        <v>626</v>
      </c>
      <c r="B215" s="30">
        <f>'De la BASE'!B211</f>
        <v>7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9.2304276</v>
      </c>
      <c r="F215" s="9">
        <f>IF('De la BASE'!F211&gt;0,'De la BASE'!F211,'De la BASE'!F211+0.001)</f>
        <v>178.29156319999998</v>
      </c>
      <c r="G215" s="15">
        <v>21245</v>
      </c>
    </row>
    <row r="216" spans="1:7" ht="12.75">
      <c r="A216" s="30" t="str">
        <f>'De la BASE'!A212</f>
        <v>626</v>
      </c>
      <c r="B216" s="30">
        <f>'De la BASE'!B212</f>
        <v>7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7.5336118</v>
      </c>
      <c r="F216" s="9">
        <f>IF('De la BASE'!F212&gt;0,'De la BASE'!F212,'De la BASE'!F212+0.001)</f>
        <v>168.0311527</v>
      </c>
      <c r="G216" s="15">
        <v>21276</v>
      </c>
    </row>
    <row r="217" spans="1:7" ht="12.75">
      <c r="A217" s="30" t="str">
        <f>'De la BASE'!A213</f>
        <v>626</v>
      </c>
      <c r="B217" s="30">
        <f>'De la BASE'!B213</f>
        <v>7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2.682884</v>
      </c>
      <c r="F217" s="9">
        <f>IF('De la BASE'!F213&gt;0,'De la BASE'!F213,'De la BASE'!F213+0.001)</f>
        <v>43.275074000000004</v>
      </c>
      <c r="G217" s="15">
        <v>21306</v>
      </c>
    </row>
    <row r="218" spans="1:7" ht="12.75">
      <c r="A218" s="30" t="str">
        <f>'De la BASE'!A214</f>
        <v>626</v>
      </c>
      <c r="B218" s="30">
        <f>'De la BASE'!B214</f>
        <v>7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0.3313359</v>
      </c>
      <c r="F218" s="9">
        <f>IF('De la BASE'!F214&gt;0,'De la BASE'!F214,'De la BASE'!F214+0.001)</f>
        <v>5.9096627999999995</v>
      </c>
      <c r="G218" s="15">
        <v>21337</v>
      </c>
    </row>
    <row r="219" spans="1:7" ht="12.75">
      <c r="A219" s="30" t="str">
        <f>'De la BASE'!A215</f>
        <v>626</v>
      </c>
      <c r="B219" s="30">
        <f>'De la BASE'!B215</f>
        <v>7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0.6151145</v>
      </c>
      <c r="F219" s="9">
        <f>IF('De la BASE'!F215&gt;0,'De la BASE'!F215,'De la BASE'!F215+0.001)</f>
        <v>8.8496603</v>
      </c>
      <c r="G219" s="15">
        <v>21367</v>
      </c>
    </row>
    <row r="220" spans="1:7" ht="12.75">
      <c r="A220" s="30" t="str">
        <f>'De la BASE'!A216</f>
        <v>626</v>
      </c>
      <c r="B220" s="30">
        <f>'De la BASE'!B216</f>
        <v>7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0.613998</v>
      </c>
      <c r="F220" s="9">
        <f>IF('De la BASE'!F216&gt;0,'De la BASE'!F216,'De la BASE'!F216+0.001)</f>
        <v>8.835192</v>
      </c>
      <c r="G220" s="15">
        <v>21398</v>
      </c>
    </row>
    <row r="221" spans="1:7" ht="12.75">
      <c r="A221" s="30" t="str">
        <f>'De la BASE'!A217</f>
        <v>626</v>
      </c>
      <c r="B221" s="30">
        <f>'De la BASE'!B217</f>
        <v>7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0.5909652</v>
      </c>
      <c r="F221" s="9">
        <f>IF('De la BASE'!F217&gt;0,'De la BASE'!F217,'De la BASE'!F217+0.001)</f>
        <v>8.7425328</v>
      </c>
      <c r="G221" s="15">
        <v>21429</v>
      </c>
    </row>
    <row r="222" spans="1:7" ht="12.75">
      <c r="A222" s="30" t="str">
        <f>'De la BASE'!A218</f>
        <v>626</v>
      </c>
      <c r="B222" s="30">
        <f>'De la BASE'!B218</f>
        <v>7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0.4882655</v>
      </c>
      <c r="F222" s="9">
        <f>IF('De la BASE'!F218&gt;0,'De la BASE'!F218,'De la BASE'!F218+0.001)</f>
        <v>10.152205499999999</v>
      </c>
      <c r="G222" s="15">
        <v>21459</v>
      </c>
    </row>
    <row r="223" spans="1:7" ht="12.75">
      <c r="A223" s="30" t="str">
        <f>'De la BASE'!A219</f>
        <v>626</v>
      </c>
      <c r="B223" s="30">
        <f>'De la BASE'!B219</f>
        <v>7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0.4294173</v>
      </c>
      <c r="F223" s="9">
        <f>IF('De la BASE'!F219&gt;0,'De la BASE'!F219,'De la BASE'!F219+0.001)</f>
        <v>8.8051392</v>
      </c>
      <c r="G223" s="15">
        <v>21490</v>
      </c>
    </row>
    <row r="224" spans="1:7" ht="12.75">
      <c r="A224" s="30" t="str">
        <f>'De la BASE'!A220</f>
        <v>626</v>
      </c>
      <c r="B224" s="30">
        <f>'De la BASE'!B220</f>
        <v>7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2.0029488</v>
      </c>
      <c r="F224" s="9">
        <f>IF('De la BASE'!F220&gt;0,'De la BASE'!F220,'De la BASE'!F220+0.001)</f>
        <v>85.1368352</v>
      </c>
      <c r="G224" s="15">
        <v>21520</v>
      </c>
    </row>
    <row r="225" spans="1:7" ht="12.75">
      <c r="A225" s="30" t="str">
        <f>'De la BASE'!A221</f>
        <v>626</v>
      </c>
      <c r="B225" s="30">
        <f>'De la BASE'!B221</f>
        <v>7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0.681615</v>
      </c>
      <c r="F225" s="9">
        <f>IF('De la BASE'!F221&gt;0,'De la BASE'!F221,'De la BASE'!F221+0.001)</f>
        <v>20.019285000000004</v>
      </c>
      <c r="G225" s="15">
        <v>21551</v>
      </c>
    </row>
    <row r="226" spans="1:7" ht="12.75">
      <c r="A226" s="30" t="str">
        <f>'De la BASE'!A222</f>
        <v>626</v>
      </c>
      <c r="B226" s="30">
        <f>'De la BASE'!B222</f>
        <v>7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2.3137268</v>
      </c>
      <c r="F226" s="9">
        <f>IF('De la BASE'!F222&gt;0,'De la BASE'!F222,'De la BASE'!F222+0.001)</f>
        <v>52.7160744</v>
      </c>
      <c r="G226" s="15">
        <v>21582</v>
      </c>
    </row>
    <row r="227" spans="1:7" ht="12.75">
      <c r="A227" s="30" t="str">
        <f>'De la BASE'!A223</f>
        <v>626</v>
      </c>
      <c r="B227" s="30">
        <f>'De la BASE'!B223</f>
        <v>7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5.2687548</v>
      </c>
      <c r="F227" s="9">
        <f>IF('De la BASE'!F223&gt;0,'De la BASE'!F223,'De la BASE'!F223+0.001)</f>
        <v>145.7083224</v>
      </c>
      <c r="G227" s="15">
        <v>21610</v>
      </c>
    </row>
    <row r="228" spans="1:7" ht="12.75">
      <c r="A228" s="30" t="str">
        <f>'De la BASE'!A224</f>
        <v>626</v>
      </c>
      <c r="B228" s="30">
        <f>'De la BASE'!B224</f>
        <v>7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0.4337308</v>
      </c>
      <c r="F228" s="9">
        <f>IF('De la BASE'!F224&gt;0,'De la BASE'!F224,'De la BASE'!F224+0.001)</f>
        <v>14.6015883</v>
      </c>
      <c r="G228" s="15">
        <v>21641</v>
      </c>
    </row>
    <row r="229" spans="1:7" ht="12.75">
      <c r="A229" s="30" t="str">
        <f>'De la BASE'!A225</f>
        <v>626</v>
      </c>
      <c r="B229" s="30">
        <f>'De la BASE'!B225</f>
        <v>7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0.5966576</v>
      </c>
      <c r="F229" s="9">
        <f>IF('De la BASE'!F225&gt;0,'De la BASE'!F225,'De la BASE'!F225+0.001)</f>
        <v>11.658069600000001</v>
      </c>
      <c r="G229" s="15">
        <v>21671</v>
      </c>
    </row>
    <row r="230" spans="1:7" ht="12.75">
      <c r="A230" s="30" t="str">
        <f>'De la BASE'!A226</f>
        <v>626</v>
      </c>
      <c r="B230" s="30">
        <f>'De la BASE'!B226</f>
        <v>7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0.6053376</v>
      </c>
      <c r="F230" s="9">
        <f>IF('De la BASE'!F226&gt;0,'De la BASE'!F226,'De la BASE'!F226+0.001)</f>
        <v>8.6906932</v>
      </c>
      <c r="G230" s="15">
        <v>21702</v>
      </c>
    </row>
    <row r="231" spans="1:7" ht="12.75">
      <c r="A231" s="30" t="str">
        <f>'De la BASE'!A227</f>
        <v>626</v>
      </c>
      <c r="B231" s="30">
        <f>'De la BASE'!B227</f>
        <v>7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0.4768258</v>
      </c>
      <c r="F231" s="9">
        <f>IF('De la BASE'!F227&gt;0,'De la BASE'!F227,'De la BASE'!F227+0.001)</f>
        <v>6.8287384</v>
      </c>
      <c r="G231" s="15">
        <v>21732</v>
      </c>
    </row>
    <row r="232" spans="1:7" ht="12.75">
      <c r="A232" s="30" t="str">
        <f>'De la BASE'!A228</f>
        <v>626</v>
      </c>
      <c r="B232" s="30">
        <f>'De la BASE'!B228</f>
        <v>7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0.4057494</v>
      </c>
      <c r="F232" s="9">
        <f>IF('De la BASE'!F228&gt;0,'De la BASE'!F228,'De la BASE'!F228+0.001)</f>
        <v>5.7794814</v>
      </c>
      <c r="G232" s="15">
        <v>21763</v>
      </c>
    </row>
    <row r="233" spans="1:7" ht="12.75">
      <c r="A233" s="30" t="str">
        <f>'De la BASE'!A229</f>
        <v>626</v>
      </c>
      <c r="B233" s="30">
        <f>'De la BASE'!B229</f>
        <v>7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0.0461196</v>
      </c>
      <c r="F233" s="9">
        <f>IF('De la BASE'!F229&gt;0,'De la BASE'!F229,'De la BASE'!F229+0.001)</f>
        <v>0.9404388</v>
      </c>
      <c r="G233" s="15">
        <v>21794</v>
      </c>
    </row>
    <row r="234" spans="1:7" ht="12.75">
      <c r="A234" s="30" t="str">
        <f>'De la BASE'!A230</f>
        <v>626</v>
      </c>
      <c r="B234" s="30">
        <f>'De la BASE'!B230</f>
        <v>7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0.4644808</v>
      </c>
      <c r="F234" s="9">
        <f>IF('De la BASE'!F230&gt;0,'De la BASE'!F230,'De la BASE'!F230+0.001)</f>
        <v>15.413179200000002</v>
      </c>
      <c r="G234" s="15">
        <v>21824</v>
      </c>
    </row>
    <row r="235" spans="1:7" ht="12.75">
      <c r="A235" s="30" t="str">
        <f>'De la BASE'!A231</f>
        <v>626</v>
      </c>
      <c r="B235" s="30">
        <f>'De la BASE'!B231</f>
        <v>7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2.2864575</v>
      </c>
      <c r="F235" s="9">
        <f>IF('De la BASE'!F231&gt;0,'De la BASE'!F231,'De la BASE'!F231+0.001)</f>
        <v>75.46316999999999</v>
      </c>
      <c r="G235" s="15">
        <v>21855</v>
      </c>
    </row>
    <row r="236" spans="1:7" ht="12.75">
      <c r="A236" s="30" t="str">
        <f>'De la BASE'!A232</f>
        <v>626</v>
      </c>
      <c r="B236" s="30">
        <f>'De la BASE'!B232</f>
        <v>7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3.021038</v>
      </c>
      <c r="F236" s="9">
        <f>IF('De la BASE'!F232&gt;0,'De la BASE'!F232,'De la BASE'!F232+0.001)</f>
        <v>122.73364380000001</v>
      </c>
      <c r="G236" s="15">
        <v>21885</v>
      </c>
    </row>
    <row r="237" spans="1:7" ht="12.75">
      <c r="A237" s="30" t="str">
        <f>'De la BASE'!A233</f>
        <v>626</v>
      </c>
      <c r="B237" s="30">
        <f>'De la BASE'!B233</f>
        <v>7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2.4369594</v>
      </c>
      <c r="F237" s="9">
        <f>IF('De la BASE'!F233&gt;0,'De la BASE'!F233,'De la BASE'!F233+0.001)</f>
        <v>60.31042430000001</v>
      </c>
      <c r="G237" s="15">
        <v>21916</v>
      </c>
    </row>
    <row r="238" spans="1:7" ht="12.75">
      <c r="A238" s="30" t="str">
        <f>'De la BASE'!A234</f>
        <v>626</v>
      </c>
      <c r="B238" s="30">
        <f>'De la BASE'!B234</f>
        <v>7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7.924336</v>
      </c>
      <c r="F238" s="9">
        <f>IF('De la BASE'!F234&gt;0,'De la BASE'!F234,'De la BASE'!F234+0.001)</f>
        <v>188.54259439999998</v>
      </c>
      <c r="G238" s="15">
        <v>21947</v>
      </c>
    </row>
    <row r="239" spans="1:7" ht="12.75">
      <c r="A239" s="30" t="str">
        <f>'De la BASE'!A235</f>
        <v>626</v>
      </c>
      <c r="B239" s="30">
        <f>'De la BASE'!B235</f>
        <v>7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3.5217428</v>
      </c>
      <c r="F239" s="9">
        <f>IF('De la BASE'!F235&gt;0,'De la BASE'!F235,'De la BASE'!F235+0.001)</f>
        <v>72.6155378</v>
      </c>
      <c r="G239" s="15">
        <v>21976</v>
      </c>
    </row>
    <row r="240" spans="1:7" ht="12.75">
      <c r="A240" s="30" t="str">
        <f>'De la BASE'!A236</f>
        <v>626</v>
      </c>
      <c r="B240" s="30">
        <f>'De la BASE'!B236</f>
        <v>7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3.911325</v>
      </c>
      <c r="F240" s="9">
        <f>IF('De la BASE'!F236&gt;0,'De la BASE'!F236,'De la BASE'!F236+0.001)</f>
        <v>56.5525444</v>
      </c>
      <c r="G240" s="15">
        <v>22007</v>
      </c>
    </row>
    <row r="241" spans="1:7" ht="12.75">
      <c r="A241" s="30" t="str">
        <f>'De la BASE'!A237</f>
        <v>626</v>
      </c>
      <c r="B241" s="30">
        <f>'De la BASE'!B237</f>
        <v>7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1.3775892</v>
      </c>
      <c r="F241" s="9">
        <f>IF('De la BASE'!F237&gt;0,'De la BASE'!F237,'De la BASE'!F237+0.001)</f>
        <v>39.5657808</v>
      </c>
      <c r="G241" s="15">
        <v>22037</v>
      </c>
    </row>
    <row r="242" spans="1:7" ht="12.75">
      <c r="A242" s="30" t="str">
        <f>'De la BASE'!A238</f>
        <v>626</v>
      </c>
      <c r="B242" s="30">
        <f>'De la BASE'!B238</f>
        <v>7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0.9490824</v>
      </c>
      <c r="F242" s="9">
        <f>IF('De la BASE'!F238&gt;0,'De la BASE'!F238,'De la BASE'!F238+0.001)</f>
        <v>13.824464800000001</v>
      </c>
      <c r="G242" s="15">
        <v>22068</v>
      </c>
    </row>
    <row r="243" spans="1:7" ht="12.75">
      <c r="A243" s="30" t="str">
        <f>'De la BASE'!A239</f>
        <v>626</v>
      </c>
      <c r="B243" s="30">
        <f>'De la BASE'!B239</f>
        <v>7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0.1286775</v>
      </c>
      <c r="F243" s="9">
        <f>IF('De la BASE'!F239&gt;0,'De la BASE'!F239,'De la BASE'!F239+0.001)</f>
        <v>1.8407200000000001</v>
      </c>
      <c r="G243" s="15">
        <v>22098</v>
      </c>
    </row>
    <row r="244" spans="1:7" ht="12.75">
      <c r="A244" s="30" t="str">
        <f>'De la BASE'!A240</f>
        <v>626</v>
      </c>
      <c r="B244" s="30">
        <f>'De la BASE'!B240</f>
        <v>7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0.02156</v>
      </c>
      <c r="F244" s="9">
        <f>IF('De la BASE'!F240&gt;0,'De la BASE'!F240,'De la BASE'!F240+0.001)</f>
        <v>0.31024</v>
      </c>
      <c r="G244" s="15">
        <v>22129</v>
      </c>
    </row>
    <row r="245" spans="1:7" ht="12.75">
      <c r="A245" s="30" t="str">
        <f>'De la BASE'!A241</f>
        <v>626</v>
      </c>
      <c r="B245" s="30">
        <f>'De la BASE'!B241</f>
        <v>7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0.0451848</v>
      </c>
      <c r="F245" s="9">
        <f>IF('De la BASE'!F241&gt;0,'De la BASE'!F241,'De la BASE'!F241+0.001)</f>
        <v>0.992136</v>
      </c>
      <c r="G245" s="15">
        <v>22160</v>
      </c>
    </row>
    <row r="246" spans="1:7" ht="12.75">
      <c r="A246" s="30" t="str">
        <f>'De la BASE'!A242</f>
        <v>626</v>
      </c>
      <c r="B246" s="30">
        <f>'De la BASE'!B242</f>
        <v>7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1.6642896</v>
      </c>
      <c r="F246" s="9">
        <f>IF('De la BASE'!F242&gt;0,'De la BASE'!F242,'De la BASE'!F242+0.001)</f>
        <v>86.8579248</v>
      </c>
      <c r="G246" s="15">
        <v>22190</v>
      </c>
    </row>
    <row r="247" spans="1:7" ht="12.75">
      <c r="A247" s="30" t="str">
        <f>'De la BASE'!A243</f>
        <v>626</v>
      </c>
      <c r="B247" s="30">
        <f>'De la BASE'!B243</f>
        <v>7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3.0069172</v>
      </c>
      <c r="F247" s="9">
        <f>IF('De la BASE'!F243&gt;0,'De la BASE'!F243,'De la BASE'!F243+0.001)</f>
        <v>115.71446879999999</v>
      </c>
      <c r="G247" s="15">
        <v>22221</v>
      </c>
    </row>
    <row r="248" spans="1:7" ht="12.75">
      <c r="A248" s="30" t="str">
        <f>'De la BASE'!A244</f>
        <v>626</v>
      </c>
      <c r="B248" s="30">
        <f>'De la BASE'!B244</f>
        <v>7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1.93255</v>
      </c>
      <c r="F248" s="9">
        <f>IF('De la BASE'!F244&gt;0,'De la BASE'!F244,'De la BASE'!F244+0.001)</f>
        <v>59.2674434</v>
      </c>
      <c r="G248" s="15">
        <v>22251</v>
      </c>
    </row>
    <row r="249" spans="1:7" ht="12.75">
      <c r="A249" s="30" t="str">
        <f>'De la BASE'!A245</f>
        <v>626</v>
      </c>
      <c r="B249" s="30">
        <f>'De la BASE'!B245</f>
        <v>7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2.6205378</v>
      </c>
      <c r="F249" s="9">
        <f>IF('De la BASE'!F245&gt;0,'De la BASE'!F245,'De la BASE'!F245+0.001)</f>
        <v>53.70169940000001</v>
      </c>
      <c r="G249" s="15">
        <v>22282</v>
      </c>
    </row>
    <row r="250" spans="1:7" ht="12.75">
      <c r="A250" s="30" t="str">
        <f>'De la BASE'!A246</f>
        <v>626</v>
      </c>
      <c r="B250" s="30">
        <f>'De la BASE'!B246</f>
        <v>7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0.9580032</v>
      </c>
      <c r="F250" s="9">
        <f>IF('De la BASE'!F246&gt;0,'De la BASE'!F246,'De la BASE'!F246+0.001)</f>
        <v>19.604851200000002</v>
      </c>
      <c r="G250" s="15">
        <v>22313</v>
      </c>
    </row>
    <row r="251" spans="1:7" ht="12.75">
      <c r="A251" s="30" t="str">
        <f>'De la BASE'!A247</f>
        <v>626</v>
      </c>
      <c r="B251" s="30">
        <f>'De la BASE'!B247</f>
        <v>7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0.7957887</v>
      </c>
      <c r="F251" s="9">
        <f>IF('De la BASE'!F247&gt;0,'De la BASE'!F247,'De la BASE'!F247+0.001)</f>
        <v>15.6549693</v>
      </c>
      <c r="G251" s="15">
        <v>22341</v>
      </c>
    </row>
    <row r="252" spans="1:7" ht="12.75">
      <c r="A252" s="30" t="str">
        <f>'De la BASE'!A248</f>
        <v>626</v>
      </c>
      <c r="B252" s="30">
        <f>'De la BASE'!B248</f>
        <v>7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0.8624772</v>
      </c>
      <c r="F252" s="9">
        <f>IF('De la BASE'!F248&gt;0,'De la BASE'!F248,'De la BASE'!F248+0.001)</f>
        <v>27.860962200000003</v>
      </c>
      <c r="G252" s="15">
        <v>22372</v>
      </c>
    </row>
    <row r="253" spans="1:7" ht="12.75">
      <c r="A253" s="30" t="str">
        <f>'De la BASE'!A249</f>
        <v>626</v>
      </c>
      <c r="B253" s="30">
        <f>'De la BASE'!B249</f>
        <v>7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1.0191104</v>
      </c>
      <c r="F253" s="9">
        <f>IF('De la BASE'!F249&gt;0,'De la BASE'!F249,'De la BASE'!F249+0.001)</f>
        <v>19.121872000000003</v>
      </c>
      <c r="G253" s="15">
        <v>22402</v>
      </c>
    </row>
    <row r="254" spans="1:7" ht="12.75">
      <c r="A254" s="30" t="str">
        <f>'De la BASE'!A250</f>
        <v>626</v>
      </c>
      <c r="B254" s="30">
        <f>'De la BASE'!B250</f>
        <v>7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0.8290975</v>
      </c>
      <c r="F254" s="9">
        <f>IF('De la BASE'!F250&gt;0,'De la BASE'!F250,'De la BASE'!F250+0.001)</f>
        <v>12.972536499999999</v>
      </c>
      <c r="G254" s="15">
        <v>22433</v>
      </c>
    </row>
    <row r="255" spans="1:7" ht="12.75">
      <c r="A255" s="30" t="str">
        <f>'De la BASE'!A251</f>
        <v>626</v>
      </c>
      <c r="B255" s="30">
        <f>'De la BASE'!B251</f>
        <v>7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0.2950402</v>
      </c>
      <c r="F255" s="9">
        <f>IF('De la BASE'!F251&gt;0,'De la BASE'!F251,'De la BASE'!F251+0.001)</f>
        <v>4.3716036</v>
      </c>
      <c r="G255" s="15">
        <v>22463</v>
      </c>
    </row>
    <row r="256" spans="1:7" ht="12.75">
      <c r="A256" s="30" t="str">
        <f>'De la BASE'!A252</f>
        <v>626</v>
      </c>
      <c r="B256" s="30">
        <f>'De la BASE'!B252</f>
        <v>7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0.030569</v>
      </c>
      <c r="F256" s="9">
        <f>IF('De la BASE'!F252&gt;0,'De la BASE'!F252,'De la BASE'!F252+0.001)</f>
        <v>0.4388438</v>
      </c>
      <c r="G256" s="15">
        <v>22494</v>
      </c>
    </row>
    <row r="257" spans="1:7" ht="12.75">
      <c r="A257" s="30" t="str">
        <f>'De la BASE'!A253</f>
        <v>626</v>
      </c>
      <c r="B257" s="30">
        <f>'De la BASE'!B253</f>
        <v>7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0.0612786</v>
      </c>
      <c r="F257" s="9">
        <f>IF('De la BASE'!F253&gt;0,'De la BASE'!F253,'De la BASE'!F253+0.001)</f>
        <v>1.4063656</v>
      </c>
      <c r="G257" s="15">
        <v>22525</v>
      </c>
    </row>
    <row r="258" spans="1:7" ht="12.75">
      <c r="A258" s="30" t="str">
        <f>'De la BASE'!A254</f>
        <v>626</v>
      </c>
      <c r="B258" s="30">
        <f>'De la BASE'!B254</f>
        <v>7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0.2451935</v>
      </c>
      <c r="F258" s="9">
        <f>IF('De la BASE'!F254&gt;0,'De la BASE'!F254,'De la BASE'!F254+0.001)</f>
        <v>5.955741</v>
      </c>
      <c r="G258" s="15">
        <v>22555</v>
      </c>
    </row>
    <row r="259" spans="1:7" ht="12.75">
      <c r="A259" s="30" t="str">
        <f>'De la BASE'!A255</f>
        <v>626</v>
      </c>
      <c r="B259" s="30">
        <f>'De la BASE'!B255</f>
        <v>7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1.4700114</v>
      </c>
      <c r="F259" s="9">
        <f>IF('De la BASE'!F255&gt;0,'De la BASE'!F255,'De la BASE'!F255+0.001)</f>
        <v>54.271633</v>
      </c>
      <c r="G259" s="15">
        <v>22586</v>
      </c>
    </row>
    <row r="260" spans="1:7" ht="12.75">
      <c r="A260" s="30" t="str">
        <f>'De la BASE'!A256</f>
        <v>626</v>
      </c>
      <c r="B260" s="30">
        <f>'De la BASE'!B256</f>
        <v>7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1.8596424</v>
      </c>
      <c r="F260" s="9">
        <f>IF('De la BASE'!F256&gt;0,'De la BASE'!F256,'De la BASE'!F256+0.001)</f>
        <v>38.0425122</v>
      </c>
      <c r="G260" s="15">
        <v>22616</v>
      </c>
    </row>
    <row r="261" spans="1:7" ht="12.75">
      <c r="A261" s="30" t="str">
        <f>'De la BASE'!A257</f>
        <v>626</v>
      </c>
      <c r="B261" s="30">
        <f>'De la BASE'!B257</f>
        <v>7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1.54845</v>
      </c>
      <c r="F261" s="9">
        <f>IF('De la BASE'!F257&gt;0,'De la BASE'!F257,'De la BASE'!F257+0.001)</f>
        <v>30.383100000000002</v>
      </c>
      <c r="G261" s="15">
        <v>22647</v>
      </c>
    </row>
    <row r="262" spans="1:7" ht="12.75">
      <c r="A262" s="30" t="str">
        <f>'De la BASE'!A258</f>
        <v>626</v>
      </c>
      <c r="B262" s="30">
        <f>'De la BASE'!B258</f>
        <v>7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0.1353352</v>
      </c>
      <c r="F262" s="9">
        <f>IF('De la BASE'!F258&gt;0,'De la BASE'!F258,'De la BASE'!F258+0.001)</f>
        <v>2.3411388</v>
      </c>
      <c r="G262" s="15">
        <v>22678</v>
      </c>
    </row>
    <row r="263" spans="1:7" ht="12.75">
      <c r="A263" s="30" t="str">
        <f>'De la BASE'!A259</f>
        <v>626</v>
      </c>
      <c r="B263" s="30">
        <f>'De la BASE'!B259</f>
        <v>7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1.5254064</v>
      </c>
      <c r="F263" s="9">
        <f>IF('De la BASE'!F259&gt;0,'De la BASE'!F259,'De la BASE'!F259+0.001)</f>
        <v>40.6411848</v>
      </c>
      <c r="G263" s="15">
        <v>22706</v>
      </c>
    </row>
    <row r="264" spans="1:7" ht="12.75">
      <c r="A264" s="30" t="str">
        <f>'De la BASE'!A260</f>
        <v>626</v>
      </c>
      <c r="B264" s="30">
        <f>'De la BASE'!B260</f>
        <v>7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0.2803841</v>
      </c>
      <c r="F264" s="9">
        <f>IF('De la BASE'!F260&gt;0,'De la BASE'!F260,'De la BASE'!F260+0.001)</f>
        <v>4.977005699999999</v>
      </c>
      <c r="G264" s="15">
        <v>22737</v>
      </c>
    </row>
    <row r="265" spans="1:7" ht="12.75">
      <c r="A265" s="30" t="str">
        <f>'De la BASE'!A261</f>
        <v>626</v>
      </c>
      <c r="B265" s="30">
        <f>'De la BASE'!B261</f>
        <v>7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0.1042173</v>
      </c>
      <c r="F265" s="9">
        <f>IF('De la BASE'!F261&gt;0,'De la BASE'!F261,'De la BASE'!F261+0.001)</f>
        <v>1.6574282999999999</v>
      </c>
      <c r="G265" s="15">
        <v>22767</v>
      </c>
    </row>
    <row r="266" spans="1:7" ht="12.75">
      <c r="A266" s="30" t="str">
        <f>'De la BASE'!A262</f>
        <v>626</v>
      </c>
      <c r="B266" s="30">
        <f>'De la BASE'!B262</f>
        <v>7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0.0145452</v>
      </c>
      <c r="F266" s="9">
        <f>IF('De la BASE'!F262&gt;0,'De la BASE'!F262,'De la BASE'!F262+0.001)</f>
        <v>0.2197029</v>
      </c>
      <c r="G266" s="15">
        <v>22798</v>
      </c>
    </row>
    <row r="267" spans="1:7" ht="12.75">
      <c r="A267" s="30" t="str">
        <f>'De la BASE'!A263</f>
        <v>626</v>
      </c>
      <c r="B267" s="30">
        <f>'De la BASE'!B263</f>
        <v>7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0.3107686</v>
      </c>
      <c r="F267" s="9">
        <f>IF('De la BASE'!F263&gt;0,'De la BASE'!F263,'De la BASE'!F263+0.001)</f>
        <v>4.4546183</v>
      </c>
      <c r="G267" s="15">
        <v>22828</v>
      </c>
    </row>
    <row r="268" spans="1:7" ht="12.75">
      <c r="A268" s="30" t="str">
        <f>'De la BASE'!A264</f>
        <v>626</v>
      </c>
      <c r="B268" s="30">
        <f>'De la BASE'!B264</f>
        <v>7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0.246075</v>
      </c>
      <c r="F268" s="9">
        <f>IF('De la BASE'!F264&gt;0,'De la BASE'!F264,'De la BASE'!F264+0.001)</f>
        <v>3.5292</v>
      </c>
      <c r="G268" s="15">
        <v>22859</v>
      </c>
    </row>
    <row r="269" spans="1:7" ht="12.75">
      <c r="A269" s="30" t="str">
        <f>'De la BASE'!A265</f>
        <v>626</v>
      </c>
      <c r="B269" s="30">
        <f>'De la BASE'!B265</f>
        <v>7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0.2022337</v>
      </c>
      <c r="F269" s="9">
        <f>IF('De la BASE'!F265&gt;0,'De la BASE'!F265,'De la BASE'!F265+0.001)</f>
        <v>3.4601766</v>
      </c>
      <c r="G269" s="15">
        <v>22890</v>
      </c>
    </row>
    <row r="270" spans="1:7" ht="12.75">
      <c r="A270" s="30" t="str">
        <f>'De la BASE'!A266</f>
        <v>626</v>
      </c>
      <c r="B270" s="30">
        <f>'De la BASE'!B266</f>
        <v>7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0.1403702</v>
      </c>
      <c r="F270" s="9">
        <f>IF('De la BASE'!F266&gt;0,'De la BASE'!F266,'De la BASE'!F266+0.001)</f>
        <v>3.2997243000000003</v>
      </c>
      <c r="G270" s="15">
        <v>22920</v>
      </c>
    </row>
    <row r="271" spans="1:7" ht="12.75">
      <c r="A271" s="30" t="str">
        <f>'De la BASE'!A267</f>
        <v>626</v>
      </c>
      <c r="B271" s="30">
        <f>'De la BASE'!B267</f>
        <v>7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0.2282444</v>
      </c>
      <c r="F271" s="9">
        <f>IF('De la BASE'!F267&gt;0,'De la BASE'!F267,'De la BASE'!F267+0.001)</f>
        <v>5.0168838000000004</v>
      </c>
      <c r="G271" s="15">
        <v>22951</v>
      </c>
    </row>
    <row r="272" spans="1:7" ht="12.75">
      <c r="A272" s="30" t="str">
        <f>'De la BASE'!A268</f>
        <v>626</v>
      </c>
      <c r="B272" s="30">
        <f>'De la BASE'!B268</f>
        <v>7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0.0644598</v>
      </c>
      <c r="F272" s="9">
        <f>IF('De la BASE'!F268&gt;0,'De la BASE'!F268,'De la BASE'!F268+0.001)</f>
        <v>2.8418202</v>
      </c>
      <c r="G272" s="15">
        <v>22981</v>
      </c>
    </row>
    <row r="273" spans="1:7" ht="12.75">
      <c r="A273" s="30" t="str">
        <f>'De la BASE'!A269</f>
        <v>626</v>
      </c>
      <c r="B273" s="30">
        <f>'De la BASE'!B269</f>
        <v>7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4.2693597</v>
      </c>
      <c r="F273" s="9">
        <f>IF('De la BASE'!F269&gt;0,'De la BASE'!F269,'De la BASE'!F269+0.001)</f>
        <v>94.7720928</v>
      </c>
      <c r="G273" s="15">
        <v>23012</v>
      </c>
    </row>
    <row r="274" spans="1:7" ht="12.75">
      <c r="A274" s="30" t="str">
        <f>'De la BASE'!A270</f>
        <v>626</v>
      </c>
      <c r="B274" s="30">
        <f>'De la BASE'!B270</f>
        <v>7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0.8298588</v>
      </c>
      <c r="F274" s="9">
        <f>IF('De la BASE'!F270&gt;0,'De la BASE'!F270,'De la BASE'!F270+0.001)</f>
        <v>24.0690726</v>
      </c>
      <c r="G274" s="15">
        <v>23043</v>
      </c>
    </row>
    <row r="275" spans="1:7" ht="12.75">
      <c r="A275" s="30" t="str">
        <f>'De la BASE'!A271</f>
        <v>626</v>
      </c>
      <c r="B275" s="30">
        <f>'De la BASE'!B271</f>
        <v>7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1.7537</v>
      </c>
      <c r="F275" s="9">
        <f>IF('De la BASE'!F271&gt;0,'De la BASE'!F271,'De la BASE'!F271+0.001)</f>
        <v>40.551225</v>
      </c>
      <c r="G275" s="15">
        <v>23071</v>
      </c>
    </row>
    <row r="276" spans="1:7" ht="12.75">
      <c r="A276" s="30" t="str">
        <f>'De la BASE'!A272</f>
        <v>626</v>
      </c>
      <c r="B276" s="30">
        <f>'De la BASE'!B272</f>
        <v>7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1.8521748</v>
      </c>
      <c r="F276" s="9">
        <f>IF('De la BASE'!F272&gt;0,'De la BASE'!F272,'De la BASE'!F272+0.001)</f>
        <v>50.7067407</v>
      </c>
      <c r="G276" s="15">
        <v>23102</v>
      </c>
    </row>
    <row r="277" spans="1:7" ht="12.75">
      <c r="A277" s="30" t="str">
        <f>'De la BASE'!A273</f>
        <v>626</v>
      </c>
      <c r="B277" s="30">
        <f>'De la BASE'!B273</f>
        <v>7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0.16554</v>
      </c>
      <c r="F277" s="9">
        <f>IF('De la BASE'!F273&gt;0,'De la BASE'!F273,'De la BASE'!F273+0.001)</f>
        <v>2.50624</v>
      </c>
      <c r="G277" s="15">
        <v>23132</v>
      </c>
    </row>
    <row r="278" spans="1:7" ht="12.75">
      <c r="A278" s="30" t="str">
        <f>'De la BASE'!A274</f>
        <v>626</v>
      </c>
      <c r="B278" s="30">
        <f>'De la BASE'!B274</f>
        <v>7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0.0873468</v>
      </c>
      <c r="F278" s="9">
        <f>IF('De la BASE'!F274&gt;0,'De la BASE'!F274,'De la BASE'!F274+0.001)</f>
        <v>1.414916</v>
      </c>
      <c r="G278" s="15">
        <v>23163</v>
      </c>
    </row>
    <row r="279" spans="1:7" ht="12.75">
      <c r="A279" s="30" t="str">
        <f>'De la BASE'!A275</f>
        <v>626</v>
      </c>
      <c r="B279" s="30">
        <f>'De la BASE'!B275</f>
        <v>7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0.3305995</v>
      </c>
      <c r="F279" s="9">
        <f>IF('De la BASE'!F275&gt;0,'De la BASE'!F275,'De la BASE'!F275+0.001)</f>
        <v>4.7529045</v>
      </c>
      <c r="G279" s="15">
        <v>23193</v>
      </c>
    </row>
    <row r="280" spans="1:7" ht="12.75">
      <c r="A280" s="30" t="str">
        <f>'De la BASE'!A276</f>
        <v>626</v>
      </c>
      <c r="B280" s="30">
        <f>'De la BASE'!B276</f>
        <v>7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0.2590832</v>
      </c>
      <c r="F280" s="9">
        <f>IF('De la BASE'!F276&gt;0,'De la BASE'!F276,'De la BASE'!F276+0.001)</f>
        <v>3.7171056000000005</v>
      </c>
      <c r="G280" s="15">
        <v>23224</v>
      </c>
    </row>
    <row r="281" spans="1:7" ht="12.75">
      <c r="A281" s="30" t="str">
        <f>'De la BASE'!A277</f>
        <v>626</v>
      </c>
      <c r="B281" s="30">
        <f>'De la BASE'!B277</f>
        <v>7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0.2050982</v>
      </c>
      <c r="F281" s="9">
        <f>IF('De la BASE'!F277&gt;0,'De la BASE'!F277,'De la BASE'!F277+0.001)</f>
        <v>3.2466243</v>
      </c>
      <c r="G281" s="15">
        <v>23255</v>
      </c>
    </row>
    <row r="282" spans="1:7" ht="12.75">
      <c r="A282" s="30" t="str">
        <f>'De la BASE'!A278</f>
        <v>626</v>
      </c>
      <c r="B282" s="30">
        <f>'De la BASE'!B278</f>
        <v>7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0.1681484</v>
      </c>
      <c r="F282" s="9">
        <f>IF('De la BASE'!F278&gt;0,'De la BASE'!F278,'De la BASE'!F278+0.001)</f>
        <v>3.1321556</v>
      </c>
      <c r="G282" s="15">
        <v>23285</v>
      </c>
    </row>
    <row r="283" spans="1:7" ht="12.75">
      <c r="A283" s="30" t="str">
        <f>'De la BASE'!A279</f>
        <v>626</v>
      </c>
      <c r="B283" s="30">
        <f>'De la BASE'!B279</f>
        <v>7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2.6004077</v>
      </c>
      <c r="F283" s="9">
        <f>IF('De la BASE'!F279&gt;0,'De la BASE'!F279,'De la BASE'!F279+0.001)</f>
        <v>101.19806510000001</v>
      </c>
      <c r="G283" s="15">
        <v>23316</v>
      </c>
    </row>
    <row r="284" spans="1:7" ht="12.75">
      <c r="A284" s="30" t="str">
        <f>'De la BASE'!A280</f>
        <v>626</v>
      </c>
      <c r="B284" s="30">
        <f>'De la BASE'!B280</f>
        <v>7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3.5562885</v>
      </c>
      <c r="F284" s="9">
        <f>IF('De la BASE'!F280&gt;0,'De la BASE'!F280,'De la BASE'!F280+0.001)</f>
        <v>75.193207</v>
      </c>
      <c r="G284" s="15">
        <v>23346</v>
      </c>
    </row>
    <row r="285" spans="1:7" ht="12.75">
      <c r="A285" s="30" t="str">
        <f>'De la BASE'!A281</f>
        <v>626</v>
      </c>
      <c r="B285" s="30">
        <f>'De la BASE'!B281</f>
        <v>7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0.26488</v>
      </c>
      <c r="F285" s="9">
        <f>IF('De la BASE'!F281&gt;0,'De la BASE'!F281,'De la BASE'!F281+0.001)</f>
        <v>4.23808</v>
      </c>
      <c r="G285" s="15">
        <v>23377</v>
      </c>
    </row>
    <row r="286" spans="1:7" ht="12.75">
      <c r="A286" s="30" t="str">
        <f>'De la BASE'!A282</f>
        <v>626</v>
      </c>
      <c r="B286" s="30">
        <f>'De la BASE'!B282</f>
        <v>7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0.18424</v>
      </c>
      <c r="F286" s="9">
        <f>IF('De la BASE'!F282&gt;0,'De la BASE'!F282,'De la BASE'!F282+0.001)</f>
        <v>5.244448</v>
      </c>
      <c r="G286" s="15">
        <v>23408</v>
      </c>
    </row>
    <row r="287" spans="1:7" ht="12.75">
      <c r="A287" s="30" t="str">
        <f>'De la BASE'!A283</f>
        <v>626</v>
      </c>
      <c r="B287" s="30">
        <f>'De la BASE'!B283</f>
        <v>7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3.4228922</v>
      </c>
      <c r="F287" s="9">
        <f>IF('De la BASE'!F283&gt;0,'De la BASE'!F283,'De la BASE'!F283+0.001)</f>
        <v>66.9084283</v>
      </c>
      <c r="G287" s="15">
        <v>23437</v>
      </c>
    </row>
    <row r="288" spans="1:7" ht="12.75">
      <c r="A288" s="30" t="str">
        <f>'De la BASE'!A284</f>
        <v>626</v>
      </c>
      <c r="B288" s="30">
        <f>'De la BASE'!B284</f>
        <v>7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0.096212</v>
      </c>
      <c r="F288" s="9">
        <f>IF('De la BASE'!F284&gt;0,'De la BASE'!F284,'De la BASE'!F284+0.001)</f>
        <v>1.546896</v>
      </c>
      <c r="G288" s="15">
        <v>23468</v>
      </c>
    </row>
    <row r="289" spans="1:7" ht="12.75">
      <c r="A289" s="30" t="str">
        <f>'De la BASE'!A285</f>
        <v>626</v>
      </c>
      <c r="B289" s="30">
        <f>'De la BASE'!B285</f>
        <v>7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0.503177</v>
      </c>
      <c r="F289" s="9">
        <f>IF('De la BASE'!F285&gt;0,'De la BASE'!F285,'De la BASE'!F285+0.001)</f>
        <v>8.043745</v>
      </c>
      <c r="G289" s="15">
        <v>23498</v>
      </c>
    </row>
    <row r="290" spans="1:7" ht="12.75">
      <c r="A290" s="30" t="str">
        <f>'De la BASE'!A286</f>
        <v>626</v>
      </c>
      <c r="B290" s="30">
        <f>'De la BASE'!B286</f>
        <v>7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0.4087992</v>
      </c>
      <c r="F290" s="9">
        <f>IF('De la BASE'!F286&gt;0,'De la BASE'!F286,'De la BASE'!F286+0.001)</f>
        <v>6.3028984</v>
      </c>
      <c r="G290" s="15">
        <v>23529</v>
      </c>
    </row>
    <row r="291" spans="1:7" ht="12.75">
      <c r="A291" s="30" t="str">
        <f>'De la BASE'!A287</f>
        <v>626</v>
      </c>
      <c r="B291" s="30">
        <f>'De la BASE'!B287</f>
        <v>7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0.3176635</v>
      </c>
      <c r="F291" s="9">
        <f>IF('De la BASE'!F287&gt;0,'De la BASE'!F287,'De la BASE'!F287+0.001)</f>
        <v>4.5537269</v>
      </c>
      <c r="G291" s="15">
        <v>23559</v>
      </c>
    </row>
    <row r="292" spans="1:7" ht="12.75">
      <c r="A292" s="30" t="str">
        <f>'De la BASE'!A288</f>
        <v>626</v>
      </c>
      <c r="B292" s="30">
        <f>'De la BASE'!B288</f>
        <v>7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0.2491244</v>
      </c>
      <c r="F292" s="9">
        <f>IF('De la BASE'!F288&gt;0,'De la BASE'!F288,'De la BASE'!F288+0.001)</f>
        <v>3.5742251999999994</v>
      </c>
      <c r="G292" s="15">
        <v>23590</v>
      </c>
    </row>
    <row r="293" spans="1:7" ht="12.75">
      <c r="A293" s="30" t="str">
        <f>'De la BASE'!A289</f>
        <v>626</v>
      </c>
      <c r="B293" s="30">
        <f>'De la BASE'!B289</f>
        <v>7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0.1989463</v>
      </c>
      <c r="F293" s="9">
        <f>IF('De la BASE'!F289&gt;0,'De la BASE'!F289,'De la BASE'!F289+0.001)</f>
        <v>3.56773</v>
      </c>
      <c r="G293" s="15">
        <v>23621</v>
      </c>
    </row>
    <row r="294" spans="1:7" ht="12.75">
      <c r="A294" s="30" t="str">
        <f>'De la BASE'!A290</f>
        <v>626</v>
      </c>
      <c r="B294" s="30">
        <f>'De la BASE'!B290</f>
        <v>7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0.0387695</v>
      </c>
      <c r="F294" s="9">
        <f>IF('De la BASE'!F290&gt;0,'De la BASE'!F290,'De la BASE'!F290+0.001)</f>
        <v>0.570152</v>
      </c>
      <c r="G294" s="15">
        <v>23651</v>
      </c>
    </row>
    <row r="295" spans="1:7" ht="12.75">
      <c r="A295" s="30" t="str">
        <f>'De la BASE'!A291</f>
        <v>626</v>
      </c>
      <c r="B295" s="30">
        <f>'De la BASE'!B291</f>
        <v>7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0.521541</v>
      </c>
      <c r="F295" s="9">
        <f>IF('De la BASE'!F291&gt;0,'De la BASE'!F291,'De la BASE'!F291+0.001)</f>
        <v>8.526519</v>
      </c>
      <c r="G295" s="15">
        <v>23682</v>
      </c>
    </row>
    <row r="296" spans="1:7" ht="12.75">
      <c r="A296" s="30" t="str">
        <f>'De la BASE'!A292</f>
        <v>626</v>
      </c>
      <c r="B296" s="30">
        <f>'De la BASE'!B292</f>
        <v>7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0.1289115</v>
      </c>
      <c r="F296" s="9">
        <f>IF('De la BASE'!F292&gt;0,'De la BASE'!F292,'De la BASE'!F292+0.001)</f>
        <v>3.5596550000000002</v>
      </c>
      <c r="G296" s="15">
        <v>23712</v>
      </c>
    </row>
    <row r="297" spans="1:7" ht="12.75">
      <c r="A297" s="30" t="str">
        <f>'De la BASE'!A293</f>
        <v>626</v>
      </c>
      <c r="B297" s="30">
        <f>'De la BASE'!B293</f>
        <v>7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0.5694617</v>
      </c>
      <c r="F297" s="9">
        <f>IF('De la BASE'!F293&gt;0,'De la BASE'!F293,'De la BASE'!F293+0.001)</f>
        <v>12.401792700000001</v>
      </c>
      <c r="G297" s="15">
        <v>23743</v>
      </c>
    </row>
    <row r="298" spans="1:7" ht="12.75">
      <c r="A298" s="30" t="str">
        <f>'De la BASE'!A294</f>
        <v>626</v>
      </c>
      <c r="B298" s="30">
        <f>'De la BASE'!B294</f>
        <v>7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0.2515648</v>
      </c>
      <c r="F298" s="9">
        <f>IF('De la BASE'!F294&gt;0,'De la BASE'!F294,'De la BASE'!F294+0.001)</f>
        <v>10.274508</v>
      </c>
      <c r="G298" s="15">
        <v>23774</v>
      </c>
    </row>
    <row r="299" spans="1:7" ht="12.75">
      <c r="A299" s="30" t="str">
        <f>'De la BASE'!A295</f>
        <v>626</v>
      </c>
      <c r="B299" s="30">
        <f>'De la BASE'!B295</f>
        <v>7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0.8089047</v>
      </c>
      <c r="F299" s="9">
        <f>IF('De la BASE'!F295&gt;0,'De la BASE'!F295,'De la BASE'!F295+0.001)</f>
        <v>23.3421909</v>
      </c>
      <c r="G299" s="15">
        <v>23802</v>
      </c>
    </row>
    <row r="300" spans="1:7" ht="12.75">
      <c r="A300" s="30" t="str">
        <f>'De la BASE'!A296</f>
        <v>626</v>
      </c>
      <c r="B300" s="30">
        <f>'De la BASE'!B296</f>
        <v>7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0.3964877</v>
      </c>
      <c r="F300" s="9">
        <f>IF('De la BASE'!F296&gt;0,'De la BASE'!F296,'De la BASE'!F296+0.001)</f>
        <v>6.0573916</v>
      </c>
      <c r="G300" s="15">
        <v>23833</v>
      </c>
    </row>
    <row r="301" spans="1:7" ht="12.75">
      <c r="A301" s="30" t="str">
        <f>'De la BASE'!A297</f>
        <v>626</v>
      </c>
      <c r="B301" s="30">
        <f>'De la BASE'!B297</f>
        <v>7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0.1731093</v>
      </c>
      <c r="F301" s="9">
        <f>IF('De la BASE'!F297&gt;0,'De la BASE'!F297,'De la BASE'!F297+0.001)</f>
        <v>2.5771473</v>
      </c>
      <c r="G301" s="15">
        <v>23863</v>
      </c>
    </row>
    <row r="302" spans="1:7" ht="12.75">
      <c r="A302" s="30" t="str">
        <f>'De la BASE'!A298</f>
        <v>626</v>
      </c>
      <c r="B302" s="30">
        <f>'De la BASE'!B298</f>
        <v>7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0.2203782</v>
      </c>
      <c r="F302" s="9">
        <f>IF('De la BASE'!F298&gt;0,'De la BASE'!F298,'De la BASE'!F298+0.001)</f>
        <v>3.1871405999999998</v>
      </c>
      <c r="G302" s="15">
        <v>23894</v>
      </c>
    </row>
    <row r="303" spans="1:7" ht="12.75">
      <c r="A303" s="30" t="str">
        <f>'De la BASE'!A299</f>
        <v>626</v>
      </c>
      <c r="B303" s="30">
        <f>'De la BASE'!B299</f>
        <v>7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0.0788212</v>
      </c>
      <c r="F303" s="9">
        <f>IF('De la BASE'!F299&gt;0,'De la BASE'!F299,'De la BASE'!F299+0.001)</f>
        <v>1.1320848000000001</v>
      </c>
      <c r="G303" s="15">
        <v>23924</v>
      </c>
    </row>
    <row r="304" spans="1:7" ht="12.75">
      <c r="A304" s="30" t="str">
        <f>'De la BASE'!A300</f>
        <v>626</v>
      </c>
      <c r="B304" s="30">
        <f>'De la BASE'!B300</f>
        <v>7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0.0221564</v>
      </c>
      <c r="F304" s="9">
        <f>IF('De la BASE'!F300&gt;0,'De la BASE'!F300,'De la BASE'!F300+0.001)</f>
        <v>0.31799599999999995</v>
      </c>
      <c r="G304" s="15">
        <v>23955</v>
      </c>
    </row>
    <row r="305" spans="1:7" ht="12.75">
      <c r="A305" s="30" t="str">
        <f>'De la BASE'!A301</f>
        <v>626</v>
      </c>
      <c r="B305" s="30">
        <f>'De la BASE'!B301</f>
        <v>7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0.0249524</v>
      </c>
      <c r="F305" s="9">
        <f>IF('De la BASE'!F301&gt;0,'De la BASE'!F301,'De la BASE'!F301+0.001)</f>
        <v>1.6426211999999998</v>
      </c>
      <c r="G305" s="15">
        <v>23986</v>
      </c>
    </row>
    <row r="306" spans="1:7" ht="12.75">
      <c r="A306" s="30" t="str">
        <f>'De la BASE'!A302</f>
        <v>626</v>
      </c>
      <c r="B306" s="30">
        <f>'De la BASE'!B302</f>
        <v>7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2.005</v>
      </c>
      <c r="F306" s="9">
        <f>IF('De la BASE'!F302&gt;0,'De la BASE'!F302,'De la BASE'!F302+0.001)</f>
        <v>60.7916</v>
      </c>
      <c r="G306" s="15">
        <v>24016</v>
      </c>
    </row>
    <row r="307" spans="1:7" ht="12.75">
      <c r="A307" s="30" t="str">
        <f>'De la BASE'!A303</f>
        <v>626</v>
      </c>
      <c r="B307" s="30">
        <f>'De la BASE'!B303</f>
        <v>7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4.0011651</v>
      </c>
      <c r="F307" s="9">
        <f>IF('De la BASE'!F303&gt;0,'De la BASE'!F303,'De la BASE'!F303+0.001)</f>
        <v>117.8450149</v>
      </c>
      <c r="G307" s="15">
        <v>24047</v>
      </c>
    </row>
    <row r="308" spans="1:7" ht="12.75">
      <c r="A308" s="30" t="str">
        <f>'De la BASE'!A304</f>
        <v>626</v>
      </c>
      <c r="B308" s="30">
        <f>'De la BASE'!B304</f>
        <v>7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3.1231242</v>
      </c>
      <c r="F308" s="9">
        <f>IF('De la BASE'!F304&gt;0,'De la BASE'!F304,'De la BASE'!F304+0.001)</f>
        <v>64.571346</v>
      </c>
      <c r="G308" s="15">
        <v>24077</v>
      </c>
    </row>
    <row r="309" spans="1:7" ht="12.75">
      <c r="A309" s="30" t="str">
        <f>'De la BASE'!A305</f>
        <v>626</v>
      </c>
      <c r="B309" s="30">
        <f>'De la BASE'!B305</f>
        <v>7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5.6875088</v>
      </c>
      <c r="F309" s="9">
        <f>IF('De la BASE'!F305&gt;0,'De la BASE'!F305,'De la BASE'!F305+0.001)</f>
        <v>129.32402560000003</v>
      </c>
      <c r="G309" s="15">
        <v>24108</v>
      </c>
    </row>
    <row r="310" spans="1:7" ht="12.75">
      <c r="A310" s="30" t="str">
        <f>'De la BASE'!A306</f>
        <v>626</v>
      </c>
      <c r="B310" s="30">
        <f>'De la BASE'!B306</f>
        <v>7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6.9747118</v>
      </c>
      <c r="F310" s="9">
        <f>IF('De la BASE'!F306&gt;0,'De la BASE'!F306,'De la BASE'!F306+0.001)</f>
        <v>155.135201</v>
      </c>
      <c r="G310" s="15">
        <v>24139</v>
      </c>
    </row>
    <row r="311" spans="1:7" ht="12.75">
      <c r="A311" s="30" t="str">
        <f>'De la BASE'!A307</f>
        <v>626</v>
      </c>
      <c r="B311" s="30">
        <f>'De la BASE'!B307</f>
        <v>7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2.8920934</v>
      </c>
      <c r="F311" s="9">
        <f>IF('De la BASE'!F307&gt;0,'De la BASE'!F307,'De la BASE'!F307+0.001)</f>
        <v>43.8569204</v>
      </c>
      <c r="G311" s="15">
        <v>24167</v>
      </c>
    </row>
    <row r="312" spans="1:7" ht="12.75">
      <c r="A312" s="30" t="str">
        <f>'De la BASE'!A308</f>
        <v>626</v>
      </c>
      <c r="B312" s="30">
        <f>'De la BASE'!B308</f>
        <v>7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0.4516422</v>
      </c>
      <c r="F312" s="9">
        <f>IF('De la BASE'!F308&gt;0,'De la BASE'!F308,'De la BASE'!F308+0.001)</f>
        <v>15.456709200000002</v>
      </c>
      <c r="G312" s="15">
        <v>24198</v>
      </c>
    </row>
    <row r="313" spans="1:7" ht="12.75">
      <c r="A313" s="30" t="str">
        <f>'De la BASE'!A309</f>
        <v>626</v>
      </c>
      <c r="B313" s="30">
        <f>'De la BASE'!B309</f>
        <v>7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0.1232413</v>
      </c>
      <c r="F313" s="9">
        <f>IF('De la BASE'!F309&gt;0,'De la BASE'!F309,'De la BASE'!F309+0.001)</f>
        <v>1.7959886</v>
      </c>
      <c r="G313" s="15">
        <v>24228</v>
      </c>
    </row>
    <row r="314" spans="1:7" ht="12.75">
      <c r="A314" s="30" t="str">
        <f>'De la BASE'!A310</f>
        <v>626</v>
      </c>
      <c r="B314" s="30">
        <f>'De la BASE'!B310</f>
        <v>7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0.16275</v>
      </c>
      <c r="F314" s="9">
        <f>IF('De la BASE'!F310&gt;0,'De la BASE'!F310,'De la BASE'!F310+0.001)</f>
        <v>2.4088749999999997</v>
      </c>
      <c r="G314" s="15">
        <v>24259</v>
      </c>
    </row>
    <row r="315" spans="1:7" ht="12.75">
      <c r="A315" s="30" t="str">
        <f>'De la BASE'!A311</f>
        <v>626</v>
      </c>
      <c r="B315" s="30">
        <f>'De la BASE'!B311</f>
        <v>7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0.0312274</v>
      </c>
      <c r="F315" s="9">
        <f>IF('De la BASE'!F311&gt;0,'De la BASE'!F311,'De la BASE'!F311+0.001)</f>
        <v>0.4474579000000001</v>
      </c>
      <c r="G315" s="15">
        <v>24289</v>
      </c>
    </row>
    <row r="316" spans="1:7" ht="12.75">
      <c r="A316" s="30" t="str">
        <f>'De la BASE'!A312</f>
        <v>626</v>
      </c>
      <c r="B316" s="30">
        <f>'De la BASE'!B312</f>
        <v>7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0.14399</v>
      </c>
      <c r="F316" s="9">
        <f>IF('De la BASE'!F312&gt;0,'De la BASE'!F312,'De la BASE'!F312+0.001)</f>
        <v>2.070464</v>
      </c>
      <c r="G316" s="15">
        <v>24320</v>
      </c>
    </row>
    <row r="317" spans="1:7" ht="12.75">
      <c r="A317" s="30" t="str">
        <f>'De la BASE'!A313</f>
        <v>626</v>
      </c>
      <c r="B317" s="30">
        <f>'De la BASE'!B313</f>
        <v>7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0.0459004</v>
      </c>
      <c r="F317" s="9">
        <f>IF('De la BASE'!F313&gt;0,'De la BASE'!F313,'De la BASE'!F313+0.001)</f>
        <v>0.7297406999999999</v>
      </c>
      <c r="G317" s="15">
        <v>24351</v>
      </c>
    </row>
    <row r="318" spans="1:7" ht="12.75">
      <c r="A318" s="30" t="str">
        <f>'De la BASE'!A314</f>
        <v>626</v>
      </c>
      <c r="B318" s="30">
        <f>'De la BASE'!B314</f>
        <v>7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0.3545314</v>
      </c>
      <c r="F318" s="9">
        <f>IF('De la BASE'!F314&gt;0,'De la BASE'!F314,'De la BASE'!F314+0.001)</f>
        <v>38.7437906</v>
      </c>
      <c r="G318" s="15">
        <v>24381</v>
      </c>
    </row>
    <row r="319" spans="1:7" ht="12.75">
      <c r="A319" s="30" t="str">
        <f>'De la BASE'!A315</f>
        <v>626</v>
      </c>
      <c r="B319" s="30">
        <f>'De la BASE'!B315</f>
        <v>7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0.192287</v>
      </c>
      <c r="F319" s="9">
        <f>IF('De la BASE'!F315&gt;0,'De la BASE'!F315,'De la BASE'!F315+0.001)</f>
        <v>8.48325</v>
      </c>
      <c r="G319" s="15">
        <v>24412</v>
      </c>
    </row>
    <row r="320" spans="1:7" ht="12.75">
      <c r="A320" s="30" t="str">
        <f>'De la BASE'!A316</f>
        <v>626</v>
      </c>
      <c r="B320" s="30">
        <f>'De la BASE'!B316</f>
        <v>7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0.1424952</v>
      </c>
      <c r="F320" s="9">
        <f>IF('De la BASE'!F316&gt;0,'De la BASE'!F316,'De la BASE'!F316+0.001)</f>
        <v>2.7425928</v>
      </c>
      <c r="G320" s="15">
        <v>24442</v>
      </c>
    </row>
    <row r="321" spans="1:7" ht="12.75">
      <c r="A321" s="30" t="str">
        <f>'De la BASE'!A317</f>
        <v>626</v>
      </c>
      <c r="B321" s="30">
        <f>'De la BASE'!B317</f>
        <v>7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0.11556</v>
      </c>
      <c r="F321" s="9">
        <f>IF('De la BASE'!F317&gt;0,'De la BASE'!F317,'De la BASE'!F317+0.001)</f>
        <v>6.943872</v>
      </c>
      <c r="G321" s="15">
        <v>24473</v>
      </c>
    </row>
    <row r="322" spans="1:7" ht="12.75">
      <c r="A322" s="30" t="str">
        <f>'De la BASE'!A318</f>
        <v>626</v>
      </c>
      <c r="B322" s="30">
        <f>'De la BASE'!B318</f>
        <v>7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0.222852</v>
      </c>
      <c r="F322" s="9">
        <f>IF('De la BASE'!F318&gt;0,'De la BASE'!F318,'De la BASE'!F318+0.001)</f>
        <v>15.3879306</v>
      </c>
      <c r="G322" s="15">
        <v>24504</v>
      </c>
    </row>
    <row r="323" spans="1:7" ht="12.75">
      <c r="A323" s="30" t="str">
        <f>'De la BASE'!A319</f>
        <v>626</v>
      </c>
      <c r="B323" s="30">
        <f>'De la BASE'!B319</f>
        <v>7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0.3929396</v>
      </c>
      <c r="F323" s="9">
        <f>IF('De la BASE'!F319&gt;0,'De la BASE'!F319,'De la BASE'!F319+0.001)</f>
        <v>19.3641636</v>
      </c>
      <c r="G323" s="15">
        <v>24532</v>
      </c>
    </row>
    <row r="324" spans="1:7" ht="12.75">
      <c r="A324" s="30" t="str">
        <f>'De la BASE'!A320</f>
        <v>626</v>
      </c>
      <c r="B324" s="30">
        <f>'De la BASE'!B320</f>
        <v>7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0.0877012</v>
      </c>
      <c r="F324" s="9">
        <f>IF('De la BASE'!F320&gt;0,'De la BASE'!F320,'De la BASE'!F320+0.001)</f>
        <v>2.6110868</v>
      </c>
      <c r="G324" s="15">
        <v>24563</v>
      </c>
    </row>
    <row r="325" spans="1:7" ht="12.75">
      <c r="A325" s="30" t="str">
        <f>'De la BASE'!A321</f>
        <v>626</v>
      </c>
      <c r="B325" s="30">
        <f>'De la BASE'!B321</f>
        <v>7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0.1458182</v>
      </c>
      <c r="F325" s="9">
        <f>IF('De la BASE'!F321&gt;0,'De la BASE'!F321,'De la BASE'!F321+0.001)</f>
        <v>6.987275899999999</v>
      </c>
      <c r="G325" s="15">
        <v>24593</v>
      </c>
    </row>
    <row r="326" spans="1:7" ht="12.75">
      <c r="A326" s="30" t="str">
        <f>'De la BASE'!A322</f>
        <v>626</v>
      </c>
      <c r="B326" s="30">
        <f>'De la BASE'!B322</f>
        <v>7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0.2042172</v>
      </c>
      <c r="F326" s="9">
        <f>IF('De la BASE'!F322&gt;0,'De la BASE'!F322,'De la BASE'!F322+0.001)</f>
        <v>2.99376</v>
      </c>
      <c r="G326" s="15">
        <v>24624</v>
      </c>
    </row>
    <row r="327" spans="1:7" ht="12.75">
      <c r="A327" s="30" t="str">
        <f>'De la BASE'!A323</f>
        <v>626</v>
      </c>
      <c r="B327" s="30">
        <f>'De la BASE'!B323</f>
        <v>7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0.039372</v>
      </c>
      <c r="F327" s="9">
        <f>IF('De la BASE'!F323&gt;0,'De la BASE'!F323,'De la BASE'!F323+0.001)</f>
        <v>0.564876</v>
      </c>
      <c r="G327" s="15">
        <v>24654</v>
      </c>
    </row>
    <row r="328" spans="1:7" ht="12.75">
      <c r="A328" s="30" t="str">
        <f>'De la BASE'!A324</f>
        <v>626</v>
      </c>
      <c r="B328" s="30">
        <f>'De la BASE'!B324</f>
        <v>7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0.00772</v>
      </c>
      <c r="F328" s="9">
        <f>IF('De la BASE'!F324&gt;0,'De la BASE'!F324,'De la BASE'!F324+0.001)</f>
        <v>0.11088</v>
      </c>
      <c r="G328" s="15">
        <v>24685</v>
      </c>
    </row>
    <row r="329" spans="1:7" ht="12.75">
      <c r="A329" s="30" t="str">
        <f>'De la BASE'!A325</f>
        <v>626</v>
      </c>
      <c r="B329" s="30">
        <f>'De la BASE'!B325</f>
        <v>7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0.0024288</v>
      </c>
      <c r="F329" s="9">
        <f>IF('De la BASE'!F325&gt;0,'De la BASE'!F325,'De la BASE'!F325+0.001)</f>
        <v>0.0374418</v>
      </c>
      <c r="G329" s="15">
        <v>24716</v>
      </c>
    </row>
    <row r="330" spans="1:7" ht="12.75">
      <c r="A330" s="30" t="str">
        <f>'De la BASE'!A326</f>
        <v>626</v>
      </c>
      <c r="B330" s="30">
        <f>'De la BASE'!B326</f>
        <v>7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0.055484</v>
      </c>
      <c r="F330" s="9">
        <f>IF('De la BASE'!F326&gt;0,'De la BASE'!F326,'De la BASE'!F326+0.001)</f>
        <v>1.8072652</v>
      </c>
      <c r="G330" s="15">
        <v>24746</v>
      </c>
    </row>
    <row r="331" spans="1:7" ht="12.75">
      <c r="A331" s="30" t="str">
        <f>'De la BASE'!A327</f>
        <v>626</v>
      </c>
      <c r="B331" s="30">
        <f>'De la BASE'!B327</f>
        <v>7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0.2189748</v>
      </c>
      <c r="F331" s="9">
        <f>IF('De la BASE'!F327&gt;0,'De la BASE'!F327,'De la BASE'!F327+0.001)</f>
        <v>12.216139599999998</v>
      </c>
      <c r="G331" s="15">
        <v>24777</v>
      </c>
    </row>
    <row r="332" spans="1:7" ht="12.75">
      <c r="A332" s="30" t="str">
        <f>'De la BASE'!A328</f>
        <v>626</v>
      </c>
      <c r="B332" s="30">
        <f>'De la BASE'!B328</f>
        <v>7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0.0907204</v>
      </c>
      <c r="F332" s="9">
        <f>IF('De la BASE'!F328&gt;0,'De la BASE'!F328,'De la BASE'!F328+0.001)</f>
        <v>1.639428</v>
      </c>
      <c r="G332" s="15">
        <v>24807</v>
      </c>
    </row>
    <row r="333" spans="1:7" ht="12.75">
      <c r="A333" s="30" t="str">
        <f>'De la BASE'!A329</f>
        <v>626</v>
      </c>
      <c r="B333" s="30">
        <f>'De la BASE'!B329</f>
        <v>7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0.049932</v>
      </c>
      <c r="F333" s="9">
        <f>IF('De la BASE'!F329&gt;0,'De la BASE'!F329,'De la BASE'!F329+0.001)</f>
        <v>0.881256</v>
      </c>
      <c r="G333" s="15">
        <v>24838</v>
      </c>
    </row>
    <row r="334" spans="1:7" ht="12.75">
      <c r="A334" s="30" t="str">
        <f>'De la BASE'!A330</f>
        <v>626</v>
      </c>
      <c r="B334" s="30">
        <f>'De la BASE'!B330</f>
        <v>7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1.206025</v>
      </c>
      <c r="F334" s="9">
        <f>IF('De la BASE'!F330&gt;0,'De la BASE'!F330,'De la BASE'!F330+0.001)</f>
        <v>47.5237325</v>
      </c>
      <c r="G334" s="15">
        <v>24869</v>
      </c>
    </row>
    <row r="335" spans="1:7" ht="12.75">
      <c r="A335" s="30" t="str">
        <f>'De la BASE'!A331</f>
        <v>626</v>
      </c>
      <c r="B335" s="30">
        <f>'De la BASE'!B331</f>
        <v>7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2.4501576</v>
      </c>
      <c r="F335" s="9">
        <f>IF('De la BASE'!F331&gt;0,'De la BASE'!F331,'De la BASE'!F331+0.001)</f>
        <v>61.1054456</v>
      </c>
      <c r="G335" s="15">
        <v>24898</v>
      </c>
    </row>
    <row r="336" spans="1:7" ht="12.75">
      <c r="A336" s="30" t="str">
        <f>'De la BASE'!A332</f>
        <v>626</v>
      </c>
      <c r="B336" s="30">
        <f>'De la BASE'!B332</f>
        <v>7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2.042145</v>
      </c>
      <c r="F336" s="9">
        <f>IF('De la BASE'!F332&gt;0,'De la BASE'!F332,'De la BASE'!F332+0.001)</f>
        <v>75.33246</v>
      </c>
      <c r="G336" s="15">
        <v>24929</v>
      </c>
    </row>
    <row r="337" spans="1:7" ht="12.75">
      <c r="A337" s="30" t="str">
        <f>'De la BASE'!A333</f>
        <v>626</v>
      </c>
      <c r="B337" s="30">
        <f>'De la BASE'!B333</f>
        <v>7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0.3519243</v>
      </c>
      <c r="F337" s="9">
        <f>IF('De la BASE'!F333&gt;0,'De la BASE'!F333,'De la BASE'!F333+0.001)</f>
        <v>8.1123063</v>
      </c>
      <c r="G337" s="15">
        <v>24959</v>
      </c>
    </row>
    <row r="338" spans="1:7" ht="12.75">
      <c r="A338" s="30" t="str">
        <f>'De la BASE'!A334</f>
        <v>626</v>
      </c>
      <c r="B338" s="30">
        <f>'De la BASE'!B334</f>
        <v>7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0.2782917</v>
      </c>
      <c r="F338" s="9">
        <f>IF('De la BASE'!F334&gt;0,'De la BASE'!F334,'De la BASE'!F334+0.001)</f>
        <v>3.9852522</v>
      </c>
      <c r="G338" s="15">
        <v>24990</v>
      </c>
    </row>
    <row r="339" spans="1:7" ht="12.75">
      <c r="A339" s="30" t="str">
        <f>'De la BASE'!A335</f>
        <v>626</v>
      </c>
      <c r="B339" s="30">
        <f>'De la BASE'!B335</f>
        <v>7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0.2178584</v>
      </c>
      <c r="F339" s="9">
        <f>IF('De la BASE'!F335&gt;0,'De la BASE'!F335,'De la BASE'!F335+0.001)</f>
        <v>3.1256472</v>
      </c>
      <c r="G339" s="15">
        <v>25020</v>
      </c>
    </row>
    <row r="340" spans="1:7" ht="12.75">
      <c r="A340" s="30" t="str">
        <f>'De la BASE'!A336</f>
        <v>626</v>
      </c>
      <c r="B340" s="30">
        <f>'De la BASE'!B336</f>
        <v>7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0.175788</v>
      </c>
      <c r="F340" s="9">
        <f>IF('De la BASE'!F336&gt;0,'De la BASE'!F336,'De la BASE'!F336+0.001)</f>
        <v>2.6670945999999995</v>
      </c>
      <c r="G340" s="15">
        <v>25051</v>
      </c>
    </row>
    <row r="341" spans="1:7" ht="12.75">
      <c r="A341" s="30" t="str">
        <f>'De la BASE'!A337</f>
        <v>626</v>
      </c>
      <c r="B341" s="30">
        <f>'De la BASE'!B337</f>
        <v>7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0.1419015</v>
      </c>
      <c r="F341" s="9">
        <f>IF('De la BASE'!F337&gt;0,'De la BASE'!F337,'De la BASE'!F337+0.001)</f>
        <v>2.0677605</v>
      </c>
      <c r="G341" s="15">
        <v>25082</v>
      </c>
    </row>
    <row r="342" spans="1:7" ht="12.75">
      <c r="A342" s="30" t="str">
        <f>'De la BASE'!A338</f>
        <v>626</v>
      </c>
      <c r="B342" s="30">
        <f>'De la BASE'!B338</f>
        <v>7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0.153225</v>
      </c>
      <c r="F342" s="9">
        <f>IF('De la BASE'!F338&gt;0,'De la BASE'!F338,'De la BASE'!F338+0.001)</f>
        <v>4.04865</v>
      </c>
      <c r="G342" s="15">
        <v>25112</v>
      </c>
    </row>
    <row r="343" spans="1:7" ht="12.75">
      <c r="A343" s="30" t="str">
        <f>'De la BASE'!A339</f>
        <v>626</v>
      </c>
      <c r="B343" s="30">
        <f>'De la BASE'!B339</f>
        <v>7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0.200873</v>
      </c>
      <c r="F343" s="9">
        <f>IF('De la BASE'!F339&gt;0,'De la BASE'!F339,'De la BASE'!F339+0.001)</f>
        <v>8.5190465</v>
      </c>
      <c r="G343" s="15">
        <v>25143</v>
      </c>
    </row>
    <row r="344" spans="1:7" ht="12.75">
      <c r="A344" s="30" t="str">
        <f>'De la BASE'!A340</f>
        <v>626</v>
      </c>
      <c r="B344" s="30">
        <f>'De la BASE'!B340</f>
        <v>7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0.0525546</v>
      </c>
      <c r="F344" s="9">
        <f>IF('De la BASE'!F340&gt;0,'De la BASE'!F340,'De la BASE'!F340+0.001)</f>
        <v>1.9970748</v>
      </c>
      <c r="G344" s="15">
        <v>25173</v>
      </c>
    </row>
    <row r="345" spans="1:7" ht="12.75">
      <c r="A345" s="30" t="str">
        <f>'De la BASE'!A341</f>
        <v>626</v>
      </c>
      <c r="B345" s="30">
        <f>'De la BASE'!B341</f>
        <v>7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0.011562</v>
      </c>
      <c r="F345" s="9">
        <f>IF('De la BASE'!F341&gt;0,'De la BASE'!F341,'De la BASE'!F341+0.001)</f>
        <v>0.279005</v>
      </c>
      <c r="G345" s="15">
        <v>25204</v>
      </c>
    </row>
    <row r="346" spans="1:7" ht="12.75">
      <c r="A346" s="30" t="str">
        <f>'De la BASE'!A342</f>
        <v>626</v>
      </c>
      <c r="B346" s="30">
        <f>'De la BASE'!B342</f>
        <v>7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0.00596</v>
      </c>
      <c r="F346" s="9">
        <f>IF('De la BASE'!F342&gt;0,'De la BASE'!F342,'De la BASE'!F342+0.001)</f>
        <v>0.12394000000000001</v>
      </c>
      <c r="G346" s="15">
        <v>25235</v>
      </c>
    </row>
    <row r="347" spans="1:7" ht="12.75">
      <c r="A347" s="30" t="str">
        <f>'De la BASE'!A343</f>
        <v>626</v>
      </c>
      <c r="B347" s="30">
        <f>'De la BASE'!B343</f>
        <v>7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1.7633124</v>
      </c>
      <c r="F347" s="9">
        <f>IF('De la BASE'!F343&gt;0,'De la BASE'!F343,'De la BASE'!F343+0.001)</f>
        <v>45.3750084</v>
      </c>
      <c r="G347" s="15">
        <v>25263</v>
      </c>
    </row>
    <row r="348" spans="1:7" ht="12.75">
      <c r="A348" s="30" t="str">
        <f>'De la BASE'!A344</f>
        <v>626</v>
      </c>
      <c r="B348" s="30">
        <f>'De la BASE'!B344</f>
        <v>7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3.1179522</v>
      </c>
      <c r="F348" s="9">
        <f>IF('De la BASE'!F344&gt;0,'De la BASE'!F344,'De la BASE'!F344+0.001)</f>
        <v>49.5093016</v>
      </c>
      <c r="G348" s="15">
        <v>25294</v>
      </c>
    </row>
    <row r="349" spans="1:7" ht="12.75">
      <c r="A349" s="30" t="str">
        <f>'De la BASE'!A345</f>
        <v>626</v>
      </c>
      <c r="B349" s="30">
        <f>'De la BASE'!B345</f>
        <v>7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1.3402857</v>
      </c>
      <c r="F349" s="9">
        <f>IF('De la BASE'!F345&gt;0,'De la BASE'!F345,'De la BASE'!F345+0.001)</f>
        <v>27.516399299999996</v>
      </c>
      <c r="G349" s="15">
        <v>25324</v>
      </c>
    </row>
    <row r="350" spans="1:7" ht="12.75">
      <c r="A350" s="30" t="str">
        <f>'De la BASE'!A346</f>
        <v>626</v>
      </c>
      <c r="B350" s="30">
        <f>'De la BASE'!B346</f>
        <v>7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0.2571156</v>
      </c>
      <c r="F350" s="9">
        <f>IF('De la BASE'!F346&gt;0,'De la BASE'!F346,'De la BASE'!F346+0.001)</f>
        <v>4.1461686</v>
      </c>
      <c r="G350" s="15">
        <v>25355</v>
      </c>
    </row>
    <row r="351" spans="1:7" ht="12.75">
      <c r="A351" s="30" t="str">
        <f>'De la BASE'!A347</f>
        <v>626</v>
      </c>
      <c r="B351" s="30">
        <f>'De la BASE'!B347</f>
        <v>7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0.1384196</v>
      </c>
      <c r="F351" s="9">
        <f>IF('De la BASE'!F347&gt;0,'De la BASE'!F347,'De la BASE'!F347+0.001)</f>
        <v>1.984851</v>
      </c>
      <c r="G351" s="15">
        <v>25385</v>
      </c>
    </row>
    <row r="352" spans="1:7" ht="12.75">
      <c r="A352" s="30" t="str">
        <f>'De la BASE'!A348</f>
        <v>626</v>
      </c>
      <c r="B352" s="30">
        <f>'De la BASE'!B348</f>
        <v>7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0.0152075</v>
      </c>
      <c r="F352" s="9">
        <f>IF('De la BASE'!F348&gt;0,'De la BASE'!F348,'De la BASE'!F348+0.001)</f>
        <v>0.2187115</v>
      </c>
      <c r="G352" s="15">
        <v>25416</v>
      </c>
    </row>
    <row r="353" spans="1:7" ht="12.75">
      <c r="A353" s="30" t="str">
        <f>'De la BASE'!A349</f>
        <v>626</v>
      </c>
      <c r="B353" s="30">
        <f>'De la BASE'!B349</f>
        <v>7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0.03219</v>
      </c>
      <c r="F353" s="9">
        <f>IF('De la BASE'!F349&gt;0,'De la BASE'!F349,'De la BASE'!F349+0.001)</f>
        <v>0.46941900000000003</v>
      </c>
      <c r="G353" s="15">
        <v>25447</v>
      </c>
    </row>
    <row r="354" spans="1:7" ht="12.75">
      <c r="A354" s="30" t="str">
        <f>'De la BASE'!A350</f>
        <v>626</v>
      </c>
      <c r="B354" s="30">
        <f>'De la BASE'!B350</f>
        <v>7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0.178038</v>
      </c>
      <c r="F354" s="9">
        <f>IF('De la BASE'!F350&gt;0,'De la BASE'!F350,'De la BASE'!F350+0.001)</f>
        <v>4.5646965</v>
      </c>
      <c r="G354" s="15">
        <v>25477</v>
      </c>
    </row>
    <row r="355" spans="1:7" ht="12.75">
      <c r="A355" s="30" t="str">
        <f>'De la BASE'!A351</f>
        <v>626</v>
      </c>
      <c r="B355" s="30">
        <f>'De la BASE'!B351</f>
        <v>7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1.0165376</v>
      </c>
      <c r="F355" s="9">
        <f>IF('De la BASE'!F351&gt;0,'De la BASE'!F351,'De la BASE'!F351+0.001)</f>
        <v>32.050257599999995</v>
      </c>
      <c r="G355" s="15">
        <v>25508</v>
      </c>
    </row>
    <row r="356" spans="1:7" ht="12.75">
      <c r="A356" s="30" t="str">
        <f>'De la BASE'!A352</f>
        <v>626</v>
      </c>
      <c r="B356" s="30">
        <f>'De la BASE'!B352</f>
        <v>7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0.7182604</v>
      </c>
      <c r="F356" s="9">
        <f>IF('De la BASE'!F352&gt;0,'De la BASE'!F352,'De la BASE'!F352+0.001)</f>
        <v>16.050357400000003</v>
      </c>
      <c r="G356" s="15">
        <v>25538</v>
      </c>
    </row>
    <row r="357" spans="1:7" ht="12.75">
      <c r="A357" s="30" t="str">
        <f>'De la BASE'!A353</f>
        <v>626</v>
      </c>
      <c r="B357" s="30">
        <f>'De la BASE'!B353</f>
        <v>7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13.7821125</v>
      </c>
      <c r="F357" s="9">
        <f>IF('De la BASE'!F353&gt;0,'De la BASE'!F353,'De la BASE'!F353+0.001)</f>
        <v>276.49037999999996</v>
      </c>
      <c r="G357" s="15">
        <v>25569</v>
      </c>
    </row>
    <row r="358" spans="1:7" ht="12.75">
      <c r="A358" s="30" t="str">
        <f>'De la BASE'!A354</f>
        <v>626</v>
      </c>
      <c r="B358" s="30">
        <f>'De la BASE'!B354</f>
        <v>7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3.1156951</v>
      </c>
      <c r="F358" s="9">
        <f>IF('De la BASE'!F354&gt;0,'De la BASE'!F354,'De la BASE'!F354+0.001)</f>
        <v>46.113967099999996</v>
      </c>
      <c r="G358" s="15">
        <v>25600</v>
      </c>
    </row>
    <row r="359" spans="1:7" ht="12.75">
      <c r="A359" s="30" t="str">
        <f>'De la BASE'!A355</f>
        <v>626</v>
      </c>
      <c r="B359" s="30">
        <f>'De la BASE'!B355</f>
        <v>7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1.092875</v>
      </c>
      <c r="F359" s="9">
        <f>IF('De la BASE'!F355&gt;0,'De la BASE'!F355,'De la BASE'!F355+0.001)</f>
        <v>17.941885</v>
      </c>
      <c r="G359" s="15">
        <v>25628</v>
      </c>
    </row>
    <row r="360" spans="1:7" ht="12.75">
      <c r="A360" s="30" t="str">
        <f>'De la BASE'!A356</f>
        <v>626</v>
      </c>
      <c r="B360" s="30">
        <f>'De la BASE'!B356</f>
        <v>7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0.3514472</v>
      </c>
      <c r="F360" s="9">
        <f>IF('De la BASE'!F356&gt;0,'De la BASE'!F356,'De la BASE'!F356+0.001)</f>
        <v>5.1604787000000005</v>
      </c>
      <c r="G360" s="15">
        <v>25659</v>
      </c>
    </row>
    <row r="361" spans="1:7" ht="12.75">
      <c r="A361" s="30" t="str">
        <f>'De la BASE'!A357</f>
        <v>626</v>
      </c>
      <c r="B361" s="30">
        <f>'De la BASE'!B357</f>
        <v>7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0.2099955</v>
      </c>
      <c r="F361" s="9">
        <f>IF('De la BASE'!F357&gt;0,'De la BASE'!F357,'De la BASE'!F357+0.001)</f>
        <v>8.4876363</v>
      </c>
      <c r="G361" s="15">
        <v>25689</v>
      </c>
    </row>
    <row r="362" spans="1:7" ht="12.75">
      <c r="A362" s="30" t="str">
        <f>'De la BASE'!A358</f>
        <v>626</v>
      </c>
      <c r="B362" s="30">
        <f>'De la BASE'!B358</f>
        <v>7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0.2555806</v>
      </c>
      <c r="F362" s="9">
        <f>IF('De la BASE'!F358&gt;0,'De la BASE'!F358,'De la BASE'!F358+0.001)</f>
        <v>6.7269217999999995</v>
      </c>
      <c r="G362" s="15">
        <v>25720</v>
      </c>
    </row>
    <row r="363" spans="1:7" ht="12.75">
      <c r="A363" s="30" t="str">
        <f>'De la BASE'!A359</f>
        <v>626</v>
      </c>
      <c r="B363" s="30">
        <f>'De la BASE'!B359</f>
        <v>7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0.1662888</v>
      </c>
      <c r="F363" s="9">
        <f>IF('De la BASE'!F359&gt;0,'De la BASE'!F359,'De la BASE'!F359+0.001)</f>
        <v>2.384478</v>
      </c>
      <c r="G363" s="15">
        <v>25750</v>
      </c>
    </row>
    <row r="364" spans="1:7" ht="12.75">
      <c r="A364" s="30" t="str">
        <f>'De la BASE'!A360</f>
        <v>626</v>
      </c>
      <c r="B364" s="30">
        <f>'De la BASE'!B360</f>
        <v>7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0.0470799</v>
      </c>
      <c r="F364" s="9">
        <f>IF('De la BASE'!F360&gt;0,'De la BASE'!F360,'De la BASE'!F360+0.001)</f>
        <v>0.7160967</v>
      </c>
      <c r="G364" s="15">
        <v>25781</v>
      </c>
    </row>
    <row r="365" spans="1:7" ht="12.75">
      <c r="A365" s="30" t="str">
        <f>'De la BASE'!A361</f>
        <v>626</v>
      </c>
      <c r="B365" s="30">
        <f>'De la BASE'!B361</f>
        <v>7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0.0354744</v>
      </c>
      <c r="F365" s="9">
        <f>IF('De la BASE'!F361&gt;0,'De la BASE'!F361,'De la BASE'!F361+0.001)</f>
        <v>0.5221008</v>
      </c>
      <c r="G365" s="15">
        <v>25812</v>
      </c>
    </row>
    <row r="366" spans="1:7" ht="12.75">
      <c r="A366" s="30" t="str">
        <f>'De la BASE'!A362</f>
        <v>626</v>
      </c>
      <c r="B366" s="30">
        <f>'De la BASE'!B362</f>
        <v>7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0.0078948</v>
      </c>
      <c r="F366" s="9">
        <f>IF('De la BASE'!F362&gt;0,'De la BASE'!F362,'De la BASE'!F362+0.001)</f>
        <v>0.11303640000000001</v>
      </c>
      <c r="G366" s="15">
        <v>25842</v>
      </c>
    </row>
    <row r="367" spans="1:7" ht="12.75">
      <c r="A367" s="30" t="str">
        <f>'De la BASE'!A363</f>
        <v>626</v>
      </c>
      <c r="B367" s="30">
        <f>'De la BASE'!B363</f>
        <v>7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0.0750825</v>
      </c>
      <c r="F367" s="9">
        <f>IF('De la BASE'!F363&gt;0,'De la BASE'!F363,'De la BASE'!F363+0.001)</f>
        <v>3.0059625</v>
      </c>
      <c r="G367" s="15">
        <v>25873</v>
      </c>
    </row>
    <row r="368" spans="1:7" ht="12.75">
      <c r="A368" s="30" t="str">
        <f>'De la BASE'!A364</f>
        <v>626</v>
      </c>
      <c r="B368" s="30">
        <f>'De la BASE'!B364</f>
        <v>7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0.2928668</v>
      </c>
      <c r="F368" s="9">
        <f>IF('De la BASE'!F364&gt;0,'De la BASE'!F364,'De la BASE'!F364+0.001)</f>
        <v>7.4721872000000005</v>
      </c>
      <c r="G368" s="15">
        <v>25903</v>
      </c>
    </row>
    <row r="369" spans="1:7" ht="12.75">
      <c r="A369" s="30" t="str">
        <f>'De la BASE'!A365</f>
        <v>626</v>
      </c>
      <c r="B369" s="30">
        <f>'De la BASE'!B365</f>
        <v>7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1.1833512</v>
      </c>
      <c r="F369" s="9">
        <f>IF('De la BASE'!F365&gt;0,'De la BASE'!F365,'De la BASE'!F365+0.001)</f>
        <v>32.366661</v>
      </c>
      <c r="G369" s="15">
        <v>25934</v>
      </c>
    </row>
    <row r="370" spans="1:7" ht="12.75">
      <c r="A370" s="30" t="str">
        <f>'De la BASE'!A366</f>
        <v>626</v>
      </c>
      <c r="B370" s="30">
        <f>'De la BASE'!B366</f>
        <v>7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1.5781184</v>
      </c>
      <c r="F370" s="9">
        <f>IF('De la BASE'!F366&gt;0,'De la BASE'!F366,'De la BASE'!F366+0.001)</f>
        <v>22.7753056</v>
      </c>
      <c r="G370" s="15">
        <v>25965</v>
      </c>
    </row>
    <row r="371" spans="1:7" ht="12.75">
      <c r="A371" s="30" t="str">
        <f>'De la BASE'!A367</f>
        <v>626</v>
      </c>
      <c r="B371" s="30">
        <f>'De la BASE'!B367</f>
        <v>7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0.5967767</v>
      </c>
      <c r="F371" s="9">
        <f>IF('De la BASE'!F367&gt;0,'De la BASE'!F367,'De la BASE'!F367+0.001)</f>
        <v>14.912169200000001</v>
      </c>
      <c r="G371" s="15">
        <v>25993</v>
      </c>
    </row>
    <row r="372" spans="1:7" ht="12.75">
      <c r="A372" s="30" t="str">
        <f>'De la BASE'!A368</f>
        <v>626</v>
      </c>
      <c r="B372" s="30">
        <f>'De la BASE'!B368</f>
        <v>7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2.133852</v>
      </c>
      <c r="F372" s="9">
        <f>IF('De la BASE'!F368&gt;0,'De la BASE'!F368,'De la BASE'!F368+0.001)</f>
        <v>110.234504</v>
      </c>
      <c r="G372" s="15">
        <v>26024</v>
      </c>
    </row>
    <row r="373" spans="1:7" ht="12.75">
      <c r="A373" s="30" t="str">
        <f>'De la BASE'!A369</f>
        <v>626</v>
      </c>
      <c r="B373" s="30">
        <f>'De la BASE'!B369</f>
        <v>7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3.2760582</v>
      </c>
      <c r="F373" s="9">
        <f>IF('De la BASE'!F369&gt;0,'De la BASE'!F369,'De la BASE'!F369+0.001)</f>
        <v>71.5780623</v>
      </c>
      <c r="G373" s="15">
        <v>26054</v>
      </c>
    </row>
    <row r="374" spans="1:7" ht="12.75">
      <c r="A374" s="30" t="str">
        <f>'De la BASE'!A370</f>
        <v>626</v>
      </c>
      <c r="B374" s="30">
        <f>'De la BASE'!B370</f>
        <v>7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2.298582</v>
      </c>
      <c r="F374" s="9">
        <f>IF('De la BASE'!F370&gt;0,'De la BASE'!F370,'De la BASE'!F370+0.001)</f>
        <v>64.39752</v>
      </c>
      <c r="G374" s="15">
        <v>26085</v>
      </c>
    </row>
    <row r="375" spans="1:7" ht="12.75">
      <c r="A375" s="30" t="str">
        <f>'De la BASE'!A371</f>
        <v>626</v>
      </c>
      <c r="B375" s="30">
        <f>'De la BASE'!B371</f>
        <v>7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0.5078472</v>
      </c>
      <c r="F375" s="9">
        <f>IF('De la BASE'!F371&gt;0,'De la BASE'!F371,'De la BASE'!F371+0.001)</f>
        <v>8.2849956</v>
      </c>
      <c r="G375" s="15">
        <v>26115</v>
      </c>
    </row>
    <row r="376" spans="1:7" ht="12.75">
      <c r="A376" s="30" t="str">
        <f>'De la BASE'!A372</f>
        <v>626</v>
      </c>
      <c r="B376" s="30">
        <f>'De la BASE'!B372</f>
        <v>7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0.122246</v>
      </c>
      <c r="F376" s="9">
        <f>IF('De la BASE'!F372&gt;0,'De la BASE'!F372,'De la BASE'!F372+0.001)</f>
        <v>1.7677415</v>
      </c>
      <c r="G376" s="15">
        <v>26146</v>
      </c>
    </row>
    <row r="377" spans="1:7" ht="12.75">
      <c r="A377" s="30" t="str">
        <f>'De la BASE'!A373</f>
        <v>626</v>
      </c>
      <c r="B377" s="30">
        <f>'De la BASE'!B373</f>
        <v>7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0.0358208</v>
      </c>
      <c r="F377" s="9">
        <f>IF('De la BASE'!F373&gt;0,'De la BASE'!F373,'De la BASE'!F373+0.001)</f>
        <v>0.5133696</v>
      </c>
      <c r="G377" s="15">
        <v>26177</v>
      </c>
    </row>
    <row r="378" spans="1:7" ht="12.75">
      <c r="A378" s="30" t="str">
        <f>'De la BASE'!A374</f>
        <v>626</v>
      </c>
      <c r="B378" s="30">
        <f>'De la BASE'!B374</f>
        <v>7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0.0378714</v>
      </c>
      <c r="F378" s="9">
        <f>IF('De la BASE'!F374&gt;0,'De la BASE'!F374,'De la BASE'!F374+0.001)</f>
        <v>0.5547514</v>
      </c>
      <c r="G378" s="15">
        <v>26207</v>
      </c>
    </row>
    <row r="379" spans="1:7" ht="12.75">
      <c r="A379" s="30" t="str">
        <f>'De la BASE'!A375</f>
        <v>626</v>
      </c>
      <c r="B379" s="30">
        <f>'De la BASE'!B375</f>
        <v>7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0.030996</v>
      </c>
      <c r="F379" s="9">
        <f>IF('De la BASE'!F375&gt;0,'De la BASE'!F375,'De la BASE'!F375+0.001)</f>
        <v>0.447146</v>
      </c>
      <c r="G379" s="15">
        <v>26238</v>
      </c>
    </row>
    <row r="380" spans="1:7" ht="12.75">
      <c r="A380" s="30" t="str">
        <f>'De la BASE'!A376</f>
        <v>626</v>
      </c>
      <c r="B380" s="30">
        <f>'De la BASE'!B376</f>
        <v>7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0.062868</v>
      </c>
      <c r="F380" s="9">
        <f>IF('De la BASE'!F376&gt;0,'De la BASE'!F376,'De la BASE'!F376+0.001)</f>
        <v>0.945724</v>
      </c>
      <c r="G380" s="15">
        <v>26268</v>
      </c>
    </row>
    <row r="381" spans="1:7" ht="12.75">
      <c r="A381" s="30" t="str">
        <f>'De la BASE'!A377</f>
        <v>626</v>
      </c>
      <c r="B381" s="30">
        <f>'De la BASE'!B377</f>
        <v>7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0.4064904</v>
      </c>
      <c r="F381" s="9">
        <f>IF('De la BASE'!F377&gt;0,'De la BASE'!F377,'De la BASE'!F377+0.001)</f>
        <v>19.692477</v>
      </c>
      <c r="G381" s="15">
        <v>26299</v>
      </c>
    </row>
    <row r="382" spans="1:7" ht="12.75">
      <c r="A382" s="30" t="str">
        <f>'De la BASE'!A378</f>
        <v>626</v>
      </c>
      <c r="B382" s="30">
        <f>'De la BASE'!B378</f>
        <v>7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7.6705902</v>
      </c>
      <c r="F382" s="9">
        <f>IF('De la BASE'!F378&gt;0,'De la BASE'!F378,'De la BASE'!F378+0.001)</f>
        <v>163.0492122</v>
      </c>
      <c r="G382" s="15">
        <v>26330</v>
      </c>
    </row>
    <row r="383" spans="1:7" ht="12.75">
      <c r="A383" s="30" t="str">
        <f>'De la BASE'!A379</f>
        <v>626</v>
      </c>
      <c r="B383" s="30">
        <f>'De la BASE'!B379</f>
        <v>7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3.5261637</v>
      </c>
      <c r="F383" s="9">
        <f>IF('De la BASE'!F379&gt;0,'De la BASE'!F379,'De la BASE'!F379+0.001)</f>
        <v>86.7379625</v>
      </c>
      <c r="G383" s="15">
        <v>26359</v>
      </c>
    </row>
    <row r="384" spans="1:7" ht="12.75">
      <c r="A384" s="30" t="str">
        <f>'De la BASE'!A380</f>
        <v>626</v>
      </c>
      <c r="B384" s="30">
        <f>'De la BASE'!B380</f>
        <v>7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1.2411711</v>
      </c>
      <c r="F384" s="9">
        <f>IF('De la BASE'!F380&gt;0,'De la BASE'!F380,'De la BASE'!F380+0.001)</f>
        <v>20.2406364</v>
      </c>
      <c r="G384" s="15">
        <v>26390</v>
      </c>
    </row>
    <row r="385" spans="1:7" ht="12.75">
      <c r="A385" s="30" t="str">
        <f>'De la BASE'!A381</f>
        <v>626</v>
      </c>
      <c r="B385" s="30">
        <f>'De la BASE'!B381</f>
        <v>7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0.5014321</v>
      </c>
      <c r="F385" s="9">
        <f>IF('De la BASE'!F381&gt;0,'De la BASE'!F381,'De la BASE'!F381+0.001)</f>
        <v>7.4477013</v>
      </c>
      <c r="G385" s="15">
        <v>26420</v>
      </c>
    </row>
    <row r="386" spans="1:7" ht="12.75">
      <c r="A386" s="30" t="str">
        <f>'De la BASE'!A382</f>
        <v>626</v>
      </c>
      <c r="B386" s="30">
        <f>'De la BASE'!B382</f>
        <v>7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0.1732409</v>
      </c>
      <c r="F386" s="9">
        <f>IF('De la BASE'!F382&gt;0,'De la BASE'!F382,'De la BASE'!F382+0.001)</f>
        <v>2.5428473</v>
      </c>
      <c r="G386" s="15">
        <v>26451</v>
      </c>
    </row>
    <row r="387" spans="1:7" ht="12.75">
      <c r="A387" s="30" t="str">
        <f>'De la BASE'!A383</f>
        <v>626</v>
      </c>
      <c r="B387" s="30">
        <f>'De la BASE'!B383</f>
        <v>7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0.0919904</v>
      </c>
      <c r="F387" s="9">
        <f>IF('De la BASE'!F383&gt;0,'De la BASE'!F383,'De la BASE'!F383+0.001)</f>
        <v>1.4405800000000002</v>
      </c>
      <c r="G387" s="15">
        <v>26481</v>
      </c>
    </row>
    <row r="388" spans="1:7" ht="12.75">
      <c r="A388" s="30" t="str">
        <f>'De la BASE'!A384</f>
        <v>626</v>
      </c>
      <c r="B388" s="30">
        <f>'De la BASE'!B384</f>
        <v>7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0.030646</v>
      </c>
      <c r="F388" s="9">
        <f>IF('De la BASE'!F384&gt;0,'De la BASE'!F384,'De la BASE'!F384+0.001)</f>
        <v>0.44106360000000006</v>
      </c>
      <c r="G388" s="15">
        <v>26512</v>
      </c>
    </row>
    <row r="389" spans="1:7" ht="12.75">
      <c r="A389" s="30" t="str">
        <f>'De la BASE'!A385</f>
        <v>626</v>
      </c>
      <c r="B389" s="30">
        <f>'De la BASE'!B385</f>
        <v>7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0.0362576</v>
      </c>
      <c r="F389" s="9">
        <f>IF('De la BASE'!F385&gt;0,'De la BASE'!F385,'De la BASE'!F385+0.001)</f>
        <v>0.7623426999999999</v>
      </c>
      <c r="G389" s="15">
        <v>26543</v>
      </c>
    </row>
    <row r="390" spans="1:7" ht="12.75">
      <c r="A390" s="30" t="str">
        <f>'De la BASE'!A386</f>
        <v>626</v>
      </c>
      <c r="B390" s="30">
        <f>'De la BASE'!B386</f>
        <v>7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0.8154936</v>
      </c>
      <c r="F390" s="9">
        <f>IF('De la BASE'!F386&gt;0,'De la BASE'!F386,'De la BASE'!F386+0.001)</f>
        <v>29.827425600000005</v>
      </c>
      <c r="G390" s="15">
        <v>26573</v>
      </c>
    </row>
    <row r="391" spans="1:7" ht="12.75">
      <c r="A391" s="30" t="str">
        <f>'De la BASE'!A387</f>
        <v>626</v>
      </c>
      <c r="B391" s="30">
        <f>'De la BASE'!B387</f>
        <v>7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1.8712735</v>
      </c>
      <c r="F391" s="9">
        <f>IF('De la BASE'!F387&gt;0,'De la BASE'!F387,'De la BASE'!F387+0.001)</f>
        <v>56.489579500000005</v>
      </c>
      <c r="G391" s="15">
        <v>26604</v>
      </c>
    </row>
    <row r="392" spans="1:7" ht="12.75">
      <c r="A392" s="30" t="str">
        <f>'De la BASE'!A388</f>
        <v>626</v>
      </c>
      <c r="B392" s="30">
        <f>'De la BASE'!B388</f>
        <v>7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2.716258</v>
      </c>
      <c r="F392" s="9">
        <f>IF('De la BASE'!F388&gt;0,'De la BASE'!F388,'De la BASE'!F388+0.001)</f>
        <v>127.320503</v>
      </c>
      <c r="G392" s="15">
        <v>26634</v>
      </c>
    </row>
    <row r="393" spans="1:7" ht="12.75">
      <c r="A393" s="30" t="str">
        <f>'De la BASE'!A389</f>
        <v>626</v>
      </c>
      <c r="B393" s="30">
        <f>'De la BASE'!B389</f>
        <v>7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2.5185132</v>
      </c>
      <c r="F393" s="9">
        <f>IF('De la BASE'!F389&gt;0,'De la BASE'!F389,'De la BASE'!F389+0.001)</f>
        <v>148.66475400000002</v>
      </c>
      <c r="G393" s="15">
        <v>26665</v>
      </c>
    </row>
    <row r="394" spans="1:7" ht="12.75">
      <c r="A394" s="30" t="str">
        <f>'De la BASE'!A390</f>
        <v>626</v>
      </c>
      <c r="B394" s="30">
        <f>'De la BASE'!B390</f>
        <v>7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1.5529875</v>
      </c>
      <c r="F394" s="9">
        <f>IF('De la BASE'!F390&gt;0,'De la BASE'!F390,'De la BASE'!F390+0.001)</f>
        <v>23.0877475</v>
      </c>
      <c r="G394" s="15">
        <v>26696</v>
      </c>
    </row>
    <row r="395" spans="1:7" ht="12.75">
      <c r="A395" s="30" t="str">
        <f>'De la BASE'!A391</f>
        <v>626</v>
      </c>
      <c r="B395" s="30">
        <f>'De la BASE'!B391</f>
        <v>7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1.0014696</v>
      </c>
      <c r="F395" s="9">
        <f>IF('De la BASE'!F391&gt;0,'De la BASE'!F391,'De la BASE'!F391+0.001)</f>
        <v>15.0411456</v>
      </c>
      <c r="G395" s="15">
        <v>26724</v>
      </c>
    </row>
    <row r="396" spans="1:7" ht="12.75">
      <c r="A396" s="30" t="str">
        <f>'De la BASE'!A392</f>
        <v>626</v>
      </c>
      <c r="B396" s="30">
        <f>'De la BASE'!B392</f>
        <v>7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0.465408</v>
      </c>
      <c r="F396" s="9">
        <f>IF('De la BASE'!F392&gt;0,'De la BASE'!F392,'De la BASE'!F392+0.001)</f>
        <v>7.472384000000001</v>
      </c>
      <c r="G396" s="15">
        <v>26755</v>
      </c>
    </row>
    <row r="397" spans="1:7" ht="12.75">
      <c r="A397" s="30" t="str">
        <f>'De la BASE'!A393</f>
        <v>626</v>
      </c>
      <c r="B397" s="30">
        <f>'De la BASE'!B393</f>
        <v>7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1.6080215</v>
      </c>
      <c r="F397" s="9">
        <f>IF('De la BASE'!F393&gt;0,'De la BASE'!F393,'De la BASE'!F393+0.001)</f>
        <v>79.5565745</v>
      </c>
      <c r="G397" s="15">
        <v>26785</v>
      </c>
    </row>
    <row r="398" spans="1:7" ht="12.75">
      <c r="A398" s="30" t="str">
        <f>'De la BASE'!A394</f>
        <v>626</v>
      </c>
      <c r="B398" s="30">
        <f>'De la BASE'!B394</f>
        <v>7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1.2629232</v>
      </c>
      <c r="F398" s="9">
        <f>IF('De la BASE'!F394&gt;0,'De la BASE'!F394,'De la BASE'!F394+0.001)</f>
        <v>20.2556343</v>
      </c>
      <c r="G398" s="15">
        <v>26816</v>
      </c>
    </row>
    <row r="399" spans="1:7" ht="12.75">
      <c r="A399" s="30" t="str">
        <f>'De la BASE'!A395</f>
        <v>626</v>
      </c>
      <c r="B399" s="30">
        <f>'De la BASE'!B395</f>
        <v>7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0.2109506</v>
      </c>
      <c r="F399" s="9">
        <f>IF('De la BASE'!F395&gt;0,'De la BASE'!F395,'De la BASE'!F395+0.001)</f>
        <v>3.2250992</v>
      </c>
      <c r="G399" s="15">
        <v>26846</v>
      </c>
    </row>
    <row r="400" spans="1:7" ht="12.75">
      <c r="A400" s="30" t="str">
        <f>'De la BASE'!A396</f>
        <v>626</v>
      </c>
      <c r="B400" s="30">
        <f>'De la BASE'!B396</f>
        <v>7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0.0470592</v>
      </c>
      <c r="F400" s="9">
        <f>IF('De la BASE'!F396&gt;0,'De la BASE'!F396,'De la BASE'!F396+0.001)</f>
        <v>0.673664</v>
      </c>
      <c r="G400" s="15">
        <v>26877</v>
      </c>
    </row>
    <row r="401" spans="1:7" ht="12.75">
      <c r="A401" s="30" t="str">
        <f>'De la BASE'!A397</f>
        <v>626</v>
      </c>
      <c r="B401" s="30">
        <f>'De la BASE'!B397</f>
        <v>7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0.047941</v>
      </c>
      <c r="F401" s="9">
        <f>IF('De la BASE'!F397&gt;0,'De la BASE'!F397,'De la BASE'!F397+0.001)</f>
        <v>0.7024235</v>
      </c>
      <c r="G401" s="15">
        <v>26908</v>
      </c>
    </row>
    <row r="402" spans="1:7" ht="12.75">
      <c r="A402" s="30" t="str">
        <f>'De la BASE'!A398</f>
        <v>626</v>
      </c>
      <c r="B402" s="30">
        <f>'De la BASE'!B398</f>
        <v>7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0.0721616</v>
      </c>
      <c r="F402" s="9">
        <f>IF('De la BASE'!F398&gt;0,'De la BASE'!F398,'De la BASE'!F398+0.001)</f>
        <v>2.1199744000000003</v>
      </c>
      <c r="G402" s="15">
        <v>26938</v>
      </c>
    </row>
    <row r="403" spans="1:7" ht="12.75">
      <c r="A403" s="30" t="str">
        <f>'De la BASE'!A399</f>
        <v>626</v>
      </c>
      <c r="B403" s="30">
        <f>'De la BASE'!B399</f>
        <v>7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0.7251544</v>
      </c>
      <c r="F403" s="9">
        <f>IF('De la BASE'!F399&gt;0,'De la BASE'!F399,'De la BASE'!F399+0.001)</f>
        <v>36.122299600000005</v>
      </c>
      <c r="G403" s="15">
        <v>26969</v>
      </c>
    </row>
    <row r="404" spans="1:7" ht="12.75">
      <c r="A404" s="30" t="str">
        <f>'De la BASE'!A400</f>
        <v>626</v>
      </c>
      <c r="B404" s="30">
        <f>'De la BASE'!B400</f>
        <v>7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0.8519118</v>
      </c>
      <c r="F404" s="9">
        <f>IF('De la BASE'!F400&gt;0,'De la BASE'!F400,'De la BASE'!F400+0.001)</f>
        <v>40.880482799999996</v>
      </c>
      <c r="G404" s="15">
        <v>26999</v>
      </c>
    </row>
    <row r="405" spans="1:7" ht="12.75">
      <c r="A405" s="30" t="str">
        <f>'De la BASE'!A401</f>
        <v>626</v>
      </c>
      <c r="B405" s="30">
        <f>'De la BASE'!B401</f>
        <v>7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2.2322286</v>
      </c>
      <c r="F405" s="9">
        <f>IF('De la BASE'!F401&gt;0,'De la BASE'!F401,'De la BASE'!F401+0.001)</f>
        <v>103.11869820000001</v>
      </c>
      <c r="G405" s="15">
        <v>27030</v>
      </c>
    </row>
    <row r="406" spans="1:7" ht="12.75">
      <c r="A406" s="30" t="str">
        <f>'De la BASE'!A402</f>
        <v>626</v>
      </c>
      <c r="B406" s="30">
        <f>'De la BASE'!B402</f>
        <v>7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0.259806</v>
      </c>
      <c r="F406" s="9">
        <f>IF('De la BASE'!F402&gt;0,'De la BASE'!F402,'De la BASE'!F402+0.001)</f>
        <v>8.649579000000001</v>
      </c>
      <c r="G406" s="15">
        <v>27061</v>
      </c>
    </row>
    <row r="407" spans="1:7" ht="12.75">
      <c r="A407" s="30" t="str">
        <f>'De la BASE'!A403</f>
        <v>626</v>
      </c>
      <c r="B407" s="30">
        <f>'De la BASE'!B403</f>
        <v>7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1.0096754</v>
      </c>
      <c r="F407" s="9">
        <f>IF('De la BASE'!F403&gt;0,'De la BASE'!F403,'De la BASE'!F403+0.001)</f>
        <v>25.1385324</v>
      </c>
      <c r="G407" s="15">
        <v>27089</v>
      </c>
    </row>
    <row r="408" spans="1:7" ht="12.75">
      <c r="A408" s="30" t="str">
        <f>'De la BASE'!A404</f>
        <v>626</v>
      </c>
      <c r="B408" s="30">
        <f>'De la BASE'!B404</f>
        <v>7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2.72818</v>
      </c>
      <c r="F408" s="9">
        <f>IF('De la BASE'!F404&gt;0,'De la BASE'!F404,'De la BASE'!F404+0.001)</f>
        <v>42.81683640000001</v>
      </c>
      <c r="G408" s="15">
        <v>27120</v>
      </c>
    </row>
    <row r="409" spans="1:7" ht="12.75">
      <c r="A409" s="30" t="str">
        <f>'De la BASE'!A405</f>
        <v>626</v>
      </c>
      <c r="B409" s="30">
        <f>'De la BASE'!B405</f>
        <v>7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1.3916003</v>
      </c>
      <c r="F409" s="9">
        <f>IF('De la BASE'!F405&gt;0,'De la BASE'!F405,'De la BASE'!F405+0.001)</f>
        <v>27.5872294</v>
      </c>
      <c r="G409" s="15">
        <v>27150</v>
      </c>
    </row>
    <row r="410" spans="1:7" ht="12.75">
      <c r="A410" s="30" t="str">
        <f>'De la BASE'!A406</f>
        <v>626</v>
      </c>
      <c r="B410" s="30">
        <f>'De la BASE'!B406</f>
        <v>7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0.7068256</v>
      </c>
      <c r="F410" s="9">
        <f>IF('De la BASE'!F406&gt;0,'De la BASE'!F406,'De la BASE'!F406+0.001)</f>
        <v>23.9505136</v>
      </c>
      <c r="G410" s="15">
        <v>27181</v>
      </c>
    </row>
    <row r="411" spans="1:7" ht="12.75">
      <c r="A411" s="30" t="str">
        <f>'De la BASE'!A407</f>
        <v>626</v>
      </c>
      <c r="B411" s="30">
        <f>'De la BASE'!B407</f>
        <v>7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0.644413</v>
      </c>
      <c r="F411" s="9">
        <f>IF('De la BASE'!F407&gt;0,'De la BASE'!F407,'De la BASE'!F407+0.001)</f>
        <v>9.2929376</v>
      </c>
      <c r="G411" s="15">
        <v>27211</v>
      </c>
    </row>
    <row r="412" spans="1:7" ht="12.75">
      <c r="A412" s="30" t="str">
        <f>'De la BASE'!A408</f>
        <v>626</v>
      </c>
      <c r="B412" s="30">
        <f>'De la BASE'!B408</f>
        <v>7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0.0506432</v>
      </c>
      <c r="F412" s="9">
        <f>IF('De la BASE'!F408&gt;0,'De la BASE'!F408,'De la BASE'!F408+0.001)</f>
        <v>0.726848</v>
      </c>
      <c r="G412" s="15">
        <v>27242</v>
      </c>
    </row>
    <row r="413" spans="1:7" ht="12.75">
      <c r="A413" s="30" t="str">
        <f>'De la BASE'!A409</f>
        <v>626</v>
      </c>
      <c r="B413" s="30">
        <f>'De la BASE'!B409</f>
        <v>7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0.0373648</v>
      </c>
      <c r="F413" s="9">
        <f>IF('De la BASE'!F409&gt;0,'De la BASE'!F409,'De la BASE'!F409+0.001)</f>
        <v>0.5361752</v>
      </c>
      <c r="G413" s="15">
        <v>27273</v>
      </c>
    </row>
    <row r="414" spans="1:7" ht="12.75">
      <c r="A414" s="30" t="str">
        <f>'De la BASE'!A410</f>
        <v>626</v>
      </c>
      <c r="B414" s="30">
        <f>'De la BASE'!B410</f>
        <v>7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0.0318936</v>
      </c>
      <c r="F414" s="9">
        <f>IF('De la BASE'!F410&gt;0,'De la BASE'!F410,'De la BASE'!F410+0.001)</f>
        <v>0.4556346</v>
      </c>
      <c r="G414" s="15">
        <v>27303</v>
      </c>
    </row>
    <row r="415" spans="1:7" ht="12.75">
      <c r="A415" s="30" t="str">
        <f>'De la BASE'!A411</f>
        <v>626</v>
      </c>
      <c r="B415" s="30">
        <f>'De la BASE'!B411</f>
        <v>7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0.1635876</v>
      </c>
      <c r="F415" s="9">
        <f>IF('De la BASE'!F411&gt;0,'De la BASE'!F411,'De la BASE'!F411+0.001)</f>
        <v>7.395775199999999</v>
      </c>
      <c r="G415" s="15">
        <v>27334</v>
      </c>
    </row>
    <row r="416" spans="1:7" ht="12.75">
      <c r="A416" s="30" t="str">
        <f>'De la BASE'!A412</f>
        <v>626</v>
      </c>
      <c r="B416" s="30">
        <f>'De la BASE'!B412</f>
        <v>7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0.1854368</v>
      </c>
      <c r="F416" s="9">
        <f>IF('De la BASE'!F412&gt;0,'De la BASE'!F412,'De la BASE'!F412+0.001)</f>
        <v>3.3983792</v>
      </c>
      <c r="G416" s="15">
        <v>27364</v>
      </c>
    </row>
    <row r="417" spans="1:7" ht="12.75">
      <c r="A417" s="30" t="str">
        <f>'De la BASE'!A413</f>
        <v>626</v>
      </c>
      <c r="B417" s="30">
        <f>'De la BASE'!B413</f>
        <v>7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0.7996075</v>
      </c>
      <c r="F417" s="9">
        <f>IF('De la BASE'!F413&gt;0,'De la BASE'!F413,'De la BASE'!F413+0.001)</f>
        <v>20.775705000000002</v>
      </c>
      <c r="G417" s="15">
        <v>27395</v>
      </c>
    </row>
    <row r="418" spans="1:7" ht="12.75">
      <c r="A418" s="30" t="str">
        <f>'De la BASE'!A414</f>
        <v>626</v>
      </c>
      <c r="B418" s="30">
        <f>'De la BASE'!B414</f>
        <v>7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1.9046748</v>
      </c>
      <c r="F418" s="9">
        <f>IF('De la BASE'!F414&gt;0,'De la BASE'!F414,'De la BASE'!F414+0.001)</f>
        <v>70.6373304</v>
      </c>
      <c r="G418" s="15">
        <v>27426</v>
      </c>
    </row>
    <row r="419" spans="1:7" ht="12.75">
      <c r="A419" s="30" t="str">
        <f>'De la BASE'!A415</f>
        <v>626</v>
      </c>
      <c r="B419" s="30">
        <f>'De la BASE'!B415</f>
        <v>7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2.2662288</v>
      </c>
      <c r="F419" s="9">
        <f>IF('De la BASE'!F415&gt;0,'De la BASE'!F415,'De la BASE'!F415+0.001)</f>
        <v>74.7645668</v>
      </c>
      <c r="G419" s="15">
        <v>27454</v>
      </c>
    </row>
    <row r="420" spans="1:7" ht="12.75">
      <c r="A420" s="30" t="str">
        <f>'De la BASE'!A416</f>
        <v>626</v>
      </c>
      <c r="B420" s="30">
        <f>'De la BASE'!B416</f>
        <v>7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1.251136</v>
      </c>
      <c r="F420" s="9">
        <f>IF('De la BASE'!F416&gt;0,'De la BASE'!F416,'De la BASE'!F416+0.001)</f>
        <v>20.202592000000003</v>
      </c>
      <c r="G420" s="15">
        <v>27485</v>
      </c>
    </row>
    <row r="421" spans="1:7" ht="12.75">
      <c r="A421" s="30" t="str">
        <f>'De la BASE'!A417</f>
        <v>626</v>
      </c>
      <c r="B421" s="30">
        <f>'De la BASE'!B417</f>
        <v>7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0.3655744</v>
      </c>
      <c r="F421" s="9">
        <f>IF('De la BASE'!F417&gt;0,'De la BASE'!F417,'De la BASE'!F417+0.001)</f>
        <v>9.9133376</v>
      </c>
      <c r="G421" s="15">
        <v>27515</v>
      </c>
    </row>
    <row r="422" spans="1:7" ht="12.75">
      <c r="A422" s="30" t="str">
        <f>'De la BASE'!A418</f>
        <v>626</v>
      </c>
      <c r="B422" s="30">
        <f>'De la BASE'!B418</f>
        <v>7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0.3184768</v>
      </c>
      <c r="F422" s="9">
        <f>IF('De la BASE'!F418&gt;0,'De la BASE'!F418,'De la BASE'!F418+0.001)</f>
        <v>5.039584</v>
      </c>
      <c r="G422" s="15">
        <v>27546</v>
      </c>
    </row>
    <row r="423" spans="1:7" ht="12.75">
      <c r="A423" s="30" t="str">
        <f>'De la BASE'!A419</f>
        <v>626</v>
      </c>
      <c r="B423" s="30">
        <f>'De la BASE'!B419</f>
        <v>7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0.0563174</v>
      </c>
      <c r="F423" s="9">
        <f>IF('De la BASE'!F419&gt;0,'De la BASE'!F419,'De la BASE'!F419+0.001)</f>
        <v>0.8085777999999999</v>
      </c>
      <c r="G423" s="15">
        <v>27576</v>
      </c>
    </row>
    <row r="424" spans="1:7" ht="12.75">
      <c r="A424" s="30" t="str">
        <f>'De la BASE'!A420</f>
        <v>626</v>
      </c>
      <c r="B424" s="30">
        <f>'De la BASE'!B420</f>
        <v>7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0.0342265</v>
      </c>
      <c r="F424" s="9">
        <f>IF('De la BASE'!F420&gt;0,'De la BASE'!F420,'De la BASE'!F420+0.001)</f>
        <v>0.4930394</v>
      </c>
      <c r="G424" s="15">
        <v>27607</v>
      </c>
    </row>
    <row r="425" spans="1:7" ht="12.75">
      <c r="A425" s="30" t="str">
        <f>'De la BASE'!A421</f>
        <v>626</v>
      </c>
      <c r="B425" s="30">
        <f>'De la BASE'!B421</f>
        <v>7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0.024843</v>
      </c>
      <c r="F425" s="9">
        <f>IF('De la BASE'!F421&gt;0,'De la BASE'!F421,'De la BASE'!F421+0.001)</f>
        <v>0.434091</v>
      </c>
      <c r="G425" s="15">
        <v>27638</v>
      </c>
    </row>
    <row r="426" spans="1:7" ht="12.75">
      <c r="A426" s="30" t="str">
        <f>'De la BASE'!A422</f>
        <v>626</v>
      </c>
      <c r="B426" s="30">
        <f>'De la BASE'!B422</f>
        <v>7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0.031705</v>
      </c>
      <c r="F426" s="9">
        <f>IF('De la BASE'!F422&gt;0,'De la BASE'!F422,'De la BASE'!F422+0.001)</f>
        <v>0.48297</v>
      </c>
      <c r="G426" s="15">
        <v>27668</v>
      </c>
    </row>
    <row r="427" spans="1:7" ht="12.75">
      <c r="A427" s="30" t="str">
        <f>'De la BASE'!A423</f>
        <v>626</v>
      </c>
      <c r="B427" s="30">
        <f>'De la BASE'!B423</f>
        <v>7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0.1141881</v>
      </c>
      <c r="F427" s="9">
        <f>IF('De la BASE'!F423&gt;0,'De la BASE'!F423,'De la BASE'!F423+0.001)</f>
        <v>2.1760662</v>
      </c>
      <c r="G427" s="15">
        <v>27699</v>
      </c>
    </row>
    <row r="428" spans="1:7" ht="12.75">
      <c r="A428" s="30" t="str">
        <f>'De la BASE'!A424</f>
        <v>626</v>
      </c>
      <c r="B428" s="30">
        <f>'De la BASE'!B424</f>
        <v>7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0.1627363</v>
      </c>
      <c r="F428" s="9">
        <f>IF('De la BASE'!F424&gt;0,'De la BASE'!F424,'De la BASE'!F424+0.001)</f>
        <v>4.745878</v>
      </c>
      <c r="G428" s="15">
        <v>27729</v>
      </c>
    </row>
    <row r="429" spans="1:7" ht="12.75">
      <c r="A429" s="30" t="str">
        <f>'De la BASE'!A425</f>
        <v>626</v>
      </c>
      <c r="B429" s="30">
        <f>'De la BASE'!B425</f>
        <v>7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0.18209</v>
      </c>
      <c r="F429" s="9">
        <f>IF('De la BASE'!F425&gt;0,'De la BASE'!F425,'De la BASE'!F425+0.001)</f>
        <v>4.343305000000001</v>
      </c>
      <c r="G429" s="15">
        <v>27760</v>
      </c>
    </row>
    <row r="430" spans="1:7" ht="12.75">
      <c r="A430" s="30" t="str">
        <f>'De la BASE'!A426</f>
        <v>626</v>
      </c>
      <c r="B430" s="30">
        <f>'De la BASE'!B426</f>
        <v>7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0.7077622</v>
      </c>
      <c r="F430" s="9">
        <f>IF('De la BASE'!F426&gt;0,'De la BASE'!F426,'De la BASE'!F426+0.001)</f>
        <v>21.3486215</v>
      </c>
      <c r="G430" s="15">
        <v>27791</v>
      </c>
    </row>
    <row r="431" spans="1:7" ht="12.75">
      <c r="A431" s="30" t="str">
        <f>'De la BASE'!A427</f>
        <v>626</v>
      </c>
      <c r="B431" s="30">
        <f>'De la BASE'!B427</f>
        <v>7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0.767746</v>
      </c>
      <c r="F431" s="9">
        <f>IF('De la BASE'!F427&gt;0,'De la BASE'!F427,'De la BASE'!F427+0.001)</f>
        <v>16.302689199999996</v>
      </c>
      <c r="G431" s="15">
        <v>27820</v>
      </c>
    </row>
    <row r="432" spans="1:7" ht="12.75">
      <c r="A432" s="30" t="str">
        <f>'De la BASE'!A428</f>
        <v>626</v>
      </c>
      <c r="B432" s="30">
        <f>'De la BASE'!B428</f>
        <v>7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0.4838883</v>
      </c>
      <c r="F432" s="9">
        <f>IF('De la BASE'!F428&gt;0,'De la BASE'!F428,'De la BASE'!F428+0.001)</f>
        <v>15.2235273</v>
      </c>
      <c r="G432" s="15">
        <v>27851</v>
      </c>
    </row>
    <row r="433" spans="1:7" ht="12.75">
      <c r="A433" s="30" t="str">
        <f>'De la BASE'!A429</f>
        <v>626</v>
      </c>
      <c r="B433" s="30">
        <f>'De la BASE'!B429</f>
        <v>7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0.570114</v>
      </c>
      <c r="F433" s="9">
        <f>IF('De la BASE'!F429&gt;0,'De la BASE'!F429,'De la BASE'!F429+0.001)</f>
        <v>8.41835</v>
      </c>
      <c r="G433" s="15">
        <v>27881</v>
      </c>
    </row>
    <row r="434" spans="1:7" ht="12.75">
      <c r="A434" s="30" t="str">
        <f>'De la BASE'!A430</f>
        <v>626</v>
      </c>
      <c r="B434" s="30">
        <f>'De la BASE'!B430</f>
        <v>7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0.139453</v>
      </c>
      <c r="F434" s="9">
        <f>IF('De la BASE'!F430&gt;0,'De la BASE'!F430,'De la BASE'!F430+0.001)</f>
        <v>2.0307372</v>
      </c>
      <c r="G434" s="15">
        <v>27912</v>
      </c>
    </row>
    <row r="435" spans="1:7" ht="12.75">
      <c r="A435" s="30" t="str">
        <f>'De la BASE'!A431</f>
        <v>626</v>
      </c>
      <c r="B435" s="30">
        <f>'De la BASE'!B431</f>
        <v>7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0.100777</v>
      </c>
      <c r="F435" s="9">
        <f>IF('De la BASE'!F431&gt;0,'De la BASE'!F431,'De la BASE'!F431+0.001)</f>
        <v>1.4640814999999998</v>
      </c>
      <c r="G435" s="15">
        <v>27942</v>
      </c>
    </row>
    <row r="436" spans="1:7" ht="12.75">
      <c r="A436" s="30" t="str">
        <f>'De la BASE'!A432</f>
        <v>626</v>
      </c>
      <c r="B436" s="30">
        <f>'De la BASE'!B432</f>
        <v>7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0.0378636</v>
      </c>
      <c r="F436" s="9">
        <f>IF('De la BASE'!F432&gt;0,'De la BASE'!F432,'De la BASE'!F432+0.001)</f>
        <v>0.809709</v>
      </c>
      <c r="G436" s="15">
        <v>27973</v>
      </c>
    </row>
    <row r="437" spans="1:7" ht="12.75">
      <c r="A437" s="30" t="str">
        <f>'De la BASE'!A433</f>
        <v>626</v>
      </c>
      <c r="B437" s="30">
        <f>'De la BASE'!B433</f>
        <v>7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0.061335</v>
      </c>
      <c r="F437" s="9">
        <f>IF('De la BASE'!F433&gt;0,'De la BASE'!F433,'De la BASE'!F433+0.001)</f>
        <v>2.2785599999999997</v>
      </c>
      <c r="G437" s="15">
        <v>28004</v>
      </c>
    </row>
    <row r="438" spans="1:7" ht="12.75">
      <c r="A438" s="30" t="str">
        <f>'De la BASE'!A434</f>
        <v>626</v>
      </c>
      <c r="B438" s="30">
        <f>'De la BASE'!B434</f>
        <v>7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0.32788</v>
      </c>
      <c r="F438" s="9">
        <f>IF('De la BASE'!F434&gt;0,'De la BASE'!F434,'De la BASE'!F434+0.001)</f>
        <v>15.07077</v>
      </c>
      <c r="G438" s="15">
        <v>28034</v>
      </c>
    </row>
    <row r="439" spans="1:7" ht="12.75">
      <c r="A439" s="30" t="str">
        <f>'De la BASE'!A435</f>
        <v>626</v>
      </c>
      <c r="B439" s="30">
        <f>'De la BASE'!B435</f>
        <v>7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1.0199007</v>
      </c>
      <c r="F439" s="9">
        <f>IF('De la BASE'!F435&gt;0,'De la BASE'!F435,'De la BASE'!F435+0.001)</f>
        <v>48.74709060000001</v>
      </c>
      <c r="G439" s="15">
        <v>28065</v>
      </c>
    </row>
    <row r="440" spans="1:7" ht="12.75">
      <c r="A440" s="30" t="str">
        <f>'De la BASE'!A436</f>
        <v>626</v>
      </c>
      <c r="B440" s="30">
        <f>'De la BASE'!B436</f>
        <v>7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0.62388</v>
      </c>
      <c r="F440" s="9">
        <f>IF('De la BASE'!F436&gt;0,'De la BASE'!F436,'De la BASE'!F436+0.001)</f>
        <v>31.048428</v>
      </c>
      <c r="G440" s="15">
        <v>28095</v>
      </c>
    </row>
    <row r="441" spans="1:7" ht="12.75">
      <c r="A441" s="30" t="str">
        <f>'De la BASE'!A437</f>
        <v>626</v>
      </c>
      <c r="B441" s="30">
        <f>'De la BASE'!B437</f>
        <v>7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2.7627345</v>
      </c>
      <c r="F441" s="9">
        <f>IF('De la BASE'!F437&gt;0,'De la BASE'!F437,'De la BASE'!F437+0.001)</f>
        <v>105.0585795</v>
      </c>
      <c r="G441" s="15">
        <v>28126</v>
      </c>
    </row>
    <row r="442" spans="1:7" ht="12.75">
      <c r="A442" s="30" t="str">
        <f>'De la BASE'!A438</f>
        <v>626</v>
      </c>
      <c r="B442" s="30">
        <f>'De la BASE'!B438</f>
        <v>7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3.1884843</v>
      </c>
      <c r="F442" s="9">
        <f>IF('De la BASE'!F438&gt;0,'De la BASE'!F438,'De la BASE'!F438+0.001)</f>
        <v>99.96124950000001</v>
      </c>
      <c r="G442" s="15">
        <v>28157</v>
      </c>
    </row>
    <row r="443" spans="1:7" ht="12.75">
      <c r="A443" s="30" t="str">
        <f>'De la BASE'!A439</f>
        <v>626</v>
      </c>
      <c r="B443" s="30">
        <f>'De la BASE'!B439</f>
        <v>7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2.491335</v>
      </c>
      <c r="F443" s="9">
        <f>IF('De la BASE'!F439&gt;0,'De la BASE'!F439,'De la BASE'!F439+0.001)</f>
        <v>40.4806347</v>
      </c>
      <c r="G443" s="15">
        <v>28185</v>
      </c>
    </row>
    <row r="444" spans="1:7" ht="12.75">
      <c r="A444" s="30" t="str">
        <f>'De la BASE'!A440</f>
        <v>626</v>
      </c>
      <c r="B444" s="30">
        <f>'De la BASE'!B440</f>
        <v>7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1.3154284</v>
      </c>
      <c r="F444" s="9">
        <f>IF('De la BASE'!F440&gt;0,'De la BASE'!F440,'De la BASE'!F440+0.001)</f>
        <v>21.965319200000003</v>
      </c>
      <c r="G444" s="15">
        <v>28216</v>
      </c>
    </row>
    <row r="445" spans="1:7" ht="12.75">
      <c r="A445" s="30" t="str">
        <f>'De la BASE'!A441</f>
        <v>626</v>
      </c>
      <c r="B445" s="30">
        <f>'De la BASE'!B441</f>
        <v>7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0.4960228</v>
      </c>
      <c r="F445" s="9">
        <f>IF('De la BASE'!F441&gt;0,'De la BASE'!F441,'De la BASE'!F441+0.001)</f>
        <v>7.598415200000001</v>
      </c>
      <c r="G445" s="15">
        <v>28246</v>
      </c>
    </row>
    <row r="446" spans="1:7" ht="12.75">
      <c r="A446" s="30" t="str">
        <f>'De la BASE'!A442</f>
        <v>626</v>
      </c>
      <c r="B446" s="30">
        <f>'De la BASE'!B442</f>
        <v>7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0.5576164</v>
      </c>
      <c r="F446" s="9">
        <f>IF('De la BASE'!F442&gt;0,'De la BASE'!F442,'De la BASE'!F442+0.001)</f>
        <v>11.531348399999999</v>
      </c>
      <c r="G446" s="15">
        <v>28277</v>
      </c>
    </row>
    <row r="447" spans="1:7" ht="12.75">
      <c r="A447" s="30" t="str">
        <f>'De la BASE'!A443</f>
        <v>626</v>
      </c>
      <c r="B447" s="30">
        <f>'De la BASE'!B443</f>
        <v>7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0.186975</v>
      </c>
      <c r="F447" s="9">
        <f>IF('De la BASE'!F443&gt;0,'De la BASE'!F443,'De la BASE'!F443+0.001)</f>
        <v>2.7742104</v>
      </c>
      <c r="G447" s="15">
        <v>28307</v>
      </c>
    </row>
    <row r="448" spans="1:7" ht="12.75">
      <c r="A448" s="30" t="str">
        <f>'De la BASE'!A444</f>
        <v>626</v>
      </c>
      <c r="B448" s="30">
        <f>'De la BASE'!B444</f>
        <v>7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0.0892997</v>
      </c>
      <c r="F448" s="9">
        <f>IF('De la BASE'!F444&gt;0,'De la BASE'!F444,'De la BASE'!F444+0.001)</f>
        <v>1.3204802</v>
      </c>
      <c r="G448" s="15">
        <v>28338</v>
      </c>
    </row>
    <row r="449" spans="1:7" ht="12.75">
      <c r="A449" s="30" t="str">
        <f>'De la BASE'!A445</f>
        <v>626</v>
      </c>
      <c r="B449" s="30">
        <f>'De la BASE'!B445</f>
        <v>7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0.0408062</v>
      </c>
      <c r="F449" s="9">
        <f>IF('De la BASE'!F445&gt;0,'De la BASE'!F445,'De la BASE'!F445+0.001)</f>
        <v>0.6102332</v>
      </c>
      <c r="G449" s="15">
        <v>28369</v>
      </c>
    </row>
    <row r="450" spans="1:7" ht="12.75">
      <c r="A450" s="30" t="str">
        <f>'De la BASE'!A446</f>
        <v>626</v>
      </c>
      <c r="B450" s="30">
        <f>'De la BASE'!B446</f>
        <v>7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0.2307603</v>
      </c>
      <c r="F450" s="9">
        <f>IF('De la BASE'!F446&gt;0,'De la BASE'!F446,'De la BASE'!F446+0.001)</f>
        <v>6.6857264999999995</v>
      </c>
      <c r="G450" s="15">
        <v>28399</v>
      </c>
    </row>
    <row r="451" spans="1:7" ht="12.75">
      <c r="A451" s="30" t="str">
        <f>'De la BASE'!A447</f>
        <v>626</v>
      </c>
      <c r="B451" s="30">
        <f>'De la BASE'!B447</f>
        <v>7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0.3432563</v>
      </c>
      <c r="F451" s="9">
        <f>IF('De la BASE'!F447&gt;0,'De la BASE'!F447,'De la BASE'!F447+0.001)</f>
        <v>9.3818641</v>
      </c>
      <c r="G451" s="15">
        <v>28430</v>
      </c>
    </row>
    <row r="452" spans="1:7" ht="12.75">
      <c r="A452" s="30" t="str">
        <f>'De la BASE'!A448</f>
        <v>626</v>
      </c>
      <c r="B452" s="30">
        <f>'De la BASE'!B448</f>
        <v>7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7.1544375</v>
      </c>
      <c r="F452" s="9">
        <f>IF('De la BASE'!F448&gt;0,'De la BASE'!F448,'De la BASE'!F448+0.001)</f>
        <v>220.12725</v>
      </c>
      <c r="G452" s="15">
        <v>28460</v>
      </c>
    </row>
    <row r="453" spans="1:7" ht="12.75">
      <c r="A453" s="30" t="str">
        <f>'De la BASE'!A449</f>
        <v>626</v>
      </c>
      <c r="B453" s="30">
        <f>'De la BASE'!B449</f>
        <v>7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2.4142414</v>
      </c>
      <c r="F453" s="9">
        <f>IF('De la BASE'!F449&gt;0,'De la BASE'!F449,'De la BASE'!F449+0.001)</f>
        <v>50.434736400000006</v>
      </c>
      <c r="G453" s="15">
        <v>28491</v>
      </c>
    </row>
    <row r="454" spans="1:7" ht="12.75">
      <c r="A454" s="30" t="str">
        <f>'De la BASE'!A450</f>
        <v>626</v>
      </c>
      <c r="B454" s="30">
        <f>'De la BASE'!B450</f>
        <v>7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5.7976914</v>
      </c>
      <c r="F454" s="9">
        <f>IF('De la BASE'!F450&gt;0,'De la BASE'!F450,'De la BASE'!F450+0.001)</f>
        <v>141.685155</v>
      </c>
      <c r="G454" s="15">
        <v>28522</v>
      </c>
    </row>
    <row r="455" spans="1:7" ht="12.75">
      <c r="A455" s="30" t="str">
        <f>'De la BASE'!A451</f>
        <v>626</v>
      </c>
      <c r="B455" s="30">
        <f>'De la BASE'!B451</f>
        <v>7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4.0675362</v>
      </c>
      <c r="F455" s="9">
        <f>IF('De la BASE'!F451&gt;0,'De la BASE'!F451,'De la BASE'!F451+0.001)</f>
        <v>85.28222219999999</v>
      </c>
      <c r="G455" s="15">
        <v>28550</v>
      </c>
    </row>
    <row r="456" spans="1:7" ht="12.75">
      <c r="A456" s="30" t="str">
        <f>'De la BASE'!A452</f>
        <v>626</v>
      </c>
      <c r="B456" s="30">
        <f>'De la BASE'!B452</f>
        <v>7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1.076101</v>
      </c>
      <c r="F456" s="9">
        <f>IF('De la BASE'!F452&gt;0,'De la BASE'!F452,'De la BASE'!F452+0.001)</f>
        <v>18.7841368</v>
      </c>
      <c r="G456" s="15">
        <v>28581</v>
      </c>
    </row>
    <row r="457" spans="1:7" ht="12.75">
      <c r="A457" s="30" t="str">
        <f>'De la BASE'!A453</f>
        <v>626</v>
      </c>
      <c r="B457" s="30">
        <f>'De la BASE'!B453</f>
        <v>7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2.710322</v>
      </c>
      <c r="F457" s="9">
        <f>IF('De la BASE'!F453&gt;0,'De la BASE'!F453,'De la BASE'!F453+0.001)</f>
        <v>65.12155</v>
      </c>
      <c r="G457" s="15">
        <v>28611</v>
      </c>
    </row>
    <row r="458" spans="1:7" ht="12.75">
      <c r="A458" s="30" t="str">
        <f>'De la BASE'!A454</f>
        <v>626</v>
      </c>
      <c r="B458" s="30">
        <f>'De la BASE'!B454</f>
        <v>7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0.6039464</v>
      </c>
      <c r="F458" s="9">
        <f>IF('De la BASE'!F454&gt;0,'De la BASE'!F454,'De la BASE'!F454+0.001)</f>
        <v>11.1545954</v>
      </c>
      <c r="G458" s="15">
        <v>28642</v>
      </c>
    </row>
    <row r="459" spans="1:7" ht="12.75">
      <c r="A459" s="30" t="str">
        <f>'De la BASE'!A455</f>
        <v>626</v>
      </c>
      <c r="B459" s="30">
        <f>'De la BASE'!B455</f>
        <v>7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0.3214222</v>
      </c>
      <c r="F459" s="9">
        <f>IF('De la BASE'!F455&gt;0,'De la BASE'!F455,'De la BASE'!F455+0.001)</f>
        <v>4.607329099999999</v>
      </c>
      <c r="G459" s="15">
        <v>28672</v>
      </c>
    </row>
    <row r="460" spans="1:7" ht="12.75">
      <c r="A460" s="30" t="str">
        <f>'De la BASE'!A456</f>
        <v>626</v>
      </c>
      <c r="B460" s="30">
        <f>'De la BASE'!B456</f>
        <v>7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0.0843796</v>
      </c>
      <c r="F460" s="9">
        <f>IF('De la BASE'!F456&gt;0,'De la BASE'!F456,'De la BASE'!F456+0.001)</f>
        <v>1.2106068</v>
      </c>
      <c r="G460" s="15">
        <v>28703</v>
      </c>
    </row>
    <row r="461" spans="1:7" ht="12.75">
      <c r="A461" s="30" t="str">
        <f>'De la BASE'!A457</f>
        <v>626</v>
      </c>
      <c r="B461" s="30">
        <f>'De la BASE'!B457</f>
        <v>7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0.0403641</v>
      </c>
      <c r="F461" s="9">
        <f>IF('De la BASE'!F457&gt;0,'De la BASE'!F457,'De la BASE'!F457+0.001)</f>
        <v>0.5777177</v>
      </c>
      <c r="G461" s="15">
        <v>28734</v>
      </c>
    </row>
    <row r="462" spans="1:7" ht="12.75">
      <c r="A462" s="30" t="str">
        <f>'De la BASE'!A458</f>
        <v>626</v>
      </c>
      <c r="B462" s="30">
        <f>'De la BASE'!B458</f>
        <v>7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0.0696714</v>
      </c>
      <c r="F462" s="9">
        <f>IF('De la BASE'!F458&gt;0,'De la BASE'!F458,'De la BASE'!F458+0.001)</f>
        <v>1.3927359</v>
      </c>
      <c r="G462" s="15">
        <v>28764</v>
      </c>
    </row>
    <row r="463" spans="1:7" ht="12.75">
      <c r="A463" s="30" t="str">
        <f>'De la BASE'!A459</f>
        <v>626</v>
      </c>
      <c r="B463" s="30">
        <f>'De la BASE'!B459</f>
        <v>7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0.2104451</v>
      </c>
      <c r="F463" s="9">
        <f>IF('De la BASE'!F459&gt;0,'De la BASE'!F459,'De la BASE'!F459+0.001)</f>
        <v>5.9462537</v>
      </c>
      <c r="G463" s="15">
        <v>28795</v>
      </c>
    </row>
    <row r="464" spans="1:7" ht="12.75">
      <c r="A464" s="30" t="str">
        <f>'De la BASE'!A460</f>
        <v>626</v>
      </c>
      <c r="B464" s="30">
        <f>'De la BASE'!B460</f>
        <v>7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4.8696392</v>
      </c>
      <c r="F464" s="9">
        <f>IF('De la BASE'!F460&gt;0,'De la BASE'!F460,'De la BASE'!F460+0.001)</f>
        <v>156.6790464</v>
      </c>
      <c r="G464" s="15">
        <v>28825</v>
      </c>
    </row>
    <row r="465" spans="1:7" ht="12.75">
      <c r="A465" s="30" t="str">
        <f>'De la BASE'!A461</f>
        <v>626</v>
      </c>
      <c r="B465" s="30">
        <f>'De la BASE'!B461</f>
        <v>7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5.1455287</v>
      </c>
      <c r="F465" s="9">
        <f>IF('De la BASE'!F461&gt;0,'De la BASE'!F461,'De la BASE'!F461+0.001)</f>
        <v>154.5950141</v>
      </c>
      <c r="G465" s="15">
        <v>28856</v>
      </c>
    </row>
    <row r="466" spans="1:7" ht="12.75">
      <c r="A466" s="30" t="str">
        <f>'De la BASE'!A462</f>
        <v>626</v>
      </c>
      <c r="B466" s="30">
        <f>'De la BASE'!B462</f>
        <v>7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9.6158205</v>
      </c>
      <c r="F466" s="9">
        <f>IF('De la BASE'!F462&gt;0,'De la BASE'!F462,'De la BASE'!F462+0.001)</f>
        <v>210.6738855</v>
      </c>
      <c r="G466" s="15">
        <v>28887</v>
      </c>
    </row>
    <row r="467" spans="1:7" ht="12.75">
      <c r="A467" s="30" t="str">
        <f>'De la BASE'!A463</f>
        <v>626</v>
      </c>
      <c r="B467" s="30">
        <f>'De la BASE'!B463</f>
        <v>7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4.2508173</v>
      </c>
      <c r="F467" s="9">
        <f>IF('De la BASE'!F463&gt;0,'De la BASE'!F463,'De la BASE'!F463+0.001)</f>
        <v>85.84406290000001</v>
      </c>
      <c r="G467" s="15">
        <v>28915</v>
      </c>
    </row>
    <row r="468" spans="1:7" ht="12.75">
      <c r="A468" s="30" t="str">
        <f>'De la BASE'!A464</f>
        <v>626</v>
      </c>
      <c r="B468" s="30">
        <f>'De la BASE'!B464</f>
        <v>7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5.2963078</v>
      </c>
      <c r="F468" s="9">
        <f>IF('De la BASE'!F464&gt;0,'De la BASE'!F464,'De la BASE'!F464+0.001)</f>
        <v>109.0814032</v>
      </c>
      <c r="G468" s="15">
        <v>28946</v>
      </c>
    </row>
    <row r="469" spans="1:7" ht="12.75">
      <c r="A469" s="30" t="str">
        <f>'De la BASE'!A465</f>
        <v>626</v>
      </c>
      <c r="B469" s="30">
        <f>'De la BASE'!B465</f>
        <v>7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1.0906434</v>
      </c>
      <c r="F469" s="9">
        <f>IF('De la BASE'!F465&gt;0,'De la BASE'!F465,'De la BASE'!F465+0.001)</f>
        <v>16.6963797</v>
      </c>
      <c r="G469" s="15">
        <v>28976</v>
      </c>
    </row>
    <row r="470" spans="1:7" ht="12.75">
      <c r="A470" s="30" t="str">
        <f>'De la BASE'!A466</f>
        <v>626</v>
      </c>
      <c r="B470" s="30">
        <f>'De la BASE'!B466</f>
        <v>7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0.396568</v>
      </c>
      <c r="F470" s="9">
        <f>IF('De la BASE'!F466&gt;0,'De la BASE'!F466,'De la BASE'!F466+0.001)</f>
        <v>5.7585848</v>
      </c>
      <c r="G470" s="15">
        <v>29007</v>
      </c>
    </row>
    <row r="471" spans="1:7" ht="12.75">
      <c r="A471" s="30" t="str">
        <f>'De la BASE'!A467</f>
        <v>626</v>
      </c>
      <c r="B471" s="30">
        <f>'De la BASE'!B467</f>
        <v>7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0.112035</v>
      </c>
      <c r="F471" s="9">
        <f>IF('De la BASE'!F467&gt;0,'De la BASE'!F467,'De la BASE'!F467+0.001)</f>
        <v>1.6092300000000002</v>
      </c>
      <c r="G471" s="15">
        <v>29037</v>
      </c>
    </row>
    <row r="472" spans="1:7" ht="12.75">
      <c r="A472" s="30" t="str">
        <f>'De la BASE'!A468</f>
        <v>626</v>
      </c>
      <c r="B472" s="30">
        <f>'De la BASE'!B468</f>
        <v>7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0.2969498</v>
      </c>
      <c r="F472" s="9">
        <f>IF('De la BASE'!F468&gt;0,'De la BASE'!F468,'De la BASE'!F468+0.001)</f>
        <v>4.2596141</v>
      </c>
      <c r="G472" s="15">
        <v>29068</v>
      </c>
    </row>
    <row r="473" spans="1:7" ht="12.75">
      <c r="A473" s="30" t="str">
        <f>'De la BASE'!A469</f>
        <v>626</v>
      </c>
      <c r="B473" s="30">
        <f>'De la BASE'!B469</f>
        <v>7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0.0058135</v>
      </c>
      <c r="F473" s="9">
        <f>IF('De la BASE'!F469&gt;0,'De la BASE'!F469,'De la BASE'!F469+0.001)</f>
        <v>0.0835785</v>
      </c>
      <c r="G473" s="15">
        <v>29099</v>
      </c>
    </row>
    <row r="474" spans="1:7" ht="12.75">
      <c r="A474" s="30" t="str">
        <f>'De la BASE'!A470</f>
        <v>626</v>
      </c>
      <c r="B474" s="30">
        <f>'De la BASE'!B470</f>
        <v>7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1.055296</v>
      </c>
      <c r="F474" s="9">
        <f>IF('De la BASE'!F470&gt;0,'De la BASE'!F470,'De la BASE'!F470+0.001)</f>
        <v>34.89672</v>
      </c>
      <c r="G474" s="15">
        <v>29129</v>
      </c>
    </row>
    <row r="475" spans="1:7" ht="12.75">
      <c r="A475" s="30" t="str">
        <f>'De la BASE'!A471</f>
        <v>626</v>
      </c>
      <c r="B475" s="30">
        <f>'De la BASE'!B471</f>
        <v>7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0.7657875</v>
      </c>
      <c r="F475" s="9">
        <f>IF('De la BASE'!F471&gt;0,'De la BASE'!F471,'De la BASE'!F471+0.001)</f>
        <v>11.3173182</v>
      </c>
      <c r="G475" s="15">
        <v>29160</v>
      </c>
    </row>
    <row r="476" spans="1:7" ht="12.75">
      <c r="A476" s="30" t="str">
        <f>'De la BASE'!A472</f>
        <v>626</v>
      </c>
      <c r="B476" s="30">
        <f>'De la BASE'!B472</f>
        <v>7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0.3374784</v>
      </c>
      <c r="F476" s="9">
        <f>IF('De la BASE'!F472&gt;0,'De la BASE'!F472,'De la BASE'!F472+0.001)</f>
        <v>7.689427199999999</v>
      </c>
      <c r="G476" s="15">
        <v>29190</v>
      </c>
    </row>
    <row r="477" spans="1:7" ht="12.75">
      <c r="A477" s="30" t="str">
        <f>'De la BASE'!A473</f>
        <v>626</v>
      </c>
      <c r="B477" s="30">
        <f>'De la BASE'!B473</f>
        <v>7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0.3698217</v>
      </c>
      <c r="F477" s="9">
        <f>IF('De la BASE'!F473&gt;0,'De la BASE'!F473,'De la BASE'!F473+0.001)</f>
        <v>9.278784900000002</v>
      </c>
      <c r="G477" s="15">
        <v>29221</v>
      </c>
    </row>
    <row r="478" spans="1:7" ht="12.75">
      <c r="A478" s="30" t="str">
        <f>'De la BASE'!A474</f>
        <v>626</v>
      </c>
      <c r="B478" s="30">
        <f>'De la BASE'!B474</f>
        <v>7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0.5484016</v>
      </c>
      <c r="F478" s="9">
        <f>IF('De la BASE'!F474&gt;0,'De la BASE'!F474,'De la BASE'!F474+0.001)</f>
        <v>16.4709584</v>
      </c>
      <c r="G478" s="15">
        <v>29252</v>
      </c>
    </row>
    <row r="479" spans="1:7" ht="12.75">
      <c r="A479" s="30" t="str">
        <f>'De la BASE'!A475</f>
        <v>626</v>
      </c>
      <c r="B479" s="30">
        <f>'De la BASE'!B475</f>
        <v>7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0.543252</v>
      </c>
      <c r="F479" s="9">
        <f>IF('De la BASE'!F475&gt;0,'De la BASE'!F475,'De la BASE'!F475+0.001)</f>
        <v>14.301375199999999</v>
      </c>
      <c r="G479" s="15">
        <v>29281</v>
      </c>
    </row>
    <row r="480" spans="1:7" ht="12.75">
      <c r="A480" s="30" t="str">
        <f>'De la BASE'!A476</f>
        <v>626</v>
      </c>
      <c r="B480" s="30">
        <f>'De la BASE'!B476</f>
        <v>7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0.659078</v>
      </c>
      <c r="F480" s="9">
        <f>IF('De la BASE'!F476&gt;0,'De la BASE'!F476,'De la BASE'!F476+0.001)</f>
        <v>28.226211999999997</v>
      </c>
      <c r="G480" s="15">
        <v>29312</v>
      </c>
    </row>
    <row r="481" spans="1:7" ht="12.75">
      <c r="A481" s="30" t="str">
        <f>'De la BASE'!A477</f>
        <v>626</v>
      </c>
      <c r="B481" s="30">
        <f>'De la BASE'!B477</f>
        <v>7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0.553242</v>
      </c>
      <c r="F481" s="9">
        <f>IF('De la BASE'!F477&gt;0,'De la BASE'!F477,'De la BASE'!F477+0.001)</f>
        <v>15.926027999999999</v>
      </c>
      <c r="G481" s="15">
        <v>29342</v>
      </c>
    </row>
    <row r="482" spans="1:7" ht="12.75">
      <c r="A482" s="30" t="str">
        <f>'De la BASE'!A478</f>
        <v>626</v>
      </c>
      <c r="B482" s="30">
        <f>'De la BASE'!B478</f>
        <v>7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0.292608</v>
      </c>
      <c r="F482" s="9">
        <f>IF('De la BASE'!F478&gt;0,'De la BASE'!F478,'De la BASE'!F478+0.001)</f>
        <v>4.294656</v>
      </c>
      <c r="G482" s="15">
        <v>29373</v>
      </c>
    </row>
    <row r="483" spans="1:7" ht="12.75">
      <c r="A483" s="30" t="str">
        <f>'De la BASE'!A479</f>
        <v>626</v>
      </c>
      <c r="B483" s="30">
        <f>'De la BASE'!B479</f>
        <v>7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0.0810214</v>
      </c>
      <c r="F483" s="9">
        <f>IF('De la BASE'!F479&gt;0,'De la BASE'!F479,'De la BASE'!F479+0.001)</f>
        <v>1.1632658</v>
      </c>
      <c r="G483" s="15">
        <v>29403</v>
      </c>
    </row>
    <row r="484" spans="1:7" ht="12.75">
      <c r="A484" s="30" t="str">
        <f>'De la BASE'!A480</f>
        <v>626</v>
      </c>
      <c r="B484" s="30">
        <f>'De la BASE'!B480</f>
        <v>7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0.1251026</v>
      </c>
      <c r="F484" s="9">
        <f>IF('De la BASE'!F480&gt;0,'De la BASE'!F480,'De la BASE'!F480+0.001)</f>
        <v>1.7971344999999999</v>
      </c>
      <c r="G484" s="15">
        <v>29434</v>
      </c>
    </row>
    <row r="485" spans="1:7" ht="12.75">
      <c r="A485" s="30" t="str">
        <f>'De la BASE'!A481</f>
        <v>626</v>
      </c>
      <c r="B485" s="30">
        <f>'De la BASE'!B481</f>
        <v>7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0.103873</v>
      </c>
      <c r="F485" s="9">
        <f>IF('De la BASE'!F481&gt;0,'De la BASE'!F481,'De la BASE'!F481+0.001)</f>
        <v>1.4979296</v>
      </c>
      <c r="G485" s="15">
        <v>29465</v>
      </c>
    </row>
    <row r="486" spans="1:7" ht="12.75">
      <c r="A486" s="30" t="str">
        <f>'De la BASE'!A482</f>
        <v>626</v>
      </c>
      <c r="B486" s="30">
        <f>'De la BASE'!B482</f>
        <v>7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0.0239212</v>
      </c>
      <c r="F486" s="9">
        <f>IF('De la BASE'!F482&gt;0,'De la BASE'!F482,'De la BASE'!F482+0.001)</f>
        <v>0.4137005</v>
      </c>
      <c r="G486" s="15">
        <v>29495</v>
      </c>
    </row>
    <row r="487" spans="1:7" ht="12.75">
      <c r="A487" s="30" t="str">
        <f>'De la BASE'!A483</f>
        <v>626</v>
      </c>
      <c r="B487" s="30">
        <f>'De la BASE'!B483</f>
        <v>7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0.0934248</v>
      </c>
      <c r="F487" s="9">
        <f>IF('De la BASE'!F483&gt;0,'De la BASE'!F483,'De la BASE'!F483+0.001)</f>
        <v>3.3223903999999997</v>
      </c>
      <c r="G487" s="15">
        <v>29526</v>
      </c>
    </row>
    <row r="488" spans="1:7" ht="12.75">
      <c r="A488" s="30" t="str">
        <f>'De la BASE'!A484</f>
        <v>626</v>
      </c>
      <c r="B488" s="30">
        <f>'De la BASE'!B484</f>
        <v>7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0.0627245</v>
      </c>
      <c r="F488" s="9">
        <f>IF('De la BASE'!F484&gt;0,'De la BASE'!F484,'De la BASE'!F484+0.001)</f>
        <v>0.9071055000000001</v>
      </c>
      <c r="G488" s="15">
        <v>29556</v>
      </c>
    </row>
    <row r="489" spans="1:7" ht="12.75">
      <c r="A489" s="30" t="str">
        <f>'De la BASE'!A485</f>
        <v>626</v>
      </c>
      <c r="B489" s="30">
        <f>'De la BASE'!B485</f>
        <v>7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0.0532</v>
      </c>
      <c r="F489" s="9">
        <f>IF('De la BASE'!F485&gt;0,'De la BASE'!F485,'De la BASE'!F485+0.001)</f>
        <v>0.7756000000000001</v>
      </c>
      <c r="G489" s="15">
        <v>29587</v>
      </c>
    </row>
    <row r="490" spans="1:7" ht="12.75">
      <c r="A490" s="30" t="str">
        <f>'De la BASE'!A486</f>
        <v>626</v>
      </c>
      <c r="B490" s="30">
        <f>'De la BASE'!B486</f>
        <v>7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0.0568989</v>
      </c>
      <c r="F490" s="9">
        <f>IF('De la BASE'!F486&gt;0,'De la BASE'!F486,'De la BASE'!F486+0.001)</f>
        <v>2.1383262</v>
      </c>
      <c r="G490" s="15">
        <v>29618</v>
      </c>
    </row>
    <row r="491" spans="1:7" ht="12.75">
      <c r="A491" s="30" t="str">
        <f>'De la BASE'!A487</f>
        <v>626</v>
      </c>
      <c r="B491" s="30">
        <f>'De la BASE'!B487</f>
        <v>7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0.1681656</v>
      </c>
      <c r="F491" s="9">
        <f>IF('De la BASE'!F487&gt;0,'De la BASE'!F487,'De la BASE'!F487+0.001)</f>
        <v>7.4925978</v>
      </c>
      <c r="G491" s="15">
        <v>29646</v>
      </c>
    </row>
    <row r="492" spans="1:7" ht="12.75">
      <c r="A492" s="30" t="str">
        <f>'De la BASE'!A488</f>
        <v>626</v>
      </c>
      <c r="B492" s="30">
        <f>'De la BASE'!B488</f>
        <v>7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0.3839502</v>
      </c>
      <c r="F492" s="9">
        <f>IF('De la BASE'!F488&gt;0,'De la BASE'!F488,'De la BASE'!F488+0.001)</f>
        <v>22.8278451</v>
      </c>
      <c r="G492" s="15">
        <v>29677</v>
      </c>
    </row>
    <row r="493" spans="1:7" ht="12.75">
      <c r="A493" s="30" t="str">
        <f>'De la BASE'!A489</f>
        <v>626</v>
      </c>
      <c r="B493" s="30">
        <f>'De la BASE'!B489</f>
        <v>7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0.424952</v>
      </c>
      <c r="F493" s="9">
        <f>IF('De la BASE'!F489&gt;0,'De la BASE'!F489,'De la BASE'!F489+0.001)</f>
        <v>10.216232399999999</v>
      </c>
      <c r="G493" s="15">
        <v>29707</v>
      </c>
    </row>
    <row r="494" spans="1:7" ht="12.75">
      <c r="A494" s="30" t="str">
        <f>'De la BASE'!A490</f>
        <v>626</v>
      </c>
      <c r="B494" s="30">
        <f>'De la BASE'!B490</f>
        <v>7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0.21084</v>
      </c>
      <c r="F494" s="9">
        <f>IF('De la BASE'!F490&gt;0,'De la BASE'!F490,'De la BASE'!F490+0.001)</f>
        <v>3.3427176</v>
      </c>
      <c r="G494" s="15">
        <v>29738</v>
      </c>
    </row>
    <row r="495" spans="1:7" ht="12.75">
      <c r="A495" s="30" t="str">
        <f>'De la BASE'!A491</f>
        <v>626</v>
      </c>
      <c r="B495" s="30">
        <f>'De la BASE'!B491</f>
        <v>7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0.0596365</v>
      </c>
      <c r="F495" s="9">
        <f>IF('De la BASE'!F491&gt;0,'De la BASE'!F491,'De la BASE'!F491+0.001)</f>
        <v>0.8564421</v>
      </c>
      <c r="G495" s="15">
        <v>29768</v>
      </c>
    </row>
    <row r="496" spans="1:7" ht="12.75">
      <c r="A496" s="30" t="str">
        <f>'De la BASE'!A492</f>
        <v>626</v>
      </c>
      <c r="B496" s="30">
        <f>'De la BASE'!B492</f>
        <v>7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0.0016212</v>
      </c>
      <c r="F496" s="9">
        <f>IF('De la BASE'!F492&gt;0,'De la BASE'!F492,'De la BASE'!F492+0.001)</f>
        <v>0.023238599999999998</v>
      </c>
      <c r="G496" s="15">
        <v>29799</v>
      </c>
    </row>
    <row r="497" spans="1:7" ht="12.75">
      <c r="A497" s="30" t="str">
        <f>'De la BASE'!A493</f>
        <v>626</v>
      </c>
      <c r="B497" s="30">
        <f>'De la BASE'!B493</f>
        <v>7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0.0630747</v>
      </c>
      <c r="F497" s="9">
        <f>IF('De la BASE'!F493&gt;0,'De la BASE'!F493,'De la BASE'!F493+0.001)</f>
        <v>1.053042</v>
      </c>
      <c r="G497" s="15">
        <v>29830</v>
      </c>
    </row>
    <row r="498" spans="1:7" ht="12.75">
      <c r="A498" s="30" t="str">
        <f>'De la BASE'!A494</f>
        <v>626</v>
      </c>
      <c r="B498" s="30">
        <f>'De la BASE'!B494</f>
        <v>7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0.05733</v>
      </c>
      <c r="F498" s="9">
        <f>IF('De la BASE'!F494&gt;0,'De la BASE'!F494,'De la BASE'!F494+0.001)</f>
        <v>1.227525</v>
      </c>
      <c r="G498" s="15">
        <v>29860</v>
      </c>
    </row>
    <row r="499" spans="1:7" ht="12.75">
      <c r="A499" s="30" t="str">
        <f>'De la BASE'!A495</f>
        <v>626</v>
      </c>
      <c r="B499" s="30">
        <f>'De la BASE'!B495</f>
        <v>7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0.0413868</v>
      </c>
      <c r="F499" s="9">
        <f>IF('De la BASE'!F495&gt;0,'De la BASE'!F495,'De la BASE'!F495+0.001)</f>
        <v>0.6046404000000001</v>
      </c>
      <c r="G499" s="15">
        <v>29891</v>
      </c>
    </row>
    <row r="500" spans="1:7" ht="12.75">
      <c r="A500" s="30" t="str">
        <f>'De la BASE'!A496</f>
        <v>626</v>
      </c>
      <c r="B500" s="30">
        <f>'De la BASE'!B496</f>
        <v>7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1.0146736</v>
      </c>
      <c r="F500" s="9">
        <f>IF('De la BASE'!F496&gt;0,'De la BASE'!F496,'De la BASE'!F496+0.001)</f>
        <v>24.8982312</v>
      </c>
      <c r="G500" s="15">
        <v>29921</v>
      </c>
    </row>
    <row r="501" spans="1:7" ht="12.75">
      <c r="A501" s="30" t="str">
        <f>'De la BASE'!A497</f>
        <v>626</v>
      </c>
      <c r="B501" s="30">
        <f>'De la BASE'!B497</f>
        <v>7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1.8416195</v>
      </c>
      <c r="F501" s="9">
        <f>IF('De la BASE'!F497&gt;0,'De la BASE'!F497,'De la BASE'!F497+0.001)</f>
        <v>50.2783455</v>
      </c>
      <c r="G501" s="15">
        <v>29952</v>
      </c>
    </row>
    <row r="502" spans="1:7" ht="12.75">
      <c r="A502" s="30" t="str">
        <f>'De la BASE'!A498</f>
        <v>626</v>
      </c>
      <c r="B502" s="30">
        <f>'De la BASE'!B498</f>
        <v>7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0.9680055</v>
      </c>
      <c r="F502" s="9">
        <f>IF('De la BASE'!F498&gt;0,'De la BASE'!F498,'De la BASE'!F498+0.001)</f>
        <v>26.0774815</v>
      </c>
      <c r="G502" s="15">
        <v>29983</v>
      </c>
    </row>
    <row r="503" spans="1:7" ht="12.75">
      <c r="A503" s="30" t="str">
        <f>'De la BASE'!A499</f>
        <v>626</v>
      </c>
      <c r="B503" s="30">
        <f>'De la BASE'!B499</f>
        <v>7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0.8556084</v>
      </c>
      <c r="F503" s="9">
        <f>IF('De la BASE'!F499&gt;0,'De la BASE'!F499,'De la BASE'!F499+0.001)</f>
        <v>14.3639244</v>
      </c>
      <c r="G503" s="15">
        <v>30011</v>
      </c>
    </row>
    <row r="504" spans="1:7" ht="12.75">
      <c r="A504" s="30" t="str">
        <f>'De la BASE'!A500</f>
        <v>626</v>
      </c>
      <c r="B504" s="30">
        <f>'De la BASE'!B500</f>
        <v>7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0.6669405</v>
      </c>
      <c r="F504" s="9">
        <f>IF('De la BASE'!F500&gt;0,'De la BASE'!F500,'De la BASE'!F500+0.001)</f>
        <v>9.708273</v>
      </c>
      <c r="G504" s="15">
        <v>30042</v>
      </c>
    </row>
    <row r="505" spans="1:7" ht="12.75">
      <c r="A505" s="30" t="str">
        <f>'De la BASE'!A501</f>
        <v>626</v>
      </c>
      <c r="B505" s="30">
        <f>'De la BASE'!B501</f>
        <v>7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0.1625778</v>
      </c>
      <c r="F505" s="9">
        <f>IF('De la BASE'!F501&gt;0,'De la BASE'!F501,'De la BASE'!F501+0.001)</f>
        <v>2.8647696</v>
      </c>
      <c r="G505" s="15">
        <v>30072</v>
      </c>
    </row>
    <row r="506" spans="1:7" ht="12.75">
      <c r="A506" s="30" t="str">
        <f>'De la BASE'!A502</f>
        <v>626</v>
      </c>
      <c r="B506" s="30">
        <f>'De la BASE'!B502</f>
        <v>7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0.1983018</v>
      </c>
      <c r="F506" s="9">
        <f>IF('De la BASE'!F502&gt;0,'De la BASE'!F502,'De la BASE'!F502+0.001)</f>
        <v>3.0268013999999996</v>
      </c>
      <c r="G506" s="15">
        <v>30103</v>
      </c>
    </row>
    <row r="507" spans="1:7" ht="12.75">
      <c r="A507" s="30" t="str">
        <f>'De la BASE'!A503</f>
        <v>626</v>
      </c>
      <c r="B507" s="30">
        <f>'De la BASE'!B503</f>
        <v>7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0.0542812</v>
      </c>
      <c r="F507" s="9">
        <f>IF('De la BASE'!F503&gt;0,'De la BASE'!F503,'De la BASE'!F503+0.001)</f>
        <v>0.7754657</v>
      </c>
      <c r="G507" s="15">
        <v>30133</v>
      </c>
    </row>
    <row r="508" spans="1:7" ht="12.75">
      <c r="A508" s="30" t="str">
        <f>'De la BASE'!A504</f>
        <v>626</v>
      </c>
      <c r="B508" s="30">
        <f>'De la BASE'!B504</f>
        <v>7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0.0049152</v>
      </c>
      <c r="F508" s="9">
        <f>IF('De la BASE'!F504&gt;0,'De la BASE'!F504,'De la BASE'!F504+0.001)</f>
        <v>0.0709632</v>
      </c>
      <c r="G508" s="15">
        <v>30164</v>
      </c>
    </row>
    <row r="509" spans="1:7" ht="12.75">
      <c r="A509" s="30" t="str">
        <f>'De la BASE'!A505</f>
        <v>626</v>
      </c>
      <c r="B509" s="30">
        <f>'De la BASE'!B505</f>
        <v>7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0.1176327</v>
      </c>
      <c r="F509" s="9">
        <f>IF('De la BASE'!F505&gt;0,'De la BASE'!F505,'De la BASE'!F505+0.001)</f>
        <v>2.8871842</v>
      </c>
      <c r="G509" s="15">
        <v>30195</v>
      </c>
    </row>
    <row r="510" spans="1:7" ht="12.75">
      <c r="A510" s="30" t="str">
        <f>'De la BASE'!A506</f>
        <v>626</v>
      </c>
      <c r="B510" s="30">
        <f>'De la BASE'!B506</f>
        <v>7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0.1150912</v>
      </c>
      <c r="F510" s="9">
        <f>IF('De la BASE'!F506&gt;0,'De la BASE'!F506,'De la BASE'!F506+0.001)</f>
        <v>1.7248</v>
      </c>
      <c r="G510" s="15">
        <v>30225</v>
      </c>
    </row>
    <row r="511" spans="1:7" ht="12.75">
      <c r="A511" s="30" t="str">
        <f>'De la BASE'!A507</f>
        <v>626</v>
      </c>
      <c r="B511" s="30">
        <f>'De la BASE'!B507</f>
        <v>7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1.3197041</v>
      </c>
      <c r="F511" s="9">
        <f>IF('De la BASE'!F507&gt;0,'De la BASE'!F507,'De la BASE'!F507+0.001)</f>
        <v>36.640518199999995</v>
      </c>
      <c r="G511" s="15">
        <v>30256</v>
      </c>
    </row>
    <row r="512" spans="1:7" ht="12.75">
      <c r="A512" s="30" t="str">
        <f>'De la BASE'!A508</f>
        <v>626</v>
      </c>
      <c r="B512" s="30">
        <f>'De la BASE'!B508</f>
        <v>7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0.8450208</v>
      </c>
      <c r="F512" s="9">
        <f>IF('De la BASE'!F508&gt;0,'De la BASE'!F508,'De la BASE'!F508+0.001)</f>
        <v>15.554341200000003</v>
      </c>
      <c r="G512" s="15">
        <v>30286</v>
      </c>
    </row>
    <row r="513" spans="1:7" ht="12.75">
      <c r="A513" s="30" t="str">
        <f>'De la BASE'!A509</f>
        <v>626</v>
      </c>
      <c r="B513" s="30">
        <f>'De la BASE'!B509</f>
        <v>7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0.6172122</v>
      </c>
      <c r="F513" s="9">
        <f>IF('De la BASE'!F509&gt;0,'De la BASE'!F509,'De la BASE'!F509+0.001)</f>
        <v>9.111306299999999</v>
      </c>
      <c r="G513" s="15">
        <v>30317</v>
      </c>
    </row>
    <row r="514" spans="1:7" ht="12.75">
      <c r="A514" s="30" t="str">
        <f>'De la BASE'!A510</f>
        <v>626</v>
      </c>
      <c r="B514" s="30">
        <f>'De la BASE'!B510</f>
        <v>7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0.223712</v>
      </c>
      <c r="F514" s="9">
        <f>IF('De la BASE'!F510&gt;0,'De la BASE'!F510,'De la BASE'!F510+0.001)</f>
        <v>10.629116400000001</v>
      </c>
      <c r="G514" s="15">
        <v>30348</v>
      </c>
    </row>
    <row r="515" spans="1:7" ht="12.75">
      <c r="A515" s="30" t="str">
        <f>'De la BASE'!A511</f>
        <v>626</v>
      </c>
      <c r="B515" s="30">
        <f>'De la BASE'!B511</f>
        <v>7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0.5489316</v>
      </c>
      <c r="F515" s="9">
        <f>IF('De la BASE'!F511&gt;0,'De la BASE'!F511,'De la BASE'!F511+0.001)</f>
        <v>8.0727798</v>
      </c>
      <c r="G515" s="15">
        <v>30376</v>
      </c>
    </row>
    <row r="516" spans="1:7" ht="12.75">
      <c r="A516" s="30" t="str">
        <f>'De la BASE'!A512</f>
        <v>626</v>
      </c>
      <c r="B516" s="30">
        <f>'De la BASE'!B512</f>
        <v>7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0.8842075</v>
      </c>
      <c r="F516" s="9">
        <f>IF('De la BASE'!F512&gt;0,'De la BASE'!F512,'De la BASE'!F512+0.001)</f>
        <v>35.483008</v>
      </c>
      <c r="G516" s="15">
        <v>30407</v>
      </c>
    </row>
    <row r="517" spans="1:7" ht="12.75">
      <c r="A517" s="30" t="str">
        <f>'De la BASE'!A513</f>
        <v>626</v>
      </c>
      <c r="B517" s="30">
        <f>'De la BASE'!B513</f>
        <v>7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2.684024</v>
      </c>
      <c r="F517" s="9">
        <f>IF('De la BASE'!F513&gt;0,'De la BASE'!F513,'De la BASE'!F513+0.001)</f>
        <v>68.9410736</v>
      </c>
      <c r="G517" s="15">
        <v>30437</v>
      </c>
    </row>
    <row r="518" spans="1:7" ht="12.75">
      <c r="A518" s="30" t="str">
        <f>'De la BASE'!A514</f>
        <v>626</v>
      </c>
      <c r="B518" s="30">
        <f>'De la BASE'!B514</f>
        <v>7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0.524736</v>
      </c>
      <c r="F518" s="9">
        <f>IF('De la BASE'!F514&gt;0,'De la BASE'!F514,'De la BASE'!F514+0.001)</f>
        <v>7.529414999999999</v>
      </c>
      <c r="G518" s="15">
        <v>30468</v>
      </c>
    </row>
    <row r="519" spans="1:7" ht="12.75">
      <c r="A519" s="30" t="str">
        <f>'De la BASE'!A515</f>
        <v>626</v>
      </c>
      <c r="B519" s="30">
        <f>'De la BASE'!B515</f>
        <v>7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0.0871137</v>
      </c>
      <c r="F519" s="9">
        <f>IF('De la BASE'!F515&gt;0,'De la BASE'!F515,'De la BASE'!F515+0.001)</f>
        <v>1.2470539999999999</v>
      </c>
      <c r="G519" s="15">
        <v>30498</v>
      </c>
    </row>
    <row r="520" spans="1:7" ht="12.75">
      <c r="A520" s="30" t="str">
        <f>'De la BASE'!A516</f>
        <v>626</v>
      </c>
      <c r="B520" s="30">
        <f>'De la BASE'!B516</f>
        <v>7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0.0136756</v>
      </c>
      <c r="F520" s="9">
        <f>IF('De la BASE'!F516&gt;0,'De la BASE'!F516,'De la BASE'!F516+0.001)</f>
        <v>0.19854679999999997</v>
      </c>
      <c r="G520" s="15">
        <v>30529</v>
      </c>
    </row>
    <row r="521" spans="1:7" ht="12.75">
      <c r="A521" s="30" t="str">
        <f>'De la BASE'!A517</f>
        <v>626</v>
      </c>
      <c r="B521" s="30">
        <f>'De la BASE'!B517</f>
        <v>7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0.0092732</v>
      </c>
      <c r="F521" s="9">
        <f>IF('De la BASE'!F517&gt;0,'De la BASE'!F517,'De la BASE'!F517+0.001)</f>
        <v>0.1324299</v>
      </c>
      <c r="G521" s="15">
        <v>30560</v>
      </c>
    </row>
    <row r="522" spans="1:7" ht="12.75">
      <c r="A522" s="30" t="str">
        <f>'De la BASE'!A518</f>
        <v>626</v>
      </c>
      <c r="B522" s="30">
        <f>'De la BASE'!B518</f>
        <v>7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0.029585</v>
      </c>
      <c r="F522" s="9">
        <f>IF('De la BASE'!F518&gt;0,'De la BASE'!F518,'De la BASE'!F518+0.001)</f>
        <v>0.5811270000000001</v>
      </c>
      <c r="G522" s="15">
        <v>30590</v>
      </c>
    </row>
    <row r="523" spans="1:7" ht="12.75">
      <c r="A523" s="30" t="str">
        <f>'De la BASE'!A519</f>
        <v>626</v>
      </c>
      <c r="B523" s="30">
        <f>'De la BASE'!B519</f>
        <v>7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1.6841323</v>
      </c>
      <c r="F523" s="9">
        <f>IF('De la BASE'!F519&gt;0,'De la BASE'!F519,'De la BASE'!F519+0.001)</f>
        <v>86.83096839999999</v>
      </c>
      <c r="G523" s="15">
        <v>30621</v>
      </c>
    </row>
    <row r="524" spans="1:7" ht="12.75">
      <c r="A524" s="30" t="str">
        <f>'De la BASE'!A520</f>
        <v>626</v>
      </c>
      <c r="B524" s="30">
        <f>'De la BASE'!B520</f>
        <v>7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2.6663424</v>
      </c>
      <c r="F524" s="9">
        <f>IF('De la BASE'!F520&gt;0,'De la BASE'!F520,'De la BASE'!F520+0.001)</f>
        <v>79.43825580000001</v>
      </c>
      <c r="G524" s="15">
        <v>30651</v>
      </c>
    </row>
    <row r="525" spans="1:7" ht="12.75">
      <c r="A525" s="30" t="str">
        <f>'De la BASE'!A521</f>
        <v>626</v>
      </c>
      <c r="B525" s="30">
        <f>'De la BASE'!B521</f>
        <v>7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1.3728</v>
      </c>
      <c r="F525" s="9">
        <f>IF('De la BASE'!F521&gt;0,'De la BASE'!F521,'De la BASE'!F521+0.001)</f>
        <v>26.856</v>
      </c>
      <c r="G525" s="15">
        <v>30682</v>
      </c>
    </row>
    <row r="526" spans="1:7" ht="12.75">
      <c r="A526" s="30" t="str">
        <f>'De la BASE'!A522</f>
        <v>626</v>
      </c>
      <c r="B526" s="30">
        <f>'De la BASE'!B522</f>
        <v>7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0.8502983</v>
      </c>
      <c r="F526" s="9">
        <f>IF('De la BASE'!F522&gt;0,'De la BASE'!F522,'De la BASE'!F522+0.001)</f>
        <v>12.192789199999998</v>
      </c>
      <c r="G526" s="15">
        <v>30713</v>
      </c>
    </row>
    <row r="527" spans="1:7" ht="12.75">
      <c r="A527" s="30" t="str">
        <f>'De la BASE'!A523</f>
        <v>626</v>
      </c>
      <c r="B527" s="30">
        <f>'De la BASE'!B523</f>
        <v>7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0.4933438</v>
      </c>
      <c r="F527" s="9">
        <f>IF('De la BASE'!F523&gt;0,'De la BASE'!F523,'De la BASE'!F523+0.001)</f>
        <v>14.315227</v>
      </c>
      <c r="G527" s="15">
        <v>30742</v>
      </c>
    </row>
    <row r="528" spans="1:7" ht="12.75">
      <c r="A528" s="30" t="str">
        <f>'De la BASE'!A524</f>
        <v>626</v>
      </c>
      <c r="B528" s="30">
        <f>'De la BASE'!B524</f>
        <v>7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1.4459735</v>
      </c>
      <c r="F528" s="9">
        <f>IF('De la BASE'!F524&gt;0,'De la BASE'!F524,'De la BASE'!F524+0.001)</f>
        <v>24.629603</v>
      </c>
      <c r="G528" s="15">
        <v>30773</v>
      </c>
    </row>
    <row r="529" spans="1:7" ht="12.75">
      <c r="A529" s="30" t="str">
        <f>'De la BASE'!A525</f>
        <v>626</v>
      </c>
      <c r="B529" s="30">
        <f>'De la BASE'!B525</f>
        <v>7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1.61533</v>
      </c>
      <c r="F529" s="9">
        <f>IF('De la BASE'!F525&gt;0,'De la BASE'!F525,'De la BASE'!F525+0.001)</f>
        <v>24.20022</v>
      </c>
      <c r="G529" s="15">
        <v>30803</v>
      </c>
    </row>
    <row r="530" spans="1:7" ht="12.75">
      <c r="A530" s="30" t="str">
        <f>'De la BASE'!A526</f>
        <v>626</v>
      </c>
      <c r="B530" s="30">
        <f>'De la BASE'!B526</f>
        <v>7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0.825484</v>
      </c>
      <c r="F530" s="9">
        <f>IF('De la BASE'!F526&gt;0,'De la BASE'!F526,'De la BASE'!F526+0.001)</f>
        <v>15.243184</v>
      </c>
      <c r="G530" s="15">
        <v>30834</v>
      </c>
    </row>
    <row r="531" spans="1:7" ht="12.75">
      <c r="A531" s="30" t="str">
        <f>'De la BASE'!A527</f>
        <v>626</v>
      </c>
      <c r="B531" s="30">
        <f>'De la BASE'!B527</f>
        <v>7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0.168168</v>
      </c>
      <c r="F531" s="9">
        <f>IF('De la BASE'!F527&gt;0,'De la BASE'!F527,'De la BASE'!F527+0.001)</f>
        <v>2.4146304</v>
      </c>
      <c r="G531" s="15">
        <v>30864</v>
      </c>
    </row>
    <row r="532" spans="1:7" ht="12.75">
      <c r="A532" s="30" t="str">
        <f>'De la BASE'!A528</f>
        <v>626</v>
      </c>
      <c r="B532" s="30">
        <f>'De la BASE'!B528</f>
        <v>7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0.0386</v>
      </c>
      <c r="F532" s="9">
        <f>IF('De la BASE'!F528&gt;0,'De la BASE'!F528,'De la BASE'!F528+0.001)</f>
        <v>0.5539000000000001</v>
      </c>
      <c r="G532" s="15">
        <v>30895</v>
      </c>
    </row>
    <row r="533" spans="1:7" ht="12.75">
      <c r="A533" s="30" t="str">
        <f>'De la BASE'!A529</f>
        <v>626</v>
      </c>
      <c r="B533" s="30">
        <f>'De la BASE'!B529</f>
        <v>7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0.1817674</v>
      </c>
      <c r="F533" s="9">
        <f>IF('De la BASE'!F529&gt;0,'De la BASE'!F529,'De la BASE'!F529+0.001)</f>
        <v>2.6139659</v>
      </c>
      <c r="G533" s="15">
        <v>30926</v>
      </c>
    </row>
    <row r="534" spans="1:7" ht="12.75">
      <c r="A534" s="30" t="str">
        <f>'De la BASE'!A530</f>
        <v>626</v>
      </c>
      <c r="B534" s="30">
        <f>'De la BASE'!B530</f>
        <v>7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0.0311922</v>
      </c>
      <c r="F534" s="9">
        <f>IF('De la BASE'!F530&gt;0,'De la BASE'!F530,'De la BASE'!F530+0.001)</f>
        <v>0.9043072000000001</v>
      </c>
      <c r="G534" s="15">
        <v>30956</v>
      </c>
    </row>
    <row r="535" spans="1:7" ht="12.75">
      <c r="A535" s="30" t="str">
        <f>'De la BASE'!A531</f>
        <v>626</v>
      </c>
      <c r="B535" s="30">
        <f>'De la BASE'!B531</f>
        <v>7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1.618996</v>
      </c>
      <c r="F535" s="9">
        <f>IF('De la BASE'!F531&gt;0,'De la BASE'!F531,'De la BASE'!F531+0.001)</f>
        <v>42.54645</v>
      </c>
      <c r="G535" s="15">
        <v>30987</v>
      </c>
    </row>
    <row r="536" spans="1:7" ht="12.75">
      <c r="A536" s="30" t="str">
        <f>'De la BASE'!A532</f>
        <v>626</v>
      </c>
      <c r="B536" s="30">
        <f>'De la BASE'!B532</f>
        <v>7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1.8860904</v>
      </c>
      <c r="F536" s="9">
        <f>IF('De la BASE'!F532&gt;0,'De la BASE'!F532,'De la BASE'!F532+0.001)</f>
        <v>54.6884919</v>
      </c>
      <c r="G536" s="15">
        <v>31017</v>
      </c>
    </row>
    <row r="537" spans="1:7" ht="12.75">
      <c r="A537" s="30" t="str">
        <f>'De la BASE'!A533</f>
        <v>626</v>
      </c>
      <c r="B537" s="30">
        <f>'De la BASE'!B533</f>
        <v>7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2.8940135</v>
      </c>
      <c r="F537" s="9">
        <f>IF('De la BASE'!F533&gt;0,'De la BASE'!F533,'De la BASE'!F533+0.001)</f>
        <v>90.95471</v>
      </c>
      <c r="G537" s="15">
        <v>31048</v>
      </c>
    </row>
    <row r="538" spans="1:7" ht="12.75">
      <c r="A538" s="30" t="str">
        <f>'De la BASE'!A534</f>
        <v>626</v>
      </c>
      <c r="B538" s="30">
        <f>'De la BASE'!B534</f>
        <v>7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3.937625</v>
      </c>
      <c r="F538" s="9">
        <f>IF('De la BASE'!F534&gt;0,'De la BASE'!F534,'De la BASE'!F534+0.001)</f>
        <v>106.0166155</v>
      </c>
      <c r="G538" s="15">
        <v>31079</v>
      </c>
    </row>
    <row r="539" spans="1:7" ht="12.75">
      <c r="A539" s="30" t="str">
        <f>'De la BASE'!A535</f>
        <v>626</v>
      </c>
      <c r="B539" s="30">
        <f>'De la BASE'!B535</f>
        <v>7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1.9088692</v>
      </c>
      <c r="F539" s="9">
        <f>IF('De la BASE'!F535&gt;0,'De la BASE'!F535,'De la BASE'!F535+0.001)</f>
        <v>28.272873999999998</v>
      </c>
      <c r="G539" s="15">
        <v>31107</v>
      </c>
    </row>
    <row r="540" spans="1:7" ht="12.75">
      <c r="A540" s="30" t="str">
        <f>'De la BASE'!A536</f>
        <v>626</v>
      </c>
      <c r="B540" s="30">
        <f>'De la BASE'!B536</f>
        <v>7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1.0590076</v>
      </c>
      <c r="F540" s="9">
        <f>IF('De la BASE'!F536&gt;0,'De la BASE'!F536,'De la BASE'!F536+0.001)</f>
        <v>39.7073819</v>
      </c>
      <c r="G540" s="15">
        <v>31138</v>
      </c>
    </row>
    <row r="541" spans="1:7" ht="12.75">
      <c r="A541" s="30" t="str">
        <f>'De la BASE'!A537</f>
        <v>626</v>
      </c>
      <c r="B541" s="30">
        <f>'De la BASE'!B537</f>
        <v>7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0.9103186</v>
      </c>
      <c r="F541" s="9">
        <f>IF('De la BASE'!F537&gt;0,'De la BASE'!F537,'De la BASE'!F537+0.001)</f>
        <v>16.6540075</v>
      </c>
      <c r="G541" s="15">
        <v>31168</v>
      </c>
    </row>
    <row r="542" spans="1:7" ht="12.75">
      <c r="A542" s="30" t="str">
        <f>'De la BASE'!A538</f>
        <v>626</v>
      </c>
      <c r="B542" s="30">
        <f>'De la BASE'!B538</f>
        <v>7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0.7734253</v>
      </c>
      <c r="F542" s="9">
        <f>IF('De la BASE'!F538&gt;0,'De la BASE'!F538,'De la BASE'!F538+0.001)</f>
        <v>11.4197572</v>
      </c>
      <c r="G542" s="15">
        <v>31199</v>
      </c>
    </row>
    <row r="543" spans="1:7" ht="12.75">
      <c r="A543" s="30" t="str">
        <f>'De la BASE'!A539</f>
        <v>626</v>
      </c>
      <c r="B543" s="30">
        <f>'De la BASE'!B539</f>
        <v>7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0.1536777</v>
      </c>
      <c r="F543" s="9">
        <f>IF('De la BASE'!F539&gt;0,'De la BASE'!F539,'De la BASE'!F539+0.001)</f>
        <v>2.199934</v>
      </c>
      <c r="G543" s="15">
        <v>31229</v>
      </c>
    </row>
    <row r="544" spans="1:7" ht="12.75">
      <c r="A544" s="30" t="str">
        <f>'De la BASE'!A540</f>
        <v>626</v>
      </c>
      <c r="B544" s="30">
        <f>'De la BASE'!B540</f>
        <v>7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0.0495238</v>
      </c>
      <c r="F544" s="9">
        <f>IF('De la BASE'!F540&gt;0,'De la BASE'!F540,'De la BASE'!F540+0.001)</f>
        <v>0.7105253999999999</v>
      </c>
      <c r="G544" s="15">
        <v>31260</v>
      </c>
    </row>
    <row r="545" spans="1:7" ht="12.75">
      <c r="A545" s="30" t="str">
        <f>'De la BASE'!A541</f>
        <v>626</v>
      </c>
      <c r="B545" s="30">
        <f>'De la BASE'!B541</f>
        <v>7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0.029722</v>
      </c>
      <c r="F545" s="9">
        <f>IF('De la BASE'!F541&gt;0,'De la BASE'!F541,'De la BASE'!F541+0.001)</f>
        <v>0.42658000000000007</v>
      </c>
      <c r="G545" s="15">
        <v>31291</v>
      </c>
    </row>
    <row r="546" spans="1:7" ht="12.75">
      <c r="A546" s="30" t="str">
        <f>'De la BASE'!A542</f>
        <v>626</v>
      </c>
      <c r="B546" s="30">
        <f>'De la BASE'!B542</f>
        <v>7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0.0339888</v>
      </c>
      <c r="F546" s="9">
        <f>IF('De la BASE'!F542&gt;0,'De la BASE'!F542,'De la BASE'!F542+0.001)</f>
        <v>0.4853916</v>
      </c>
      <c r="G546" s="15">
        <v>31321</v>
      </c>
    </row>
    <row r="547" spans="1:7" ht="12.75">
      <c r="A547" s="30" t="str">
        <f>'De la BASE'!A543</f>
        <v>626</v>
      </c>
      <c r="B547" s="30">
        <f>'De la BASE'!B543</f>
        <v>7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0.0957696</v>
      </c>
      <c r="F547" s="9">
        <f>IF('De la BASE'!F543&gt;0,'De la BASE'!F543,'De la BASE'!F543+0.001)</f>
        <v>2.8111680000000003</v>
      </c>
      <c r="G547" s="15">
        <v>31352</v>
      </c>
    </row>
    <row r="548" spans="1:7" ht="12.75">
      <c r="A548" s="30" t="str">
        <f>'De la BASE'!A544</f>
        <v>626</v>
      </c>
      <c r="B548" s="30">
        <f>'De la BASE'!B544</f>
        <v>7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0.4932117</v>
      </c>
      <c r="F548" s="9">
        <f>IF('De la BASE'!F544&gt;0,'De la BASE'!F544,'De la BASE'!F544+0.001)</f>
        <v>12.8197248</v>
      </c>
      <c r="G548" s="15">
        <v>31382</v>
      </c>
    </row>
    <row r="549" spans="1:7" ht="12.75">
      <c r="A549" s="30" t="str">
        <f>'De la BASE'!A545</f>
        <v>626</v>
      </c>
      <c r="B549" s="30">
        <f>'De la BASE'!B545</f>
        <v>7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0.7718032</v>
      </c>
      <c r="F549" s="9">
        <f>IF('De la BASE'!F545&gt;0,'De la BASE'!F545,'De la BASE'!F545+0.001)</f>
        <v>17.5289464</v>
      </c>
      <c r="G549" s="15">
        <v>31413</v>
      </c>
    </row>
    <row r="550" spans="1:7" ht="12.75">
      <c r="A550" s="30" t="str">
        <f>'De la BASE'!A546</f>
        <v>626</v>
      </c>
      <c r="B550" s="30">
        <f>'De la BASE'!B546</f>
        <v>7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1.7376112</v>
      </c>
      <c r="F550" s="9">
        <f>IF('De la BASE'!F546&gt;0,'De la BASE'!F546,'De la BASE'!F546+0.001)</f>
        <v>39.18375759999999</v>
      </c>
      <c r="G550" s="15">
        <v>31444</v>
      </c>
    </row>
    <row r="551" spans="1:7" ht="12.75">
      <c r="A551" s="30" t="str">
        <f>'De la BASE'!A547</f>
        <v>626</v>
      </c>
      <c r="B551" s="30">
        <f>'De la BASE'!B547</f>
        <v>7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1.4767623</v>
      </c>
      <c r="F551" s="9">
        <f>IF('De la BASE'!F547&gt;0,'De la BASE'!F547,'De la BASE'!F547+0.001)</f>
        <v>22.6983835</v>
      </c>
      <c r="G551" s="15">
        <v>31472</v>
      </c>
    </row>
    <row r="552" spans="1:7" ht="12.75">
      <c r="A552" s="30" t="str">
        <f>'De la BASE'!A548</f>
        <v>626</v>
      </c>
      <c r="B552" s="30">
        <f>'De la BASE'!B548</f>
        <v>7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0.666832</v>
      </c>
      <c r="F552" s="9">
        <f>IF('De la BASE'!F548&gt;0,'De la BASE'!F548,'De la BASE'!F548+0.001)</f>
        <v>14.397936000000001</v>
      </c>
      <c r="G552" s="15">
        <v>31503</v>
      </c>
    </row>
    <row r="553" spans="1:7" ht="12.75">
      <c r="A553" s="30" t="str">
        <f>'De la BASE'!A549</f>
        <v>626</v>
      </c>
      <c r="B553" s="30">
        <f>'De la BASE'!B549</f>
        <v>7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0.3946148</v>
      </c>
      <c r="F553" s="9">
        <f>IF('De la BASE'!F549&gt;0,'De la BASE'!F549,'De la BASE'!F549+0.001)</f>
        <v>5.763042</v>
      </c>
      <c r="G553" s="15">
        <v>31533</v>
      </c>
    </row>
    <row r="554" spans="1:7" ht="12.75">
      <c r="A554" s="30" t="str">
        <f>'De la BASE'!A550</f>
        <v>626</v>
      </c>
      <c r="B554" s="30">
        <f>'De la BASE'!B550</f>
        <v>7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0.1298118</v>
      </c>
      <c r="F554" s="9">
        <f>IF('De la BASE'!F550&gt;0,'De la BASE'!F550,'De la BASE'!F550+0.001)</f>
        <v>1.863102</v>
      </c>
      <c r="G554" s="15">
        <v>31564</v>
      </c>
    </row>
    <row r="555" spans="1:7" ht="12.75">
      <c r="A555" s="30" t="str">
        <f>'De la BASE'!A551</f>
        <v>626</v>
      </c>
      <c r="B555" s="30">
        <f>'De la BASE'!B551</f>
        <v>7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0.0594432</v>
      </c>
      <c r="F555" s="9">
        <f>IF('De la BASE'!F551&gt;0,'De la BASE'!F551,'De la BASE'!F551+0.001)</f>
        <v>0.8512512</v>
      </c>
      <c r="G555" s="15">
        <v>31594</v>
      </c>
    </row>
    <row r="556" spans="1:7" ht="12.75">
      <c r="A556" s="30" t="str">
        <f>'De la BASE'!A552</f>
        <v>626</v>
      </c>
      <c r="B556" s="30">
        <f>'De la BASE'!B552</f>
        <v>7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0.0263547</v>
      </c>
      <c r="F556" s="9">
        <f>IF('De la BASE'!F552&gt;0,'De la BASE'!F552,'De la BASE'!F552+0.001)</f>
        <v>0.37741020000000003</v>
      </c>
      <c r="G556" s="15">
        <v>31625</v>
      </c>
    </row>
    <row r="557" spans="1:7" ht="12.75">
      <c r="A557" s="30" t="str">
        <f>'De la BASE'!A553</f>
        <v>626</v>
      </c>
      <c r="B557" s="30">
        <f>'De la BASE'!B553</f>
        <v>7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0.1431635</v>
      </c>
      <c r="F557" s="9">
        <f>IF('De la BASE'!F553&gt;0,'De la BASE'!F553,'De la BASE'!F553+0.001)</f>
        <v>4.2304475</v>
      </c>
      <c r="G557" s="15">
        <v>31656</v>
      </c>
    </row>
    <row r="558" spans="1:7" ht="12.75">
      <c r="A558" s="30" t="str">
        <f>'De la BASE'!A554</f>
        <v>626</v>
      </c>
      <c r="B558" s="30">
        <f>'De la BASE'!B554</f>
        <v>7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0.1221477</v>
      </c>
      <c r="F558" s="9">
        <f>IF('De la BASE'!F554&gt;0,'De la BASE'!F554,'De la BASE'!F554+0.001)</f>
        <v>2.3397807</v>
      </c>
      <c r="G558" s="15">
        <v>31686</v>
      </c>
    </row>
    <row r="559" spans="1:7" ht="12.75">
      <c r="A559" s="30" t="str">
        <f>'De la BASE'!A555</f>
        <v>626</v>
      </c>
      <c r="B559" s="30">
        <f>'De la BASE'!B555</f>
        <v>7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0.395976</v>
      </c>
      <c r="F559" s="9">
        <f>IF('De la BASE'!F555&gt;0,'De la BASE'!F555,'De la BASE'!F555+0.001)</f>
        <v>10.8200442</v>
      </c>
      <c r="G559" s="15">
        <v>31717</v>
      </c>
    </row>
    <row r="560" spans="1:7" ht="12.75">
      <c r="A560" s="30" t="str">
        <f>'De la BASE'!A556</f>
        <v>626</v>
      </c>
      <c r="B560" s="30">
        <f>'De la BASE'!B556</f>
        <v>7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0.3338136</v>
      </c>
      <c r="F560" s="9">
        <f>IF('De la BASE'!F556&gt;0,'De la BASE'!F556,'De la BASE'!F556+0.001)</f>
        <v>7.504929000000001</v>
      </c>
      <c r="G560" s="15">
        <v>31747</v>
      </c>
    </row>
    <row r="561" spans="1:7" ht="12.75">
      <c r="A561" s="30" t="str">
        <f>'De la BASE'!A557</f>
        <v>626</v>
      </c>
      <c r="B561" s="30">
        <f>'De la BASE'!B557</f>
        <v>7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1.3622848</v>
      </c>
      <c r="F561" s="9">
        <f>IF('De la BASE'!F557&gt;0,'De la BASE'!F557,'De la BASE'!F557+0.001)</f>
        <v>68.248676</v>
      </c>
      <c r="G561" s="15">
        <v>31778</v>
      </c>
    </row>
    <row r="562" spans="1:7" ht="12.75">
      <c r="A562" s="30" t="str">
        <f>'De la BASE'!A558</f>
        <v>626</v>
      </c>
      <c r="B562" s="30">
        <f>'De la BASE'!B558</f>
        <v>7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2.4359335</v>
      </c>
      <c r="F562" s="9">
        <f>IF('De la BASE'!F558&gt;0,'De la BASE'!F558,'De la BASE'!F558+0.001)</f>
        <v>76.6364885</v>
      </c>
      <c r="G562" s="15">
        <v>31809</v>
      </c>
    </row>
    <row r="563" spans="1:7" ht="12.75">
      <c r="A563" s="30" t="str">
        <f>'De la BASE'!A559</f>
        <v>626</v>
      </c>
      <c r="B563" s="30">
        <f>'De la BASE'!B559</f>
        <v>7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1.002972</v>
      </c>
      <c r="F563" s="9">
        <f>IF('De la BASE'!F559&gt;0,'De la BASE'!F559,'De la BASE'!F559+0.001)</f>
        <v>25.3051728</v>
      </c>
      <c r="G563" s="15">
        <v>31837</v>
      </c>
    </row>
    <row r="564" spans="1:7" ht="12.75">
      <c r="A564" s="30" t="str">
        <f>'De la BASE'!A560</f>
        <v>626</v>
      </c>
      <c r="B564" s="30">
        <f>'De la BASE'!B560</f>
        <v>7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1.5015187</v>
      </c>
      <c r="F564" s="9">
        <f>IF('De la BASE'!F560&gt;0,'De la BASE'!F560,'De la BASE'!F560+0.001)</f>
        <v>50.0889396</v>
      </c>
      <c r="G564" s="15">
        <v>31868</v>
      </c>
    </row>
    <row r="565" spans="1:7" ht="12.75">
      <c r="A565" s="30" t="str">
        <f>'De la BASE'!A561</f>
        <v>626</v>
      </c>
      <c r="B565" s="30">
        <f>'De la BASE'!B561</f>
        <v>7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0.5939946</v>
      </c>
      <c r="F565" s="9">
        <f>IF('De la BASE'!F561&gt;0,'De la BASE'!F561,'De la BASE'!F561+0.001)</f>
        <v>9.9215928</v>
      </c>
      <c r="G565" s="15">
        <v>31898</v>
      </c>
    </row>
    <row r="566" spans="1:7" ht="12.75">
      <c r="A566" s="30" t="str">
        <f>'De la BASE'!A562</f>
        <v>626</v>
      </c>
      <c r="B566" s="30">
        <f>'De la BASE'!B562</f>
        <v>7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0.2365791</v>
      </c>
      <c r="F566" s="9">
        <f>IF('De la BASE'!F562&gt;0,'De la BASE'!F562,'De la BASE'!F562+0.001)</f>
        <v>3.4226756999999997</v>
      </c>
      <c r="G566" s="15">
        <v>31929</v>
      </c>
    </row>
    <row r="567" spans="1:7" ht="12.75">
      <c r="A567" s="30" t="str">
        <f>'De la BASE'!A563</f>
        <v>626</v>
      </c>
      <c r="B567" s="30">
        <f>'De la BASE'!B563</f>
        <v>7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0.1160537</v>
      </c>
      <c r="F567" s="9">
        <f>IF('De la BASE'!F563&gt;0,'De la BASE'!F563,'De la BASE'!F563+0.001)</f>
        <v>1.7927917</v>
      </c>
      <c r="G567" s="15">
        <v>31959</v>
      </c>
    </row>
    <row r="568" spans="1:7" ht="12.75">
      <c r="A568" s="30" t="str">
        <f>'De la BASE'!A564</f>
        <v>626</v>
      </c>
      <c r="B568" s="30">
        <f>'De la BASE'!B564</f>
        <v>7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0.0216742</v>
      </c>
      <c r="F568" s="9">
        <f>IF('De la BASE'!F564&gt;0,'De la BASE'!F564,'De la BASE'!F564+0.001)</f>
        <v>0.3218588</v>
      </c>
      <c r="G568" s="15">
        <v>31990</v>
      </c>
    </row>
    <row r="569" spans="1:7" ht="12.75">
      <c r="A569" s="30" t="str">
        <f>'De la BASE'!A565</f>
        <v>626</v>
      </c>
      <c r="B569" s="30">
        <f>'De la BASE'!B565</f>
        <v>7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0.1300065</v>
      </c>
      <c r="F569" s="9">
        <f>IF('De la BASE'!F565&gt;0,'De la BASE'!F565,'De la BASE'!F565+0.001)</f>
        <v>2.7517308</v>
      </c>
      <c r="G569" s="15">
        <v>32021</v>
      </c>
    </row>
    <row r="570" spans="1:7" ht="12.75">
      <c r="A570" s="30" t="str">
        <f>'De la BASE'!A566</f>
        <v>626</v>
      </c>
      <c r="B570" s="30">
        <f>'De la BASE'!B566</f>
        <v>7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0.4509937</v>
      </c>
      <c r="F570" s="9">
        <f>IF('De la BASE'!F566&gt;0,'De la BASE'!F566,'De la BASE'!F566+0.001)</f>
        <v>22.646080599999998</v>
      </c>
      <c r="G570" s="15">
        <v>32051</v>
      </c>
    </row>
    <row r="571" spans="1:7" ht="12.75">
      <c r="A571" s="30" t="str">
        <f>'De la BASE'!A567</f>
        <v>626</v>
      </c>
      <c r="B571" s="30">
        <f>'De la BASE'!B567</f>
        <v>7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1.24736</v>
      </c>
      <c r="F571" s="9">
        <f>IF('De la BASE'!F567&gt;0,'De la BASE'!F567,'De la BASE'!F567+0.001)</f>
        <v>25.173284</v>
      </c>
      <c r="G571" s="15">
        <v>32082</v>
      </c>
    </row>
    <row r="572" spans="1:7" ht="12.75">
      <c r="A572" s="30" t="str">
        <f>'De la BASE'!A568</f>
        <v>626</v>
      </c>
      <c r="B572" s="30">
        <f>'De la BASE'!B568</f>
        <v>7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3.2540052</v>
      </c>
      <c r="F572" s="9">
        <f>IF('De la BASE'!F568&gt;0,'De la BASE'!F568,'De la BASE'!F568+0.001)</f>
        <v>128.0514672</v>
      </c>
      <c r="G572" s="15">
        <v>32112</v>
      </c>
    </row>
    <row r="573" spans="1:7" ht="12.75">
      <c r="A573" s="30" t="str">
        <f>'De la BASE'!A569</f>
        <v>626</v>
      </c>
      <c r="B573" s="30">
        <f>'De la BASE'!B569</f>
        <v>7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6.164968</v>
      </c>
      <c r="F573" s="9">
        <f>IF('De la BASE'!F569&gt;0,'De la BASE'!F569,'De la BASE'!F569+0.001)</f>
        <v>138.08311550000002</v>
      </c>
      <c r="G573" s="15">
        <v>32143</v>
      </c>
    </row>
    <row r="574" spans="1:7" ht="12.75">
      <c r="A574" s="30" t="str">
        <f>'De la BASE'!A570</f>
        <v>626</v>
      </c>
      <c r="B574" s="30">
        <f>'De la BASE'!B570</f>
        <v>7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2.6271648</v>
      </c>
      <c r="F574" s="9">
        <f>IF('De la BASE'!F570&gt;0,'De la BASE'!F570,'De la BASE'!F570+0.001)</f>
        <v>49.4193276</v>
      </c>
      <c r="G574" s="15">
        <v>32174</v>
      </c>
    </row>
    <row r="575" spans="1:7" ht="12.75">
      <c r="A575" s="30" t="str">
        <f>'De la BASE'!A571</f>
        <v>626</v>
      </c>
      <c r="B575" s="30">
        <f>'De la BASE'!B571</f>
        <v>7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0.7052179</v>
      </c>
      <c r="F575" s="9">
        <f>IF('De la BASE'!F571&gt;0,'De la BASE'!F571,'De la BASE'!F571+0.001)</f>
        <v>10.143721699999999</v>
      </c>
      <c r="G575" s="15">
        <v>32203</v>
      </c>
    </row>
    <row r="576" spans="1:7" ht="12.75">
      <c r="A576" s="30" t="str">
        <f>'De la BASE'!A572</f>
        <v>626</v>
      </c>
      <c r="B576" s="30">
        <f>'De la BASE'!B572</f>
        <v>7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0.8738224</v>
      </c>
      <c r="F576" s="9">
        <f>IF('De la BASE'!F572&gt;0,'De la BASE'!F572,'De la BASE'!F572+0.001)</f>
        <v>19.277456</v>
      </c>
      <c r="G576" s="15">
        <v>32234</v>
      </c>
    </row>
    <row r="577" spans="1:7" ht="12.75">
      <c r="A577" s="30" t="str">
        <f>'De la BASE'!A573</f>
        <v>626</v>
      </c>
      <c r="B577" s="30">
        <f>'De la BASE'!B573</f>
        <v>7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1.0053175</v>
      </c>
      <c r="F577" s="9">
        <f>IF('De la BASE'!F573&gt;0,'De la BASE'!F573,'De la BASE'!F573+0.001)</f>
        <v>24.8806525</v>
      </c>
      <c r="G577" s="15">
        <v>32264</v>
      </c>
    </row>
    <row r="578" spans="1:7" ht="12.75">
      <c r="A578" s="30" t="str">
        <f>'De la BASE'!A574</f>
        <v>626</v>
      </c>
      <c r="B578" s="30">
        <f>'De la BASE'!B574</f>
        <v>7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2.098965</v>
      </c>
      <c r="F578" s="9">
        <f>IF('De la BASE'!F574&gt;0,'De la BASE'!F574,'De la BASE'!F574+0.001)</f>
        <v>39.41601849999999</v>
      </c>
      <c r="G578" s="15">
        <v>32295</v>
      </c>
    </row>
    <row r="579" spans="1:7" ht="12.75">
      <c r="A579" s="30" t="str">
        <f>'De la BASE'!A575</f>
        <v>626</v>
      </c>
      <c r="B579" s="30">
        <f>'De la BASE'!B575</f>
        <v>7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1.6834079</v>
      </c>
      <c r="F579" s="9">
        <f>IF('De la BASE'!F575&gt;0,'De la BASE'!F575,'De la BASE'!F575+0.001)</f>
        <v>31.167248500000003</v>
      </c>
      <c r="G579" s="15">
        <v>32325</v>
      </c>
    </row>
    <row r="580" spans="1:7" ht="12.75">
      <c r="A580" s="30" t="str">
        <f>'De la BASE'!A576</f>
        <v>626</v>
      </c>
      <c r="B580" s="30">
        <f>'De la BASE'!B576</f>
        <v>7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0.180455</v>
      </c>
      <c r="F580" s="9">
        <f>IF('De la BASE'!F576&gt;0,'De la BASE'!F576,'De la BASE'!F576+0.001)</f>
        <v>2.5866775</v>
      </c>
      <c r="G580" s="15">
        <v>32356</v>
      </c>
    </row>
    <row r="581" spans="1:7" ht="12.75">
      <c r="A581" s="30" t="str">
        <f>'De la BASE'!A577</f>
        <v>626</v>
      </c>
      <c r="B581" s="30">
        <f>'De la BASE'!B577</f>
        <v>7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0.037442</v>
      </c>
      <c r="F581" s="9">
        <f>IF('De la BASE'!F577&gt;0,'De la BASE'!F577,'De la BASE'!F577+0.001)</f>
        <v>0.5378649999999999</v>
      </c>
      <c r="G581" s="15">
        <v>32387</v>
      </c>
    </row>
    <row r="582" spans="1:7" ht="12.75">
      <c r="A582" s="30" t="str">
        <f>'De la BASE'!A578</f>
        <v>626</v>
      </c>
      <c r="B582" s="30">
        <f>'De la BASE'!B578</f>
        <v>7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0.4176292</v>
      </c>
      <c r="F582" s="9">
        <f>IF('De la BASE'!F578&gt;0,'De la BASE'!F578,'De la BASE'!F578+0.001)</f>
        <v>12.4607648</v>
      </c>
      <c r="G582" s="15">
        <v>32417</v>
      </c>
    </row>
    <row r="583" spans="1:7" ht="12.75">
      <c r="A583" s="30" t="str">
        <f>'De la BASE'!A579</f>
        <v>626</v>
      </c>
      <c r="B583" s="30">
        <f>'De la BASE'!B579</f>
        <v>7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2.4132996</v>
      </c>
      <c r="F583" s="9">
        <f>IF('De la BASE'!F579&gt;0,'De la BASE'!F579,'De la BASE'!F579+0.001)</f>
        <v>53.7087528</v>
      </c>
      <c r="G583" s="15">
        <v>32448</v>
      </c>
    </row>
    <row r="584" spans="1:7" ht="12.75">
      <c r="A584" s="30" t="str">
        <f>'De la BASE'!A580</f>
        <v>626</v>
      </c>
      <c r="B584" s="30">
        <f>'De la BASE'!B580</f>
        <v>7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0.521626</v>
      </c>
      <c r="F584" s="9">
        <f>IF('De la BASE'!F580&gt;0,'De la BASE'!F580,'De la BASE'!F580+0.001)</f>
        <v>8.0527776</v>
      </c>
      <c r="G584" s="15">
        <v>32478</v>
      </c>
    </row>
    <row r="585" spans="1:7" ht="12.75">
      <c r="A585" s="30" t="str">
        <f>'De la BASE'!A581</f>
        <v>626</v>
      </c>
      <c r="B585" s="30">
        <f>'De la BASE'!B581</f>
        <v>7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0.4441696</v>
      </c>
      <c r="F585" s="9">
        <f>IF('De la BASE'!F581&gt;0,'De la BASE'!F581,'De la BASE'!F581+0.001)</f>
        <v>8.3366136</v>
      </c>
      <c r="G585" s="15">
        <v>32509</v>
      </c>
    </row>
    <row r="586" spans="1:7" ht="12.75">
      <c r="A586" s="30" t="str">
        <f>'De la BASE'!A582</f>
        <v>626</v>
      </c>
      <c r="B586" s="30">
        <f>'De la BASE'!B582</f>
        <v>7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0.1897247</v>
      </c>
      <c r="F586" s="9">
        <f>IF('De la BASE'!F582&gt;0,'De la BASE'!F582,'De la BASE'!F582+0.001)</f>
        <v>4.8151079</v>
      </c>
      <c r="G586" s="15">
        <v>32540</v>
      </c>
    </row>
    <row r="587" spans="1:7" ht="12.75">
      <c r="A587" s="30" t="str">
        <f>'De la BASE'!A583</f>
        <v>626</v>
      </c>
      <c r="B587" s="30">
        <f>'De la BASE'!B583</f>
        <v>7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0.3310872</v>
      </c>
      <c r="F587" s="9">
        <f>IF('De la BASE'!F583&gt;0,'De la BASE'!F583,'De la BASE'!F583+0.001)</f>
        <v>7.471699199999999</v>
      </c>
      <c r="G587" s="15">
        <v>32568</v>
      </c>
    </row>
    <row r="588" spans="1:7" ht="12.75">
      <c r="A588" s="30" t="str">
        <f>'De la BASE'!A584</f>
        <v>626</v>
      </c>
      <c r="B588" s="30">
        <f>'De la BASE'!B584</f>
        <v>7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1.2920529</v>
      </c>
      <c r="F588" s="9">
        <f>IF('De la BASE'!F584&gt;0,'De la BASE'!F584,'De la BASE'!F584+0.001)</f>
        <v>30.2296765</v>
      </c>
      <c r="G588" s="15">
        <v>32599</v>
      </c>
    </row>
    <row r="589" spans="1:7" ht="12.75">
      <c r="A589" s="30" t="str">
        <f>'De la BASE'!A585</f>
        <v>626</v>
      </c>
      <c r="B589" s="30">
        <f>'De la BASE'!B585</f>
        <v>7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0.5538863</v>
      </c>
      <c r="F589" s="9">
        <f>IF('De la BASE'!F585&gt;0,'De la BASE'!F585,'De la BASE'!F585+0.001)</f>
        <v>8.2416982</v>
      </c>
      <c r="G589" s="15">
        <v>32629</v>
      </c>
    </row>
    <row r="590" spans="1:7" ht="12.75">
      <c r="A590" s="30" t="str">
        <f>'De la BASE'!A586</f>
        <v>626</v>
      </c>
      <c r="B590" s="30">
        <f>'De la BASE'!B586</f>
        <v>7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0.3045168</v>
      </c>
      <c r="F590" s="9">
        <f>IF('De la BASE'!F586&gt;0,'De la BASE'!F586,'De la BASE'!F586+0.001)</f>
        <v>4.4804927999999995</v>
      </c>
      <c r="G590" s="15">
        <v>32660</v>
      </c>
    </row>
    <row r="591" spans="1:7" ht="12.75">
      <c r="A591" s="30" t="str">
        <f>'De la BASE'!A587</f>
        <v>626</v>
      </c>
      <c r="B591" s="30">
        <f>'De la BASE'!B587</f>
        <v>7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0.05418</v>
      </c>
      <c r="F591" s="9">
        <f>IF('De la BASE'!F587&gt;0,'De la BASE'!F587,'De la BASE'!F587+0.001)</f>
        <v>0.77574</v>
      </c>
      <c r="G591" s="15">
        <v>32690</v>
      </c>
    </row>
    <row r="592" spans="1:7" ht="12.75">
      <c r="A592" s="30" t="str">
        <f>'De la BASE'!A588</f>
        <v>626</v>
      </c>
      <c r="B592" s="30">
        <f>'De la BASE'!B588</f>
        <v>7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0.0095728</v>
      </c>
      <c r="F592" s="9">
        <f>IF('De la BASE'!F588&gt;0,'De la BASE'!F588,'De la BASE'!F588+0.001)</f>
        <v>0.137392</v>
      </c>
      <c r="G592" s="15">
        <v>32721</v>
      </c>
    </row>
    <row r="593" spans="1:7" ht="12.75">
      <c r="A593" s="30" t="str">
        <f>'De la BASE'!A589</f>
        <v>626</v>
      </c>
      <c r="B593" s="30">
        <f>'De la BASE'!B589</f>
        <v>7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0.0307086</v>
      </c>
      <c r="F593" s="9">
        <f>IF('De la BASE'!F589&gt;0,'De la BASE'!F589,'De la BASE'!F589+0.001)</f>
        <v>0.444106</v>
      </c>
      <c r="G593" s="15">
        <v>32752</v>
      </c>
    </row>
    <row r="594" spans="1:7" ht="12.75">
      <c r="A594" s="30" t="str">
        <f>'De la BASE'!A590</f>
        <v>626</v>
      </c>
      <c r="B594" s="30">
        <f>'De la BASE'!B590</f>
        <v>7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0.039485</v>
      </c>
      <c r="F594" s="9">
        <f>IF('De la BASE'!F590&gt;0,'De la BASE'!F590,'De la BASE'!F590+0.001)</f>
        <v>0.9692449999999999</v>
      </c>
      <c r="G594" s="15">
        <v>32782</v>
      </c>
    </row>
    <row r="595" spans="1:7" ht="12.75">
      <c r="A595" s="30" t="str">
        <f>'De la BASE'!A591</f>
        <v>626</v>
      </c>
      <c r="B595" s="30">
        <f>'De la BASE'!B591</f>
        <v>7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4.4910528</v>
      </c>
      <c r="F595" s="9">
        <f>IF('De la BASE'!F591&gt;0,'De la BASE'!F591,'De la BASE'!F591+0.001)</f>
        <v>144.9319104</v>
      </c>
      <c r="G595" s="15">
        <v>32813</v>
      </c>
    </row>
    <row r="596" spans="1:7" ht="12.75">
      <c r="A596" s="30" t="str">
        <f>'De la BASE'!A592</f>
        <v>626</v>
      </c>
      <c r="B596" s="30">
        <f>'De la BASE'!B592</f>
        <v>7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12.7645</v>
      </c>
      <c r="F596" s="9">
        <f>IF('De la BASE'!F592&gt;0,'De la BASE'!F592,'De la BASE'!F592+0.001)</f>
        <v>372.21282</v>
      </c>
      <c r="G596" s="15">
        <v>32843</v>
      </c>
    </row>
    <row r="597" spans="1:7" ht="12.75">
      <c r="A597" s="30" t="str">
        <f>'De la BASE'!A593</f>
        <v>626</v>
      </c>
      <c r="B597" s="30">
        <f>'De la BASE'!B593</f>
        <v>7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3.3404136</v>
      </c>
      <c r="F597" s="9">
        <f>IF('De la BASE'!F593&gt;0,'De la BASE'!F593,'De la BASE'!F593+0.001)</f>
        <v>74.86202</v>
      </c>
      <c r="G597" s="15">
        <v>32874</v>
      </c>
    </row>
    <row r="598" spans="1:7" ht="12.75">
      <c r="A598" s="30" t="str">
        <f>'De la BASE'!A594</f>
        <v>626</v>
      </c>
      <c r="B598" s="30">
        <f>'De la BASE'!B594</f>
        <v>7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2.9113084</v>
      </c>
      <c r="F598" s="9">
        <f>IF('De la BASE'!F594&gt;0,'De la BASE'!F594,'De la BASE'!F594+0.001)</f>
        <v>45.2372536</v>
      </c>
      <c r="G598" s="15">
        <v>32905</v>
      </c>
    </row>
    <row r="599" spans="1:7" ht="12.75">
      <c r="A599" s="30" t="str">
        <f>'De la BASE'!A595</f>
        <v>626</v>
      </c>
      <c r="B599" s="30">
        <f>'De la BASE'!B595</f>
        <v>7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0.5617764</v>
      </c>
      <c r="F599" s="9">
        <f>IF('De la BASE'!F595&gt;0,'De la BASE'!F595,'De la BASE'!F595+0.001)</f>
        <v>8.846364</v>
      </c>
      <c r="G599" s="15">
        <v>32933</v>
      </c>
    </row>
    <row r="600" spans="1:7" ht="12.75">
      <c r="A600" s="30" t="str">
        <f>'De la BASE'!A596</f>
        <v>626</v>
      </c>
      <c r="B600" s="30">
        <f>'De la BASE'!B596</f>
        <v>7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0.9927218</v>
      </c>
      <c r="F600" s="9">
        <f>IF('De la BASE'!F596&gt;0,'De la BASE'!F596,'De la BASE'!F596+0.001)</f>
        <v>29.4938481</v>
      </c>
      <c r="G600" s="15">
        <v>32964</v>
      </c>
    </row>
    <row r="601" spans="1:7" ht="12.75">
      <c r="A601" s="30" t="str">
        <f>'De la BASE'!A597</f>
        <v>626</v>
      </c>
      <c r="B601" s="30">
        <f>'De la BASE'!B597</f>
        <v>7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0.56021</v>
      </c>
      <c r="F601" s="9">
        <f>IF('De la BASE'!F597&gt;0,'De la BASE'!F597,'De la BASE'!F597+0.001)</f>
        <v>8.063400000000001</v>
      </c>
      <c r="G601" s="15">
        <v>32994</v>
      </c>
    </row>
    <row r="602" spans="1:7" ht="12.75">
      <c r="A602" s="30" t="str">
        <f>'De la BASE'!A598</f>
        <v>626</v>
      </c>
      <c r="B602" s="30">
        <f>'De la BASE'!B598</f>
        <v>7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0.1873795</v>
      </c>
      <c r="F602" s="9">
        <f>IF('De la BASE'!F598&gt;0,'De la BASE'!F598,'De la BASE'!F598+0.001)</f>
        <v>2.691451</v>
      </c>
      <c r="G602" s="15">
        <v>33025</v>
      </c>
    </row>
    <row r="603" spans="1:7" ht="12.75">
      <c r="A603" s="30" t="str">
        <f>'De la BASE'!A599</f>
        <v>626</v>
      </c>
      <c r="B603" s="30">
        <f>'De la BASE'!B599</f>
        <v>7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0.0633519</v>
      </c>
      <c r="F603" s="9">
        <f>IF('De la BASE'!F599&gt;0,'De la BASE'!F599,'De la BASE'!F599+0.001)</f>
        <v>0.9060794999999999</v>
      </c>
      <c r="G603" s="15">
        <v>33055</v>
      </c>
    </row>
    <row r="604" spans="1:7" ht="12.75">
      <c r="A604" s="30" t="str">
        <f>'De la BASE'!A600</f>
        <v>626</v>
      </c>
      <c r="B604" s="30">
        <f>'De la BASE'!B600</f>
        <v>7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0.037114</v>
      </c>
      <c r="F604" s="9">
        <f>IF('De la BASE'!F600&gt;0,'De la BASE'!F600,'De la BASE'!F600+0.001)</f>
        <v>0.5323207999999999</v>
      </c>
      <c r="G604" s="15">
        <v>33086</v>
      </c>
    </row>
    <row r="605" spans="1:7" ht="12.75">
      <c r="A605" s="30" t="str">
        <f>'De la BASE'!A601</f>
        <v>626</v>
      </c>
      <c r="B605" s="30">
        <f>'De la BASE'!B601</f>
        <v>7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0.0234289</v>
      </c>
      <c r="F605" s="9">
        <f>IF('De la BASE'!F601&gt;0,'De la BASE'!F601,'De la BASE'!F601+0.001)</f>
        <v>0.3632453</v>
      </c>
      <c r="G605" s="15">
        <v>33117</v>
      </c>
    </row>
    <row r="606" spans="1:7" ht="12.75">
      <c r="A606" s="30" t="str">
        <f>'De la BASE'!A602</f>
        <v>626</v>
      </c>
      <c r="B606" s="30">
        <f>'De la BASE'!B602</f>
        <v>7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0.7501254</v>
      </c>
      <c r="F606" s="9">
        <f>IF('De la BASE'!F602&gt;0,'De la BASE'!F602,'De la BASE'!F602+0.001)</f>
        <v>20.717898599999998</v>
      </c>
      <c r="G606" s="15">
        <v>33147</v>
      </c>
    </row>
    <row r="607" spans="1:7" ht="12.75">
      <c r="A607" s="30" t="str">
        <f>'De la BASE'!A603</f>
        <v>626</v>
      </c>
      <c r="B607" s="30">
        <f>'De la BASE'!B603</f>
        <v>7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1.097859</v>
      </c>
      <c r="F607" s="9">
        <f>IF('De la BASE'!F603&gt;0,'De la BASE'!F603,'De la BASE'!F603+0.001)</f>
        <v>35.8267987</v>
      </c>
      <c r="G607" s="15">
        <v>33178</v>
      </c>
    </row>
    <row r="608" spans="1:7" ht="12.75">
      <c r="A608" s="30" t="str">
        <f>'De la BASE'!A604</f>
        <v>626</v>
      </c>
      <c r="B608" s="30">
        <f>'De la BASE'!B604</f>
        <v>7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0.370124</v>
      </c>
      <c r="F608" s="9">
        <f>IF('De la BASE'!F604&gt;0,'De la BASE'!F604,'De la BASE'!F604+0.001)</f>
        <v>6.046084400000001</v>
      </c>
      <c r="G608" s="15">
        <v>33208</v>
      </c>
    </row>
    <row r="609" spans="1:7" ht="12.75">
      <c r="A609" s="30" t="str">
        <f>'De la BASE'!A605</f>
        <v>626</v>
      </c>
      <c r="B609" s="30">
        <f>'De la BASE'!B605</f>
        <v>7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1.4512319</v>
      </c>
      <c r="F609" s="9">
        <f>IF('De la BASE'!F605&gt;0,'De la BASE'!F605,'De la BASE'!F605+0.001)</f>
        <v>42.0917972</v>
      </c>
      <c r="G609" s="15">
        <v>33239</v>
      </c>
    </row>
    <row r="610" spans="1:7" ht="12.75">
      <c r="A610" s="30" t="str">
        <f>'De la BASE'!A606</f>
        <v>626</v>
      </c>
      <c r="B610" s="30">
        <f>'De la BASE'!B606</f>
        <v>7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0.9319005</v>
      </c>
      <c r="F610" s="9">
        <f>IF('De la BASE'!F606&gt;0,'De la BASE'!F606,'De la BASE'!F606+0.001)</f>
        <v>22.0692605</v>
      </c>
      <c r="G610" s="15">
        <v>33270</v>
      </c>
    </row>
    <row r="611" spans="1:7" ht="12.75">
      <c r="A611" s="30" t="str">
        <f>'De la BASE'!A607</f>
        <v>626</v>
      </c>
      <c r="B611" s="30">
        <f>'De la BASE'!B607</f>
        <v>7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5.0198544</v>
      </c>
      <c r="F611" s="9">
        <f>IF('De la BASE'!F607&gt;0,'De la BASE'!F607,'De la BASE'!F607+0.001)</f>
        <v>119.8583892</v>
      </c>
      <c r="G611" s="15">
        <v>33298</v>
      </c>
    </row>
    <row r="612" spans="1:7" ht="12.75">
      <c r="A612" s="30" t="str">
        <f>'De la BASE'!A608</f>
        <v>626</v>
      </c>
      <c r="B612" s="30">
        <f>'De la BASE'!B608</f>
        <v>7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1.0937916</v>
      </c>
      <c r="F612" s="9">
        <f>IF('De la BASE'!F608&gt;0,'De la BASE'!F608,'De la BASE'!F608+0.001)</f>
        <v>16.253978399999998</v>
      </c>
      <c r="G612" s="15">
        <v>33329</v>
      </c>
    </row>
    <row r="613" spans="1:7" ht="12.75">
      <c r="A613" s="30" t="str">
        <f>'De la BASE'!A609</f>
        <v>626</v>
      </c>
      <c r="B613" s="30">
        <f>'De la BASE'!B609</f>
        <v>7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0.3808128</v>
      </c>
      <c r="F613" s="9">
        <f>IF('De la BASE'!F609&gt;0,'De la BASE'!F609,'De la BASE'!F609+0.001)</f>
        <v>5.4622836</v>
      </c>
      <c r="G613" s="15">
        <v>33359</v>
      </c>
    </row>
    <row r="614" spans="1:7" ht="12.75">
      <c r="A614" s="30" t="str">
        <f>'De la BASE'!A610</f>
        <v>626</v>
      </c>
      <c r="B614" s="30">
        <f>'De la BASE'!B610</f>
        <v>7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0.1450295</v>
      </c>
      <c r="F614" s="9">
        <f>IF('De la BASE'!F610&gt;0,'De la BASE'!F610,'De la BASE'!F610+0.001)</f>
        <v>2.0854112000000002</v>
      </c>
      <c r="G614" s="15">
        <v>33390</v>
      </c>
    </row>
    <row r="615" spans="1:7" ht="12.75">
      <c r="A615" s="30" t="str">
        <f>'De la BASE'!A611</f>
        <v>626</v>
      </c>
      <c r="B615" s="30">
        <f>'De la BASE'!B611</f>
        <v>7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0.057288</v>
      </c>
      <c r="F615" s="9">
        <f>IF('De la BASE'!F611&gt;0,'De la BASE'!F611,'De la BASE'!F611+0.001)</f>
        <v>0.8224176000000001</v>
      </c>
      <c r="G615" s="15">
        <v>33420</v>
      </c>
    </row>
    <row r="616" spans="1:7" ht="12.75">
      <c r="A616" s="30" t="str">
        <f>'De la BASE'!A612</f>
        <v>626</v>
      </c>
      <c r="B616" s="30">
        <f>'De la BASE'!B612</f>
        <v>7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0.0099588</v>
      </c>
      <c r="F616" s="9">
        <f>IF('De la BASE'!F612&gt;0,'De la BASE'!F612,'De la BASE'!F612+0.001)</f>
        <v>0.14288040000000002</v>
      </c>
      <c r="G616" s="15">
        <v>33451</v>
      </c>
    </row>
    <row r="617" spans="1:7" ht="12.75">
      <c r="A617" s="30" t="str">
        <f>'De la BASE'!A613</f>
        <v>626</v>
      </c>
      <c r="B617" s="30">
        <f>'De la BASE'!B613</f>
        <v>7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0.0054832</v>
      </c>
      <c r="F617" s="9">
        <f>IF('De la BASE'!F613&gt;0,'De la BASE'!F613,'De la BASE'!F613+0.001)</f>
        <v>0.085079</v>
      </c>
      <c r="G617" s="15">
        <v>33482</v>
      </c>
    </row>
    <row r="618" spans="1:7" ht="12.75">
      <c r="A618" s="30" t="str">
        <f>'De la BASE'!A614</f>
        <v>626</v>
      </c>
      <c r="B618" s="30">
        <f>'De la BASE'!B614</f>
        <v>7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0.0457314</v>
      </c>
      <c r="F618" s="9">
        <f>IF('De la BASE'!F614&gt;0,'De la BASE'!F614,'De la BASE'!F614+0.001)</f>
        <v>1.0613031</v>
      </c>
      <c r="G618" s="15">
        <v>33512</v>
      </c>
    </row>
    <row r="619" spans="1:7" ht="12.75">
      <c r="A619" s="30" t="str">
        <f>'De la BASE'!A615</f>
        <v>626</v>
      </c>
      <c r="B619" s="30">
        <f>'De la BASE'!B615</f>
        <v>7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0.030732</v>
      </c>
      <c r="F619" s="9">
        <f>IF('De la BASE'!F615&gt;0,'De la BASE'!F615,'De la BASE'!F615+0.001)</f>
        <v>0.760617</v>
      </c>
      <c r="G619" s="15">
        <v>33543</v>
      </c>
    </row>
    <row r="620" spans="1:7" ht="12.75">
      <c r="A620" s="30" t="str">
        <f>'De la BASE'!A616</f>
        <v>626</v>
      </c>
      <c r="B620" s="30">
        <f>'De la BASE'!B616</f>
        <v>7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0.2095772</v>
      </c>
      <c r="F620" s="9">
        <f>IF('De la BASE'!F616&gt;0,'De la BASE'!F616,'De la BASE'!F616+0.001)</f>
        <v>3.3485256</v>
      </c>
      <c r="G620" s="15">
        <v>33573</v>
      </c>
    </row>
    <row r="621" spans="1:7" ht="12.75">
      <c r="A621" s="30" t="str">
        <f>'De la BASE'!A617</f>
        <v>626</v>
      </c>
      <c r="B621" s="30">
        <f>'De la BASE'!B617</f>
        <v>7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0.2629095</v>
      </c>
      <c r="F621" s="9">
        <f>IF('De la BASE'!F617&gt;0,'De la BASE'!F617,'De la BASE'!F617+0.001)</f>
        <v>6.4589889000000005</v>
      </c>
      <c r="G621" s="15">
        <v>33604</v>
      </c>
    </row>
    <row r="622" spans="1:7" ht="12.75">
      <c r="A622" s="30" t="str">
        <f>'De la BASE'!A618</f>
        <v>626</v>
      </c>
      <c r="B622" s="30">
        <f>'De la BASE'!B618</f>
        <v>7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0.1360815</v>
      </c>
      <c r="F622" s="9">
        <f>IF('De la BASE'!F618&gt;0,'De la BASE'!F618,'De la BASE'!F618+0.001)</f>
        <v>3.6043065</v>
      </c>
      <c r="G622" s="15">
        <v>33635</v>
      </c>
    </row>
    <row r="623" spans="1:7" ht="12.75">
      <c r="A623" s="30" t="str">
        <f>'De la BASE'!A619</f>
        <v>626</v>
      </c>
      <c r="B623" s="30">
        <f>'De la BASE'!B619</f>
        <v>7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0.1285424</v>
      </c>
      <c r="F623" s="9">
        <f>IF('De la BASE'!F619&gt;0,'De la BASE'!F619,'De la BASE'!F619+0.001)</f>
        <v>2.3896112</v>
      </c>
      <c r="G623" s="15">
        <v>33664</v>
      </c>
    </row>
    <row r="624" spans="1:7" ht="12.75">
      <c r="A624" s="30" t="str">
        <f>'De la BASE'!A620</f>
        <v>626</v>
      </c>
      <c r="B624" s="30">
        <f>'De la BASE'!B620</f>
        <v>7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0.3796352</v>
      </c>
      <c r="F624" s="9">
        <f>IF('De la BASE'!F620&gt;0,'De la BASE'!F620,'De la BASE'!F620+0.001)</f>
        <v>10.428104399999999</v>
      </c>
      <c r="G624" s="15">
        <v>33695</v>
      </c>
    </row>
    <row r="625" spans="1:7" ht="12.75">
      <c r="A625" s="30" t="str">
        <f>'De la BASE'!A621</f>
        <v>626</v>
      </c>
      <c r="B625" s="30">
        <f>'De la BASE'!B621</f>
        <v>7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0.12803</v>
      </c>
      <c r="F625" s="9">
        <f>IF('De la BASE'!F621&gt;0,'De la BASE'!F621,'De la BASE'!F621+0.001)</f>
        <v>3.3276950000000003</v>
      </c>
      <c r="G625" s="15">
        <v>33725</v>
      </c>
    </row>
    <row r="626" spans="1:7" ht="12.75">
      <c r="A626" s="30" t="str">
        <f>'De la BASE'!A622</f>
        <v>626</v>
      </c>
      <c r="B626" s="30">
        <f>'De la BASE'!B622</f>
        <v>7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0.1802814</v>
      </c>
      <c r="F626" s="9">
        <f>IF('De la BASE'!F622&gt;0,'De la BASE'!F622,'De la BASE'!F622+0.001)</f>
        <v>2.6353602</v>
      </c>
      <c r="G626" s="15">
        <v>33756</v>
      </c>
    </row>
    <row r="627" spans="1:7" ht="12.75">
      <c r="A627" s="30" t="str">
        <f>'De la BASE'!A623</f>
        <v>626</v>
      </c>
      <c r="B627" s="30">
        <f>'De la BASE'!B623</f>
        <v>7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0.0265182</v>
      </c>
      <c r="F627" s="9">
        <f>IF('De la BASE'!F623&gt;0,'De la BASE'!F623,'De la BASE'!F623+0.001)</f>
        <v>0.3806667</v>
      </c>
      <c r="G627" s="15">
        <v>33786</v>
      </c>
    </row>
    <row r="628" spans="1:7" ht="12.75">
      <c r="A628" s="30" t="str">
        <f>'De la BASE'!A624</f>
        <v>626</v>
      </c>
      <c r="B628" s="30">
        <f>'De la BASE'!B624</f>
        <v>7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0.001152</v>
      </c>
      <c r="F628" s="9">
        <f>IF('De la BASE'!F624&gt;0,'De la BASE'!F624,'De la BASE'!F624+0.001)</f>
        <v>0.016596</v>
      </c>
      <c r="G628" s="15">
        <v>33817</v>
      </c>
    </row>
    <row r="629" spans="1:7" ht="12.75">
      <c r="A629" s="30" t="str">
        <f>'De la BASE'!A625</f>
        <v>626</v>
      </c>
      <c r="B629" s="30">
        <f>'De la BASE'!B625</f>
        <v>7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0.0088352</v>
      </c>
      <c r="F629" s="9">
        <f>IF('De la BASE'!F625&gt;0,'De la BASE'!F625,'De la BASE'!F625+0.001)</f>
        <v>0.1396062</v>
      </c>
      <c r="G629" s="15">
        <v>33848</v>
      </c>
    </row>
    <row r="630" spans="1:7" ht="12.75">
      <c r="A630" s="30" t="str">
        <f>'De la BASE'!A626</f>
        <v>626</v>
      </c>
      <c r="B630" s="30">
        <f>'De la BASE'!B626</f>
        <v>7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0.0403047</v>
      </c>
      <c r="F630" s="9">
        <f>IF('De la BASE'!F626&gt;0,'De la BASE'!F626,'De la BASE'!F626+0.001)</f>
        <v>1.5214434999999997</v>
      </c>
      <c r="G630" s="15">
        <v>33878</v>
      </c>
    </row>
    <row r="631" spans="1:7" ht="12.75">
      <c r="A631" s="30" t="str">
        <f>'De la BASE'!A627</f>
        <v>626</v>
      </c>
      <c r="B631" s="30">
        <f>'De la BASE'!B627</f>
        <v>7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0.081828</v>
      </c>
      <c r="F631" s="9">
        <f>IF('De la BASE'!F627&gt;0,'De la BASE'!F627,'De la BASE'!F627+0.001)</f>
        <v>1.2708342999999998</v>
      </c>
      <c r="G631" s="15">
        <v>33909</v>
      </c>
    </row>
    <row r="632" spans="1:7" ht="12.75">
      <c r="A632" s="30" t="str">
        <f>'De la BASE'!A628</f>
        <v>626</v>
      </c>
      <c r="B632" s="30">
        <f>'De la BASE'!B628</f>
        <v>7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0.1652136</v>
      </c>
      <c r="F632" s="9">
        <f>IF('De la BASE'!F628&gt;0,'De la BASE'!F628,'De la BASE'!F628+0.001)</f>
        <v>6.054539699999999</v>
      </c>
      <c r="G632" s="15">
        <v>33939</v>
      </c>
    </row>
    <row r="633" spans="1:7" ht="12.75">
      <c r="A633" s="30" t="str">
        <f>'De la BASE'!A629</f>
        <v>626</v>
      </c>
      <c r="B633" s="30">
        <f>'De la BASE'!B629</f>
        <v>7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0.1507192</v>
      </c>
      <c r="F633" s="9">
        <f>IF('De la BASE'!F629&gt;0,'De la BASE'!F629,'De la BASE'!F629+0.001)</f>
        <v>3.2340327999999996</v>
      </c>
      <c r="G633" s="15">
        <v>33970</v>
      </c>
    </row>
    <row r="634" spans="1:7" ht="12.75">
      <c r="A634" s="30" t="str">
        <f>'De la BASE'!A630</f>
        <v>626</v>
      </c>
      <c r="B634" s="30">
        <f>'De la BASE'!B630</f>
        <v>7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0.182578</v>
      </c>
      <c r="F634" s="9">
        <f>IF('De la BASE'!F630&gt;0,'De la BASE'!F630,'De la BASE'!F630+0.001)</f>
        <v>8.394341999999998</v>
      </c>
      <c r="G634" s="15">
        <v>34001</v>
      </c>
    </row>
    <row r="635" spans="1:7" ht="12.75">
      <c r="A635" s="30" t="str">
        <f>'De la BASE'!A631</f>
        <v>626</v>
      </c>
      <c r="B635" s="30">
        <f>'De la BASE'!B631</f>
        <v>7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0.2131038</v>
      </c>
      <c r="F635" s="9">
        <f>IF('De la BASE'!F631&gt;0,'De la BASE'!F631,'De la BASE'!F631+0.001)</f>
        <v>5.0996598</v>
      </c>
      <c r="G635" s="15">
        <v>34029</v>
      </c>
    </row>
    <row r="636" spans="1:7" ht="12.75">
      <c r="A636" s="30" t="str">
        <f>'De la BASE'!A632</f>
        <v>626</v>
      </c>
      <c r="B636" s="30">
        <f>'De la BASE'!B632</f>
        <v>7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0.1102365</v>
      </c>
      <c r="F636" s="9">
        <f>IF('De la BASE'!F632&gt;0,'De la BASE'!F632,'De la BASE'!F632+0.001)</f>
        <v>3.40731</v>
      </c>
      <c r="G636" s="15">
        <v>34060</v>
      </c>
    </row>
    <row r="637" spans="1:7" ht="12.75">
      <c r="A637" s="30" t="str">
        <f>'De la BASE'!A633</f>
        <v>626</v>
      </c>
      <c r="B637" s="30">
        <f>'De la BASE'!B633</f>
        <v>7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0.5871831</v>
      </c>
      <c r="F637" s="9">
        <f>IF('De la BASE'!F633&gt;0,'De la BASE'!F633,'De la BASE'!F633+0.001)</f>
        <v>23.180967600000002</v>
      </c>
      <c r="G637" s="15">
        <v>34090</v>
      </c>
    </row>
    <row r="638" spans="1:7" ht="12.75">
      <c r="A638" s="30" t="str">
        <f>'De la BASE'!A634</f>
        <v>626</v>
      </c>
      <c r="B638" s="30">
        <f>'De la BASE'!B634</f>
        <v>7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0.629387</v>
      </c>
      <c r="F638" s="9">
        <f>IF('De la BASE'!F634&gt;0,'De la BASE'!F634,'De la BASE'!F634+0.001)</f>
        <v>10.024813</v>
      </c>
      <c r="G638" s="15">
        <v>34121</v>
      </c>
    </row>
    <row r="639" spans="1:7" ht="12.75">
      <c r="A639" s="30" t="str">
        <f>'De la BASE'!A635</f>
        <v>626</v>
      </c>
      <c r="B639" s="30">
        <f>'De la BASE'!B635</f>
        <v>7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0.130669</v>
      </c>
      <c r="F639" s="9">
        <f>IF('De la BASE'!F635&gt;0,'De la BASE'!F635,'De la BASE'!F635+0.001)</f>
        <v>1.8802759999999998</v>
      </c>
      <c r="G639" s="15">
        <v>34151</v>
      </c>
    </row>
    <row r="640" spans="1:7" ht="12.75">
      <c r="A640" s="30" t="str">
        <f>'De la BASE'!A636</f>
        <v>626</v>
      </c>
      <c r="B640" s="30">
        <f>'De la BASE'!B636</f>
        <v>7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0.0230056</v>
      </c>
      <c r="F640" s="9">
        <f>IF('De la BASE'!F636&gt;0,'De la BASE'!F636,'De la BASE'!F636+0.001)</f>
        <v>0.3300648</v>
      </c>
      <c r="G640" s="15">
        <v>34182</v>
      </c>
    </row>
    <row r="641" spans="1:7" ht="12.75">
      <c r="A641" s="30" t="str">
        <f>'De la BASE'!A637</f>
        <v>626</v>
      </c>
      <c r="B641" s="30">
        <f>'De la BASE'!B637</f>
        <v>7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0.0254646</v>
      </c>
      <c r="F641" s="9">
        <f>IF('De la BASE'!F637&gt;0,'De la BASE'!F637,'De la BASE'!F637+0.001)</f>
        <v>0.5074308000000001</v>
      </c>
      <c r="G641" s="15">
        <v>34213</v>
      </c>
    </row>
    <row r="642" spans="1:7" ht="12.75">
      <c r="A642" s="30" t="str">
        <f>'De la BASE'!A638</f>
        <v>626</v>
      </c>
      <c r="B642" s="30">
        <f>'De la BASE'!B638</f>
        <v>7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2.5271456</v>
      </c>
      <c r="F642" s="9">
        <f>IF('De la BASE'!F638&gt;0,'De la BASE'!F638,'De la BASE'!F638+0.001)</f>
        <v>76.7620476</v>
      </c>
      <c r="G642" s="15">
        <v>34243</v>
      </c>
    </row>
    <row r="643" spans="1:7" ht="12.75">
      <c r="A643" s="30" t="str">
        <f>'De la BASE'!A639</f>
        <v>626</v>
      </c>
      <c r="B643" s="30">
        <f>'De la BASE'!B639</f>
        <v>7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2.7731751</v>
      </c>
      <c r="F643" s="9">
        <f>IF('De la BASE'!F639&gt;0,'De la BASE'!F639,'De la BASE'!F639+0.001)</f>
        <v>83.6511174</v>
      </c>
      <c r="G643" s="15">
        <v>34274</v>
      </c>
    </row>
    <row r="644" spans="1:7" ht="12.75">
      <c r="A644" s="30" t="str">
        <f>'De la BASE'!A640</f>
        <v>626</v>
      </c>
      <c r="B644" s="30">
        <f>'De la BASE'!B640</f>
        <v>7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0.562861</v>
      </c>
      <c r="F644" s="9">
        <f>IF('De la BASE'!F640&gt;0,'De la BASE'!F640,'De la BASE'!F640+0.001)</f>
        <v>8.263755</v>
      </c>
      <c r="G644" s="15">
        <v>34304</v>
      </c>
    </row>
    <row r="645" spans="1:7" ht="12.75">
      <c r="A645" s="30" t="str">
        <f>'De la BASE'!A641</f>
        <v>626</v>
      </c>
      <c r="B645" s="30">
        <f>'De la BASE'!B641</f>
        <v>7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1.137682</v>
      </c>
      <c r="F645" s="9">
        <f>IF('De la BASE'!F641&gt;0,'De la BASE'!F641,'De la BASE'!F641+0.001)</f>
        <v>28.792106</v>
      </c>
      <c r="G645" s="15">
        <v>34335</v>
      </c>
    </row>
    <row r="646" spans="1:7" ht="12.75">
      <c r="A646" s="30" t="str">
        <f>'De la BASE'!A642</f>
        <v>626</v>
      </c>
      <c r="B646" s="30">
        <f>'De la BASE'!B642</f>
        <v>7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1.12837</v>
      </c>
      <c r="F646" s="9">
        <f>IF('De la BASE'!F642&gt;0,'De la BASE'!F642,'De la BASE'!F642+0.001)</f>
        <v>27.395972</v>
      </c>
      <c r="G646" s="15">
        <v>34366</v>
      </c>
    </row>
    <row r="647" spans="1:7" ht="12.75">
      <c r="A647" s="30" t="str">
        <f>'De la BASE'!A643</f>
        <v>626</v>
      </c>
      <c r="B647" s="30">
        <f>'De la BASE'!B643</f>
        <v>7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2.072064</v>
      </c>
      <c r="F647" s="9">
        <f>IF('De la BASE'!F643&gt;0,'De la BASE'!F643,'De la BASE'!F643+0.001)</f>
        <v>30.164889600000002</v>
      </c>
      <c r="G647" s="15">
        <v>34394</v>
      </c>
    </row>
    <row r="648" spans="1:7" ht="12.75">
      <c r="A648" s="30" t="str">
        <f>'De la BASE'!A644</f>
        <v>626</v>
      </c>
      <c r="B648" s="30">
        <f>'De la BASE'!B644</f>
        <v>7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0.5343066</v>
      </c>
      <c r="F648" s="9">
        <f>IF('De la BASE'!F644&gt;0,'De la BASE'!F644,'De la BASE'!F644+0.001)</f>
        <v>9.225381500000001</v>
      </c>
      <c r="G648" s="15">
        <v>34425</v>
      </c>
    </row>
    <row r="649" spans="1:7" ht="12.75">
      <c r="A649" s="30" t="str">
        <f>'De la BASE'!A645</f>
        <v>626</v>
      </c>
      <c r="B649" s="30">
        <f>'De la BASE'!B645</f>
        <v>7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2.7662448</v>
      </c>
      <c r="F649" s="9">
        <f>IF('De la BASE'!F645&gt;0,'De la BASE'!F645,'De la BASE'!F645+0.001)</f>
        <v>102.71255550000001</v>
      </c>
      <c r="G649" s="15">
        <v>34455</v>
      </c>
    </row>
    <row r="650" spans="1:7" ht="12.75">
      <c r="A650" s="30" t="str">
        <f>'De la BASE'!A646</f>
        <v>626</v>
      </c>
      <c r="B650" s="30">
        <f>'De la BASE'!B646</f>
        <v>7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0.971136</v>
      </c>
      <c r="F650" s="9">
        <f>IF('De la BASE'!F646&gt;0,'De la BASE'!F646,'De la BASE'!F646+0.001)</f>
        <v>13.937318999999999</v>
      </c>
      <c r="G650" s="15">
        <v>34486</v>
      </c>
    </row>
    <row r="651" spans="1:7" ht="12.75">
      <c r="A651" s="30" t="str">
        <f>'De la BASE'!A647</f>
        <v>626</v>
      </c>
      <c r="B651" s="30">
        <f>'De la BASE'!B647</f>
        <v>7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0.1552492</v>
      </c>
      <c r="F651" s="9">
        <f>IF('De la BASE'!F647&gt;0,'De la BASE'!F647,'De la BASE'!F647+0.001)</f>
        <v>2.2265792</v>
      </c>
      <c r="G651" s="15">
        <v>34516</v>
      </c>
    </row>
    <row r="652" spans="1:7" ht="12.75">
      <c r="A652" s="30" t="str">
        <f>'De la BASE'!A648</f>
        <v>626</v>
      </c>
      <c r="B652" s="30">
        <f>'De la BASE'!B648</f>
        <v>7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0.0291411</v>
      </c>
      <c r="F652" s="9">
        <f>IF('De la BASE'!F648&gt;0,'De la BASE'!F648,'De la BASE'!F648+0.001)</f>
        <v>0.41708670000000003</v>
      </c>
      <c r="G652" s="15">
        <v>34547</v>
      </c>
    </row>
    <row r="653" spans="1:7" ht="12.75">
      <c r="A653" s="30" t="str">
        <f>'De la BASE'!A649</f>
        <v>626</v>
      </c>
      <c r="B653" s="30">
        <f>'De la BASE'!B649</f>
        <v>7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0.0221564</v>
      </c>
      <c r="F653" s="9">
        <f>IF('De la BASE'!F649&gt;0,'De la BASE'!F649,'De la BASE'!F649+0.001)</f>
        <v>0.3178812</v>
      </c>
      <c r="G653" s="15">
        <v>34578</v>
      </c>
    </row>
    <row r="654" spans="1:7" ht="12.75">
      <c r="A654" s="30" t="str">
        <f>'De la BASE'!A650</f>
        <v>626</v>
      </c>
      <c r="B654" s="30">
        <f>'De la BASE'!B650</f>
        <v>7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0.0429538</v>
      </c>
      <c r="F654" s="9">
        <f>IF('De la BASE'!F650&gt;0,'De la BASE'!F650,'De la BASE'!F650+0.001)</f>
        <v>0.7671578</v>
      </c>
      <c r="G654" s="15">
        <v>34608</v>
      </c>
    </row>
    <row r="655" spans="1:7" ht="12.75">
      <c r="A655" s="30" t="str">
        <f>'De la BASE'!A651</f>
        <v>626</v>
      </c>
      <c r="B655" s="30">
        <f>'De la BASE'!B651</f>
        <v>7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0.3945744</v>
      </c>
      <c r="F655" s="9">
        <f>IF('De la BASE'!F651&gt;0,'De la BASE'!F651,'De la BASE'!F651+0.001)</f>
        <v>20.309621200000002</v>
      </c>
      <c r="G655" s="15">
        <v>34639</v>
      </c>
    </row>
    <row r="656" spans="1:7" ht="12.75">
      <c r="A656" s="30" t="str">
        <f>'De la BASE'!A652</f>
        <v>626</v>
      </c>
      <c r="B656" s="30">
        <f>'De la BASE'!B652</f>
        <v>7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0.2785116</v>
      </c>
      <c r="F656" s="9">
        <f>IF('De la BASE'!F652&gt;0,'De la BASE'!F652,'De la BASE'!F652+0.001)</f>
        <v>6.262474600000001</v>
      </c>
      <c r="G656" s="15">
        <v>34669</v>
      </c>
    </row>
    <row r="657" spans="1:7" ht="12.75">
      <c r="A657" s="30" t="str">
        <f>'De la BASE'!A653</f>
        <v>626</v>
      </c>
      <c r="B657" s="30">
        <f>'De la BASE'!B653</f>
        <v>7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0.36211</v>
      </c>
      <c r="F657" s="9">
        <f>IF('De la BASE'!F653&gt;0,'De la BASE'!F653,'De la BASE'!F653+0.001)</f>
        <v>14.579583199999998</v>
      </c>
      <c r="G657" s="15">
        <v>34700</v>
      </c>
    </row>
    <row r="658" spans="1:7" ht="12.75">
      <c r="A658" s="30" t="str">
        <f>'De la BASE'!A654</f>
        <v>626</v>
      </c>
      <c r="B658" s="30">
        <f>'De la BASE'!B654</f>
        <v>7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0.4873284</v>
      </c>
      <c r="F658" s="9">
        <f>IF('De la BASE'!F654&gt;0,'De la BASE'!F654,'De la BASE'!F654+0.001)</f>
        <v>17.275518</v>
      </c>
      <c r="G658" s="15">
        <v>34731</v>
      </c>
    </row>
    <row r="659" spans="1:7" ht="12.75">
      <c r="A659" s="30" t="str">
        <f>'De la BASE'!A655</f>
        <v>626</v>
      </c>
      <c r="B659" s="30">
        <f>'De la BASE'!B655</f>
        <v>7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0.5311978</v>
      </c>
      <c r="F659" s="9">
        <f>IF('De la BASE'!F655&gt;0,'De la BASE'!F655,'De la BASE'!F655+0.001)</f>
        <v>7.983716800000001</v>
      </c>
      <c r="G659" s="15">
        <v>34759</v>
      </c>
    </row>
    <row r="660" spans="1:7" ht="12.75">
      <c r="A660" s="30" t="str">
        <f>'De la BASE'!A656</f>
        <v>626</v>
      </c>
      <c r="B660" s="30">
        <f>'De la BASE'!B656</f>
        <v>7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0.2606688</v>
      </c>
      <c r="F660" s="9">
        <f>IF('De la BASE'!F656&gt;0,'De la BASE'!F656,'De la BASE'!F656+0.001)</f>
        <v>4.6454904</v>
      </c>
      <c r="G660" s="15">
        <v>34790</v>
      </c>
    </row>
    <row r="661" spans="1:7" ht="12.75">
      <c r="A661" s="30" t="str">
        <f>'De la BASE'!A657</f>
        <v>626</v>
      </c>
      <c r="B661" s="30">
        <f>'De la BASE'!B657</f>
        <v>7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0.2643381</v>
      </c>
      <c r="F661" s="9">
        <f>IF('De la BASE'!F657&gt;0,'De la BASE'!F657,'De la BASE'!F657+0.001)</f>
        <v>4.1962732</v>
      </c>
      <c r="G661" s="15">
        <v>34820</v>
      </c>
    </row>
    <row r="662" spans="1:7" ht="12.75">
      <c r="A662" s="30" t="str">
        <f>'De la BASE'!A658</f>
        <v>626</v>
      </c>
      <c r="B662" s="30">
        <f>'De la BASE'!B658</f>
        <v>7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0.1351932</v>
      </c>
      <c r="F662" s="9">
        <f>IF('De la BASE'!F658&gt;0,'De la BASE'!F658,'De la BASE'!F658+0.001)</f>
        <v>2.101676</v>
      </c>
      <c r="G662" s="15">
        <v>34851</v>
      </c>
    </row>
    <row r="663" spans="1:7" ht="12.75">
      <c r="A663" s="30" t="str">
        <f>'De la BASE'!A659</f>
        <v>626</v>
      </c>
      <c r="B663" s="30">
        <f>'De la BASE'!B659</f>
        <v>7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0.09843</v>
      </c>
      <c r="F663" s="9">
        <f>IF('De la BASE'!F659&gt;0,'De la BASE'!F659,'De la BASE'!F659+0.001)</f>
        <v>1.415505</v>
      </c>
      <c r="G663" s="15">
        <v>34881</v>
      </c>
    </row>
    <row r="664" spans="1:7" ht="12.75">
      <c r="A664" s="30" t="str">
        <f>'De la BASE'!A660</f>
        <v>626</v>
      </c>
      <c r="B664" s="30">
        <f>'De la BASE'!B660</f>
        <v>7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0.043844</v>
      </c>
      <c r="F664" s="9">
        <f>IF('De la BASE'!F660&gt;0,'De la BASE'!F660,'De la BASE'!F660+0.001)</f>
        <v>0.6262460000000001</v>
      </c>
      <c r="G664" s="15">
        <v>34912</v>
      </c>
    </row>
    <row r="665" spans="1:7" ht="12.75">
      <c r="A665" s="30" t="str">
        <f>'De la BASE'!A661</f>
        <v>626</v>
      </c>
      <c r="B665" s="30">
        <f>'De la BASE'!B661</f>
        <v>7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0.0300548</v>
      </c>
      <c r="F665" s="9">
        <f>IF('De la BASE'!F661&gt;0,'De la BASE'!F661,'De la BASE'!F661+0.001)</f>
        <v>0.5023964</v>
      </c>
      <c r="G665" s="15">
        <v>34943</v>
      </c>
    </row>
    <row r="666" spans="1:7" ht="12.75">
      <c r="A666" s="30" t="str">
        <f>'De la BASE'!A662</f>
        <v>626</v>
      </c>
      <c r="B666" s="30">
        <f>'De la BASE'!B662</f>
        <v>7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0.0433588</v>
      </c>
      <c r="F666" s="9">
        <f>IF('De la BASE'!F662&gt;0,'De la BASE'!F662,'De la BASE'!F662+0.001)</f>
        <v>1.2526073</v>
      </c>
      <c r="G666" s="15">
        <v>34973</v>
      </c>
    </row>
    <row r="667" spans="1:7" ht="12.75">
      <c r="A667" s="30" t="str">
        <f>'De la BASE'!A663</f>
        <v>626</v>
      </c>
      <c r="B667" s="30">
        <f>'De la BASE'!B663</f>
        <v>7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0.1602328</v>
      </c>
      <c r="F667" s="9">
        <f>IF('De la BASE'!F663&gt;0,'De la BASE'!F663,'De la BASE'!F663+0.001)</f>
        <v>11.2440286</v>
      </c>
      <c r="G667" s="15">
        <v>35004</v>
      </c>
    </row>
    <row r="668" spans="1:7" ht="12.75">
      <c r="A668" s="30" t="str">
        <f>'De la BASE'!A664</f>
        <v>626</v>
      </c>
      <c r="B668" s="30">
        <f>'De la BASE'!B664</f>
        <v>7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0.9434898</v>
      </c>
      <c r="F668" s="9">
        <f>IF('De la BASE'!F664&gt;0,'De la BASE'!F664,'De la BASE'!F664+0.001)</f>
        <v>50.134457999999995</v>
      </c>
      <c r="G668" s="15">
        <v>35034</v>
      </c>
    </row>
    <row r="669" spans="1:7" ht="12.75">
      <c r="A669" s="30" t="str">
        <f>'De la BASE'!A665</f>
        <v>626</v>
      </c>
      <c r="B669" s="30">
        <f>'De la BASE'!B665</f>
        <v>7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15.6392559</v>
      </c>
      <c r="F669" s="9">
        <f>IF('De la BASE'!F665&gt;0,'De la BASE'!F665,'De la BASE'!F665+0.001)</f>
        <v>348.60061529999996</v>
      </c>
      <c r="G669" s="15">
        <v>35065</v>
      </c>
    </row>
    <row r="670" spans="1:7" ht="12.75">
      <c r="A670" s="30" t="str">
        <f>'De la BASE'!A666</f>
        <v>626</v>
      </c>
      <c r="B670" s="30">
        <f>'De la BASE'!B666</f>
        <v>7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3.09281</v>
      </c>
      <c r="F670" s="9">
        <f>IF('De la BASE'!F666&gt;0,'De la BASE'!F666,'De la BASE'!F666+0.001)</f>
        <v>51.82858</v>
      </c>
      <c r="G670" s="15">
        <v>35096</v>
      </c>
    </row>
    <row r="671" spans="1:7" ht="12.75">
      <c r="A671" s="30" t="str">
        <f>'De la BASE'!A667</f>
        <v>626</v>
      </c>
      <c r="B671" s="30">
        <f>'De la BASE'!B667</f>
        <v>7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1.7936468</v>
      </c>
      <c r="F671" s="9">
        <f>IF('De la BASE'!F667&gt;0,'De la BASE'!F667,'De la BASE'!F667+0.001)</f>
        <v>30.0838604</v>
      </c>
      <c r="G671" s="15">
        <v>35125</v>
      </c>
    </row>
    <row r="672" spans="1:7" ht="12.75">
      <c r="A672" s="30" t="str">
        <f>'De la BASE'!A668</f>
        <v>626</v>
      </c>
      <c r="B672" s="30">
        <f>'De la BASE'!B668</f>
        <v>7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1.5405071</v>
      </c>
      <c r="F672" s="9">
        <f>IF('De la BASE'!F668&gt;0,'De la BASE'!F668,'De la BASE'!F668+0.001)</f>
        <v>23.116914699999995</v>
      </c>
      <c r="G672" s="15">
        <v>35156</v>
      </c>
    </row>
    <row r="673" spans="1:7" ht="12.75">
      <c r="A673" s="30" t="str">
        <f>'De la BASE'!A669</f>
        <v>626</v>
      </c>
      <c r="B673" s="30">
        <f>'De la BASE'!B669</f>
        <v>7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2.8072968</v>
      </c>
      <c r="F673" s="9">
        <f>IF('De la BASE'!F669&gt;0,'De la BASE'!F669,'De la BASE'!F669+0.001)</f>
        <v>62.3879179</v>
      </c>
      <c r="G673" s="15">
        <v>35186</v>
      </c>
    </row>
    <row r="674" spans="1:7" ht="12.75">
      <c r="A674" s="30" t="str">
        <f>'De la BASE'!A670</f>
        <v>626</v>
      </c>
      <c r="B674" s="30">
        <f>'De la BASE'!B670</f>
        <v>7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0.663594</v>
      </c>
      <c r="F674" s="9">
        <f>IF('De la BASE'!F670&gt;0,'De la BASE'!F670,'De la BASE'!F670+0.001)</f>
        <v>9.5609925</v>
      </c>
      <c r="G674" s="15">
        <v>35217</v>
      </c>
    </row>
    <row r="675" spans="1:7" ht="12.75">
      <c r="A675" s="30" t="str">
        <f>'De la BASE'!A671</f>
        <v>626</v>
      </c>
      <c r="B675" s="30">
        <f>'De la BASE'!B671</f>
        <v>7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0.1650048</v>
      </c>
      <c r="F675" s="9">
        <f>IF('De la BASE'!F671&gt;0,'De la BASE'!F671,'De la BASE'!F671+0.001)</f>
        <v>2.3779598</v>
      </c>
      <c r="G675" s="15">
        <v>35247</v>
      </c>
    </row>
    <row r="676" spans="1:7" ht="12.75">
      <c r="A676" s="30" t="str">
        <f>'De la BASE'!A672</f>
        <v>626</v>
      </c>
      <c r="B676" s="30">
        <f>'De la BASE'!B672</f>
        <v>7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0.0521872</v>
      </c>
      <c r="F676" s="9">
        <f>IF('De la BASE'!F672&gt;0,'De la BASE'!F672,'De la BASE'!F672+0.001)</f>
        <v>0.7486024</v>
      </c>
      <c r="G676" s="15">
        <v>35278</v>
      </c>
    </row>
    <row r="677" spans="1:7" ht="12.75">
      <c r="A677" s="30" t="str">
        <f>'De la BASE'!A673</f>
        <v>626</v>
      </c>
      <c r="B677" s="30">
        <f>'De la BASE'!B673</f>
        <v>7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0.0402192</v>
      </c>
      <c r="F677" s="9">
        <f>IF('De la BASE'!F673&gt;0,'De la BASE'!F673,'De la BASE'!F673+0.001)</f>
        <v>0.5939248</v>
      </c>
      <c r="G677" s="15">
        <v>35309</v>
      </c>
    </row>
    <row r="678" spans="1:7" ht="12.75">
      <c r="A678" s="30" t="str">
        <f>'De la BASE'!A674</f>
        <v>626</v>
      </c>
      <c r="B678" s="30">
        <f>'De la BASE'!B674</f>
        <v>7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0.081504</v>
      </c>
      <c r="F678" s="9">
        <f>IF('De la BASE'!F674&gt;0,'De la BASE'!F674,'De la BASE'!F674+0.001)</f>
        <v>1.4984001</v>
      </c>
      <c r="G678" s="15">
        <v>35339</v>
      </c>
    </row>
    <row r="679" spans="1:7" ht="12.75">
      <c r="A679" s="30" t="str">
        <f>'De la BASE'!A675</f>
        <v>626</v>
      </c>
      <c r="B679" s="30">
        <f>'De la BASE'!B675</f>
        <v>7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0.125636</v>
      </c>
      <c r="F679" s="9">
        <f>IF('De la BASE'!F675&gt;0,'De la BASE'!F675,'De la BASE'!F675+0.001)</f>
        <v>2.992188</v>
      </c>
      <c r="G679" s="15">
        <v>35370</v>
      </c>
    </row>
    <row r="680" spans="1:7" ht="12.75">
      <c r="A680" s="30" t="str">
        <f>'De la BASE'!A676</f>
        <v>626</v>
      </c>
      <c r="B680" s="30">
        <f>'De la BASE'!B676</f>
        <v>7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9.6324414</v>
      </c>
      <c r="F680" s="9">
        <f>IF('De la BASE'!F676&gt;0,'De la BASE'!F676,'De la BASE'!F676+0.001)</f>
        <v>180.0342066</v>
      </c>
      <c r="G680" s="15">
        <v>35400</v>
      </c>
    </row>
    <row r="681" spans="1:7" ht="12.75">
      <c r="A681" s="30" t="str">
        <f>'De la BASE'!A677</f>
        <v>626</v>
      </c>
      <c r="B681" s="30">
        <f>'De la BASE'!B677</f>
        <v>7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3.5063532</v>
      </c>
      <c r="F681" s="9">
        <f>IF('De la BASE'!F677&gt;0,'De la BASE'!F677,'De la BASE'!F677+0.001)</f>
        <v>95.5202965</v>
      </c>
      <c r="G681" s="15">
        <v>35431</v>
      </c>
    </row>
    <row r="682" spans="1:7" ht="12.75">
      <c r="A682" s="30" t="str">
        <f>'De la BASE'!A678</f>
        <v>626</v>
      </c>
      <c r="B682" s="30">
        <f>'De la BASE'!B678</f>
        <v>7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1.0719435</v>
      </c>
      <c r="F682" s="9">
        <f>IF('De la BASE'!F678&gt;0,'De la BASE'!F678,'De la BASE'!F678+0.001)</f>
        <v>15.434861000000001</v>
      </c>
      <c r="G682" s="15">
        <v>35462</v>
      </c>
    </row>
    <row r="683" spans="1:7" ht="12.75">
      <c r="A683" s="30" t="str">
        <f>'De la BASE'!A679</f>
        <v>626</v>
      </c>
      <c r="B683" s="30">
        <f>'De la BASE'!B679</f>
        <v>7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0.3970176</v>
      </c>
      <c r="F683" s="9">
        <f>IF('De la BASE'!F679&gt;0,'De la BASE'!F679,'De la BASE'!F679+0.001)</f>
        <v>5.7040263</v>
      </c>
      <c r="G683" s="15">
        <v>35490</v>
      </c>
    </row>
    <row r="684" spans="1:7" ht="12.75">
      <c r="A684" s="30" t="str">
        <f>'De la BASE'!A680</f>
        <v>626</v>
      </c>
      <c r="B684" s="30">
        <f>'De la BASE'!B680</f>
        <v>7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0.2676525</v>
      </c>
      <c r="F684" s="9">
        <f>IF('De la BASE'!F680&gt;0,'De la BASE'!F680,'De la BASE'!F680+0.001)</f>
        <v>3.8953625000000005</v>
      </c>
      <c r="G684" s="15">
        <v>35521</v>
      </c>
    </row>
    <row r="685" spans="1:7" ht="12.75">
      <c r="A685" s="30" t="str">
        <f>'De la BASE'!A681</f>
        <v>626</v>
      </c>
      <c r="B685" s="30">
        <f>'De la BASE'!B681</f>
        <v>7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0.23466</v>
      </c>
      <c r="F685" s="9">
        <f>IF('De la BASE'!F681&gt;0,'De la BASE'!F681,'De la BASE'!F681+0.001)</f>
        <v>6.2771550000000005</v>
      </c>
      <c r="G685" s="15">
        <v>35551</v>
      </c>
    </row>
    <row r="686" spans="1:7" ht="12.75">
      <c r="A686" s="30" t="str">
        <f>'De la BASE'!A682</f>
        <v>626</v>
      </c>
      <c r="B686" s="30">
        <f>'De la BASE'!B682</f>
        <v>7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0.7012536</v>
      </c>
      <c r="F686" s="9">
        <f>IF('De la BASE'!F682&gt;0,'De la BASE'!F682,'De la BASE'!F682+0.001)</f>
        <v>13.6554924</v>
      </c>
      <c r="G686" s="15">
        <v>35582</v>
      </c>
    </row>
    <row r="687" spans="1:7" ht="12.75">
      <c r="A687" s="30" t="str">
        <f>'De la BASE'!A683</f>
        <v>626</v>
      </c>
      <c r="B687" s="30">
        <f>'De la BASE'!B683</f>
        <v>7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0.2157708</v>
      </c>
      <c r="F687" s="9">
        <f>IF('De la BASE'!F683&gt;0,'De la BASE'!F683,'De la BASE'!F683+0.001)</f>
        <v>3.2293092</v>
      </c>
      <c r="G687" s="15">
        <v>35612</v>
      </c>
    </row>
    <row r="688" spans="1:7" ht="12.75">
      <c r="A688" s="30" t="str">
        <f>'De la BASE'!A684</f>
        <v>626</v>
      </c>
      <c r="B688" s="30">
        <f>'De la BASE'!B684</f>
        <v>7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0.064974</v>
      </c>
      <c r="F688" s="9">
        <f>IF('De la BASE'!F684&gt;0,'De la BASE'!F684,'De la BASE'!F684+0.001)</f>
        <v>1.0294095</v>
      </c>
      <c r="G688" s="15">
        <v>35643</v>
      </c>
    </row>
    <row r="689" spans="1:7" ht="12.75">
      <c r="A689" s="30" t="str">
        <f>'De la BASE'!A685</f>
        <v>626</v>
      </c>
      <c r="B689" s="30">
        <f>'De la BASE'!B685</f>
        <v>7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0.0465321</v>
      </c>
      <c r="F689" s="9">
        <f>IF('De la BASE'!F685&gt;0,'De la BASE'!F685,'De la BASE'!F685+0.001)</f>
        <v>0.83957</v>
      </c>
      <c r="G689" s="15">
        <v>35674</v>
      </c>
    </row>
    <row r="690" spans="1:7" ht="12.75">
      <c r="A690" s="30" t="str">
        <f>'De la BASE'!A686</f>
        <v>626</v>
      </c>
      <c r="B690" s="30">
        <f>'De la BASE'!B686</f>
        <v>7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0.211072</v>
      </c>
      <c r="F690" s="9">
        <f>IF('De la BASE'!F686&gt;0,'De la BASE'!F686,'De la BASE'!F686+0.001)</f>
        <v>13.06008</v>
      </c>
      <c r="G690" s="15">
        <v>35704</v>
      </c>
    </row>
    <row r="691" spans="1:7" ht="12.75">
      <c r="A691" s="30" t="str">
        <f>'De la BASE'!A687</f>
        <v>626</v>
      </c>
      <c r="B691" s="30">
        <f>'De la BASE'!B687</f>
        <v>7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4.1316402</v>
      </c>
      <c r="F691" s="9">
        <f>IF('De la BASE'!F687&gt;0,'De la BASE'!F687,'De la BASE'!F687+0.001)</f>
        <v>114.5635509</v>
      </c>
      <c r="G691" s="15">
        <v>35735</v>
      </c>
    </row>
    <row r="692" spans="1:7" ht="12.75">
      <c r="A692" s="30" t="str">
        <f>'De la BASE'!A688</f>
        <v>626</v>
      </c>
      <c r="B692" s="30">
        <f>'De la BASE'!B688</f>
        <v>7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2.5684539</v>
      </c>
      <c r="F692" s="9">
        <f>IF('De la BASE'!F688&gt;0,'De la BASE'!F688,'De la BASE'!F688+0.001)</f>
        <v>81.97941900000001</v>
      </c>
      <c r="G692" s="15">
        <v>35765</v>
      </c>
    </row>
    <row r="693" spans="1:7" ht="12.75">
      <c r="A693" s="30" t="str">
        <f>'De la BASE'!A689</f>
        <v>626</v>
      </c>
      <c r="B693" s="30">
        <f>'De la BASE'!B689</f>
        <v>7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2.172143</v>
      </c>
      <c r="F693" s="9">
        <f>IF('De la BASE'!F689&gt;0,'De la BASE'!F689,'De la BASE'!F689+0.001)</f>
        <v>62.4821656</v>
      </c>
      <c r="G693" s="15">
        <v>35796</v>
      </c>
    </row>
    <row r="694" spans="1:7" ht="12.75">
      <c r="A694" s="30" t="str">
        <f>'De la BASE'!A690</f>
        <v>626</v>
      </c>
      <c r="B694" s="30">
        <f>'De la BASE'!B690</f>
        <v>7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1.5914949</v>
      </c>
      <c r="F694" s="9">
        <f>IF('De la BASE'!F690&gt;0,'De la BASE'!F690,'De la BASE'!F690+0.001)</f>
        <v>52.1559767</v>
      </c>
      <c r="G694" s="15">
        <v>35827</v>
      </c>
    </row>
    <row r="695" spans="1:7" ht="12.75">
      <c r="A695" s="30" t="str">
        <f>'De la BASE'!A691</f>
        <v>626</v>
      </c>
      <c r="B695" s="30">
        <f>'De la BASE'!B691</f>
        <v>7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0.439432</v>
      </c>
      <c r="F695" s="9">
        <f>IF('De la BASE'!F691&gt;0,'De la BASE'!F691,'De la BASE'!F691+0.001)</f>
        <v>9.742835200000002</v>
      </c>
      <c r="G695" s="15">
        <v>35855</v>
      </c>
    </row>
    <row r="696" spans="1:7" ht="12.75">
      <c r="A696" s="30" t="str">
        <f>'De la BASE'!A692</f>
        <v>626</v>
      </c>
      <c r="B696" s="30">
        <f>'De la BASE'!B692</f>
        <v>7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0.7385928</v>
      </c>
      <c r="F696" s="9">
        <f>IF('De la BASE'!F692&gt;0,'De la BASE'!F692,'De la BASE'!F692+0.001)</f>
        <v>16.094390399999998</v>
      </c>
      <c r="G696" s="15">
        <v>35886</v>
      </c>
    </row>
    <row r="697" spans="1:7" ht="12.75">
      <c r="A697" s="30" t="str">
        <f>'De la BASE'!A693</f>
        <v>626</v>
      </c>
      <c r="B697" s="30">
        <f>'De la BASE'!B693</f>
        <v>7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0.5463252</v>
      </c>
      <c r="F697" s="9">
        <f>IF('De la BASE'!F693&gt;0,'De la BASE'!F693,'De la BASE'!F693+0.001)</f>
        <v>21.143413199999998</v>
      </c>
      <c r="G697" s="15">
        <v>35916</v>
      </c>
    </row>
    <row r="698" spans="1:7" ht="12.75">
      <c r="A698" s="30" t="str">
        <f>'De la BASE'!A694</f>
        <v>626</v>
      </c>
      <c r="B698" s="30">
        <f>'De la BASE'!B694</f>
        <v>7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2.14666</v>
      </c>
      <c r="F698" s="9">
        <f>IF('De la BASE'!F694&gt;0,'De la BASE'!F694,'De la BASE'!F694+0.001)</f>
        <v>34.19238</v>
      </c>
      <c r="G698" s="15">
        <v>35947</v>
      </c>
    </row>
    <row r="699" spans="1:7" ht="12.75">
      <c r="A699" s="30" t="str">
        <f>'De la BASE'!A695</f>
        <v>626</v>
      </c>
      <c r="B699" s="30">
        <f>'De la BASE'!B695</f>
        <v>7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0.2642942</v>
      </c>
      <c r="F699" s="9">
        <f>IF('De la BASE'!F695&gt;0,'De la BASE'!F695,'De la BASE'!F695+0.001)</f>
        <v>3.7925533</v>
      </c>
      <c r="G699" s="15">
        <v>35977</v>
      </c>
    </row>
    <row r="700" spans="1:7" ht="12.75">
      <c r="A700" s="30" t="str">
        <f>'De la BASE'!A696</f>
        <v>626</v>
      </c>
      <c r="B700" s="30">
        <f>'De la BASE'!B696</f>
        <v>7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0.052496</v>
      </c>
      <c r="F700" s="9">
        <f>IF('De la BASE'!F696&gt;0,'De la BASE'!F696,'De la BASE'!F696+0.001)</f>
        <v>0.753304</v>
      </c>
      <c r="G700" s="15">
        <v>36008</v>
      </c>
    </row>
    <row r="701" spans="1:7" ht="12.75">
      <c r="A701" s="30" t="str">
        <f>'De la BASE'!A697</f>
        <v>626</v>
      </c>
      <c r="B701" s="30">
        <f>'De la BASE'!B697</f>
        <v>7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0.0731178</v>
      </c>
      <c r="F701" s="9">
        <f>IF('De la BASE'!F697&gt;0,'De la BASE'!F697,'De la BASE'!F697+0.001)</f>
        <v>1.3827720000000001</v>
      </c>
      <c r="G701" s="15">
        <v>36039</v>
      </c>
    </row>
    <row r="702" spans="1:7" ht="12.75">
      <c r="A702" s="30" t="str">
        <f>'De la BASE'!A698</f>
        <v>626</v>
      </c>
      <c r="B702" s="30">
        <f>'De la BASE'!B698</f>
        <v>7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0.1109364</v>
      </c>
      <c r="F702" s="9">
        <f>IF('De la BASE'!F698&gt;0,'De la BASE'!F698,'De la BASE'!F698+0.001)</f>
        <v>1.5898968000000002</v>
      </c>
      <c r="G702" s="15">
        <v>36069</v>
      </c>
    </row>
    <row r="703" spans="1:7" ht="12.75">
      <c r="A703" s="30" t="str">
        <f>'De la BASE'!A699</f>
        <v>626</v>
      </c>
      <c r="B703" s="30">
        <f>'De la BASE'!B699</f>
        <v>7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0.0820287</v>
      </c>
      <c r="F703" s="9">
        <f>IF('De la BASE'!F699&gt;0,'De la BASE'!F699,'De la BASE'!F699+0.001)</f>
        <v>1.2102011999999998</v>
      </c>
      <c r="G703" s="15">
        <v>36100</v>
      </c>
    </row>
    <row r="704" spans="1:7" ht="12.75">
      <c r="A704" s="30" t="str">
        <f>'De la BASE'!A700</f>
        <v>626</v>
      </c>
      <c r="B704" s="30">
        <f>'De la BASE'!B700</f>
        <v>7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0.075153</v>
      </c>
      <c r="F704" s="9">
        <f>IF('De la BASE'!F700&gt;0,'De la BASE'!F700,'De la BASE'!F700+0.001)</f>
        <v>1.5518295000000002</v>
      </c>
      <c r="G704" s="15">
        <v>36130</v>
      </c>
    </row>
    <row r="705" spans="1:7" ht="12.75">
      <c r="A705" s="30" t="str">
        <f>'De la BASE'!A701</f>
        <v>626</v>
      </c>
      <c r="B705" s="30">
        <f>'De la BASE'!B701</f>
        <v>7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0.281624</v>
      </c>
      <c r="F705" s="9">
        <f>IF('De la BASE'!F701&gt;0,'De la BASE'!F701,'De la BASE'!F701+0.001)</f>
        <v>10.499482</v>
      </c>
      <c r="G705" s="15">
        <v>36161</v>
      </c>
    </row>
    <row r="706" spans="1:7" ht="12.75">
      <c r="A706" s="30" t="str">
        <f>'De la BASE'!A702</f>
        <v>626</v>
      </c>
      <c r="B706" s="30">
        <f>'De la BASE'!B702</f>
        <v>7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0.2316871</v>
      </c>
      <c r="F706" s="9">
        <f>IF('De la BASE'!F702&gt;0,'De la BASE'!F702,'De la BASE'!F702+0.001)</f>
        <v>3.4159642999999997</v>
      </c>
      <c r="G706" s="15">
        <v>36192</v>
      </c>
    </row>
    <row r="707" spans="1:7" ht="12.75">
      <c r="A707" s="30" t="str">
        <f>'De la BASE'!A703</f>
        <v>626</v>
      </c>
      <c r="B707" s="30">
        <f>'De la BASE'!B703</f>
        <v>7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0.343312</v>
      </c>
      <c r="F707" s="9">
        <f>IF('De la BASE'!F703&gt;0,'De la BASE'!F703,'De la BASE'!F703+0.001)</f>
        <v>10.1013568</v>
      </c>
      <c r="G707" s="15">
        <v>36220</v>
      </c>
    </row>
    <row r="708" spans="1:7" ht="12.75">
      <c r="A708" s="30" t="str">
        <f>'De la BASE'!A704</f>
        <v>626</v>
      </c>
      <c r="B708" s="30">
        <f>'De la BASE'!B704</f>
        <v>7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0.2218329</v>
      </c>
      <c r="F708" s="9">
        <f>IF('De la BASE'!F704&gt;0,'De la BASE'!F704,'De la BASE'!F704+0.001)</f>
        <v>4.5885221000000005</v>
      </c>
      <c r="G708" s="15">
        <v>36251</v>
      </c>
    </row>
    <row r="709" spans="1:7" ht="12.75">
      <c r="A709" s="30" t="str">
        <f>'De la BASE'!A705</f>
        <v>626</v>
      </c>
      <c r="B709" s="30">
        <f>'De la BASE'!B705</f>
        <v>7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0.3075366</v>
      </c>
      <c r="F709" s="9">
        <f>IF('De la BASE'!F705&gt;0,'De la BASE'!F705,'De la BASE'!F705+0.001)</f>
        <v>7.3120092</v>
      </c>
      <c r="G709" s="15">
        <v>36281</v>
      </c>
    </row>
    <row r="710" spans="1:7" ht="12.75">
      <c r="A710" s="30" t="str">
        <f>'De la BASE'!A706</f>
        <v>626</v>
      </c>
      <c r="B710" s="30">
        <f>'De la BASE'!B706</f>
        <v>7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0.1909402</v>
      </c>
      <c r="F710" s="9">
        <f>IF('De la BASE'!F706&gt;0,'De la BASE'!F706,'De la BASE'!F706+0.001)</f>
        <v>2.7945786</v>
      </c>
      <c r="G710" s="15">
        <v>36312</v>
      </c>
    </row>
    <row r="711" spans="1:7" ht="12.75">
      <c r="A711" s="30" t="str">
        <f>'De la BASE'!A707</f>
        <v>626</v>
      </c>
      <c r="B711" s="30">
        <f>'De la BASE'!B707</f>
        <v>7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0.0331008</v>
      </c>
      <c r="F711" s="9">
        <f>IF('De la BASE'!F707&gt;0,'De la BASE'!F707,'De la BASE'!F707+0.001)</f>
        <v>0.4799616000000001</v>
      </c>
      <c r="G711" s="15">
        <v>36342</v>
      </c>
    </row>
    <row r="712" spans="1:7" ht="12.75">
      <c r="A712" s="30" t="str">
        <f>'De la BASE'!A708</f>
        <v>626</v>
      </c>
      <c r="B712" s="30">
        <f>'De la BASE'!B708</f>
        <v>7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0.0069344</v>
      </c>
      <c r="F712" s="9">
        <f>IF('De la BASE'!F708&gt;0,'De la BASE'!F708,'De la BASE'!F708+0.001)</f>
        <v>0.11530409999999999</v>
      </c>
      <c r="G712" s="15">
        <v>36373</v>
      </c>
    </row>
    <row r="713" spans="1:7" ht="12.75">
      <c r="A713" s="30" t="str">
        <f>'De la BASE'!A709</f>
        <v>626</v>
      </c>
      <c r="B713" s="30">
        <f>'De la BASE'!B709</f>
        <v>7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0.0393764</v>
      </c>
      <c r="F713" s="9">
        <f>IF('De la BASE'!F709&gt;0,'De la BASE'!F709,'De la BASE'!F709+0.001)</f>
        <v>1.603868</v>
      </c>
      <c r="G713" s="15">
        <v>36404</v>
      </c>
    </row>
    <row r="714" spans="1:7" ht="12.75">
      <c r="A714" s="30" t="str">
        <f>'De la BASE'!A710</f>
        <v>626</v>
      </c>
      <c r="B714" s="30">
        <f>'De la BASE'!B710</f>
        <v>7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0.664488</v>
      </c>
      <c r="F714" s="9">
        <f>IF('De la BASE'!F710&gt;0,'De la BASE'!F710,'De la BASE'!F710+0.001)</f>
        <v>26.6385856</v>
      </c>
      <c r="G714" s="15">
        <v>36434</v>
      </c>
    </row>
    <row r="715" spans="1:7" ht="12.75">
      <c r="A715" s="30" t="str">
        <f>'De la BASE'!A711</f>
        <v>626</v>
      </c>
      <c r="B715" s="30">
        <f>'De la BASE'!B711</f>
        <v>7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0.568121</v>
      </c>
      <c r="F715" s="9">
        <f>IF('De la BASE'!F711&gt;0,'De la BASE'!F711,'De la BASE'!F711+0.001)</f>
        <v>8.262488</v>
      </c>
      <c r="G715" s="15">
        <v>36465</v>
      </c>
    </row>
    <row r="716" spans="1:7" ht="12.75">
      <c r="A716" s="30" t="str">
        <f>'De la BASE'!A712</f>
        <v>626</v>
      </c>
      <c r="B716" s="30">
        <f>'De la BASE'!B712</f>
        <v>7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0.2710848</v>
      </c>
      <c r="F716" s="9">
        <f>IF('De la BASE'!F712&gt;0,'De la BASE'!F712,'De la BASE'!F712+0.001)</f>
        <v>4.643134</v>
      </c>
      <c r="G716" s="15">
        <v>36495</v>
      </c>
    </row>
    <row r="717" spans="1:7" ht="12.75">
      <c r="A717" s="30" t="str">
        <f>'De la BASE'!A713</f>
        <v>626</v>
      </c>
      <c r="B717" s="30">
        <f>'De la BASE'!B713</f>
        <v>7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0.21483</v>
      </c>
      <c r="F717" s="9">
        <f>IF('De la BASE'!F713&gt;0,'De la BASE'!F713,'De la BASE'!F713+0.001)</f>
        <v>4.0475925</v>
      </c>
      <c r="G717" s="15">
        <v>36526</v>
      </c>
    </row>
    <row r="718" spans="1:7" ht="12.75">
      <c r="A718" s="30" t="str">
        <f>'De la BASE'!A714</f>
        <v>626</v>
      </c>
      <c r="B718" s="30">
        <f>'De la BASE'!B714</f>
        <v>7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0.274536</v>
      </c>
      <c r="F718" s="9">
        <f>IF('De la BASE'!F714&gt;0,'De la BASE'!F714,'De la BASE'!F714+0.001)</f>
        <v>4.1664</v>
      </c>
      <c r="G718" s="15">
        <v>36557</v>
      </c>
    </row>
    <row r="719" spans="1:7" ht="12.75">
      <c r="A719" s="30" t="str">
        <f>'De la BASE'!A715</f>
        <v>626</v>
      </c>
      <c r="B719" s="30">
        <f>'De la BASE'!B715</f>
        <v>7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0.1851514</v>
      </c>
      <c r="F719" s="9">
        <f>IF('De la BASE'!F715&gt;0,'De la BASE'!F715,'De la BASE'!F715+0.001)</f>
        <v>3.0666038</v>
      </c>
      <c r="G719" s="15">
        <v>36586</v>
      </c>
    </row>
    <row r="720" spans="1:7" ht="12.75">
      <c r="A720" s="30" t="str">
        <f>'De la BASE'!A716</f>
        <v>626</v>
      </c>
      <c r="B720" s="30">
        <f>'De la BASE'!B716</f>
        <v>7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0.5270356</v>
      </c>
      <c r="F720" s="9">
        <f>IF('De la BASE'!F716&gt;0,'De la BASE'!F716,'De la BASE'!F716+0.001)</f>
        <v>47.0509584</v>
      </c>
      <c r="G720" s="15">
        <v>36617</v>
      </c>
    </row>
    <row r="721" spans="1:7" ht="12.75">
      <c r="A721" s="30" t="str">
        <f>'De la BASE'!A717</f>
        <v>626</v>
      </c>
      <c r="B721" s="30">
        <f>'De la BASE'!B717</f>
        <v>7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1.4086464</v>
      </c>
      <c r="F721" s="9">
        <f>IF('De la BASE'!F717&gt;0,'De la BASE'!F717,'De la BASE'!F717+0.001)</f>
        <v>50.109661</v>
      </c>
      <c r="G721" s="15">
        <v>36647</v>
      </c>
    </row>
    <row r="722" spans="1:7" ht="12.75">
      <c r="A722" s="30" t="str">
        <f>'De la BASE'!A718</f>
        <v>626</v>
      </c>
      <c r="B722" s="30">
        <f>'De la BASE'!B718</f>
        <v>7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0.3781248</v>
      </c>
      <c r="F722" s="9">
        <f>IF('De la BASE'!F718&gt;0,'De la BASE'!F718,'De la BASE'!F718+0.001)</f>
        <v>5.4660697</v>
      </c>
      <c r="G722" s="15">
        <v>36678</v>
      </c>
    </row>
    <row r="723" spans="1:7" ht="12.75">
      <c r="A723" s="30" t="str">
        <f>'De la BASE'!A719</f>
        <v>626</v>
      </c>
      <c r="B723" s="30">
        <f>'De la BASE'!B719</f>
        <v>7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0.0860544</v>
      </c>
      <c r="F723" s="9">
        <f>IF('De la BASE'!F719&gt;0,'De la BASE'!F719,'De la BASE'!F719+0.001)</f>
        <v>1.2430826999999998</v>
      </c>
      <c r="G723" s="15">
        <v>36708</v>
      </c>
    </row>
    <row r="724" spans="1:7" ht="12.75">
      <c r="A724" s="30" t="str">
        <f>'De la BASE'!A720</f>
        <v>626</v>
      </c>
      <c r="B724" s="30">
        <f>'De la BASE'!B720</f>
        <v>7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0.0054426</v>
      </c>
      <c r="F724" s="9">
        <f>IF('De la BASE'!F720&gt;0,'De la BASE'!F720,'De la BASE'!F720+0.001)</f>
        <v>0.0781845</v>
      </c>
      <c r="G724" s="15">
        <v>36739</v>
      </c>
    </row>
    <row r="725" spans="1:7" ht="12.75">
      <c r="A725" s="30" t="str">
        <f>'De la BASE'!A721</f>
        <v>626</v>
      </c>
      <c r="B725" s="30">
        <f>'De la BASE'!B721</f>
        <v>7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0.0039066</v>
      </c>
      <c r="F725" s="9">
        <f>IF('De la BASE'!F721&gt;0,'De la BASE'!F721,'De la BASE'!F721+0.001)</f>
        <v>0.0567324</v>
      </c>
      <c r="G725" s="15">
        <v>36770</v>
      </c>
    </row>
    <row r="726" spans="1:7" ht="12.75">
      <c r="A726" s="30" t="str">
        <f>'De la BASE'!A722</f>
        <v>626</v>
      </c>
      <c r="B726" s="30">
        <f>'De la BASE'!B722</f>
        <v>7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0.0275359</v>
      </c>
      <c r="F726" s="9">
        <f>IF('De la BASE'!F722&gt;0,'De la BASE'!F722,'De la BASE'!F722+0.001)</f>
        <v>0.5695942</v>
      </c>
      <c r="G726" s="15">
        <v>36800</v>
      </c>
    </row>
    <row r="727" spans="1:7" ht="12.75">
      <c r="A727" s="30" t="str">
        <f>'De la BASE'!A723</f>
        <v>626</v>
      </c>
      <c r="B727" s="30">
        <f>'De la BASE'!B723</f>
        <v>7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0.2541924</v>
      </c>
      <c r="F727" s="9">
        <f>IF('De la BASE'!F723&gt;0,'De la BASE'!F723,'De la BASE'!F723+0.001)</f>
        <v>8.5361958</v>
      </c>
      <c r="G727" s="15">
        <v>36831</v>
      </c>
    </row>
    <row r="728" spans="1:7" ht="12.75">
      <c r="A728" s="30" t="str">
        <f>'De la BASE'!A724</f>
        <v>626</v>
      </c>
      <c r="B728" s="30">
        <f>'De la BASE'!B724</f>
        <v>7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7.9140936</v>
      </c>
      <c r="F728" s="9">
        <f>IF('De la BASE'!F724&gt;0,'De la BASE'!F724,'De la BASE'!F724+0.001)</f>
        <v>210.2125536</v>
      </c>
      <c r="G728" s="15">
        <v>36861</v>
      </c>
    </row>
    <row r="729" spans="1:7" ht="12.75">
      <c r="A729" s="30" t="str">
        <f>'De la BASE'!A725</f>
        <v>626</v>
      </c>
      <c r="B729" s="30">
        <f>'De la BASE'!B725</f>
        <v>7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7.2488143</v>
      </c>
      <c r="F729" s="9">
        <f>IF('De la BASE'!F725&gt;0,'De la BASE'!F725,'De la BASE'!F725+0.001)</f>
        <v>185.6424141</v>
      </c>
      <c r="G729" s="15">
        <v>36892</v>
      </c>
    </row>
    <row r="730" spans="1:7" ht="12.75">
      <c r="A730" s="30" t="str">
        <f>'De la BASE'!A726</f>
        <v>626</v>
      </c>
      <c r="B730" s="30">
        <f>'De la BASE'!B726</f>
        <v>7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3.5983397</v>
      </c>
      <c r="F730" s="9">
        <f>IF('De la BASE'!F726&gt;0,'De la BASE'!F726,'De la BASE'!F726+0.001)</f>
        <v>88.1524817</v>
      </c>
      <c r="G730" s="15">
        <v>36923</v>
      </c>
    </row>
    <row r="731" spans="1:7" ht="12.75">
      <c r="A731" s="30" t="str">
        <f>'De la BASE'!A727</f>
        <v>626</v>
      </c>
      <c r="B731" s="30">
        <f>'De la BASE'!B727</f>
        <v>7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4.9640889</v>
      </c>
      <c r="F731" s="9">
        <f>IF('De la BASE'!F727&gt;0,'De la BASE'!F727,'De la BASE'!F727+0.001)</f>
        <v>135.964202</v>
      </c>
      <c r="G731" s="15">
        <v>36951</v>
      </c>
    </row>
    <row r="732" spans="1:7" ht="12.75">
      <c r="A732" s="30" t="str">
        <f>'De la BASE'!A728</f>
        <v>626</v>
      </c>
      <c r="B732" s="30">
        <f>'De la BASE'!B728</f>
        <v>7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1.0109988</v>
      </c>
      <c r="F732" s="9">
        <f>IF('De la BASE'!F728&gt;0,'De la BASE'!F728,'De la BASE'!F728+0.001)</f>
        <v>14.720998400000001</v>
      </c>
      <c r="G732" s="15">
        <v>36982</v>
      </c>
    </row>
    <row r="733" spans="1:7" ht="12.75">
      <c r="A733" s="30" t="str">
        <f>'De la BASE'!A729</f>
        <v>626</v>
      </c>
      <c r="B733" s="30">
        <f>'De la BASE'!B729</f>
        <v>7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0.5878796</v>
      </c>
      <c r="F733" s="9">
        <f>IF('De la BASE'!F729&gt;0,'De la BASE'!F729,'De la BASE'!F729+0.001)</f>
        <v>11.366308499999999</v>
      </c>
      <c r="G733" s="15">
        <v>37012</v>
      </c>
    </row>
    <row r="734" spans="1:7" ht="12.75">
      <c r="A734" s="30" t="str">
        <f>'De la BASE'!A730</f>
        <v>626</v>
      </c>
      <c r="B734" s="30">
        <f>'De la BASE'!B730</f>
        <v>7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0.2596825</v>
      </c>
      <c r="F734" s="9">
        <f>IF('De la BASE'!F730&gt;0,'De la BASE'!F730,'De la BASE'!F730+0.001)</f>
        <v>3.7252634999999996</v>
      </c>
      <c r="G734" s="15">
        <v>37043</v>
      </c>
    </row>
    <row r="735" spans="1:7" ht="12.75">
      <c r="A735" s="30" t="str">
        <f>'De la BASE'!A731</f>
        <v>626</v>
      </c>
      <c r="B735" s="30">
        <f>'De la BASE'!B731</f>
        <v>7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0.0877415</v>
      </c>
      <c r="F735" s="9">
        <f>IF('De la BASE'!F731&gt;0,'De la BASE'!F731,'De la BASE'!F731+0.001)</f>
        <v>1.2582359</v>
      </c>
      <c r="G735" s="15">
        <v>37073</v>
      </c>
    </row>
    <row r="736" spans="1:7" ht="12.75">
      <c r="A736" s="30" t="str">
        <f>'De la BASE'!A732</f>
        <v>626</v>
      </c>
      <c r="B736" s="30">
        <f>'De la BASE'!B732</f>
        <v>7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0.0164822</v>
      </c>
      <c r="F736" s="9">
        <f>IF('De la BASE'!F732&gt;0,'De la BASE'!F732,'De la BASE'!F732+0.001)</f>
        <v>0.2364299</v>
      </c>
      <c r="G736" s="15">
        <v>37104</v>
      </c>
    </row>
    <row r="737" spans="1:7" ht="12.75">
      <c r="A737" s="30" t="str">
        <f>'De la BASE'!A733</f>
        <v>626</v>
      </c>
      <c r="B737" s="30">
        <f>'De la BASE'!B733</f>
        <v>7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0.0061398</v>
      </c>
      <c r="F737" s="9">
        <f>IF('De la BASE'!F733&gt;0,'De la BASE'!F733,'De la BASE'!F733+0.001)</f>
        <v>0.09102779999999999</v>
      </c>
      <c r="G737" s="15">
        <v>37135</v>
      </c>
    </row>
    <row r="738" spans="1:7" ht="12.75">
      <c r="A738" s="30" t="str">
        <f>'De la BASE'!A734</f>
        <v>626</v>
      </c>
      <c r="B738" s="30">
        <f>'De la BASE'!B734</f>
        <v>7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0.1816581</v>
      </c>
      <c r="F738" s="9">
        <f>IF('De la BASE'!F734&gt;0,'De la BASE'!F734,'De la BASE'!F734+0.001)</f>
        <v>7.472704799999999</v>
      </c>
      <c r="G738" s="15">
        <v>37165</v>
      </c>
    </row>
    <row r="739" spans="1:7" ht="12.75">
      <c r="A739" s="30" t="str">
        <f>'De la BASE'!A735</f>
        <v>626</v>
      </c>
      <c r="B739" s="30">
        <f>'De la BASE'!B735</f>
        <v>7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0.1950417</v>
      </c>
      <c r="F739" s="9">
        <f>IF('De la BASE'!F735&gt;0,'De la BASE'!F735,'De la BASE'!F735+0.001)</f>
        <v>2.9590911</v>
      </c>
      <c r="G739" s="15">
        <v>37196</v>
      </c>
    </row>
    <row r="740" spans="1:7" ht="12.75">
      <c r="A740" s="30" t="str">
        <f>'De la BASE'!A736</f>
        <v>626</v>
      </c>
      <c r="B740" s="30">
        <f>'De la BASE'!B736</f>
        <v>7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0.1528927</v>
      </c>
      <c r="F740" s="9">
        <f>IF('De la BASE'!F736&gt;0,'De la BASE'!F736,'De la BASE'!F736+0.001)</f>
        <v>2.332331</v>
      </c>
      <c r="G740" s="15">
        <v>37226</v>
      </c>
    </row>
    <row r="741" spans="1:7" ht="12.75">
      <c r="A741" s="30" t="str">
        <f>'De la BASE'!A737</f>
        <v>626</v>
      </c>
      <c r="B741" s="30">
        <f>'De la BASE'!B737</f>
        <v>7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0.3503468</v>
      </c>
      <c r="F741" s="9">
        <f>IF('De la BASE'!F737&gt;0,'De la BASE'!F737,'De la BASE'!F737+0.001)</f>
        <v>15.4111854</v>
      </c>
      <c r="G741" s="15">
        <v>37257</v>
      </c>
    </row>
    <row r="742" spans="1:7" ht="12.75">
      <c r="A742" s="30" t="str">
        <f>'De la BASE'!A738</f>
        <v>626</v>
      </c>
      <c r="B742" s="30">
        <f>'De la BASE'!B738</f>
        <v>7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0.33966</v>
      </c>
      <c r="F742" s="9">
        <f>IF('De la BASE'!F738&gt;0,'De la BASE'!F738,'De la BASE'!F738+0.001)</f>
        <v>6.0230999999999995</v>
      </c>
      <c r="G742" s="15">
        <v>37288</v>
      </c>
    </row>
    <row r="743" spans="1:7" ht="12.75">
      <c r="A743" s="30" t="str">
        <f>'De la BASE'!A739</f>
        <v>626</v>
      </c>
      <c r="B743" s="30">
        <f>'De la BASE'!B739</f>
        <v>7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0.88323</v>
      </c>
      <c r="F743" s="9">
        <f>IF('De la BASE'!F739&gt;0,'De la BASE'!F739,'De la BASE'!F739+0.001)</f>
        <v>43.425475</v>
      </c>
      <c r="G743" s="15">
        <v>37316</v>
      </c>
    </row>
    <row r="744" spans="1:7" ht="12.75">
      <c r="A744" s="30" t="str">
        <f>'De la BASE'!A740</f>
        <v>626</v>
      </c>
      <c r="B744" s="30">
        <f>'De la BASE'!B740</f>
        <v>7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0.6515578</v>
      </c>
      <c r="F744" s="9">
        <f>IF('De la BASE'!F740&gt;0,'De la BASE'!F740,'De la BASE'!F740+0.001)</f>
        <v>25.2883804</v>
      </c>
      <c r="G744" s="15">
        <v>37347</v>
      </c>
    </row>
    <row r="745" spans="1:7" ht="12.75">
      <c r="A745" s="30" t="str">
        <f>'De la BASE'!A741</f>
        <v>626</v>
      </c>
      <c r="B745" s="30">
        <f>'De la BASE'!B741</f>
        <v>7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0.470994</v>
      </c>
      <c r="F745" s="9">
        <f>IF('De la BASE'!F741&gt;0,'De la BASE'!F741,'De la BASE'!F741+0.001)</f>
        <v>7.950924799999999</v>
      </c>
      <c r="G745" s="15">
        <v>37377</v>
      </c>
    </row>
    <row r="746" spans="1:7" ht="12.75">
      <c r="A746" s="30" t="str">
        <f>'De la BASE'!A742</f>
        <v>626</v>
      </c>
      <c r="B746" s="30">
        <f>'De la BASE'!B742</f>
        <v>7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0.1637026</v>
      </c>
      <c r="F746" s="9">
        <f>IF('De la BASE'!F742&gt;0,'De la BASE'!F742,'De la BASE'!F742+0.001)</f>
        <v>2.3507863</v>
      </c>
      <c r="G746" s="15">
        <v>37408</v>
      </c>
    </row>
    <row r="747" spans="1:7" ht="12.75">
      <c r="A747" s="30" t="str">
        <f>'De la BASE'!A743</f>
        <v>626</v>
      </c>
      <c r="B747" s="30">
        <f>'De la BASE'!B743</f>
        <v>7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0.0183438</v>
      </c>
      <c r="F747" s="9">
        <f>IF('De la BASE'!F743&gt;0,'De la BASE'!F743,'De la BASE'!F743+0.001)</f>
        <v>0.2627856</v>
      </c>
      <c r="G747" s="15">
        <v>37438</v>
      </c>
    </row>
    <row r="748" spans="1:7" ht="12.75">
      <c r="A748" s="30" t="str">
        <f>'De la BASE'!A744</f>
        <v>626</v>
      </c>
      <c r="B748" s="30">
        <f>'De la BASE'!B744</f>
        <v>7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0.0021945</v>
      </c>
      <c r="F748" s="9">
        <f>IF('De la BASE'!F744&gt;0,'De la BASE'!F744,'De la BASE'!F744+0.001)</f>
        <v>0.03135</v>
      </c>
      <c r="G748" s="15">
        <v>37469</v>
      </c>
    </row>
    <row r="749" spans="1:7" ht="12.75">
      <c r="A749" s="30" t="str">
        <f>'De la BASE'!A745</f>
        <v>626</v>
      </c>
      <c r="B749" s="30">
        <f>'De la BASE'!B745</f>
        <v>7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0.341094</v>
      </c>
      <c r="F749" s="9">
        <f>IF('De la BASE'!F745&gt;0,'De la BASE'!F745,'De la BASE'!F745+0.001)</f>
        <v>9.6647673</v>
      </c>
      <c r="G749" s="15">
        <v>37500</v>
      </c>
    </row>
    <row r="750" spans="1:7" ht="12.75">
      <c r="A750" s="30" t="str">
        <f>'De la BASE'!A746</f>
        <v>626</v>
      </c>
      <c r="B750" s="30">
        <f>'De la BASE'!B746</f>
        <v>7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0.35919</v>
      </c>
      <c r="F750" s="9">
        <f>IF('De la BASE'!F746&gt;0,'De la BASE'!F746,'De la BASE'!F746+0.001)</f>
        <v>9.613705</v>
      </c>
      <c r="G750" s="15">
        <v>37530</v>
      </c>
    </row>
    <row r="751" spans="1:7" ht="12.75">
      <c r="A751" s="30" t="str">
        <f>'De la BASE'!A747</f>
        <v>626</v>
      </c>
      <c r="B751" s="30">
        <f>'De la BASE'!B747</f>
        <v>7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0.6735168</v>
      </c>
      <c r="F751" s="9">
        <f>IF('De la BASE'!F747&gt;0,'De la BASE'!F747,'De la BASE'!F747+0.001)</f>
        <v>34.2558128</v>
      </c>
      <c r="G751" s="15">
        <v>37561</v>
      </c>
    </row>
    <row r="752" spans="1:7" ht="12.75">
      <c r="A752" s="30" t="str">
        <f>'De la BASE'!A748</f>
        <v>626</v>
      </c>
      <c r="B752" s="30">
        <f>'De la BASE'!B748</f>
        <v>7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4.7452982</v>
      </c>
      <c r="F752" s="9">
        <f>IF('De la BASE'!F748&gt;0,'De la BASE'!F748,'De la BASE'!F748+0.001)</f>
        <v>204.8060919</v>
      </c>
      <c r="G752" s="15">
        <v>37591</v>
      </c>
    </row>
    <row r="753" spans="1:7" ht="12.75">
      <c r="A753" s="30" t="str">
        <f>'De la BASE'!A749</f>
        <v>626</v>
      </c>
      <c r="B753" s="30">
        <f>'De la BASE'!B749</f>
        <v>7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3.3530236</v>
      </c>
      <c r="F753" s="9">
        <f>IF('De la BASE'!F749&gt;0,'De la BASE'!F749,'De la BASE'!F749+0.001)</f>
        <v>93.3349848</v>
      </c>
      <c r="G753" s="15">
        <v>37622</v>
      </c>
    </row>
    <row r="754" spans="1:7" ht="12.75">
      <c r="A754" s="30" t="str">
        <f>'De la BASE'!A750</f>
        <v>626</v>
      </c>
      <c r="B754" s="30">
        <f>'De la BASE'!B750</f>
        <v>7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1.102275</v>
      </c>
      <c r="F754" s="9">
        <f>IF('De la BASE'!F750&gt;0,'De la BASE'!F750,'De la BASE'!F750+0.001)</f>
        <v>57.35025</v>
      </c>
      <c r="G754" s="15">
        <v>37653</v>
      </c>
    </row>
    <row r="755" spans="1:7" ht="12.75">
      <c r="A755" s="30" t="str">
        <f>'De la BASE'!A751</f>
        <v>626</v>
      </c>
      <c r="B755" s="30">
        <f>'De la BASE'!B751</f>
        <v>7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1.630008</v>
      </c>
      <c r="F755" s="9">
        <f>IF('De la BASE'!F751&gt;0,'De la BASE'!F751,'De la BASE'!F751+0.001)</f>
        <v>49.4911179</v>
      </c>
      <c r="G755" s="15">
        <v>37681</v>
      </c>
    </row>
    <row r="756" spans="1:7" ht="12.75">
      <c r="A756" s="30" t="str">
        <f>'De la BASE'!A752</f>
        <v>626</v>
      </c>
      <c r="B756" s="30">
        <f>'De la BASE'!B752</f>
        <v>7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1.852236</v>
      </c>
      <c r="F756" s="9">
        <f>IF('De la BASE'!F752&gt;0,'De la BASE'!F752,'De la BASE'!F752+0.001)</f>
        <v>73.867977</v>
      </c>
      <c r="G756" s="15">
        <v>37712</v>
      </c>
    </row>
    <row r="757" spans="1:7" ht="12.75">
      <c r="A757" s="30" t="str">
        <f>'De la BASE'!A753</f>
        <v>626</v>
      </c>
      <c r="B757" s="30">
        <f>'De la BASE'!B753</f>
        <v>7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1.1212032</v>
      </c>
      <c r="F757" s="9">
        <f>IF('De la BASE'!F753&gt;0,'De la BASE'!F753,'De la BASE'!F753+0.001)</f>
        <v>16.1056168</v>
      </c>
      <c r="G757" s="15">
        <v>37742</v>
      </c>
    </row>
    <row r="758" spans="1:7" ht="12.75">
      <c r="A758" s="30" t="str">
        <f>'De la BASE'!A754</f>
        <v>626</v>
      </c>
      <c r="B758" s="30">
        <f>'De la BASE'!B754</f>
        <v>7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0.2193638</v>
      </c>
      <c r="F758" s="9">
        <f>IF('De la BASE'!F754&gt;0,'De la BASE'!F754,'De la BASE'!F754+0.001)</f>
        <v>3.1449721999999998</v>
      </c>
      <c r="G758" s="15">
        <v>37773</v>
      </c>
    </row>
    <row r="759" spans="1:7" ht="12.75">
      <c r="A759" s="30" t="str">
        <f>'De la BASE'!A755</f>
        <v>626</v>
      </c>
      <c r="B759" s="30">
        <f>'De la BASE'!B755</f>
        <v>7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0.0449996</v>
      </c>
      <c r="F759" s="9">
        <f>IF('De la BASE'!F755&gt;0,'De la BASE'!F755,'De la BASE'!F755+0.001)</f>
        <v>0.6574418000000001</v>
      </c>
      <c r="G759" s="15">
        <v>37803</v>
      </c>
    </row>
    <row r="760" spans="1:7" ht="12.75">
      <c r="A760" s="30" t="str">
        <f>'De la BASE'!A756</f>
        <v>626</v>
      </c>
      <c r="B760" s="30">
        <f>'De la BASE'!B756</f>
        <v>7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0.0013022</v>
      </c>
      <c r="F760" s="9">
        <f>IF('De la BASE'!F756&gt;0,'De la BASE'!F756,'De la BASE'!F756+0.001)</f>
        <v>0.018785</v>
      </c>
      <c r="G760" s="15">
        <v>37834</v>
      </c>
    </row>
    <row r="761" spans="1:7" ht="12.75">
      <c r="A761" s="30" t="str">
        <f>'De la BASE'!A757</f>
        <v>626</v>
      </c>
      <c r="B761" s="30">
        <f>'De la BASE'!B757</f>
        <v>7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0.0033488</v>
      </c>
      <c r="F761" s="9">
        <f>IF('De la BASE'!F757&gt;0,'De la BASE'!F757,'De la BASE'!F757+0.001)</f>
        <v>0.0644072</v>
      </c>
      <c r="G761" s="15">
        <v>37865</v>
      </c>
    </row>
    <row r="762" spans="1:7" ht="12.75">
      <c r="A762" s="30" t="str">
        <f>'De la BASE'!A758</f>
        <v>626</v>
      </c>
      <c r="B762" s="30">
        <f>'De la BASE'!B758</f>
        <v>7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1.0708572</v>
      </c>
      <c r="F762" s="9">
        <f>IF('De la BASE'!F758&gt;0,'De la BASE'!F758,'De la BASE'!F758+0.001)</f>
        <v>36.3933969</v>
      </c>
      <c r="G762" s="15">
        <v>37895</v>
      </c>
    </row>
    <row r="763" spans="1:7" ht="12.75">
      <c r="A763" s="30" t="str">
        <f>'De la BASE'!A759</f>
        <v>626</v>
      </c>
      <c r="B763" s="30">
        <f>'De la BASE'!B759</f>
        <v>7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2.4442968</v>
      </c>
      <c r="F763" s="9">
        <f>IF('De la BASE'!F759&gt;0,'De la BASE'!F759,'De la BASE'!F759+0.001)</f>
        <v>84.439344</v>
      </c>
      <c r="G763" s="15">
        <v>37926</v>
      </c>
    </row>
    <row r="764" spans="1:7" ht="12.75">
      <c r="A764" s="30" t="str">
        <f>'De la BASE'!A760</f>
        <v>626</v>
      </c>
      <c r="B764" s="30">
        <f>'De la BASE'!B760</f>
        <v>7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2.0344527</v>
      </c>
      <c r="F764" s="9">
        <f>IF('De la BASE'!F760&gt;0,'De la BASE'!F760,'De la BASE'!F760+0.001)</f>
        <v>104.61437280000001</v>
      </c>
      <c r="G764" s="15">
        <v>37956</v>
      </c>
    </row>
    <row r="765" spans="1:7" ht="12.75">
      <c r="A765" s="30" t="str">
        <f>'De la BASE'!A761</f>
        <v>626</v>
      </c>
      <c r="B765" s="30">
        <f>'De la BASE'!B761</f>
        <v>7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0.605089</v>
      </c>
      <c r="F765" s="9">
        <f>IF('De la BASE'!F761&gt;0,'De la BASE'!F761,'De la BASE'!F761+0.001)</f>
        <v>12.326248500000002</v>
      </c>
      <c r="G765" s="15">
        <v>37987</v>
      </c>
    </row>
    <row r="766" spans="1:7" ht="12.75">
      <c r="A766" s="30" t="str">
        <f>'De la BASE'!A762</f>
        <v>626</v>
      </c>
      <c r="B766" s="30">
        <f>'De la BASE'!B762</f>
        <v>7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0.5934502</v>
      </c>
      <c r="F766" s="9">
        <f>IF('De la BASE'!F762&gt;0,'De la BASE'!F762,'De la BASE'!F762+0.001)</f>
        <v>12.7811236</v>
      </c>
      <c r="G766" s="15">
        <v>38018</v>
      </c>
    </row>
    <row r="767" spans="1:7" ht="12.75">
      <c r="A767" s="30" t="str">
        <f>'De la BASE'!A763</f>
        <v>626</v>
      </c>
      <c r="B767" s="30">
        <f>'De la BASE'!B763</f>
        <v>7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0.5342516</v>
      </c>
      <c r="F767" s="9">
        <f>IF('De la BASE'!F763&gt;0,'De la BASE'!F763,'De la BASE'!F763+0.001)</f>
        <v>13.699292000000002</v>
      </c>
      <c r="G767" s="15">
        <v>38047</v>
      </c>
    </row>
    <row r="768" spans="1:7" ht="12.75">
      <c r="A768" s="30" t="str">
        <f>'De la BASE'!A764</f>
        <v>626</v>
      </c>
      <c r="B768" s="30">
        <f>'De la BASE'!B764</f>
        <v>7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0.6516683</v>
      </c>
      <c r="F768" s="9">
        <f>IF('De la BASE'!F764&gt;0,'De la BASE'!F764,'De la BASE'!F764+0.001)</f>
        <v>9.4780175</v>
      </c>
      <c r="G768" s="15">
        <v>38078</v>
      </c>
    </row>
    <row r="769" spans="1:7" ht="12.75">
      <c r="A769" s="30" t="str">
        <f>'De la BASE'!A765</f>
        <v>626</v>
      </c>
      <c r="B769" s="30">
        <f>'De la BASE'!B765</f>
        <v>7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0.378603</v>
      </c>
      <c r="F769" s="9">
        <f>IF('De la BASE'!F765&gt;0,'De la BASE'!F765,'De la BASE'!F765+0.001)</f>
        <v>5.9303495999999996</v>
      </c>
      <c r="G769" s="15">
        <v>38108</v>
      </c>
    </row>
    <row r="770" spans="1:7" ht="12.75">
      <c r="A770" s="30" t="str">
        <f>'De la BASE'!A766</f>
        <v>626</v>
      </c>
      <c r="B770" s="30">
        <f>'De la BASE'!B766</f>
        <v>7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0.142272</v>
      </c>
      <c r="F770" s="9">
        <f>IF('De la BASE'!F766&gt;0,'De la BASE'!F766,'De la BASE'!F766+0.001)</f>
        <v>2.0455305</v>
      </c>
      <c r="G770" s="15">
        <v>38139</v>
      </c>
    </row>
    <row r="771" spans="1:7" ht="12.75">
      <c r="A771" s="30" t="str">
        <f>'De la BASE'!A767</f>
        <v>626</v>
      </c>
      <c r="B771" s="30">
        <f>'De la BASE'!B767</f>
        <v>7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0.0115326</v>
      </c>
      <c r="F771" s="9">
        <f>IF('De la BASE'!F767&gt;0,'De la BASE'!F767,'De la BASE'!F767+0.001)</f>
        <v>0.1651814</v>
      </c>
      <c r="G771" s="15">
        <v>38169</v>
      </c>
    </row>
    <row r="772" spans="1:7" ht="12.75">
      <c r="A772" s="30" t="str">
        <f>'De la BASE'!A768</f>
        <v>626</v>
      </c>
      <c r="B772" s="30">
        <f>'De la BASE'!B768</f>
        <v>7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0.0132432</v>
      </c>
      <c r="F772" s="9">
        <f>IF('De la BASE'!F768&gt;0,'De la BASE'!F768,'De la BASE'!F768+0.001)</f>
        <v>0.1951236</v>
      </c>
      <c r="G772" s="15">
        <v>38200</v>
      </c>
    </row>
    <row r="773" spans="1:7" ht="12.75">
      <c r="A773" s="30" t="str">
        <f>'De la BASE'!A769</f>
        <v>626</v>
      </c>
      <c r="B773" s="30">
        <f>'De la BASE'!B769</f>
        <v>7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0.0047478</v>
      </c>
      <c r="F773" s="9">
        <f>IF('De la BASE'!F769&gt;0,'De la BASE'!F769,'De la BASE'!F769+0.001)</f>
        <v>0.06808049999999999</v>
      </c>
      <c r="G773" s="15">
        <v>38231</v>
      </c>
    </row>
    <row r="774" spans="1:7" ht="12.75">
      <c r="A774" s="30" t="str">
        <f>'De la BASE'!A770</f>
        <v>626</v>
      </c>
      <c r="B774" s="30">
        <f>'De la BASE'!B770</f>
        <v>7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0.2550015</v>
      </c>
      <c r="F774" s="9">
        <f>IF('De la BASE'!F770&gt;0,'De la BASE'!F770,'De la BASE'!F770+0.001)</f>
        <v>9.2833623</v>
      </c>
      <c r="G774" s="15">
        <v>38261</v>
      </c>
    </row>
    <row r="775" spans="1:7" ht="12.75">
      <c r="A775" s="30" t="str">
        <f>'De la BASE'!A771</f>
        <v>626</v>
      </c>
      <c r="B775" s="30">
        <f>'De la BASE'!B771</f>
        <v>7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0.3979521</v>
      </c>
      <c r="F775" s="9">
        <f>IF('De la BASE'!F771&gt;0,'De la BASE'!F771,'De la BASE'!F771+0.001)</f>
        <v>6.935401199999999</v>
      </c>
      <c r="G775" s="15">
        <v>38292</v>
      </c>
    </row>
    <row r="776" spans="1:7" ht="12.75">
      <c r="A776" s="30" t="str">
        <f>'De la BASE'!A772</f>
        <v>626</v>
      </c>
      <c r="B776" s="30">
        <f>'De la BASE'!B772</f>
        <v>7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0.547836</v>
      </c>
      <c r="F776" s="9">
        <f>IF('De la BASE'!F772&gt;0,'De la BASE'!F772,'De la BASE'!F772+0.001)</f>
        <v>9.0416088</v>
      </c>
      <c r="G776" s="15">
        <v>38322</v>
      </c>
    </row>
    <row r="777" spans="1:7" ht="12.75">
      <c r="A777" s="30" t="str">
        <f>'De la BASE'!A773</f>
        <v>626</v>
      </c>
      <c r="B777" s="30">
        <f>'De la BASE'!B773</f>
        <v>7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0.2612072</v>
      </c>
      <c r="F777" s="9">
        <f>IF('De la BASE'!F773&gt;0,'De la BASE'!F773,'De la BASE'!F773+0.001)</f>
        <v>3.9264444</v>
      </c>
      <c r="G777" s="15">
        <v>38353</v>
      </c>
    </row>
    <row r="778" spans="1:7" ht="12.75">
      <c r="A778" s="30" t="str">
        <f>'De la BASE'!A774</f>
        <v>626</v>
      </c>
      <c r="B778" s="30">
        <f>'De la BASE'!B774</f>
        <v>7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0.1581852</v>
      </c>
      <c r="F778" s="9">
        <f>IF('De la BASE'!F774&gt;0,'De la BASE'!F774,'De la BASE'!F774+0.001)</f>
        <v>2.4371757999999994</v>
      </c>
      <c r="G778" s="15">
        <v>38384</v>
      </c>
    </row>
    <row r="779" spans="1:7" ht="12.75">
      <c r="A779" s="30" t="str">
        <f>'De la BASE'!A775</f>
        <v>626</v>
      </c>
      <c r="B779" s="30">
        <f>'De la BASE'!B775</f>
        <v>7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0.125799</v>
      </c>
      <c r="F779" s="9">
        <f>IF('De la BASE'!F775&gt;0,'De la BASE'!F775,'De la BASE'!F775+0.001)</f>
        <v>4.7247456</v>
      </c>
      <c r="G779" s="15">
        <v>38412</v>
      </c>
    </row>
    <row r="780" spans="1:7" ht="12.75">
      <c r="A780" s="30" t="str">
        <f>'De la BASE'!A776</f>
        <v>626</v>
      </c>
      <c r="B780" s="30">
        <f>'De la BASE'!B776</f>
        <v>7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0.4739955</v>
      </c>
      <c r="F780" s="9">
        <f>IF('De la BASE'!F776&gt;0,'De la BASE'!F776,'De la BASE'!F776+0.001)</f>
        <v>7.8655775</v>
      </c>
      <c r="G780" s="15">
        <v>38443</v>
      </c>
    </row>
    <row r="781" spans="1:7" ht="12.75">
      <c r="A781" s="30" t="str">
        <f>'De la BASE'!A777</f>
        <v>626</v>
      </c>
      <c r="B781" s="30">
        <f>'De la BASE'!B777</f>
        <v>7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0.1657536</v>
      </c>
      <c r="F781" s="9">
        <f>IF('De la BASE'!F777&gt;0,'De la BASE'!F777,'De la BASE'!F777+0.001)</f>
        <v>2.4858384</v>
      </c>
      <c r="G781" s="15">
        <v>38473</v>
      </c>
    </row>
    <row r="782" spans="1:7" ht="12.75">
      <c r="A782" s="30" t="str">
        <f>'De la BASE'!A778</f>
        <v>626</v>
      </c>
      <c r="B782" s="30">
        <f>'De la BASE'!B778</f>
        <v>7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0.0302953</v>
      </c>
      <c r="F782" s="9">
        <f>IF('De la BASE'!F778&gt;0,'De la BASE'!F778,'De la BASE'!F778+0.001)</f>
        <v>0.4367111</v>
      </c>
      <c r="G782" s="15">
        <v>38504</v>
      </c>
    </row>
    <row r="783" spans="1:7" ht="12.75">
      <c r="A783" s="30" t="str">
        <f>'De la BASE'!A779</f>
        <v>626</v>
      </c>
      <c r="B783" s="30">
        <f>'De la BASE'!B779</f>
        <v>7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0.0012705</v>
      </c>
      <c r="F783" s="9">
        <f>IF('De la BASE'!F779&gt;0,'De la BASE'!F779,'De la BASE'!F779+0.001)</f>
        <v>0.0182688</v>
      </c>
      <c r="G783" s="15">
        <v>38534</v>
      </c>
    </row>
    <row r="784" spans="1:7" ht="12.75">
      <c r="A784" s="30" t="str">
        <f>'De la BASE'!A780</f>
        <v>626</v>
      </c>
      <c r="B784" s="30">
        <f>'De la BASE'!B780</f>
        <v>7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0.0138985</v>
      </c>
      <c r="F784" s="9">
        <f>IF('De la BASE'!F780&gt;0,'De la BASE'!F780,'De la BASE'!F780+0.001)</f>
        <v>0.20021060000000002</v>
      </c>
      <c r="G784" s="15">
        <v>38565</v>
      </c>
    </row>
    <row r="785" spans="1:7" ht="12.75">
      <c r="A785" s="30" t="str">
        <f>'De la BASE'!A781</f>
        <v>626</v>
      </c>
      <c r="B785" s="30">
        <f>'De la BASE'!B781</f>
        <v>7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0.0147455</v>
      </c>
      <c r="F785" s="9">
        <f>IF('De la BASE'!F781&gt;0,'De la BASE'!F781,'De la BASE'!F781+0.001)</f>
        <v>0.215215</v>
      </c>
      <c r="G785" s="15">
        <v>38596</v>
      </c>
    </row>
    <row r="786" spans="1:7" ht="12.75">
      <c r="A786" s="30" t="str">
        <f>'De la BASE'!A782</f>
        <v>626</v>
      </c>
      <c r="B786" s="30">
        <f>'De la BASE'!B782</f>
        <v>7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0.2075961</v>
      </c>
      <c r="F786" s="9">
        <f>IF('De la BASE'!F782&gt;0,'De la BASE'!F782,'De la BASE'!F782+0.001)</f>
        <v>10.061592000000001</v>
      </c>
      <c r="G786" s="15">
        <v>38626</v>
      </c>
    </row>
    <row r="787" spans="1:7" ht="12.75">
      <c r="A787" s="30" t="str">
        <f>'De la BASE'!A783</f>
        <v>626</v>
      </c>
      <c r="B787" s="30">
        <f>'De la BASE'!B783</f>
        <v>7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0.5789414</v>
      </c>
      <c r="F787" s="9">
        <f>IF('De la BASE'!F783&gt;0,'De la BASE'!F783,'De la BASE'!F783+0.001)</f>
        <v>14.674617699999999</v>
      </c>
      <c r="G787" s="15">
        <v>38657</v>
      </c>
    </row>
    <row r="788" spans="1:7" ht="12.75">
      <c r="A788" s="30" t="str">
        <f>'De la BASE'!A784</f>
        <v>626</v>
      </c>
      <c r="B788" s="30">
        <f>'De la BASE'!B784</f>
        <v>7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0.4866672</v>
      </c>
      <c r="F788" s="9">
        <f>IF('De la BASE'!F784&gt;0,'De la BASE'!F784,'De la BASE'!F784+0.001)</f>
        <v>15.5044824</v>
      </c>
      <c r="G788" s="15">
        <v>38687</v>
      </c>
    </row>
    <row r="789" spans="1:7" ht="12.75">
      <c r="A789" s="30" t="str">
        <f>'De la BASE'!A785</f>
        <v>626</v>
      </c>
      <c r="B789" s="30">
        <f>'De la BASE'!B785</f>
        <v>7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0.3460035</v>
      </c>
      <c r="F789" s="9">
        <f>IF('De la BASE'!F785&gt;0,'De la BASE'!F785,'De la BASE'!F785+0.001)</f>
        <v>8.9809275</v>
      </c>
      <c r="G789" s="15">
        <v>38718</v>
      </c>
    </row>
    <row r="790" spans="1:7" ht="12.75">
      <c r="A790" s="30" t="str">
        <f>'De la BASE'!A786</f>
        <v>626</v>
      </c>
      <c r="B790" s="30">
        <f>'De la BASE'!B786</f>
        <v>7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0.2160225</v>
      </c>
      <c r="F790" s="9">
        <f>IF('De la BASE'!F786&gt;0,'De la BASE'!F786,'De la BASE'!F786+0.001)</f>
        <v>5.5945027</v>
      </c>
      <c r="G790" s="15">
        <v>38749</v>
      </c>
    </row>
    <row r="791" spans="1:7" ht="12.75">
      <c r="A791" s="30" t="str">
        <f>'De la BASE'!A787</f>
        <v>626</v>
      </c>
      <c r="B791" s="30">
        <f>'De la BASE'!B787</f>
        <v>7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0.8638336</v>
      </c>
      <c r="F791" s="9">
        <f>IF('De la BASE'!F787&gt;0,'De la BASE'!F787,'De la BASE'!F787+0.001)</f>
        <v>52.986438400000004</v>
      </c>
      <c r="G791" s="15">
        <v>38777</v>
      </c>
    </row>
    <row r="792" spans="1:7" ht="12.75">
      <c r="A792" s="30" t="str">
        <f>'De la BASE'!A788</f>
        <v>626</v>
      </c>
      <c r="B792" s="30">
        <f>'De la BASE'!B788</f>
        <v>7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0.9434178</v>
      </c>
      <c r="F792" s="9">
        <f>IF('De la BASE'!F788&gt;0,'De la BASE'!F788,'De la BASE'!F788+0.001)</f>
        <v>20.889460800000002</v>
      </c>
      <c r="G792" s="15">
        <v>38808</v>
      </c>
    </row>
    <row r="793" spans="1:7" ht="12.75">
      <c r="A793" s="30" t="str">
        <f>'De la BASE'!A789</f>
        <v>626</v>
      </c>
      <c r="B793" s="30">
        <f>'De la BASE'!B789</f>
        <v>7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0.4338736</v>
      </c>
      <c r="F793" s="9">
        <f>IF('De la BASE'!F789&gt;0,'De la BASE'!F789,'De la BASE'!F789+0.001)</f>
        <v>6.248710399999999</v>
      </c>
      <c r="G793" s="15">
        <v>38838</v>
      </c>
    </row>
    <row r="794" spans="1:7" ht="12.75">
      <c r="A794" s="30" t="str">
        <f>'De la BASE'!A790</f>
        <v>626</v>
      </c>
      <c r="B794" s="30">
        <f>'De la BASE'!B790</f>
        <v>7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0.1335474</v>
      </c>
      <c r="F794" s="9">
        <f>IF('De la BASE'!F790&gt;0,'De la BASE'!F790,'De la BASE'!F790+0.001)</f>
        <v>1.9650546</v>
      </c>
      <c r="G794" s="15">
        <v>38869</v>
      </c>
    </row>
    <row r="795" spans="1:7" ht="12.75">
      <c r="A795" s="30" t="str">
        <f>'De la BASE'!A791</f>
        <v>626</v>
      </c>
      <c r="B795" s="30">
        <f>'De la BASE'!B791</f>
        <v>7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0.0405963</v>
      </c>
      <c r="F795" s="9">
        <f>IF('De la BASE'!F791&gt;0,'De la BASE'!F791,'De la BASE'!F791+0.001)</f>
        <v>0.5810411000000001</v>
      </c>
      <c r="G795" s="15">
        <v>38899</v>
      </c>
    </row>
    <row r="796" spans="1:7" ht="12.75">
      <c r="A796" s="30" t="str">
        <f>'De la BASE'!A792</f>
        <v>626</v>
      </c>
      <c r="B796" s="30">
        <f>'De la BASE'!B792</f>
        <v>7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0.002014</v>
      </c>
      <c r="F796" s="9">
        <f>IF('De la BASE'!F792&gt;0,'De la BASE'!F792,'De la BASE'!F792+0.001)</f>
        <v>0.029425600000000003</v>
      </c>
      <c r="G796" s="15">
        <v>38930</v>
      </c>
    </row>
    <row r="797" spans="1:7" ht="12.75">
      <c r="A797" s="30" t="str">
        <f>'De la BASE'!A793</f>
        <v>626</v>
      </c>
      <c r="B797" s="30">
        <f>'De la BASE'!B793</f>
        <v>7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0.004675</v>
      </c>
      <c r="F797" s="9">
        <f>IF('De la BASE'!F793&gt;0,'De la BASE'!F793,'De la BASE'!F793+0.001)</f>
        <v>0.10825599999999999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626 - Río Águeda desde la presa del embalse de Irueña hasta cola del embalse de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0.11303640000000001</v>
      </c>
      <c r="C4" s="1">
        <f aca="true" t="shared" si="0" ref="C4:M4">MIN(C18:C83)</f>
        <v>0.447146</v>
      </c>
      <c r="D4" s="1">
        <f t="shared" si="0"/>
        <v>0.9071055000000001</v>
      </c>
      <c r="E4" s="1">
        <f t="shared" si="0"/>
        <v>0.279005</v>
      </c>
      <c r="F4" s="1">
        <f t="shared" si="0"/>
        <v>0.12394000000000001</v>
      </c>
      <c r="G4" s="1">
        <f t="shared" si="0"/>
        <v>2.3896112</v>
      </c>
      <c r="H4" s="1">
        <f t="shared" si="0"/>
        <v>1.546896</v>
      </c>
      <c r="I4" s="1">
        <f t="shared" si="0"/>
        <v>1.6574282999999999</v>
      </c>
      <c r="J4" s="1">
        <f t="shared" si="0"/>
        <v>0.2197029</v>
      </c>
      <c r="K4" s="1">
        <f t="shared" si="0"/>
        <v>0.0182688</v>
      </c>
      <c r="L4" s="1">
        <f t="shared" si="0"/>
        <v>0.016596</v>
      </c>
      <c r="M4" s="1">
        <f t="shared" si="0"/>
        <v>0.0374418</v>
      </c>
      <c r="N4" s="1">
        <f>MIN(N18:N83)</f>
        <v>34.551380800000004</v>
      </c>
    </row>
    <row r="5" spans="1:14" ht="12.75">
      <c r="A5" s="13" t="s">
        <v>94</v>
      </c>
      <c r="B5" s="1">
        <f>MAX(B18:B83)</f>
        <v>86.8579248</v>
      </c>
      <c r="C5" s="1">
        <f aca="true" t="shared" si="1" ref="C5:M5">MAX(C18:C83)</f>
        <v>144.9319104</v>
      </c>
      <c r="D5" s="1">
        <f t="shared" si="1"/>
        <v>372.21282</v>
      </c>
      <c r="E5" s="1">
        <f t="shared" si="1"/>
        <v>348.60061529999996</v>
      </c>
      <c r="F5" s="1">
        <f t="shared" si="1"/>
        <v>210.6738855</v>
      </c>
      <c r="G5" s="1">
        <f t="shared" si="1"/>
        <v>203.32415930000002</v>
      </c>
      <c r="H5" s="1">
        <f t="shared" si="1"/>
        <v>168.0311527</v>
      </c>
      <c r="I5" s="1">
        <f t="shared" si="1"/>
        <v>126.4882212</v>
      </c>
      <c r="J5" s="1">
        <f t="shared" si="1"/>
        <v>64.39752</v>
      </c>
      <c r="K5" s="1">
        <f t="shared" si="1"/>
        <v>31.167248500000003</v>
      </c>
      <c r="L5" s="1">
        <f t="shared" si="1"/>
        <v>8.835192</v>
      </c>
      <c r="M5" s="1">
        <f t="shared" si="1"/>
        <v>9.6647673</v>
      </c>
      <c r="N5" s="1">
        <f>MAX(N18:N83)</f>
        <v>752.6197888</v>
      </c>
    </row>
    <row r="6" spans="1:14" ht="12.75">
      <c r="A6" s="13" t="s">
        <v>16</v>
      </c>
      <c r="B6" s="1">
        <f>AVERAGE(B18:B83)</f>
        <v>10.84000116969697</v>
      </c>
      <c r="C6" s="1">
        <f aca="true" t="shared" si="2" ref="C6:M6">AVERAGE(C18:C83)</f>
        <v>28.809493278787876</v>
      </c>
      <c r="D6" s="1">
        <f t="shared" si="2"/>
        <v>50.08532052272727</v>
      </c>
      <c r="E6" s="1">
        <f t="shared" si="2"/>
        <v>52.01874646060605</v>
      </c>
      <c r="F6" s="1">
        <f t="shared" si="2"/>
        <v>44.414333018181786</v>
      </c>
      <c r="G6" s="1">
        <f t="shared" si="2"/>
        <v>43.55798125454547</v>
      </c>
      <c r="H6" s="1">
        <f t="shared" si="2"/>
        <v>30.114036466666672</v>
      </c>
      <c r="I6" s="1">
        <f t="shared" si="2"/>
        <v>22.0794809590909</v>
      </c>
      <c r="J6" s="1">
        <f t="shared" si="2"/>
        <v>9.117074496969696</v>
      </c>
      <c r="K6" s="1">
        <f t="shared" si="2"/>
        <v>3.2269832106060607</v>
      </c>
      <c r="L6" s="1">
        <f t="shared" si="2"/>
        <v>1.5050875606060603</v>
      </c>
      <c r="M6" s="1">
        <f t="shared" si="2"/>
        <v>1.796158521212121</v>
      </c>
      <c r="N6" s="1">
        <f>SUM(B6:M6)</f>
        <v>297.564696919697</v>
      </c>
    </row>
    <row r="7" spans="1:14" ht="12.75">
      <c r="A7" s="13" t="s">
        <v>17</v>
      </c>
      <c r="B7" s="1">
        <f>PERCENTILE(B18:B83,0.1)</f>
        <v>0.5621728</v>
      </c>
      <c r="C7" s="1">
        <f aca="true" t="shared" si="3" ref="C7:M7">PERCENTILE(C18:C83,0.1)</f>
        <v>2.1680036000000005</v>
      </c>
      <c r="D7" s="1">
        <f t="shared" si="3"/>
        <v>2.5374619000000003</v>
      </c>
      <c r="E7" s="1">
        <f t="shared" si="3"/>
        <v>4.14283625</v>
      </c>
      <c r="F7" s="1">
        <f t="shared" si="3"/>
        <v>4.49075395</v>
      </c>
      <c r="G7" s="1">
        <f t="shared" si="3"/>
        <v>6.788784399999999</v>
      </c>
      <c r="H7" s="1">
        <f t="shared" si="3"/>
        <v>4.99233045</v>
      </c>
      <c r="I7" s="1">
        <f t="shared" si="3"/>
        <v>3.7236403</v>
      </c>
      <c r="J7" s="1">
        <f t="shared" si="3"/>
        <v>2.06547085</v>
      </c>
      <c r="K7" s="1">
        <f t="shared" si="3"/>
        <v>0.5729585500000001</v>
      </c>
      <c r="L7" s="1">
        <f t="shared" si="3"/>
        <v>0.09453225000000001</v>
      </c>
      <c r="M7" s="1">
        <f t="shared" si="3"/>
        <v>0.09964189999999999</v>
      </c>
      <c r="N7" s="1">
        <f>PERCENTILE(N18:N83,0.1)</f>
        <v>76.60684700000002</v>
      </c>
    </row>
    <row r="8" spans="1:14" ht="12.75">
      <c r="A8" s="13" t="s">
        <v>18</v>
      </c>
      <c r="B8" s="1">
        <f>PERCENTILE(B18:B83,0.25)</f>
        <v>1.28207825</v>
      </c>
      <c r="C8" s="1">
        <f aca="true" t="shared" si="4" ref="C8:M8">PERCENTILE(C18:C83,0.25)</f>
        <v>5.283595175</v>
      </c>
      <c r="D8" s="1">
        <f t="shared" si="4"/>
        <v>5.0709296</v>
      </c>
      <c r="E8" s="1">
        <f t="shared" si="4"/>
        <v>9.15317595</v>
      </c>
      <c r="F8" s="1">
        <f t="shared" si="4"/>
        <v>10.1587944</v>
      </c>
      <c r="G8" s="1">
        <f t="shared" si="4"/>
        <v>13.8498128</v>
      </c>
      <c r="H8" s="1">
        <f t="shared" si="4"/>
        <v>10.27506435</v>
      </c>
      <c r="I8" s="1">
        <f t="shared" si="4"/>
        <v>7.345932225</v>
      </c>
      <c r="J8" s="1">
        <f t="shared" si="4"/>
        <v>3.00202035</v>
      </c>
      <c r="K8" s="1">
        <f t="shared" si="4"/>
        <v>1.1398800500000001</v>
      </c>
      <c r="L8" s="1">
        <f t="shared" si="4"/>
        <v>0.312179</v>
      </c>
      <c r="M8" s="1">
        <f t="shared" si="4"/>
        <v>0.4502523</v>
      </c>
      <c r="N8" s="1">
        <f>PERCENTILE(N18:N83,0.25)</f>
        <v>140.41300997500002</v>
      </c>
    </row>
    <row r="9" spans="1:14" ht="12.75">
      <c r="A9" s="13" t="s">
        <v>19</v>
      </c>
      <c r="B9" s="1">
        <f>PERCENTILE(B18:B83,0.5)</f>
        <v>3.917898</v>
      </c>
      <c r="C9" s="1">
        <f aca="true" t="shared" si="5" ref="C9:N9">PERCENTILE(C18:C83,0.5)</f>
        <v>11.7667289</v>
      </c>
      <c r="D9" s="1">
        <f t="shared" si="5"/>
        <v>15.802349300000003</v>
      </c>
      <c r="E9" s="1">
        <f t="shared" si="5"/>
        <v>28.506315</v>
      </c>
      <c r="F9" s="1">
        <f t="shared" si="5"/>
        <v>23.57841005</v>
      </c>
      <c r="G9" s="1">
        <f t="shared" si="5"/>
        <v>25.2218526</v>
      </c>
      <c r="H9" s="1">
        <f t="shared" si="5"/>
        <v>21.034100000000002</v>
      </c>
      <c r="I9" s="1">
        <f t="shared" si="5"/>
        <v>11.752403300000001</v>
      </c>
      <c r="J9" s="1">
        <f t="shared" si="5"/>
        <v>6.1062806</v>
      </c>
      <c r="K9" s="1">
        <f t="shared" si="5"/>
        <v>2.27414425</v>
      </c>
      <c r="L9" s="1">
        <f t="shared" si="5"/>
        <v>0.7509532</v>
      </c>
      <c r="M9" s="1">
        <f t="shared" si="5"/>
        <v>0.9662874</v>
      </c>
      <c r="N9" s="1">
        <f t="shared" si="5"/>
        <v>274.6617153</v>
      </c>
    </row>
    <row r="10" spans="1:14" ht="12.75">
      <c r="A10" s="13" t="s">
        <v>20</v>
      </c>
      <c r="B10" s="1">
        <f>PERCENTILE(B18:B83,0.75)</f>
        <v>12.9102512</v>
      </c>
      <c r="C10" s="1">
        <f aca="true" t="shared" si="6" ref="C10:M10">PERCENTILE(C18:C83,0.75)</f>
        <v>41.06996705</v>
      </c>
      <c r="D10" s="1">
        <f t="shared" si="6"/>
        <v>72.53774175000001</v>
      </c>
      <c r="E10" s="1">
        <f t="shared" si="6"/>
        <v>72.8300009</v>
      </c>
      <c r="F10" s="1">
        <f t="shared" si="6"/>
        <v>52.074127524999994</v>
      </c>
      <c r="G10" s="1">
        <f t="shared" si="6"/>
        <v>60.76742865</v>
      </c>
      <c r="H10" s="1">
        <f t="shared" si="6"/>
        <v>41.396619825</v>
      </c>
      <c r="I10" s="1">
        <f t="shared" si="6"/>
        <v>24.858927774999998</v>
      </c>
      <c r="J10" s="1">
        <f t="shared" si="6"/>
        <v>11.353466749999999</v>
      </c>
      <c r="K10" s="1">
        <f t="shared" si="6"/>
        <v>3.791754975</v>
      </c>
      <c r="L10" s="1">
        <f t="shared" si="6"/>
        <v>2.245463775</v>
      </c>
      <c r="M10" s="1">
        <f t="shared" si="6"/>
        <v>2.3748960749999997</v>
      </c>
      <c r="N10" s="1">
        <f>PERCENTILE(N18:N83,0.75)</f>
        <v>416.300743375</v>
      </c>
    </row>
    <row r="11" spans="1:14" ht="12.75">
      <c r="A11" s="13" t="s">
        <v>21</v>
      </c>
      <c r="B11" s="1">
        <f>PERCENTILE(B18:B83,0.9)</f>
        <v>28.233005600000002</v>
      </c>
      <c r="C11" s="1">
        <f aca="true" t="shared" si="7" ref="C11:M11">PERCENTILE(C18:C83,0.9)</f>
        <v>84.0452307</v>
      </c>
      <c r="D11" s="1">
        <f t="shared" si="7"/>
        <v>131.21546984999998</v>
      </c>
      <c r="E11" s="1">
        <f t="shared" si="7"/>
        <v>133.70357055000002</v>
      </c>
      <c r="F11" s="1">
        <f t="shared" si="7"/>
        <v>127.35757765</v>
      </c>
      <c r="G11" s="1">
        <f t="shared" si="7"/>
        <v>99.47759529999999</v>
      </c>
      <c r="H11" s="1">
        <f t="shared" si="7"/>
        <v>59.5245602</v>
      </c>
      <c r="I11" s="1">
        <f t="shared" si="7"/>
        <v>59.48804815</v>
      </c>
      <c r="J11" s="1">
        <f t="shared" si="7"/>
        <v>18.125461950000002</v>
      </c>
      <c r="K11" s="1">
        <f t="shared" si="7"/>
        <v>6.5771353999999995</v>
      </c>
      <c r="L11" s="1">
        <f t="shared" si="7"/>
        <v>3.5517125999999997</v>
      </c>
      <c r="M11" s="1">
        <f t="shared" si="7"/>
        <v>3.60608195</v>
      </c>
      <c r="N11" s="1">
        <f>PERCENTILE(N18:N83,0.9)</f>
        <v>593.1819025</v>
      </c>
    </row>
    <row r="12" spans="1:14" ht="12.75">
      <c r="A12" s="13" t="s">
        <v>25</v>
      </c>
      <c r="B12" s="1">
        <f>STDEV(B18:B83)</f>
        <v>17.076541325399802</v>
      </c>
      <c r="C12" s="1">
        <f aca="true" t="shared" si="8" ref="C12:M12">STDEV(C18:C83)</f>
        <v>34.71857611943266</v>
      </c>
      <c r="D12" s="1">
        <f t="shared" si="8"/>
        <v>70.06819491728763</v>
      </c>
      <c r="E12" s="1">
        <f t="shared" si="8"/>
        <v>65.41447940163808</v>
      </c>
      <c r="F12" s="1">
        <f t="shared" si="8"/>
        <v>49.755793578972074</v>
      </c>
      <c r="G12" s="1">
        <f t="shared" si="8"/>
        <v>44.12957211314686</v>
      </c>
      <c r="H12" s="1">
        <f t="shared" si="8"/>
        <v>29.08785961459247</v>
      </c>
      <c r="I12" s="1">
        <f t="shared" si="8"/>
        <v>25.06342747133571</v>
      </c>
      <c r="J12" s="1">
        <f t="shared" si="8"/>
        <v>10.385762577615157</v>
      </c>
      <c r="K12" s="1">
        <f t="shared" si="8"/>
        <v>4.164553489218867</v>
      </c>
      <c r="L12" s="1">
        <f t="shared" si="8"/>
        <v>1.6527217643036072</v>
      </c>
      <c r="M12" s="1">
        <f t="shared" si="8"/>
        <v>2.1882390270972247</v>
      </c>
      <c r="N12" s="1">
        <f>STDEV(N18:N83)</f>
        <v>185.81646940311575</v>
      </c>
    </row>
    <row r="13" spans="1:14" ht="12.75">
      <c r="A13" s="13" t="s">
        <v>127</v>
      </c>
      <c r="B13" s="1">
        <f aca="true" t="shared" si="9" ref="B13:L13">ROUND(B12/B6,2)</f>
        <v>1.58</v>
      </c>
      <c r="C13" s="1">
        <f t="shared" si="9"/>
        <v>1.21</v>
      </c>
      <c r="D13" s="1">
        <f t="shared" si="9"/>
        <v>1.4</v>
      </c>
      <c r="E13" s="1">
        <f t="shared" si="9"/>
        <v>1.26</v>
      </c>
      <c r="F13" s="1">
        <f t="shared" si="9"/>
        <v>1.12</v>
      </c>
      <c r="G13" s="1">
        <f t="shared" si="9"/>
        <v>1.01</v>
      </c>
      <c r="H13" s="1">
        <f t="shared" si="9"/>
        <v>0.97</v>
      </c>
      <c r="I13" s="1">
        <f t="shared" si="9"/>
        <v>1.14</v>
      </c>
      <c r="J13" s="1">
        <f t="shared" si="9"/>
        <v>1.14</v>
      </c>
      <c r="K13" s="1">
        <f t="shared" si="9"/>
        <v>1.29</v>
      </c>
      <c r="L13" s="1">
        <f t="shared" si="9"/>
        <v>1.1</v>
      </c>
      <c r="M13" s="1">
        <f>ROUND(M12/M6,2)</f>
        <v>1.22</v>
      </c>
      <c r="N13" s="1">
        <f>ROUND(N12/N6,2)</f>
        <v>0.62</v>
      </c>
    </row>
    <row r="14" spans="1:14" ht="12.75">
      <c r="A14" s="13" t="s">
        <v>126</v>
      </c>
      <c r="B14" s="53">
        <f aca="true" t="shared" si="10" ref="B14:N14">66*P84/(65*64*B12^3)</f>
        <v>2.8333450961284234</v>
      </c>
      <c r="C14" s="53">
        <f t="shared" si="10"/>
        <v>1.6179353844093673</v>
      </c>
      <c r="D14" s="53">
        <f t="shared" si="10"/>
        <v>2.26556057841946</v>
      </c>
      <c r="E14" s="53">
        <f t="shared" si="10"/>
        <v>2.3775061109798794</v>
      </c>
      <c r="F14" s="53">
        <f t="shared" si="10"/>
        <v>1.6751706879494908</v>
      </c>
      <c r="G14" s="53">
        <f t="shared" si="10"/>
        <v>1.6696728954117348</v>
      </c>
      <c r="H14" s="53">
        <f t="shared" si="10"/>
        <v>2.3727675553404337</v>
      </c>
      <c r="I14" s="53">
        <f t="shared" si="10"/>
        <v>2.189029676004502</v>
      </c>
      <c r="J14" s="53">
        <f t="shared" si="10"/>
        <v>3.117690950670959</v>
      </c>
      <c r="K14" s="53">
        <f t="shared" si="10"/>
        <v>4.891288665174696</v>
      </c>
      <c r="L14" s="53">
        <f t="shared" si="10"/>
        <v>1.856015439179433</v>
      </c>
      <c r="M14" s="53">
        <f t="shared" si="10"/>
        <v>2.2827786320284695</v>
      </c>
      <c r="N14" s="53">
        <f t="shared" si="10"/>
        <v>0.5921681694064836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-0.0650140206936035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7.1226601</v>
      </c>
      <c r="C18" s="1">
        <f>'DATOS MENSUALES'!F7</f>
        <v>22.082232899999997</v>
      </c>
      <c r="D18" s="1">
        <f>'DATOS MENSUALES'!F8</f>
        <v>13.980498</v>
      </c>
      <c r="E18" s="1">
        <f>'DATOS MENSUALES'!F9</f>
        <v>74.160424</v>
      </c>
      <c r="F18" s="1">
        <f>'DATOS MENSUALES'!F10</f>
        <v>67.99824360000001</v>
      </c>
      <c r="G18" s="1">
        <f>'DATOS MENSUALES'!F11</f>
        <v>34.5875571</v>
      </c>
      <c r="H18" s="1">
        <f>'DATOS MENSUALES'!F12</f>
        <v>34.597204500000004</v>
      </c>
      <c r="I18" s="1">
        <f>'DATOS MENSUALES'!F13</f>
        <v>11.846737000000001</v>
      </c>
      <c r="J18" s="1">
        <f>'DATOS MENSUALES'!F14</f>
        <v>6.874982899999999</v>
      </c>
      <c r="K18" s="1">
        <f>'DATOS MENSUALES'!F15</f>
        <v>5.720222</v>
      </c>
      <c r="L18" s="1">
        <f>'DATOS MENSUALES'!F16</f>
        <v>4.214691</v>
      </c>
      <c r="M18" s="1">
        <f>'DATOS MENSUALES'!F17</f>
        <v>3.3887388000000005</v>
      </c>
      <c r="N18" s="1">
        <f>SUM(B18:M18)</f>
        <v>286.5741919</v>
      </c>
      <c r="O18" s="1"/>
      <c r="P18" s="60">
        <f>(B18-B$6)^3</f>
        <v>-51.368540858084835</v>
      </c>
      <c r="Q18" s="60">
        <f>(C18-C$6)^3</f>
        <v>-304.44911234717955</v>
      </c>
      <c r="R18" s="60">
        <f aca="true" t="shared" si="11" ref="R18:AB18">(D18-D$6)^3</f>
        <v>-47064.73779834576</v>
      </c>
      <c r="S18" s="60">
        <f t="shared" si="11"/>
        <v>10855.043417687131</v>
      </c>
      <c r="T18" s="60">
        <f t="shared" si="11"/>
        <v>13117.390836735298</v>
      </c>
      <c r="U18" s="60">
        <f t="shared" si="11"/>
        <v>-721.8366614107784</v>
      </c>
      <c r="V18" s="60">
        <f t="shared" si="11"/>
        <v>90.10627801012477</v>
      </c>
      <c r="W18" s="60">
        <f t="shared" si="11"/>
        <v>-1071.460887924262</v>
      </c>
      <c r="X18" s="60">
        <f t="shared" si="11"/>
        <v>-11.270937798523105</v>
      </c>
      <c r="Y18" s="60">
        <f t="shared" si="11"/>
        <v>15.498569846821031</v>
      </c>
      <c r="Z18" s="60">
        <f t="shared" si="11"/>
        <v>19.893775136223095</v>
      </c>
      <c r="AA18" s="60">
        <f t="shared" si="11"/>
        <v>4.039280383480228</v>
      </c>
      <c r="AB18" s="60">
        <f t="shared" si="11"/>
        <v>-1327.5562963974642</v>
      </c>
    </row>
    <row r="19" spans="1:28" ht="12.75">
      <c r="A19" s="12" t="s">
        <v>29</v>
      </c>
      <c r="B19" s="1">
        <f>'DATOS MENSUALES'!F18</f>
        <v>9.586665</v>
      </c>
      <c r="C19" s="1">
        <f>'DATOS MENSUALES'!F19</f>
        <v>16.155028499999997</v>
      </c>
      <c r="D19" s="1">
        <f>'DATOS MENSUALES'!F20</f>
        <v>4.16724</v>
      </c>
      <c r="E19" s="1">
        <f>'DATOS MENSUALES'!F21</f>
        <v>8.796322499999999</v>
      </c>
      <c r="F19" s="1">
        <f>'DATOS MENSUALES'!F22</f>
        <v>10.1202232</v>
      </c>
      <c r="G19" s="1">
        <f>'DATOS MENSUALES'!F23</f>
        <v>79.6977024</v>
      </c>
      <c r="H19" s="1">
        <f>'DATOS MENSUALES'!F24</f>
        <v>38.888754</v>
      </c>
      <c r="I19" s="1">
        <f>'DATOS MENSUALES'!F25</f>
        <v>56.5881784</v>
      </c>
      <c r="J19" s="1">
        <f>'DATOS MENSUALES'!F26</f>
        <v>8.9028347</v>
      </c>
      <c r="K19" s="1">
        <f>'DATOS MENSUALES'!F27</f>
        <v>1.9778516000000002</v>
      </c>
      <c r="L19" s="1">
        <f>'DATOS MENSUALES'!F28</f>
        <v>1.9226528</v>
      </c>
      <c r="M19" s="1">
        <f>'DATOS MENSUALES'!F29</f>
        <v>1.9877867</v>
      </c>
      <c r="N19" s="1">
        <f aca="true" t="shared" si="12" ref="N19:N82">SUM(B19:M19)</f>
        <v>238.7912398</v>
      </c>
      <c r="O19" s="10"/>
      <c r="P19" s="60">
        <f aca="true" t="shared" si="13" ref="P19:P82">(B19-B$6)^3</f>
        <v>-1.9688050701921374</v>
      </c>
      <c r="Q19" s="60">
        <f aca="true" t="shared" si="14" ref="Q19:Q82">(C19-C$6)^3</f>
        <v>-2026.4287767845256</v>
      </c>
      <c r="R19" s="60">
        <f aca="true" t="shared" si="15" ref="R19:R82">(D19-D$6)^3</f>
        <v>-96816.90069903184</v>
      </c>
      <c r="S19" s="60">
        <f aca="true" t="shared" si="16" ref="S19:S82">(E19-E$6)^3</f>
        <v>-80747.17865528744</v>
      </c>
      <c r="T19" s="60">
        <f aca="true" t="shared" si="17" ref="T19:T82">(F19-F$6)^3</f>
        <v>-40332.82134981121</v>
      </c>
      <c r="U19" s="60">
        <f aca="true" t="shared" si="18" ref="U19:U82">(G19-G$6)^3</f>
        <v>47201.34691699981</v>
      </c>
      <c r="V19" s="60">
        <f aca="true" t="shared" si="19" ref="V19:V82">(H19-H$6)^3</f>
        <v>675.6152361457547</v>
      </c>
      <c r="W19" s="60">
        <f aca="true" t="shared" si="20" ref="W19:W82">(I19-I$6)^3</f>
        <v>41094.68921709109</v>
      </c>
      <c r="X19" s="60">
        <f aca="true" t="shared" si="21" ref="X19:X82">(J19-J$6)^3</f>
        <v>-0.009833326156522259</v>
      </c>
      <c r="Y19" s="60">
        <f aca="true" t="shared" si="22" ref="Y19:Y82">(K19-K$6)^3</f>
        <v>-1.9490572519365796</v>
      </c>
      <c r="Z19" s="60">
        <f aca="true" t="shared" si="23" ref="Z19:Z82">(L19-L$6)^3</f>
        <v>0.072806979608471</v>
      </c>
      <c r="AA19" s="60">
        <f aca="true" t="shared" si="24" ref="AA19:AA82">(M19-M$6)^3</f>
        <v>0.007036847129688403</v>
      </c>
      <c r="AB19" s="60">
        <f aca="true" t="shared" si="25" ref="AB19:AB82">(N19-N$6)^3</f>
        <v>-203022.2850111962</v>
      </c>
    </row>
    <row r="20" spans="1:28" ht="12.75">
      <c r="A20" s="12" t="s">
        <v>30</v>
      </c>
      <c r="B20" s="1">
        <f>'DATOS MENSUALES'!F30</f>
        <v>18.5001696</v>
      </c>
      <c r="C20" s="1">
        <f>'DATOS MENSUALES'!F31</f>
        <v>45.205281</v>
      </c>
      <c r="D20" s="1">
        <f>'DATOS MENSUALES'!F32</f>
        <v>91.6501248</v>
      </c>
      <c r="E20" s="1">
        <f>'DATOS MENSUALES'!F33</f>
        <v>150.5958568</v>
      </c>
      <c r="F20" s="1">
        <f>'DATOS MENSUALES'!F34</f>
        <v>42.201359700000005</v>
      </c>
      <c r="G20" s="1">
        <f>'DATOS MENSUALES'!F35</f>
        <v>100.3198</v>
      </c>
      <c r="H20" s="1">
        <f>'DATOS MENSUALES'!F36</f>
        <v>41.8706586</v>
      </c>
      <c r="I20" s="1">
        <f>'DATOS MENSUALES'!F37</f>
        <v>8.896355</v>
      </c>
      <c r="J20" s="1">
        <f>'DATOS MENSUALES'!F38</f>
        <v>6.7443675</v>
      </c>
      <c r="K20" s="1">
        <f>'DATOS MENSUALES'!F39</f>
        <v>5.597369799999999</v>
      </c>
      <c r="L20" s="1">
        <f>'DATOS MENSUALES'!F40</f>
        <v>4.189497</v>
      </c>
      <c r="M20" s="1">
        <f>'DATOS MENSUALES'!F41</f>
        <v>8.306625</v>
      </c>
      <c r="N20" s="1">
        <f t="shared" si="12"/>
        <v>524.0774648000001</v>
      </c>
      <c r="O20" s="10"/>
      <c r="P20" s="60">
        <f t="shared" si="13"/>
        <v>449.4847448991843</v>
      </c>
      <c r="Q20" s="60">
        <f t="shared" si="14"/>
        <v>4407.546069386894</v>
      </c>
      <c r="R20" s="60">
        <f t="shared" si="15"/>
        <v>71808.72562124747</v>
      </c>
      <c r="S20" s="60">
        <f t="shared" si="16"/>
        <v>957917.8138739659</v>
      </c>
      <c r="T20" s="60">
        <f t="shared" si="17"/>
        <v>-10.837485589598188</v>
      </c>
      <c r="U20" s="60">
        <f t="shared" si="18"/>
        <v>182881.1346828618</v>
      </c>
      <c r="V20" s="60">
        <f t="shared" si="19"/>
        <v>1624.978725946304</v>
      </c>
      <c r="W20" s="60">
        <f t="shared" si="20"/>
        <v>-2291.1588719683564</v>
      </c>
      <c r="X20" s="60">
        <f t="shared" si="21"/>
        <v>-13.357719914563422</v>
      </c>
      <c r="Y20" s="60">
        <f t="shared" si="22"/>
        <v>13.31856836455738</v>
      </c>
      <c r="Z20" s="60">
        <f t="shared" si="23"/>
        <v>19.3439994812149</v>
      </c>
      <c r="AA20" s="60">
        <f t="shared" si="24"/>
        <v>275.9537635029122</v>
      </c>
      <c r="AB20" s="60">
        <f t="shared" si="25"/>
        <v>11621924.79873518</v>
      </c>
    </row>
    <row r="21" spans="1:28" ht="12.75">
      <c r="A21" s="12" t="s">
        <v>31</v>
      </c>
      <c r="B21" s="1">
        <f>'DATOS MENSUALES'!F42</f>
        <v>22.904272</v>
      </c>
      <c r="C21" s="1">
        <f>'DATOS MENSUALES'!F43</f>
        <v>19.9842984</v>
      </c>
      <c r="D21" s="1">
        <f>'DATOS MENSUALES'!F44</f>
        <v>19.0127184</v>
      </c>
      <c r="E21" s="1">
        <f>'DATOS MENSUALES'!F45</f>
        <v>11.656151999999999</v>
      </c>
      <c r="F21" s="1">
        <f>'DATOS MENSUALES'!F46</f>
        <v>6.08751</v>
      </c>
      <c r="G21" s="1">
        <f>'DATOS MENSUALES'!F47</f>
        <v>5.2762227</v>
      </c>
      <c r="H21" s="1">
        <f>'DATOS MENSUALES'!F48</f>
        <v>39.974503500000004</v>
      </c>
      <c r="I21" s="1">
        <f>'DATOS MENSUALES'!F49</f>
        <v>13.9948851</v>
      </c>
      <c r="J21" s="1">
        <f>'DATOS MENSUALES'!F50</f>
        <v>6.9010164</v>
      </c>
      <c r="K21" s="1">
        <f>'DATOS MENSUALES'!F51</f>
        <v>3.2762352</v>
      </c>
      <c r="L21" s="1">
        <f>'DATOS MENSUALES'!F52</f>
        <v>1.8842736</v>
      </c>
      <c r="M21" s="1">
        <f>'DATOS MENSUALES'!F53</f>
        <v>2.6309648</v>
      </c>
      <c r="N21" s="1">
        <f t="shared" si="12"/>
        <v>153.5830521</v>
      </c>
      <c r="O21" s="10"/>
      <c r="P21" s="60">
        <f t="shared" si="13"/>
        <v>1755.9139708035764</v>
      </c>
      <c r="Q21" s="60">
        <f t="shared" si="14"/>
        <v>-687.3420484758652</v>
      </c>
      <c r="R21" s="60">
        <f t="shared" si="15"/>
        <v>-30000.802511858343</v>
      </c>
      <c r="S21" s="60">
        <f t="shared" si="16"/>
        <v>-65756.278052066</v>
      </c>
      <c r="T21" s="60">
        <f t="shared" si="17"/>
        <v>-56300.008938318075</v>
      </c>
      <c r="U21" s="60">
        <f t="shared" si="18"/>
        <v>-56101.650645174945</v>
      </c>
      <c r="V21" s="60">
        <f t="shared" si="19"/>
        <v>958.7214768336553</v>
      </c>
      <c r="W21" s="60">
        <f t="shared" si="20"/>
        <v>-528.4147653772899</v>
      </c>
      <c r="X21" s="60">
        <f t="shared" si="21"/>
        <v>-10.882869601137378</v>
      </c>
      <c r="Y21" s="60">
        <f t="shared" si="22"/>
        <v>0.00011947342990776593</v>
      </c>
      <c r="Z21" s="60">
        <f t="shared" si="23"/>
        <v>0.0545201470125096</v>
      </c>
      <c r="AA21" s="60">
        <f t="shared" si="24"/>
        <v>0.5817777671837768</v>
      </c>
      <c r="AB21" s="60">
        <f t="shared" si="25"/>
        <v>-2984842.306483788</v>
      </c>
    </row>
    <row r="22" spans="1:28" ht="12.75">
      <c r="A22" s="12" t="s">
        <v>32</v>
      </c>
      <c r="B22" s="1">
        <f>'DATOS MENSUALES'!F54</f>
        <v>3.787146</v>
      </c>
      <c r="C22" s="1">
        <f>'DATOS MENSUALES'!F55</f>
        <v>6.8669733</v>
      </c>
      <c r="D22" s="1">
        <f>'DATOS MENSUALES'!F56</f>
        <v>10.463368500000001</v>
      </c>
      <c r="E22" s="1">
        <f>'DATOS MENSUALES'!F57</f>
        <v>9.675081599999999</v>
      </c>
      <c r="F22" s="1">
        <f>'DATOS MENSUALES'!F58</f>
        <v>9.6298668</v>
      </c>
      <c r="G22" s="1">
        <f>'DATOS MENSUALES'!F59</f>
        <v>6.1058696</v>
      </c>
      <c r="H22" s="1">
        <f>'DATOS MENSUALES'!F60</f>
        <v>5.0076552</v>
      </c>
      <c r="I22" s="1">
        <f>'DATOS MENSUALES'!F61</f>
        <v>4.1195856</v>
      </c>
      <c r="J22" s="1">
        <f>'DATOS MENSUALES'!F62</f>
        <v>2.1437217</v>
      </c>
      <c r="K22" s="1">
        <f>'DATOS MENSUALES'!F63</f>
        <v>1.1850059999999998</v>
      </c>
      <c r="L22" s="1">
        <f>'DATOS MENSUALES'!F64</f>
        <v>1.0274816000000002</v>
      </c>
      <c r="M22" s="1">
        <f>'DATOS MENSUALES'!F65</f>
        <v>0.46869120000000003</v>
      </c>
      <c r="N22" s="1">
        <f t="shared" si="12"/>
        <v>60.480447100000006</v>
      </c>
      <c r="O22" s="10"/>
      <c r="P22" s="60">
        <f t="shared" si="13"/>
        <v>-350.8285246535394</v>
      </c>
      <c r="Q22" s="60">
        <f t="shared" si="14"/>
        <v>-10564.756880176064</v>
      </c>
      <c r="R22" s="60">
        <f t="shared" si="15"/>
        <v>-62202.466111145135</v>
      </c>
      <c r="S22" s="60">
        <f t="shared" si="16"/>
        <v>-75921.59632863829</v>
      </c>
      <c r="T22" s="60">
        <f t="shared" si="17"/>
        <v>-42087.78109440295</v>
      </c>
      <c r="U22" s="60">
        <f t="shared" si="18"/>
        <v>-52532.60392832508</v>
      </c>
      <c r="V22" s="60">
        <f t="shared" si="19"/>
        <v>-15825.314851956351</v>
      </c>
      <c r="W22" s="60">
        <f t="shared" si="20"/>
        <v>-5793.105077172776</v>
      </c>
      <c r="X22" s="60">
        <f t="shared" si="21"/>
        <v>-339.09775377509055</v>
      </c>
      <c r="Y22" s="60">
        <f t="shared" si="22"/>
        <v>-8.514373011998277</v>
      </c>
      <c r="Z22" s="60">
        <f t="shared" si="23"/>
        <v>-0.10894547950110482</v>
      </c>
      <c r="AA22" s="60">
        <f t="shared" si="24"/>
        <v>-2.339222410933342</v>
      </c>
      <c r="AB22" s="60">
        <f t="shared" si="25"/>
        <v>-13326254.731666524</v>
      </c>
    </row>
    <row r="23" spans="1:28" ht="12.75">
      <c r="A23" s="12" t="s">
        <v>34</v>
      </c>
      <c r="B23" s="11">
        <f>'DATOS MENSUALES'!F66</f>
        <v>0.4019722</v>
      </c>
      <c r="C23" s="1">
        <f>'DATOS MENSUALES'!F67</f>
        <v>24.8078502</v>
      </c>
      <c r="D23" s="1">
        <f>'DATOS MENSUALES'!F68</f>
        <v>119.403527</v>
      </c>
      <c r="E23" s="1">
        <f>'DATOS MENSUALES'!F69</f>
        <v>29.966043000000003</v>
      </c>
      <c r="F23" s="1">
        <f>'DATOS MENSUALES'!F70</f>
        <v>17.9573504</v>
      </c>
      <c r="G23" s="1">
        <f>'DATOS MENSUALES'!F71</f>
        <v>35.8044928</v>
      </c>
      <c r="H23" s="1">
        <f>'DATOS MENSUALES'!F72</f>
        <v>43.58180050000001</v>
      </c>
      <c r="I23" s="1">
        <f>'DATOS MENSUALES'!F73</f>
        <v>126.4882212</v>
      </c>
      <c r="J23" s="1">
        <f>'DATOS MENSUALES'!F74</f>
        <v>18.5101372</v>
      </c>
      <c r="K23" s="1">
        <f>'DATOS MENSUALES'!F75</f>
        <v>4.4679418</v>
      </c>
      <c r="L23" s="1">
        <f>'DATOS MENSUALES'!F76</f>
        <v>2.1133374</v>
      </c>
      <c r="M23" s="1">
        <f>'DATOS MENSUALES'!F77</f>
        <v>2.1302185999999996</v>
      </c>
      <c r="N23" s="1">
        <f t="shared" si="12"/>
        <v>425.6328922999999</v>
      </c>
      <c r="O23" s="10"/>
      <c r="P23" s="60">
        <f t="shared" si="13"/>
        <v>-1137.2488166039955</v>
      </c>
      <c r="Q23" s="60">
        <f t="shared" si="14"/>
        <v>-64.07890018274868</v>
      </c>
      <c r="R23" s="60">
        <f t="shared" si="15"/>
        <v>333074.93519496935</v>
      </c>
      <c r="S23" s="60">
        <f t="shared" si="16"/>
        <v>-10724.708896406153</v>
      </c>
      <c r="T23" s="60">
        <f t="shared" si="17"/>
        <v>-18519.145165614533</v>
      </c>
      <c r="U23" s="60">
        <f t="shared" si="18"/>
        <v>-466.1132338824402</v>
      </c>
      <c r="V23" s="60">
        <f t="shared" si="19"/>
        <v>2442.792037607404</v>
      </c>
      <c r="W23" s="60">
        <f t="shared" si="20"/>
        <v>1138178.9970230479</v>
      </c>
      <c r="X23" s="60">
        <f t="shared" si="21"/>
        <v>828.7464181411245</v>
      </c>
      <c r="Y23" s="60">
        <f t="shared" si="22"/>
        <v>1.911049200321495</v>
      </c>
      <c r="Z23" s="60">
        <f t="shared" si="23"/>
        <v>0.225032895758333</v>
      </c>
      <c r="AA23" s="60">
        <f t="shared" si="24"/>
        <v>0.03727981406467831</v>
      </c>
      <c r="AB23" s="60">
        <f t="shared" si="25"/>
        <v>2100505.7254839996</v>
      </c>
    </row>
    <row r="24" spans="1:28" ht="12.75">
      <c r="A24" s="12" t="s">
        <v>33</v>
      </c>
      <c r="B24" s="1">
        <f>'DATOS MENSUALES'!F78</f>
        <v>3.5981845999999997</v>
      </c>
      <c r="C24" s="1">
        <f>'DATOS MENSUALES'!F79</f>
        <v>5.062709</v>
      </c>
      <c r="D24" s="1">
        <f>'DATOS MENSUALES'!F80</f>
        <v>11.0869866</v>
      </c>
      <c r="E24" s="1">
        <f>'DATOS MENSUALES'!F81</f>
        <v>5.8870833</v>
      </c>
      <c r="F24" s="1">
        <f>'DATOS MENSUALES'!F82</f>
        <v>117.8593769</v>
      </c>
      <c r="G24" s="1">
        <f>'DATOS MENSUALES'!F83</f>
        <v>203.32415930000002</v>
      </c>
      <c r="H24" s="1">
        <f>'DATOS MENSUALES'!F84</f>
        <v>43.134602</v>
      </c>
      <c r="I24" s="1">
        <f>'DATOS MENSUALES'!F85</f>
        <v>12.5536896</v>
      </c>
      <c r="J24" s="1">
        <f>'DATOS MENSUALES'!F86</f>
        <v>4.866383099999999</v>
      </c>
      <c r="K24" s="1">
        <f>'DATOS MENSUALES'!F87</f>
        <v>2.3217093</v>
      </c>
      <c r="L24" s="1">
        <f>'DATOS MENSUALES'!F88</f>
        <v>2.2498632</v>
      </c>
      <c r="M24" s="1">
        <f>'DATOS MENSUALES'!F89</f>
        <v>2.3376048</v>
      </c>
      <c r="N24" s="1">
        <f t="shared" si="12"/>
        <v>414.28235170000005</v>
      </c>
      <c r="O24" s="10"/>
      <c r="P24" s="60">
        <f t="shared" si="13"/>
        <v>-379.78915635161934</v>
      </c>
      <c r="Q24" s="60">
        <f t="shared" si="14"/>
        <v>-13391.043508514593</v>
      </c>
      <c r="R24" s="60">
        <f t="shared" si="15"/>
        <v>-59311.39801417008</v>
      </c>
      <c r="S24" s="60">
        <f t="shared" si="16"/>
        <v>-98174.19228185763</v>
      </c>
      <c r="T24" s="60">
        <f t="shared" si="17"/>
        <v>396175.38071425125</v>
      </c>
      <c r="U24" s="60">
        <f t="shared" si="18"/>
        <v>4078068.7040063157</v>
      </c>
      <c r="V24" s="60">
        <f t="shared" si="19"/>
        <v>2207.4432288032986</v>
      </c>
      <c r="W24" s="60">
        <f t="shared" si="20"/>
        <v>-864.376985664931</v>
      </c>
      <c r="X24" s="60">
        <f t="shared" si="21"/>
        <v>-76.80309616850552</v>
      </c>
      <c r="Y24" s="60">
        <f t="shared" si="22"/>
        <v>-0.7418908476212965</v>
      </c>
      <c r="Z24" s="60">
        <f t="shared" si="23"/>
        <v>0.4131201602572887</v>
      </c>
      <c r="AA24" s="60">
        <f t="shared" si="24"/>
        <v>0.15873259629902836</v>
      </c>
      <c r="AB24" s="60">
        <f t="shared" si="25"/>
        <v>1590045.8876613805</v>
      </c>
    </row>
    <row r="25" spans="1:28" ht="12.75">
      <c r="A25" s="12" t="s">
        <v>35</v>
      </c>
      <c r="B25" s="1">
        <f>'DATOS MENSUALES'!F90</f>
        <v>4.1358749999999995</v>
      </c>
      <c r="C25" s="1">
        <f>'DATOS MENSUALES'!F91</f>
        <v>4.5823896</v>
      </c>
      <c r="D25" s="1">
        <f>'DATOS MENSUALES'!F92</f>
        <v>9.599450399999998</v>
      </c>
      <c r="E25" s="1">
        <f>'DATOS MENSUALES'!F93</f>
        <v>36.6850539</v>
      </c>
      <c r="F25" s="1">
        <f>'DATOS MENSUALES'!F94</f>
        <v>43.945706</v>
      </c>
      <c r="G25" s="1">
        <f>'DATOS MENSUALES'!F95</f>
        <v>23.7108465</v>
      </c>
      <c r="H25" s="1">
        <f>'DATOS MENSUALES'!F96</f>
        <v>17.03058</v>
      </c>
      <c r="I25" s="1">
        <f>'DATOS MENSUALES'!F97</f>
        <v>30.598614000000005</v>
      </c>
      <c r="J25" s="1">
        <f>'DATOS MENSUALES'!F98</f>
        <v>15.331950000000003</v>
      </c>
      <c r="K25" s="1">
        <f>'DATOS MENSUALES'!F99</f>
        <v>3.7893600000000003</v>
      </c>
      <c r="L25" s="1">
        <f>'DATOS MENSUALES'!F100</f>
        <v>2.7504366</v>
      </c>
      <c r="M25" s="1">
        <f>'DATOS MENSUALES'!F101</f>
        <v>3.6444339</v>
      </c>
      <c r="N25" s="1">
        <f t="shared" si="12"/>
        <v>195.80469589999998</v>
      </c>
      <c r="O25" s="10"/>
      <c r="P25" s="60">
        <f t="shared" si="13"/>
        <v>-301.31901355139524</v>
      </c>
      <c r="Q25" s="60">
        <f t="shared" si="14"/>
        <v>-14220.160347889332</v>
      </c>
      <c r="R25" s="60">
        <f t="shared" si="15"/>
        <v>-66360.61966148112</v>
      </c>
      <c r="S25" s="60">
        <f t="shared" si="16"/>
        <v>-3605.29041794281</v>
      </c>
      <c r="T25" s="60">
        <f t="shared" si="17"/>
        <v>-0.10291578032238254</v>
      </c>
      <c r="U25" s="60">
        <f t="shared" si="18"/>
        <v>-7817.96020032871</v>
      </c>
      <c r="V25" s="60">
        <f t="shared" si="19"/>
        <v>-2239.584644164087</v>
      </c>
      <c r="W25" s="60">
        <f t="shared" si="20"/>
        <v>618.2814284891308</v>
      </c>
      <c r="X25" s="60">
        <f t="shared" si="21"/>
        <v>240.04756212009653</v>
      </c>
      <c r="Y25" s="60">
        <f t="shared" si="22"/>
        <v>0.1778615874233483</v>
      </c>
      <c r="Z25" s="60">
        <f t="shared" si="23"/>
        <v>1.931404639431739</v>
      </c>
      <c r="AA25" s="60">
        <f t="shared" si="24"/>
        <v>6.313933954041683</v>
      </c>
      <c r="AB25" s="60">
        <f t="shared" si="25"/>
        <v>-1053734.7634531863</v>
      </c>
    </row>
    <row r="26" spans="1:28" ht="12.75">
      <c r="A26" s="12" t="s">
        <v>36</v>
      </c>
      <c r="B26" s="1">
        <f>'DATOS MENSUALES'!F102</f>
        <v>5.295534</v>
      </c>
      <c r="C26" s="1">
        <f>'DATOS MENSUALES'!F103</f>
        <v>6.0702288</v>
      </c>
      <c r="D26" s="1">
        <f>'DATOS MENSUALES'!F104</f>
        <v>28.511691</v>
      </c>
      <c r="E26" s="1">
        <f>'DATOS MENSUALES'!F105</f>
        <v>28.220524</v>
      </c>
      <c r="F26" s="1">
        <f>'DATOS MENSUALES'!F106</f>
        <v>8.666671400000002</v>
      </c>
      <c r="G26" s="1">
        <f>'DATOS MENSUALES'!F107</f>
        <v>10.6005992</v>
      </c>
      <c r="H26" s="1">
        <f>'DATOS MENSUALES'!F108</f>
        <v>9.287941</v>
      </c>
      <c r="I26" s="1">
        <f>'DATOS MENSUALES'!F109</f>
        <v>6.2670738</v>
      </c>
      <c r="J26" s="1">
        <f>'DATOS MENSUALES'!F110</f>
        <v>4.4241231999999995</v>
      </c>
      <c r="K26" s="1">
        <f>'DATOS MENSUALES'!F111</f>
        <v>3.7886442000000002</v>
      </c>
      <c r="L26" s="1">
        <f>'DATOS MENSUALES'!F112</f>
        <v>3.1007322000000004</v>
      </c>
      <c r="M26" s="1">
        <f>'DATOS MENSUALES'!F113</f>
        <v>9.492931599999999</v>
      </c>
      <c r="N26" s="1">
        <f t="shared" si="12"/>
        <v>123.72669440000001</v>
      </c>
      <c r="O26" s="10"/>
      <c r="P26" s="60">
        <f t="shared" si="13"/>
        <v>-170.44310950771646</v>
      </c>
      <c r="Q26" s="60">
        <f t="shared" si="14"/>
        <v>-11757.88583007979</v>
      </c>
      <c r="R26" s="60">
        <f t="shared" si="15"/>
        <v>-10040.830814087065</v>
      </c>
      <c r="S26" s="60">
        <f t="shared" si="16"/>
        <v>-13478.251617350204</v>
      </c>
      <c r="T26" s="60">
        <f t="shared" si="17"/>
        <v>-45681.769167095736</v>
      </c>
      <c r="U26" s="60">
        <f t="shared" si="18"/>
        <v>-35797.94690743174</v>
      </c>
      <c r="V26" s="60">
        <f t="shared" si="19"/>
        <v>-9032.824338605273</v>
      </c>
      <c r="W26" s="60">
        <f t="shared" si="20"/>
        <v>-3953.6112681383693</v>
      </c>
      <c r="X26" s="60">
        <f t="shared" si="21"/>
        <v>-103.3565826473957</v>
      </c>
      <c r="Y26" s="60">
        <f t="shared" si="22"/>
        <v>0.17718329833238647</v>
      </c>
      <c r="Z26" s="60">
        <f t="shared" si="23"/>
        <v>4.0626417999247435</v>
      </c>
      <c r="AA26" s="60">
        <f t="shared" si="24"/>
        <v>455.95926803117163</v>
      </c>
      <c r="AB26" s="60">
        <f t="shared" si="25"/>
        <v>-5253323.787549559</v>
      </c>
    </row>
    <row r="27" spans="1:28" ht="12.75">
      <c r="A27" s="12" t="s">
        <v>37</v>
      </c>
      <c r="B27" s="1">
        <f>'DATOS MENSUALES'!F114</f>
        <v>14.8571432</v>
      </c>
      <c r="C27" s="1">
        <f>'DATOS MENSUALES'!F115</f>
        <v>7.0829476</v>
      </c>
      <c r="D27" s="1">
        <f>'DATOS MENSUALES'!F116</f>
        <v>27.3768243</v>
      </c>
      <c r="E27" s="1">
        <f>'DATOS MENSUALES'!F117</f>
        <v>30.057571499999995</v>
      </c>
      <c r="F27" s="1">
        <f>'DATOS MENSUALES'!F118</f>
        <v>43.9460465</v>
      </c>
      <c r="G27" s="1">
        <f>'DATOS MENSUALES'!F119</f>
        <v>22.2284538</v>
      </c>
      <c r="H27" s="1">
        <f>'DATOS MENSUALES'!F120</f>
        <v>10.224051</v>
      </c>
      <c r="I27" s="1">
        <f>'DATOS MENSUALES'!F121</f>
        <v>41.8436484</v>
      </c>
      <c r="J27" s="1">
        <f>'DATOS MENSUALES'!F122</f>
        <v>29.87194</v>
      </c>
      <c r="K27" s="1">
        <f>'DATOS MENSUALES'!F123</f>
        <v>8.373281</v>
      </c>
      <c r="L27" s="1">
        <f>'DATOS MENSUALES'!F124</f>
        <v>2.8719003</v>
      </c>
      <c r="M27" s="1">
        <f>'DATOS MENSUALES'!F125</f>
        <v>2.8018947</v>
      </c>
      <c r="N27" s="1">
        <f t="shared" si="12"/>
        <v>241.5357023</v>
      </c>
      <c r="O27" s="10"/>
      <c r="P27" s="60">
        <f t="shared" si="13"/>
        <v>64.82634868215227</v>
      </c>
      <c r="Q27" s="60">
        <f t="shared" si="14"/>
        <v>-10255.85917697565</v>
      </c>
      <c r="R27" s="60">
        <f t="shared" si="15"/>
        <v>-11710.221972293739</v>
      </c>
      <c r="S27" s="60">
        <f t="shared" si="16"/>
        <v>-10591.725471598906</v>
      </c>
      <c r="T27" s="60">
        <f t="shared" si="17"/>
        <v>-0.10269161035636916</v>
      </c>
      <c r="U27" s="60">
        <f t="shared" si="18"/>
        <v>-9703.841670831864</v>
      </c>
      <c r="V27" s="60">
        <f t="shared" si="19"/>
        <v>-7868.70742032505</v>
      </c>
      <c r="W27" s="60">
        <f t="shared" si="20"/>
        <v>7720.324832548082</v>
      </c>
      <c r="X27" s="60">
        <f t="shared" si="21"/>
        <v>8940.45805821234</v>
      </c>
      <c r="Y27" s="60">
        <f t="shared" si="22"/>
        <v>136.2965110701725</v>
      </c>
      <c r="Z27" s="60">
        <f t="shared" si="23"/>
        <v>2.5534482112972574</v>
      </c>
      <c r="AA27" s="60">
        <f t="shared" si="24"/>
        <v>1.017307436346673</v>
      </c>
      <c r="AB27" s="60">
        <f t="shared" si="25"/>
        <v>-175888.9226420639</v>
      </c>
    </row>
    <row r="28" spans="1:28" ht="12.75">
      <c r="A28" s="12" t="s">
        <v>38</v>
      </c>
      <c r="B28" s="1">
        <f>'DATOS MENSUALES'!F126</f>
        <v>3.4716480000000005</v>
      </c>
      <c r="C28" s="1">
        <f>'DATOS MENSUALES'!F127</f>
        <v>4.570875</v>
      </c>
      <c r="D28" s="1">
        <f>'DATOS MENSUALES'!F128</f>
        <v>4.2134616000000005</v>
      </c>
      <c r="E28" s="1">
        <f>'DATOS MENSUALES'!F129</f>
        <v>7.0140928</v>
      </c>
      <c r="F28" s="1">
        <f>'DATOS MENSUALES'!F130</f>
        <v>33.813113200000004</v>
      </c>
      <c r="G28" s="1">
        <f>'DATOS MENSUALES'!F131</f>
        <v>93.364047</v>
      </c>
      <c r="H28" s="1">
        <f>'DATOS MENSUALES'!F132</f>
        <v>21.1787392</v>
      </c>
      <c r="I28" s="1">
        <f>'DATOS MENSUALES'!F133</f>
        <v>24.198674500000003</v>
      </c>
      <c r="J28" s="1">
        <f>'DATOS MENSUALES'!F134</f>
        <v>11.9019215</v>
      </c>
      <c r="K28" s="1">
        <f>'DATOS MENSUALES'!F135</f>
        <v>2.7712685</v>
      </c>
      <c r="L28" s="1">
        <f>'DATOS MENSUALES'!F136</f>
        <v>1.864824</v>
      </c>
      <c r="M28" s="1">
        <f>'DATOS MENSUALES'!F137</f>
        <v>1.6780986</v>
      </c>
      <c r="N28" s="1">
        <f t="shared" si="12"/>
        <v>210.04076389999997</v>
      </c>
      <c r="O28" s="10"/>
      <c r="P28" s="60">
        <f t="shared" si="13"/>
        <v>-400.04726080830034</v>
      </c>
      <c r="Q28" s="60">
        <f t="shared" si="14"/>
        <v>-14240.445557529938</v>
      </c>
      <c r="R28" s="60">
        <f t="shared" si="15"/>
        <v>-96524.82431610332</v>
      </c>
      <c r="S28" s="60">
        <f t="shared" si="16"/>
        <v>-91153.27391191776</v>
      </c>
      <c r="T28" s="60">
        <f t="shared" si="17"/>
        <v>-1191.4272236315437</v>
      </c>
      <c r="U28" s="60">
        <f t="shared" si="18"/>
        <v>123551.12737120858</v>
      </c>
      <c r="V28" s="60">
        <f t="shared" si="19"/>
        <v>-713.3899989055728</v>
      </c>
      <c r="W28" s="60">
        <f t="shared" si="20"/>
        <v>9.517258486654145</v>
      </c>
      <c r="X28" s="60">
        <f t="shared" si="21"/>
        <v>21.597526783807027</v>
      </c>
      <c r="Y28" s="60">
        <f t="shared" si="22"/>
        <v>-0.09464096151209814</v>
      </c>
      <c r="Z28" s="60">
        <f t="shared" si="23"/>
        <v>0.04655360263938425</v>
      </c>
      <c r="AA28" s="60">
        <f t="shared" si="24"/>
        <v>-0.0016455363001431546</v>
      </c>
      <c r="AB28" s="60">
        <f t="shared" si="25"/>
        <v>-670471.7369171001</v>
      </c>
    </row>
    <row r="29" spans="1:28" ht="12.75">
      <c r="A29" s="12" t="s">
        <v>39</v>
      </c>
      <c r="B29" s="1">
        <f>'DATOS MENSUALES'!F138</f>
        <v>4.1168725</v>
      </c>
      <c r="C29" s="1">
        <f>'DATOS MENSUALES'!F139</f>
        <v>46.7554092</v>
      </c>
      <c r="D29" s="1">
        <f>'DATOS MENSUALES'!F140</f>
        <v>19.54194</v>
      </c>
      <c r="E29" s="1">
        <f>'DATOS MENSUALES'!F141</f>
        <v>11.7136889</v>
      </c>
      <c r="F29" s="1">
        <f>'DATOS MENSUALES'!F142</f>
        <v>14.0166173</v>
      </c>
      <c r="G29" s="1">
        <f>'DATOS MENSUALES'!F143</f>
        <v>21.1811782</v>
      </c>
      <c r="H29" s="1">
        <f>'DATOS MENSUALES'!F144</f>
        <v>68.94503040000001</v>
      </c>
      <c r="I29" s="1">
        <f>'DATOS MENSUALES'!F145</f>
        <v>31.573227</v>
      </c>
      <c r="J29" s="1">
        <f>'DATOS MENSUALES'!F146</f>
        <v>17.7407867</v>
      </c>
      <c r="K29" s="1">
        <f>'DATOS MENSUALES'!F147</f>
        <v>7.192865</v>
      </c>
      <c r="L29" s="1">
        <f>'DATOS MENSUALES'!F148</f>
        <v>3.4907247</v>
      </c>
      <c r="M29" s="1">
        <f>'DATOS MENSUALES'!F149</f>
        <v>4.0471704</v>
      </c>
      <c r="N29" s="1">
        <f t="shared" si="12"/>
        <v>250.3155103</v>
      </c>
      <c r="O29" s="10"/>
      <c r="P29" s="60">
        <f t="shared" si="13"/>
        <v>-303.8885025212095</v>
      </c>
      <c r="Q29" s="60">
        <f t="shared" si="14"/>
        <v>5779.5880719467505</v>
      </c>
      <c r="R29" s="60">
        <f t="shared" si="15"/>
        <v>-28493.861466519946</v>
      </c>
      <c r="S29" s="60">
        <f t="shared" si="16"/>
        <v>-65475.471893434755</v>
      </c>
      <c r="T29" s="60">
        <f t="shared" si="17"/>
        <v>-28088.131350209158</v>
      </c>
      <c r="U29" s="60">
        <f t="shared" si="18"/>
        <v>-11204.542249668273</v>
      </c>
      <c r="V29" s="60">
        <f t="shared" si="19"/>
        <v>58551.16236738787</v>
      </c>
      <c r="W29" s="60">
        <f t="shared" si="20"/>
        <v>855.6828550236563</v>
      </c>
      <c r="X29" s="60">
        <f t="shared" si="21"/>
        <v>641.3317834701623</v>
      </c>
      <c r="Y29" s="60">
        <f t="shared" si="22"/>
        <v>62.376254803067255</v>
      </c>
      <c r="Z29" s="60">
        <f t="shared" si="23"/>
        <v>7.828880460376148</v>
      </c>
      <c r="AA29" s="60">
        <f t="shared" si="24"/>
        <v>11.405999821443071</v>
      </c>
      <c r="AB29" s="60">
        <f t="shared" si="25"/>
        <v>-105483.13045169124</v>
      </c>
    </row>
    <row r="30" spans="1:28" ht="12.75">
      <c r="A30" s="12" t="s">
        <v>40</v>
      </c>
      <c r="B30" s="1">
        <f>'DATOS MENSUALES'!F150</f>
        <v>5.4670844</v>
      </c>
      <c r="C30" s="1">
        <f>'DATOS MENSUALES'!F151</f>
        <v>14.6226146</v>
      </c>
      <c r="D30" s="1">
        <f>'DATOS MENSUALES'!F152</f>
        <v>51.5091214</v>
      </c>
      <c r="E30" s="1">
        <f>'DATOS MENSUALES'!F153</f>
        <v>32.597790599999996</v>
      </c>
      <c r="F30" s="1">
        <f>'DATOS MENSUALES'!F154</f>
        <v>36.0251782</v>
      </c>
      <c r="G30" s="1">
        <f>'DATOS MENSUALES'!F155</f>
        <v>35.007021</v>
      </c>
      <c r="H30" s="1">
        <f>'DATOS MENSUALES'!F156</f>
        <v>62.496576000000005</v>
      </c>
      <c r="I30" s="1">
        <f>'DATOS MENSUALES'!F157</f>
        <v>24.7937536</v>
      </c>
      <c r="J30" s="1">
        <f>'DATOS MENSUALES'!F158</f>
        <v>7.6282206</v>
      </c>
      <c r="K30" s="1">
        <f>'DATOS MENSUALES'!F159</f>
        <v>3.4465020000000006</v>
      </c>
      <c r="L30" s="1">
        <f>'DATOS MENSUALES'!F160</f>
        <v>2.2322655</v>
      </c>
      <c r="M30" s="1">
        <f>'DATOS MENSUALES'!F161</f>
        <v>2.0350239</v>
      </c>
      <c r="N30" s="1">
        <f t="shared" si="12"/>
        <v>277.8611518</v>
      </c>
      <c r="O30" s="10"/>
      <c r="P30" s="60">
        <f t="shared" si="13"/>
        <v>-155.10662186959567</v>
      </c>
      <c r="Q30" s="60">
        <f t="shared" si="14"/>
        <v>-2855.357982515673</v>
      </c>
      <c r="R30" s="60">
        <f t="shared" si="15"/>
        <v>2.8863418645140433</v>
      </c>
      <c r="S30" s="60">
        <f t="shared" si="16"/>
        <v>-7325.070410714869</v>
      </c>
      <c r="T30" s="60">
        <f t="shared" si="17"/>
        <v>-590.4112546099428</v>
      </c>
      <c r="U30" s="60">
        <f t="shared" si="18"/>
        <v>-625.2369896761927</v>
      </c>
      <c r="V30" s="60">
        <f t="shared" si="19"/>
        <v>33957.26572937236</v>
      </c>
      <c r="W30" s="60">
        <f t="shared" si="20"/>
        <v>19.996795601193085</v>
      </c>
      <c r="X30" s="60">
        <f t="shared" si="21"/>
        <v>-3.3003214800599414</v>
      </c>
      <c r="Y30" s="60">
        <f t="shared" si="22"/>
        <v>0.010578280940576461</v>
      </c>
      <c r="Z30" s="60">
        <f t="shared" si="23"/>
        <v>0.38452279045120796</v>
      </c>
      <c r="AA30" s="60">
        <f t="shared" si="24"/>
        <v>0.013628862896885944</v>
      </c>
      <c r="AB30" s="60">
        <f t="shared" si="25"/>
        <v>-7649.501219315478</v>
      </c>
    </row>
    <row r="31" spans="1:28" ht="12.75">
      <c r="A31" s="12" t="s">
        <v>41</v>
      </c>
      <c r="B31" s="1">
        <f>'DATOS MENSUALES'!F162</f>
        <v>14.364671999999999</v>
      </c>
      <c r="C31" s="1">
        <f>'DATOS MENSUALES'!F163</f>
        <v>15.981975599999998</v>
      </c>
      <c r="D31" s="1">
        <f>'DATOS MENSUALES'!F164</f>
        <v>134.37947249999996</v>
      </c>
      <c r="E31" s="1">
        <f>'DATOS MENSUALES'!F165</f>
        <v>16.501199999999997</v>
      </c>
      <c r="F31" s="1">
        <f>'DATOS MENSUALES'!F166</f>
        <v>10.524454600000002</v>
      </c>
      <c r="G31" s="1">
        <f>'DATOS MENSUALES'!F167</f>
        <v>59.7533778</v>
      </c>
      <c r="H31" s="1">
        <f>'DATOS MENSUALES'!F168</f>
        <v>19.0001577</v>
      </c>
      <c r="I31" s="1">
        <f>'DATOS MENSUALES'!F169</f>
        <v>16.525976099999998</v>
      </c>
      <c r="J31" s="1">
        <f>'DATOS MENSUALES'!F170</f>
        <v>9.806036</v>
      </c>
      <c r="K31" s="1">
        <f>'DATOS MENSUALES'!F171</f>
        <v>3.394794</v>
      </c>
      <c r="L31" s="1">
        <f>'DATOS MENSUALES'!F172</f>
        <v>2.7942263</v>
      </c>
      <c r="M31" s="1">
        <f>'DATOS MENSUALES'!F173</f>
        <v>2.0955242</v>
      </c>
      <c r="N31" s="1">
        <f t="shared" si="12"/>
        <v>305.1218667999999</v>
      </c>
      <c r="O31" s="10"/>
      <c r="P31" s="60">
        <f t="shared" si="13"/>
        <v>43.78805885314623</v>
      </c>
      <c r="Q31" s="60">
        <f t="shared" si="14"/>
        <v>-2110.7065876644288</v>
      </c>
      <c r="R31" s="60">
        <f t="shared" si="15"/>
        <v>598952.4389037264</v>
      </c>
      <c r="S31" s="60">
        <f t="shared" si="16"/>
        <v>-44805.24657537532</v>
      </c>
      <c r="T31" s="60">
        <f t="shared" si="17"/>
        <v>-38923.3339486399</v>
      </c>
      <c r="U31" s="60">
        <f t="shared" si="18"/>
        <v>4247.904637990886</v>
      </c>
      <c r="V31" s="60">
        <f t="shared" si="19"/>
        <v>-1372.7674254478002</v>
      </c>
      <c r="W31" s="60">
        <f t="shared" si="20"/>
        <v>-171.27795483871665</v>
      </c>
      <c r="X31" s="60">
        <f t="shared" si="21"/>
        <v>0.3270279461034189</v>
      </c>
      <c r="Y31" s="60">
        <f t="shared" si="22"/>
        <v>0.004725629196319105</v>
      </c>
      <c r="Z31" s="60">
        <f t="shared" si="23"/>
        <v>2.1423921986867565</v>
      </c>
      <c r="AA31" s="60">
        <f t="shared" si="24"/>
        <v>0.026829095144559792</v>
      </c>
      <c r="AB31" s="60">
        <f t="shared" si="25"/>
        <v>431.5961430471929</v>
      </c>
    </row>
    <row r="32" spans="1:28" ht="12.75">
      <c r="A32" s="12" t="s">
        <v>42</v>
      </c>
      <c r="B32" s="1">
        <f>'DATOS MENSUALES'!F174</f>
        <v>1.3704911000000002</v>
      </c>
      <c r="C32" s="1">
        <f>'DATOS MENSUALES'!F175</f>
        <v>16.505853000000002</v>
      </c>
      <c r="D32" s="1">
        <f>'DATOS MENSUALES'!F176</f>
        <v>18.1072584</v>
      </c>
      <c r="E32" s="1">
        <f>'DATOS MENSUALES'!F177</f>
        <v>68.8387316</v>
      </c>
      <c r="F32" s="1">
        <f>'DATOS MENSUALES'!F178</f>
        <v>149.2599088</v>
      </c>
      <c r="G32" s="1">
        <f>'DATOS MENSUALES'!F179</f>
        <v>122.01479219999999</v>
      </c>
      <c r="H32" s="1">
        <f>'DATOS MENSUALES'!F180</f>
        <v>25.961125600000003</v>
      </c>
      <c r="I32" s="1">
        <f>'DATOS MENSUALES'!F181</f>
        <v>10.42572</v>
      </c>
      <c r="J32" s="1">
        <f>'DATOS MENSUALES'!F182</f>
        <v>7.140661199999999</v>
      </c>
      <c r="K32" s="1">
        <f>'DATOS MENSUALES'!F183</f>
        <v>2.3226372</v>
      </c>
      <c r="L32" s="1">
        <f>'DATOS MENSUALES'!F184</f>
        <v>1.3112336</v>
      </c>
      <c r="M32" s="1">
        <f>'DATOS MENSUALES'!F185</f>
        <v>0.1311924</v>
      </c>
      <c r="N32" s="1">
        <f t="shared" si="12"/>
        <v>423.3896050999999</v>
      </c>
      <c r="O32" s="10"/>
      <c r="P32" s="60">
        <f t="shared" si="13"/>
        <v>-849.146317647644</v>
      </c>
      <c r="Q32" s="60">
        <f t="shared" si="14"/>
        <v>-1862.5197023668263</v>
      </c>
      <c r="R32" s="60">
        <f t="shared" si="15"/>
        <v>-32700.653032424216</v>
      </c>
      <c r="S32" s="60">
        <f t="shared" si="16"/>
        <v>4758.573955261973</v>
      </c>
      <c r="T32" s="60">
        <f t="shared" si="17"/>
        <v>1152524.9270554436</v>
      </c>
      <c r="U32" s="60">
        <f t="shared" si="18"/>
        <v>482938.63894215995</v>
      </c>
      <c r="V32" s="60">
        <f t="shared" si="19"/>
        <v>-71.62387771881649</v>
      </c>
      <c r="W32" s="60">
        <f t="shared" si="20"/>
        <v>-1582.698959725067</v>
      </c>
      <c r="X32" s="60">
        <f t="shared" si="21"/>
        <v>-7.7202844369445245</v>
      </c>
      <c r="Y32" s="60">
        <f t="shared" si="22"/>
        <v>-0.73961188494145</v>
      </c>
      <c r="Z32" s="60">
        <f t="shared" si="23"/>
        <v>-0.007284907393602069</v>
      </c>
      <c r="AA32" s="60">
        <f t="shared" si="24"/>
        <v>-4.6154728718649</v>
      </c>
      <c r="AB32" s="60">
        <f t="shared" si="25"/>
        <v>1992048.3098445858</v>
      </c>
    </row>
    <row r="33" spans="1:28" ht="12.75">
      <c r="A33" s="12" t="s">
        <v>43</v>
      </c>
      <c r="B33" s="1">
        <f>'DATOS MENSUALES'!F186</f>
        <v>3.3992145000000002</v>
      </c>
      <c r="C33" s="1">
        <f>'DATOS MENSUALES'!F187</f>
        <v>72.8798739</v>
      </c>
      <c r="D33" s="1">
        <f>'DATOS MENSUALES'!F188</f>
        <v>63.74965</v>
      </c>
      <c r="E33" s="1">
        <f>'DATOS MENSUALES'!F189</f>
        <v>105.870924</v>
      </c>
      <c r="F33" s="1">
        <f>'DATOS MENSUALES'!F190</f>
        <v>51.157524599999995</v>
      </c>
      <c r="G33" s="1">
        <f>'DATOS MENSUALES'!F191</f>
        <v>98.6353906</v>
      </c>
      <c r="H33" s="1">
        <f>'DATOS MENSUALES'!F192</f>
        <v>52.11638500000001</v>
      </c>
      <c r="I33" s="1">
        <f>'DATOS MENSUALES'!F193</f>
        <v>16.5709358</v>
      </c>
      <c r="J33" s="1">
        <f>'DATOS MENSUALES'!F194</f>
        <v>8.4369714</v>
      </c>
      <c r="K33" s="1">
        <f>'DATOS MENSUALES'!F195</f>
        <v>6.3255324</v>
      </c>
      <c r="L33" s="1">
        <f>'DATOS MENSUALES'!F196</f>
        <v>3.4645009</v>
      </c>
      <c r="M33" s="1">
        <f>'DATOS MENSUALES'!F197</f>
        <v>2.3873265</v>
      </c>
      <c r="N33" s="1">
        <f t="shared" si="12"/>
        <v>484.9942296</v>
      </c>
      <c r="O33" s="10"/>
      <c r="P33" s="60">
        <f t="shared" si="13"/>
        <v>-411.96143281241586</v>
      </c>
      <c r="Q33" s="60">
        <f t="shared" si="14"/>
        <v>85593.42484962883</v>
      </c>
      <c r="R33" s="60">
        <f t="shared" si="15"/>
        <v>2551.320248453752</v>
      </c>
      <c r="S33" s="60">
        <f t="shared" si="16"/>
        <v>156174.385824216</v>
      </c>
      <c r="T33" s="60">
        <f t="shared" si="17"/>
        <v>306.61718770397755</v>
      </c>
      <c r="U33" s="60">
        <f t="shared" si="18"/>
        <v>167078.47898796864</v>
      </c>
      <c r="V33" s="60">
        <f t="shared" si="19"/>
        <v>10651.41043444314</v>
      </c>
      <c r="W33" s="60">
        <f t="shared" si="20"/>
        <v>-167.1516786372387</v>
      </c>
      <c r="X33" s="60">
        <f t="shared" si="21"/>
        <v>-0.3145750378005893</v>
      </c>
      <c r="Y33" s="60">
        <f t="shared" si="22"/>
        <v>29.749192702291687</v>
      </c>
      <c r="Z33" s="60">
        <f t="shared" si="23"/>
        <v>7.522776877368885</v>
      </c>
      <c r="AA33" s="60">
        <f t="shared" si="24"/>
        <v>0.20660113643028344</v>
      </c>
      <c r="AB33" s="60">
        <f t="shared" si="25"/>
        <v>6584367.56770006</v>
      </c>
    </row>
    <row r="34" spans="1:28" ht="12.75">
      <c r="A34" s="12" t="s">
        <v>44</v>
      </c>
      <c r="B34" s="1">
        <f>'DATOS MENSUALES'!F198</f>
        <v>2.9540793</v>
      </c>
      <c r="C34" s="1">
        <f>'DATOS MENSUALES'!F199</f>
        <v>2.1599410000000003</v>
      </c>
      <c r="D34" s="1">
        <f>'DATOS MENSUALES'!F200</f>
        <v>2.2045914</v>
      </c>
      <c r="E34" s="1">
        <f>'DATOS MENSUALES'!F201</f>
        <v>2.714352</v>
      </c>
      <c r="F34" s="1">
        <f>'DATOS MENSUALES'!F202</f>
        <v>35.438467599999996</v>
      </c>
      <c r="G34" s="1">
        <f>'DATOS MENSUALES'!F203</f>
        <v>21.584083</v>
      </c>
      <c r="H34" s="1">
        <f>'DATOS MENSUALES'!F204</f>
        <v>14.9179818</v>
      </c>
      <c r="I34" s="1">
        <f>'DATOS MENSUALES'!F205</f>
        <v>12.8675085</v>
      </c>
      <c r="J34" s="1">
        <f>'DATOS MENSUALES'!F206</f>
        <v>8.2038229</v>
      </c>
      <c r="K34" s="1">
        <f>'DATOS MENSUALES'!F207</f>
        <v>3.2900952</v>
      </c>
      <c r="L34" s="1">
        <f>'DATOS MENSUALES'!F208</f>
        <v>1.58587</v>
      </c>
      <c r="M34" s="1">
        <f>'DATOS MENSUALES'!F209</f>
        <v>1.479116</v>
      </c>
      <c r="N34" s="1">
        <f t="shared" si="12"/>
        <v>109.39990870000001</v>
      </c>
      <c r="O34" s="10"/>
      <c r="P34" s="60">
        <f t="shared" si="13"/>
        <v>-490.40784606510834</v>
      </c>
      <c r="Q34" s="60">
        <f t="shared" si="14"/>
        <v>-18926.475695990495</v>
      </c>
      <c r="R34" s="60">
        <f t="shared" si="15"/>
        <v>-109769.64647766986</v>
      </c>
      <c r="S34" s="60">
        <f t="shared" si="16"/>
        <v>-119855.201933899</v>
      </c>
      <c r="T34" s="60">
        <f t="shared" si="17"/>
        <v>-723.1510094673787</v>
      </c>
      <c r="U34" s="60">
        <f t="shared" si="18"/>
        <v>-10610.145213690512</v>
      </c>
      <c r="V34" s="60">
        <f t="shared" si="19"/>
        <v>-3509.0741202924655</v>
      </c>
      <c r="W34" s="60">
        <f t="shared" si="20"/>
        <v>-781.7320047063279</v>
      </c>
      <c r="X34" s="60">
        <f t="shared" si="21"/>
        <v>-0.7616778407007585</v>
      </c>
      <c r="Y34" s="60">
        <f t="shared" si="22"/>
        <v>0.00025138282948516797</v>
      </c>
      <c r="Z34" s="60">
        <f t="shared" si="23"/>
        <v>0.0005271702461192062</v>
      </c>
      <c r="AA34" s="60">
        <f t="shared" si="24"/>
        <v>-0.031867833461790174</v>
      </c>
      <c r="AB34" s="60">
        <f t="shared" si="25"/>
        <v>-6662160.144494504</v>
      </c>
    </row>
    <row r="35" spans="1:28" ht="12.75">
      <c r="A35" s="12" t="s">
        <v>45</v>
      </c>
      <c r="B35" s="1">
        <f>'DATOS MENSUALES'!F210</f>
        <v>1.1530662</v>
      </c>
      <c r="C35" s="1">
        <f>'DATOS MENSUALES'!F211</f>
        <v>1.6290969999999998</v>
      </c>
      <c r="D35" s="1">
        <f>'DATOS MENSUALES'!F212</f>
        <v>3.6319974999999998</v>
      </c>
      <c r="E35" s="1">
        <f>'DATOS MENSUALES'!F213</f>
        <v>43.248447999999996</v>
      </c>
      <c r="F35" s="1">
        <f>'DATOS MENSUALES'!F214</f>
        <v>136.8557784</v>
      </c>
      <c r="G35" s="1">
        <f>'DATOS MENSUALES'!F215</f>
        <v>178.29156319999998</v>
      </c>
      <c r="H35" s="1">
        <f>'DATOS MENSUALES'!F216</f>
        <v>168.0311527</v>
      </c>
      <c r="I35" s="1">
        <f>'DATOS MENSUALES'!F217</f>
        <v>43.275074000000004</v>
      </c>
      <c r="J35" s="1">
        <f>'DATOS MENSUALES'!F218</f>
        <v>5.9096627999999995</v>
      </c>
      <c r="K35" s="1">
        <f>'DATOS MENSUALES'!F219</f>
        <v>8.8496603</v>
      </c>
      <c r="L35" s="1">
        <f>'DATOS MENSUALES'!F220</f>
        <v>8.835192</v>
      </c>
      <c r="M35" s="1">
        <f>'DATOS MENSUALES'!F221</f>
        <v>8.7425328</v>
      </c>
      <c r="N35" s="1">
        <f t="shared" si="12"/>
        <v>608.4532249</v>
      </c>
      <c r="O35" s="10"/>
      <c r="P35" s="60">
        <f t="shared" si="13"/>
        <v>-908.9900988912177</v>
      </c>
      <c r="Q35" s="60">
        <f t="shared" si="14"/>
        <v>-20080.168500521686</v>
      </c>
      <c r="R35" s="60">
        <f t="shared" si="15"/>
        <v>-100242.14695023805</v>
      </c>
      <c r="S35" s="60">
        <f t="shared" si="16"/>
        <v>-674.5950017559308</v>
      </c>
      <c r="T35" s="60">
        <f t="shared" si="17"/>
        <v>789951.0523923016</v>
      </c>
      <c r="U35" s="60">
        <f t="shared" si="18"/>
        <v>2445837.3202825645</v>
      </c>
      <c r="V35" s="60">
        <f t="shared" si="19"/>
        <v>2623339.5281369854</v>
      </c>
      <c r="W35" s="60">
        <f t="shared" si="20"/>
        <v>9522.187244026916</v>
      </c>
      <c r="X35" s="60">
        <f t="shared" si="21"/>
        <v>-32.99621509727662</v>
      </c>
      <c r="Y35" s="60">
        <f t="shared" si="22"/>
        <v>177.75811163832446</v>
      </c>
      <c r="Z35" s="60">
        <f t="shared" si="23"/>
        <v>393.8496714811179</v>
      </c>
      <c r="AA35" s="60">
        <f t="shared" si="24"/>
        <v>335.17725484685366</v>
      </c>
      <c r="AB35" s="60">
        <f t="shared" si="25"/>
        <v>30047897.536431942</v>
      </c>
    </row>
    <row r="36" spans="1:28" ht="12.75">
      <c r="A36" s="12" t="s">
        <v>46</v>
      </c>
      <c r="B36" s="1">
        <f>'DATOS MENSUALES'!F222</f>
        <v>10.152205499999999</v>
      </c>
      <c r="C36" s="1">
        <f>'DATOS MENSUALES'!F223</f>
        <v>8.8051392</v>
      </c>
      <c r="D36" s="1">
        <f>'DATOS MENSUALES'!F224</f>
        <v>85.1368352</v>
      </c>
      <c r="E36" s="1">
        <f>'DATOS MENSUALES'!F225</f>
        <v>20.019285000000004</v>
      </c>
      <c r="F36" s="1">
        <f>'DATOS MENSUALES'!F226</f>
        <v>52.7160744</v>
      </c>
      <c r="G36" s="1">
        <f>'DATOS MENSUALES'!F227</f>
        <v>145.7083224</v>
      </c>
      <c r="H36" s="1">
        <f>'DATOS MENSUALES'!F228</f>
        <v>14.6015883</v>
      </c>
      <c r="I36" s="1">
        <f>'DATOS MENSUALES'!F229</f>
        <v>11.658069600000001</v>
      </c>
      <c r="J36" s="1">
        <f>'DATOS MENSUALES'!F230</f>
        <v>8.6906932</v>
      </c>
      <c r="K36" s="1">
        <f>'DATOS MENSUALES'!F231</f>
        <v>6.8287384</v>
      </c>
      <c r="L36" s="1">
        <f>'DATOS MENSUALES'!F232</f>
        <v>5.7794814</v>
      </c>
      <c r="M36" s="1">
        <f>'DATOS MENSUALES'!F233</f>
        <v>0.9404388</v>
      </c>
      <c r="N36" s="1">
        <f t="shared" si="12"/>
        <v>371.0368714</v>
      </c>
      <c r="O36" s="10"/>
      <c r="P36" s="60">
        <f t="shared" si="13"/>
        <v>-0.3253706025963997</v>
      </c>
      <c r="Q36" s="60">
        <f t="shared" si="14"/>
        <v>-8005.226032108122</v>
      </c>
      <c r="R36" s="60">
        <f t="shared" si="15"/>
        <v>43064.59522069227</v>
      </c>
      <c r="S36" s="60">
        <f t="shared" si="16"/>
        <v>-32766.345634823996</v>
      </c>
      <c r="T36" s="60">
        <f t="shared" si="17"/>
        <v>572.1469668926751</v>
      </c>
      <c r="U36" s="60">
        <f t="shared" si="18"/>
        <v>1065907.3675827712</v>
      </c>
      <c r="V36" s="60">
        <f t="shared" si="19"/>
        <v>-3732.854223547614</v>
      </c>
      <c r="W36" s="60">
        <f t="shared" si="20"/>
        <v>-1131.825871138275</v>
      </c>
      <c r="X36" s="60">
        <f t="shared" si="21"/>
        <v>-0.07751655060712395</v>
      </c>
      <c r="Y36" s="60">
        <f t="shared" si="22"/>
        <v>46.724275040493474</v>
      </c>
      <c r="Z36" s="60">
        <f t="shared" si="23"/>
        <v>78.09506769529733</v>
      </c>
      <c r="AA36" s="60">
        <f t="shared" si="24"/>
        <v>-0.6266061066365551</v>
      </c>
      <c r="AB36" s="60">
        <f t="shared" si="25"/>
        <v>396614.5844613366</v>
      </c>
    </row>
    <row r="37" spans="1:28" ht="12.75">
      <c r="A37" s="12" t="s">
        <v>47</v>
      </c>
      <c r="B37" s="1">
        <f>'DATOS MENSUALES'!F234</f>
        <v>15.413179200000002</v>
      </c>
      <c r="C37" s="1">
        <f>'DATOS MENSUALES'!F235</f>
        <v>75.46316999999999</v>
      </c>
      <c r="D37" s="1">
        <f>'DATOS MENSUALES'!F236</f>
        <v>122.73364380000001</v>
      </c>
      <c r="E37" s="1">
        <f>'DATOS MENSUALES'!F237</f>
        <v>60.31042430000001</v>
      </c>
      <c r="F37" s="1">
        <f>'DATOS MENSUALES'!F238</f>
        <v>188.54259439999998</v>
      </c>
      <c r="G37" s="1">
        <f>'DATOS MENSUALES'!F239</f>
        <v>72.6155378</v>
      </c>
      <c r="H37" s="1">
        <f>'DATOS MENSUALES'!F240</f>
        <v>56.5525444</v>
      </c>
      <c r="I37" s="1">
        <f>'DATOS MENSUALES'!F241</f>
        <v>39.5657808</v>
      </c>
      <c r="J37" s="1">
        <f>'DATOS MENSUALES'!F242</f>
        <v>13.824464800000001</v>
      </c>
      <c r="K37" s="1">
        <f>'DATOS MENSUALES'!F243</f>
        <v>1.8407200000000001</v>
      </c>
      <c r="L37" s="1">
        <f>'DATOS MENSUALES'!F244</f>
        <v>0.31024</v>
      </c>
      <c r="M37" s="1">
        <f>'DATOS MENSUALES'!F245</f>
        <v>0.992136</v>
      </c>
      <c r="N37" s="1">
        <f t="shared" si="12"/>
        <v>648.1644355</v>
      </c>
      <c r="O37" s="10"/>
      <c r="P37" s="60">
        <f t="shared" si="13"/>
        <v>95.64325003663335</v>
      </c>
      <c r="Q37" s="60">
        <f t="shared" si="14"/>
        <v>101544.78560721694</v>
      </c>
      <c r="R37" s="60">
        <f t="shared" si="15"/>
        <v>383421.78589689743</v>
      </c>
      <c r="S37" s="60">
        <f t="shared" si="16"/>
        <v>570.0687830242626</v>
      </c>
      <c r="T37" s="60">
        <f t="shared" si="17"/>
        <v>2993969.9929744243</v>
      </c>
      <c r="U37" s="60">
        <f t="shared" si="18"/>
        <v>24534.503564618015</v>
      </c>
      <c r="V37" s="60">
        <f t="shared" si="19"/>
        <v>18480.37696733553</v>
      </c>
      <c r="W37" s="60">
        <f t="shared" si="20"/>
        <v>5346.797830217644</v>
      </c>
      <c r="X37" s="60">
        <f t="shared" si="21"/>
        <v>104.31352587921359</v>
      </c>
      <c r="Y37" s="60">
        <f t="shared" si="22"/>
        <v>-2.66401762364794</v>
      </c>
      <c r="Z37" s="60">
        <f t="shared" si="23"/>
        <v>-1.7058368965072663</v>
      </c>
      <c r="AA37" s="60">
        <f t="shared" si="24"/>
        <v>-0.5197621394389529</v>
      </c>
      <c r="AB37" s="60">
        <f t="shared" si="25"/>
        <v>43095781.81466208</v>
      </c>
    </row>
    <row r="38" spans="1:28" ht="12.75">
      <c r="A38" s="12" t="s">
        <v>48</v>
      </c>
      <c r="B38" s="1">
        <f>'DATOS MENSUALES'!F246</f>
        <v>86.8579248</v>
      </c>
      <c r="C38" s="1">
        <f>'DATOS MENSUALES'!F247</f>
        <v>115.71446879999999</v>
      </c>
      <c r="D38" s="1">
        <f>'DATOS MENSUALES'!F248</f>
        <v>59.2674434</v>
      </c>
      <c r="E38" s="1">
        <f>'DATOS MENSUALES'!F249</f>
        <v>53.70169940000001</v>
      </c>
      <c r="F38" s="1">
        <f>'DATOS MENSUALES'!F250</f>
        <v>19.604851200000002</v>
      </c>
      <c r="G38" s="1">
        <f>'DATOS MENSUALES'!F251</f>
        <v>15.6549693</v>
      </c>
      <c r="H38" s="1">
        <f>'DATOS MENSUALES'!F252</f>
        <v>27.860962200000003</v>
      </c>
      <c r="I38" s="1">
        <f>'DATOS MENSUALES'!F253</f>
        <v>19.121872000000003</v>
      </c>
      <c r="J38" s="1">
        <f>'DATOS MENSUALES'!F254</f>
        <v>12.972536499999999</v>
      </c>
      <c r="K38" s="1">
        <f>'DATOS MENSUALES'!F255</f>
        <v>4.3716036</v>
      </c>
      <c r="L38" s="1">
        <f>'DATOS MENSUALES'!F256</f>
        <v>0.4388438</v>
      </c>
      <c r="M38" s="1">
        <f>'DATOS MENSUALES'!F257</f>
        <v>1.4063656</v>
      </c>
      <c r="N38" s="1">
        <f t="shared" si="12"/>
        <v>416.9735406</v>
      </c>
      <c r="O38" s="10"/>
      <c r="P38" s="60">
        <f t="shared" si="13"/>
        <v>439286.65391813626</v>
      </c>
      <c r="Q38" s="60">
        <f t="shared" si="14"/>
        <v>656347.6350411852</v>
      </c>
      <c r="R38" s="60">
        <f t="shared" si="15"/>
        <v>774.157456009583</v>
      </c>
      <c r="S38" s="60">
        <f t="shared" si="16"/>
        <v>4.766679102235066</v>
      </c>
      <c r="T38" s="60">
        <f t="shared" si="17"/>
        <v>-15270.49378213881</v>
      </c>
      <c r="U38" s="60">
        <f t="shared" si="18"/>
        <v>-21724.673365956074</v>
      </c>
      <c r="V38" s="60">
        <f t="shared" si="19"/>
        <v>-11.437379249085165</v>
      </c>
      <c r="W38" s="60">
        <f t="shared" si="20"/>
        <v>-25.871538721883134</v>
      </c>
      <c r="X38" s="60">
        <f t="shared" si="21"/>
        <v>57.309851359361055</v>
      </c>
      <c r="Y38" s="60">
        <f t="shared" si="22"/>
        <v>1.4996310829588342</v>
      </c>
      <c r="Z38" s="60">
        <f t="shared" si="23"/>
        <v>-1.2121866825189727</v>
      </c>
      <c r="AA38" s="60">
        <f t="shared" si="24"/>
        <v>-0.05922456011171145</v>
      </c>
      <c r="AB38" s="60">
        <f t="shared" si="25"/>
        <v>1702587.6480861309</v>
      </c>
    </row>
    <row r="39" spans="1:28" ht="12.75">
      <c r="A39" s="12" t="s">
        <v>49</v>
      </c>
      <c r="B39" s="1">
        <f>'DATOS MENSUALES'!F258</f>
        <v>5.955741</v>
      </c>
      <c r="C39" s="1">
        <f>'DATOS MENSUALES'!F259</f>
        <v>54.271633</v>
      </c>
      <c r="D39" s="1">
        <f>'DATOS MENSUALES'!F260</f>
        <v>38.0425122</v>
      </c>
      <c r="E39" s="1">
        <f>'DATOS MENSUALES'!F261</f>
        <v>30.383100000000002</v>
      </c>
      <c r="F39" s="1">
        <f>'DATOS MENSUALES'!F262</f>
        <v>2.3411388</v>
      </c>
      <c r="G39" s="1">
        <f>'DATOS MENSUALES'!F263</f>
        <v>40.6411848</v>
      </c>
      <c r="H39" s="1">
        <f>'DATOS MENSUALES'!F264</f>
        <v>4.977005699999999</v>
      </c>
      <c r="I39" s="1">
        <f>'DATOS MENSUALES'!F265</f>
        <v>1.6574282999999999</v>
      </c>
      <c r="J39" s="1">
        <f>'DATOS MENSUALES'!F266</f>
        <v>0.2197029</v>
      </c>
      <c r="K39" s="1">
        <f>'DATOS MENSUALES'!F267</f>
        <v>4.4546183</v>
      </c>
      <c r="L39" s="1">
        <f>'DATOS MENSUALES'!F268</f>
        <v>3.5292</v>
      </c>
      <c r="M39" s="1">
        <f>'DATOS MENSUALES'!F269</f>
        <v>3.4601766</v>
      </c>
      <c r="N39" s="1">
        <f t="shared" si="12"/>
        <v>189.9334416</v>
      </c>
      <c r="O39" s="10"/>
      <c r="P39" s="60">
        <f t="shared" si="13"/>
        <v>-116.51889793504381</v>
      </c>
      <c r="Q39" s="60">
        <f t="shared" si="14"/>
        <v>16507.62866203991</v>
      </c>
      <c r="R39" s="60">
        <f t="shared" si="15"/>
        <v>-1746.5592457564917</v>
      </c>
      <c r="S39" s="60">
        <f t="shared" si="16"/>
        <v>-10127.672022701932</v>
      </c>
      <c r="T39" s="60">
        <f t="shared" si="17"/>
        <v>-74476.01922633871</v>
      </c>
      <c r="U39" s="60">
        <f t="shared" si="18"/>
        <v>-24.815233738514912</v>
      </c>
      <c r="V39" s="60">
        <f t="shared" si="19"/>
        <v>-15883.343567911772</v>
      </c>
      <c r="W39" s="60">
        <f t="shared" si="20"/>
        <v>-8517.22607731656</v>
      </c>
      <c r="X39" s="60">
        <f t="shared" si="21"/>
        <v>-704.3445970267671</v>
      </c>
      <c r="Y39" s="60">
        <f t="shared" si="22"/>
        <v>1.8501540044458191</v>
      </c>
      <c r="Z39" s="60">
        <f t="shared" si="23"/>
        <v>8.292851750335396</v>
      </c>
      <c r="AA39" s="60">
        <f t="shared" si="24"/>
        <v>4.607593120481933</v>
      </c>
      <c r="AB39" s="60">
        <f t="shared" si="25"/>
        <v>-1246852.891142767</v>
      </c>
    </row>
    <row r="40" spans="1:28" ht="12.75">
      <c r="A40" s="12" t="s">
        <v>50</v>
      </c>
      <c r="B40" s="1">
        <f>'DATOS MENSUALES'!F270</f>
        <v>3.2997243000000003</v>
      </c>
      <c r="C40" s="1">
        <f>'DATOS MENSUALES'!F271</f>
        <v>5.0168838000000004</v>
      </c>
      <c r="D40" s="1">
        <f>'DATOS MENSUALES'!F272</f>
        <v>2.8418202</v>
      </c>
      <c r="E40" s="1">
        <f>'DATOS MENSUALES'!F273</f>
        <v>94.7720928</v>
      </c>
      <c r="F40" s="1">
        <f>'DATOS MENSUALES'!F274</f>
        <v>24.0690726</v>
      </c>
      <c r="G40" s="1">
        <f>'DATOS MENSUALES'!F275</f>
        <v>40.551225</v>
      </c>
      <c r="H40" s="1">
        <f>'DATOS MENSUALES'!F276</f>
        <v>50.7067407</v>
      </c>
      <c r="I40" s="1">
        <f>'DATOS MENSUALES'!F277</f>
        <v>2.50624</v>
      </c>
      <c r="J40" s="1">
        <f>'DATOS MENSUALES'!F278</f>
        <v>1.414916</v>
      </c>
      <c r="K40" s="1">
        <f>'DATOS MENSUALES'!F279</f>
        <v>4.7529045</v>
      </c>
      <c r="L40" s="1">
        <f>'DATOS MENSUALES'!F280</f>
        <v>3.7171056000000005</v>
      </c>
      <c r="M40" s="1">
        <f>'DATOS MENSUALES'!F281</f>
        <v>3.2466243</v>
      </c>
      <c r="N40" s="1">
        <f t="shared" si="12"/>
        <v>236.8953498</v>
      </c>
      <c r="O40" s="10"/>
      <c r="P40" s="60">
        <f t="shared" si="13"/>
        <v>-428.70828718979146</v>
      </c>
      <c r="Q40" s="60">
        <f t="shared" si="14"/>
        <v>-13468.71703894413</v>
      </c>
      <c r="R40" s="60">
        <f t="shared" si="15"/>
        <v>-105445.05130584464</v>
      </c>
      <c r="S40" s="60">
        <f t="shared" si="16"/>
        <v>78146.64524434527</v>
      </c>
      <c r="T40" s="60">
        <f t="shared" si="17"/>
        <v>-8421.50594388396</v>
      </c>
      <c r="U40" s="60">
        <f t="shared" si="18"/>
        <v>-27.182830003909487</v>
      </c>
      <c r="V40" s="60">
        <f t="shared" si="19"/>
        <v>8732.531194487105</v>
      </c>
      <c r="W40" s="60">
        <f t="shared" si="20"/>
        <v>-7498.73882489307</v>
      </c>
      <c r="X40" s="60">
        <f t="shared" si="21"/>
        <v>-456.9170394914783</v>
      </c>
      <c r="Y40" s="60">
        <f t="shared" si="22"/>
        <v>3.553009729864028</v>
      </c>
      <c r="Z40" s="60">
        <f t="shared" si="23"/>
        <v>10.823456927392522</v>
      </c>
      <c r="AA40" s="60">
        <f t="shared" si="24"/>
        <v>3.0515638435375734</v>
      </c>
      <c r="AB40" s="60">
        <f t="shared" si="25"/>
        <v>-223309.8933793465</v>
      </c>
    </row>
    <row r="41" spans="1:28" ht="12.75">
      <c r="A41" s="12" t="s">
        <v>51</v>
      </c>
      <c r="B41" s="1">
        <f>'DATOS MENSUALES'!F282</f>
        <v>3.1321556</v>
      </c>
      <c r="C41" s="1">
        <f>'DATOS MENSUALES'!F283</f>
        <v>101.19806510000001</v>
      </c>
      <c r="D41" s="1">
        <f>'DATOS MENSUALES'!F284</f>
        <v>75.193207</v>
      </c>
      <c r="E41" s="1">
        <f>'DATOS MENSUALES'!F285</f>
        <v>4.23808</v>
      </c>
      <c r="F41" s="1">
        <f>'DATOS MENSUALES'!F286</f>
        <v>5.244448</v>
      </c>
      <c r="G41" s="1">
        <f>'DATOS MENSUALES'!F287</f>
        <v>66.9084283</v>
      </c>
      <c r="H41" s="1">
        <f>'DATOS MENSUALES'!F288</f>
        <v>1.546896</v>
      </c>
      <c r="I41" s="1">
        <f>'DATOS MENSUALES'!F289</f>
        <v>8.043745</v>
      </c>
      <c r="J41" s="1">
        <f>'DATOS MENSUALES'!F290</f>
        <v>6.3028984</v>
      </c>
      <c r="K41" s="1">
        <f>'DATOS MENSUALES'!F291</f>
        <v>4.5537269</v>
      </c>
      <c r="L41" s="1">
        <f>'DATOS MENSUALES'!F292</f>
        <v>3.5742251999999994</v>
      </c>
      <c r="M41" s="1">
        <f>'DATOS MENSUALES'!F293</f>
        <v>3.56773</v>
      </c>
      <c r="N41" s="1">
        <f t="shared" si="12"/>
        <v>283.5036055</v>
      </c>
      <c r="O41" s="10"/>
      <c r="P41" s="60">
        <f t="shared" si="13"/>
        <v>-457.9299138383835</v>
      </c>
      <c r="Q41" s="60">
        <f t="shared" si="14"/>
        <v>379323.7410542086</v>
      </c>
      <c r="R41" s="60">
        <f t="shared" si="15"/>
        <v>15828.161362528526</v>
      </c>
      <c r="S41" s="60">
        <f t="shared" si="16"/>
        <v>-109082.88346120273</v>
      </c>
      <c r="T41" s="60">
        <f t="shared" si="17"/>
        <v>-60097.56696857142</v>
      </c>
      <c r="U41" s="60">
        <f t="shared" si="18"/>
        <v>12731.676606720555</v>
      </c>
      <c r="V41" s="60">
        <f t="shared" si="19"/>
        <v>-23313.115255322235</v>
      </c>
      <c r="W41" s="60">
        <f t="shared" si="20"/>
        <v>-2765.0664260508</v>
      </c>
      <c r="X41" s="60">
        <f t="shared" si="21"/>
        <v>-22.28711272807263</v>
      </c>
      <c r="Y41" s="60">
        <f t="shared" si="22"/>
        <v>2.3353990101778015</v>
      </c>
      <c r="Z41" s="60">
        <f t="shared" si="23"/>
        <v>8.858662230640672</v>
      </c>
      <c r="AA41" s="60">
        <f t="shared" si="24"/>
        <v>5.5600159748515114</v>
      </c>
      <c r="AB41" s="60">
        <f t="shared" si="25"/>
        <v>-2780.0787335704254</v>
      </c>
    </row>
    <row r="42" spans="1:28" ht="12.75">
      <c r="A42" s="12" t="s">
        <v>52</v>
      </c>
      <c r="B42" s="1">
        <f>'DATOS MENSUALES'!F294</f>
        <v>0.570152</v>
      </c>
      <c r="C42" s="1">
        <f>'DATOS MENSUALES'!F295</f>
        <v>8.526519</v>
      </c>
      <c r="D42" s="1">
        <f>'DATOS MENSUALES'!F296</f>
        <v>3.5596550000000002</v>
      </c>
      <c r="E42" s="1">
        <f>'DATOS MENSUALES'!F297</f>
        <v>12.401792700000001</v>
      </c>
      <c r="F42" s="1">
        <f>'DATOS MENSUALES'!F298</f>
        <v>10.274508</v>
      </c>
      <c r="G42" s="1">
        <f>'DATOS MENSUALES'!F299</f>
        <v>23.3421909</v>
      </c>
      <c r="H42" s="1">
        <f>'DATOS MENSUALES'!F300</f>
        <v>6.0573916</v>
      </c>
      <c r="I42" s="1">
        <f>'DATOS MENSUALES'!F301</f>
        <v>2.5771473</v>
      </c>
      <c r="J42" s="1">
        <f>'DATOS MENSUALES'!F302</f>
        <v>3.1871405999999998</v>
      </c>
      <c r="K42" s="1">
        <f>'DATOS MENSUALES'!F303</f>
        <v>1.1320848000000001</v>
      </c>
      <c r="L42" s="1">
        <f>'DATOS MENSUALES'!F304</f>
        <v>0.31799599999999995</v>
      </c>
      <c r="M42" s="1">
        <f>'DATOS MENSUALES'!F305</f>
        <v>1.6426211999999998</v>
      </c>
      <c r="N42" s="1">
        <f t="shared" si="12"/>
        <v>73.5891991</v>
      </c>
      <c r="O42" s="10"/>
      <c r="P42" s="60">
        <f t="shared" si="13"/>
        <v>-1083.1589581725118</v>
      </c>
      <c r="Q42" s="60">
        <f t="shared" si="14"/>
        <v>-8344.396260100384</v>
      </c>
      <c r="R42" s="60">
        <f t="shared" si="15"/>
        <v>-100711.20273776594</v>
      </c>
      <c r="S42" s="60">
        <f t="shared" si="16"/>
        <v>-62178.92877925283</v>
      </c>
      <c r="T42" s="60">
        <f t="shared" si="17"/>
        <v>-39790.91010242072</v>
      </c>
      <c r="U42" s="60">
        <f t="shared" si="18"/>
        <v>-8261.75240246227</v>
      </c>
      <c r="V42" s="60">
        <f t="shared" si="19"/>
        <v>-13922.113533499265</v>
      </c>
      <c r="W42" s="60">
        <f t="shared" si="20"/>
        <v>-7417.537440209593</v>
      </c>
      <c r="X42" s="60">
        <f t="shared" si="21"/>
        <v>-208.52088355838416</v>
      </c>
      <c r="Y42" s="60">
        <f t="shared" si="22"/>
        <v>-9.193669804693496</v>
      </c>
      <c r="Z42" s="60">
        <f t="shared" si="23"/>
        <v>-1.6728332510205384</v>
      </c>
      <c r="AA42" s="60">
        <f t="shared" si="24"/>
        <v>-0.0036194441316608475</v>
      </c>
      <c r="AB42" s="60">
        <f t="shared" si="25"/>
        <v>-11235736.139228433</v>
      </c>
    </row>
    <row r="43" spans="1:28" ht="12.75">
      <c r="A43" s="12" t="s">
        <v>53</v>
      </c>
      <c r="B43" s="1">
        <f>'DATOS MENSUALES'!F306</f>
        <v>60.7916</v>
      </c>
      <c r="C43" s="1">
        <f>'DATOS MENSUALES'!F307</f>
        <v>117.8450149</v>
      </c>
      <c r="D43" s="1">
        <f>'DATOS MENSUALES'!F308</f>
        <v>64.571346</v>
      </c>
      <c r="E43" s="1">
        <f>'DATOS MENSUALES'!F309</f>
        <v>129.32402560000003</v>
      </c>
      <c r="F43" s="1">
        <f>'DATOS MENSUALES'!F310</f>
        <v>155.135201</v>
      </c>
      <c r="G43" s="1">
        <f>'DATOS MENSUALES'!F311</f>
        <v>43.8569204</v>
      </c>
      <c r="H43" s="1">
        <f>'DATOS MENSUALES'!F312</f>
        <v>15.456709200000002</v>
      </c>
      <c r="I43" s="1">
        <f>'DATOS MENSUALES'!F313</f>
        <v>1.7959886</v>
      </c>
      <c r="J43" s="1">
        <f>'DATOS MENSUALES'!F314</f>
        <v>2.4088749999999997</v>
      </c>
      <c r="K43" s="1">
        <f>'DATOS MENSUALES'!F315</f>
        <v>0.4474579000000001</v>
      </c>
      <c r="L43" s="1">
        <f>'DATOS MENSUALES'!F316</f>
        <v>2.070464</v>
      </c>
      <c r="M43" s="1">
        <f>'DATOS MENSUALES'!F317</f>
        <v>0.7297406999999999</v>
      </c>
      <c r="N43" s="1">
        <f t="shared" si="12"/>
        <v>594.4333432999999</v>
      </c>
      <c r="O43" s="10"/>
      <c r="P43" s="60">
        <f t="shared" si="13"/>
        <v>124637.34251486884</v>
      </c>
      <c r="Q43" s="60">
        <f t="shared" si="14"/>
        <v>705813.4372264325</v>
      </c>
      <c r="R43" s="60">
        <f t="shared" si="15"/>
        <v>3039.819062057647</v>
      </c>
      <c r="S43" s="60">
        <f t="shared" si="16"/>
        <v>461984.55662952905</v>
      </c>
      <c r="T43" s="60">
        <f t="shared" si="17"/>
        <v>1357339.3670530936</v>
      </c>
      <c r="U43" s="60">
        <f t="shared" si="18"/>
        <v>0.02671458094995498</v>
      </c>
      <c r="V43" s="60">
        <f t="shared" si="19"/>
        <v>-3148.9397738882717</v>
      </c>
      <c r="W43" s="60">
        <f t="shared" si="20"/>
        <v>-8345.035689659428</v>
      </c>
      <c r="X43" s="60">
        <f t="shared" si="21"/>
        <v>-301.8685781663617</v>
      </c>
      <c r="Y43" s="60">
        <f t="shared" si="22"/>
        <v>-21.473948110609044</v>
      </c>
      <c r="Z43" s="60">
        <f t="shared" si="23"/>
        <v>0.18072287184265134</v>
      </c>
      <c r="AA43" s="60">
        <f t="shared" si="24"/>
        <v>-1.2127804352863636</v>
      </c>
      <c r="AB43" s="60">
        <f t="shared" si="25"/>
        <v>26163328.656526186</v>
      </c>
    </row>
    <row r="44" spans="1:28" ht="12.75">
      <c r="A44" s="12" t="s">
        <v>54</v>
      </c>
      <c r="B44" s="1">
        <f>'DATOS MENSUALES'!F318</f>
        <v>38.7437906</v>
      </c>
      <c r="C44" s="1">
        <f>'DATOS MENSUALES'!F319</f>
        <v>8.48325</v>
      </c>
      <c r="D44" s="1">
        <f>'DATOS MENSUALES'!F320</f>
        <v>2.7425928</v>
      </c>
      <c r="E44" s="1">
        <f>'DATOS MENSUALES'!F321</f>
        <v>6.943872</v>
      </c>
      <c r="F44" s="1">
        <f>'DATOS MENSUALES'!F322</f>
        <v>15.3879306</v>
      </c>
      <c r="G44" s="1">
        <f>'DATOS MENSUALES'!F323</f>
        <v>19.3641636</v>
      </c>
      <c r="H44" s="1">
        <f>'DATOS MENSUALES'!F324</f>
        <v>2.6110868</v>
      </c>
      <c r="I44" s="1">
        <f>'DATOS MENSUALES'!F325</f>
        <v>6.987275899999999</v>
      </c>
      <c r="J44" s="1">
        <f>'DATOS MENSUALES'!F326</f>
        <v>2.99376</v>
      </c>
      <c r="K44" s="1">
        <f>'DATOS MENSUALES'!F327</f>
        <v>0.564876</v>
      </c>
      <c r="L44" s="1">
        <f>'DATOS MENSUALES'!F328</f>
        <v>0.11088</v>
      </c>
      <c r="M44" s="1">
        <f>'DATOS MENSUALES'!F329</f>
        <v>0.0374418</v>
      </c>
      <c r="N44" s="1">
        <f t="shared" si="12"/>
        <v>104.97092009999997</v>
      </c>
      <c r="O44" s="10"/>
      <c r="P44" s="60">
        <f t="shared" si="13"/>
        <v>21726.489393294712</v>
      </c>
      <c r="Q44" s="60">
        <f t="shared" si="14"/>
        <v>-8397.912738760697</v>
      </c>
      <c r="R44" s="60">
        <f t="shared" si="15"/>
        <v>-106110.85905925902</v>
      </c>
      <c r="S44" s="60">
        <f t="shared" si="16"/>
        <v>-91580.61960289674</v>
      </c>
      <c r="T44" s="60">
        <f t="shared" si="17"/>
        <v>-24455.673966106115</v>
      </c>
      <c r="U44" s="60">
        <f t="shared" si="18"/>
        <v>-14161.628888261022</v>
      </c>
      <c r="V44" s="60">
        <f t="shared" si="19"/>
        <v>-20803.567774069685</v>
      </c>
      <c r="W44" s="60">
        <f t="shared" si="20"/>
        <v>-3437.621778574321</v>
      </c>
      <c r="X44" s="60">
        <f t="shared" si="21"/>
        <v>-229.59355722326146</v>
      </c>
      <c r="Y44" s="60">
        <f t="shared" si="22"/>
        <v>-18.86586078133503</v>
      </c>
      <c r="Z44" s="60">
        <f t="shared" si="23"/>
        <v>-2.7100811819010127</v>
      </c>
      <c r="AA44" s="60">
        <f t="shared" si="24"/>
        <v>-5.439859439894169</v>
      </c>
      <c r="AB44" s="60">
        <f t="shared" si="25"/>
        <v>-7143758.256237454</v>
      </c>
    </row>
    <row r="45" spans="1:28" ht="12.75">
      <c r="A45" s="12" t="s">
        <v>55</v>
      </c>
      <c r="B45" s="1">
        <f>'DATOS MENSUALES'!F330</f>
        <v>1.8072652</v>
      </c>
      <c r="C45" s="1">
        <f>'DATOS MENSUALES'!F331</f>
        <v>12.216139599999998</v>
      </c>
      <c r="D45" s="1">
        <f>'DATOS MENSUALES'!F332</f>
        <v>1.639428</v>
      </c>
      <c r="E45" s="1">
        <f>'DATOS MENSUALES'!F333</f>
        <v>0.881256</v>
      </c>
      <c r="F45" s="1">
        <f>'DATOS MENSUALES'!F334</f>
        <v>47.5237325</v>
      </c>
      <c r="G45" s="1">
        <f>'DATOS MENSUALES'!F335</f>
        <v>61.1054456</v>
      </c>
      <c r="H45" s="1">
        <f>'DATOS MENSUALES'!F336</f>
        <v>75.33246</v>
      </c>
      <c r="I45" s="1">
        <f>'DATOS MENSUALES'!F337</f>
        <v>8.1123063</v>
      </c>
      <c r="J45" s="1">
        <f>'DATOS MENSUALES'!F338</f>
        <v>3.9852522</v>
      </c>
      <c r="K45" s="1">
        <f>'DATOS MENSUALES'!F339</f>
        <v>3.1256472</v>
      </c>
      <c r="L45" s="1">
        <f>'DATOS MENSUALES'!F340</f>
        <v>2.6670945999999995</v>
      </c>
      <c r="M45" s="1">
        <f>'DATOS MENSUALES'!F341</f>
        <v>2.0677605</v>
      </c>
      <c r="N45" s="1">
        <f t="shared" si="12"/>
        <v>220.46378769999998</v>
      </c>
      <c r="O45" s="10"/>
      <c r="P45" s="60">
        <f t="shared" si="13"/>
        <v>-736.9838100978839</v>
      </c>
      <c r="Q45" s="60">
        <f t="shared" si="14"/>
        <v>-4568.803818731337</v>
      </c>
      <c r="R45" s="60">
        <f t="shared" si="15"/>
        <v>-113702.72786992817</v>
      </c>
      <c r="S45" s="60">
        <f t="shared" si="16"/>
        <v>-133726.7329180713</v>
      </c>
      <c r="T45" s="60">
        <f t="shared" si="17"/>
        <v>30.062809548669392</v>
      </c>
      <c r="U45" s="60">
        <f t="shared" si="18"/>
        <v>5403.101249681769</v>
      </c>
      <c r="V45" s="60">
        <f t="shared" si="19"/>
        <v>92458.37407912168</v>
      </c>
      <c r="W45" s="60">
        <f t="shared" si="20"/>
        <v>-2724.7439193022897</v>
      </c>
      <c r="X45" s="60">
        <f t="shared" si="21"/>
        <v>-135.14961973400935</v>
      </c>
      <c r="Y45" s="60">
        <f t="shared" si="22"/>
        <v>-0.0010406181801615245</v>
      </c>
      <c r="Z45" s="60">
        <f t="shared" si="23"/>
        <v>1.5690120428710326</v>
      </c>
      <c r="AA45" s="60">
        <f t="shared" si="24"/>
        <v>0.02003543560431484</v>
      </c>
      <c r="AB45" s="60">
        <f t="shared" si="25"/>
        <v>-458330.22551518906</v>
      </c>
    </row>
    <row r="46" spans="1:28" ht="12.75">
      <c r="A46" s="12" t="s">
        <v>56</v>
      </c>
      <c r="B46" s="1">
        <f>'DATOS MENSUALES'!F342</f>
        <v>4.04865</v>
      </c>
      <c r="C46" s="1">
        <f>'DATOS MENSUALES'!F343</f>
        <v>8.5190465</v>
      </c>
      <c r="D46" s="1">
        <f>'DATOS MENSUALES'!F344</f>
        <v>1.9970748</v>
      </c>
      <c r="E46" s="1">
        <f>'DATOS MENSUALES'!F345</f>
        <v>0.279005</v>
      </c>
      <c r="F46" s="1">
        <f>'DATOS MENSUALES'!F346</f>
        <v>0.12394000000000001</v>
      </c>
      <c r="G46" s="1">
        <f>'DATOS MENSUALES'!F347</f>
        <v>45.3750084</v>
      </c>
      <c r="H46" s="1">
        <f>'DATOS MENSUALES'!F348</f>
        <v>49.5093016</v>
      </c>
      <c r="I46" s="1">
        <f>'DATOS MENSUALES'!F349</f>
        <v>27.516399299999996</v>
      </c>
      <c r="J46" s="1">
        <f>'DATOS MENSUALES'!F350</f>
        <v>4.1461686</v>
      </c>
      <c r="K46" s="1">
        <f>'DATOS MENSUALES'!F351</f>
        <v>1.984851</v>
      </c>
      <c r="L46" s="1">
        <f>'DATOS MENSUALES'!F352</f>
        <v>0.2187115</v>
      </c>
      <c r="M46" s="1">
        <f>'DATOS MENSUALES'!F353</f>
        <v>0.46941900000000003</v>
      </c>
      <c r="N46" s="1">
        <f t="shared" si="12"/>
        <v>144.1875757</v>
      </c>
      <c r="O46" s="10"/>
      <c r="P46" s="60">
        <f t="shared" si="13"/>
        <v>-313.23375957963003</v>
      </c>
      <c r="Q46" s="60">
        <f t="shared" si="14"/>
        <v>-8353.622196319984</v>
      </c>
      <c r="R46" s="60">
        <f t="shared" si="15"/>
        <v>-111203.07649497896</v>
      </c>
      <c r="S46" s="60">
        <f t="shared" si="16"/>
        <v>-138507.33168309546</v>
      </c>
      <c r="T46" s="60">
        <f t="shared" si="17"/>
        <v>-86881.75844775392</v>
      </c>
      <c r="U46" s="60">
        <f t="shared" si="18"/>
        <v>5.999074378275337</v>
      </c>
      <c r="V46" s="60">
        <f t="shared" si="19"/>
        <v>7296.039261421453</v>
      </c>
      <c r="W46" s="60">
        <f t="shared" si="20"/>
        <v>160.71574679620016</v>
      </c>
      <c r="X46" s="60">
        <f t="shared" si="21"/>
        <v>-122.83061464800106</v>
      </c>
      <c r="Y46" s="60">
        <f t="shared" si="22"/>
        <v>-1.9164763830954485</v>
      </c>
      <c r="Z46" s="60">
        <f t="shared" si="23"/>
        <v>-2.1286479842358172</v>
      </c>
      <c r="AA46" s="60">
        <f t="shared" si="24"/>
        <v>-2.335376999135604</v>
      </c>
      <c r="AB46" s="60">
        <f t="shared" si="25"/>
        <v>-3608126.4247001815</v>
      </c>
    </row>
    <row r="47" spans="1:28" ht="12.75">
      <c r="A47" s="12" t="s">
        <v>57</v>
      </c>
      <c r="B47" s="1">
        <f>'DATOS MENSUALES'!F354</f>
        <v>4.5646965</v>
      </c>
      <c r="C47" s="1">
        <f>'DATOS MENSUALES'!F355</f>
        <v>32.050257599999995</v>
      </c>
      <c r="D47" s="1">
        <f>'DATOS MENSUALES'!F356</f>
        <v>16.050357400000003</v>
      </c>
      <c r="E47" s="1">
        <f>'DATOS MENSUALES'!F357</f>
        <v>276.49037999999996</v>
      </c>
      <c r="F47" s="1">
        <f>'DATOS MENSUALES'!F358</f>
        <v>46.113967099999996</v>
      </c>
      <c r="G47" s="1">
        <f>'DATOS MENSUALES'!F359</f>
        <v>17.941885</v>
      </c>
      <c r="H47" s="1">
        <f>'DATOS MENSUALES'!F360</f>
        <v>5.1604787000000005</v>
      </c>
      <c r="I47" s="1">
        <f>'DATOS MENSUALES'!F361</f>
        <v>8.4876363</v>
      </c>
      <c r="J47" s="1">
        <f>'DATOS MENSUALES'!F362</f>
        <v>6.7269217999999995</v>
      </c>
      <c r="K47" s="1">
        <f>'DATOS MENSUALES'!F363</f>
        <v>2.384478</v>
      </c>
      <c r="L47" s="1">
        <f>'DATOS MENSUALES'!F364</f>
        <v>0.7160967</v>
      </c>
      <c r="M47" s="1">
        <f>'DATOS MENSUALES'!F365</f>
        <v>0.5221008</v>
      </c>
      <c r="N47" s="1">
        <f t="shared" si="12"/>
        <v>417.20925589999996</v>
      </c>
      <c r="O47" s="10"/>
      <c r="P47" s="60">
        <f t="shared" si="13"/>
        <v>-247.1180383016433</v>
      </c>
      <c r="Q47" s="60">
        <f t="shared" si="14"/>
        <v>34.03630029381234</v>
      </c>
      <c r="R47" s="60">
        <f t="shared" si="15"/>
        <v>-39425.37683919278</v>
      </c>
      <c r="S47" s="60">
        <f t="shared" si="16"/>
        <v>11310567.636794563</v>
      </c>
      <c r="T47" s="60">
        <f t="shared" si="17"/>
        <v>4.9098281721850805</v>
      </c>
      <c r="U47" s="60">
        <f t="shared" si="18"/>
        <v>-16808.882426373842</v>
      </c>
      <c r="V47" s="60">
        <f t="shared" si="19"/>
        <v>-15538.082478407407</v>
      </c>
      <c r="W47" s="60">
        <f t="shared" si="20"/>
        <v>-2510.9334774850327</v>
      </c>
      <c r="X47" s="60">
        <f t="shared" si="21"/>
        <v>-13.654535828263707</v>
      </c>
      <c r="Y47" s="60">
        <f t="shared" si="22"/>
        <v>-0.5980228612558672</v>
      </c>
      <c r="Z47" s="60">
        <f t="shared" si="23"/>
        <v>-0.491152000803747</v>
      </c>
      <c r="AA47" s="60">
        <f t="shared" si="24"/>
        <v>-2.0680798944763494</v>
      </c>
      <c r="AB47" s="60">
        <f t="shared" si="25"/>
        <v>1712690.384837922</v>
      </c>
    </row>
    <row r="48" spans="1:28" ht="12.75">
      <c r="A48" s="12" t="s">
        <v>58</v>
      </c>
      <c r="B48" s="1">
        <f>'DATOS MENSUALES'!F366</f>
        <v>0.11303640000000001</v>
      </c>
      <c r="C48" s="1">
        <f>'DATOS MENSUALES'!F367</f>
        <v>3.0059625</v>
      </c>
      <c r="D48" s="1">
        <f>'DATOS MENSUALES'!F368</f>
        <v>7.4721872000000005</v>
      </c>
      <c r="E48" s="1">
        <f>'DATOS MENSUALES'!F369</f>
        <v>32.366661</v>
      </c>
      <c r="F48" s="1">
        <f>'DATOS MENSUALES'!F370</f>
        <v>22.7753056</v>
      </c>
      <c r="G48" s="1">
        <f>'DATOS MENSUALES'!F371</f>
        <v>14.912169200000001</v>
      </c>
      <c r="H48" s="1">
        <f>'DATOS MENSUALES'!F372</f>
        <v>110.234504</v>
      </c>
      <c r="I48" s="1">
        <f>'DATOS MENSUALES'!F373</f>
        <v>71.5780623</v>
      </c>
      <c r="J48" s="1">
        <f>'DATOS MENSUALES'!F374</f>
        <v>64.39752</v>
      </c>
      <c r="K48" s="1">
        <f>'DATOS MENSUALES'!F375</f>
        <v>8.2849956</v>
      </c>
      <c r="L48" s="1">
        <f>'DATOS MENSUALES'!F376</f>
        <v>1.7677415</v>
      </c>
      <c r="M48" s="1">
        <f>'DATOS MENSUALES'!F377</f>
        <v>0.5133696</v>
      </c>
      <c r="N48" s="1">
        <f t="shared" si="12"/>
        <v>337.4215149</v>
      </c>
      <c r="O48" s="10"/>
      <c r="P48" s="60">
        <f t="shared" si="13"/>
        <v>-1234.3279489255044</v>
      </c>
      <c r="Q48" s="60">
        <f t="shared" si="14"/>
        <v>-17180.563647720377</v>
      </c>
      <c r="R48" s="60">
        <f t="shared" si="15"/>
        <v>-77380.29953199932</v>
      </c>
      <c r="S48" s="60">
        <f t="shared" si="16"/>
        <v>-7589.723111179804</v>
      </c>
      <c r="T48" s="60">
        <f t="shared" si="17"/>
        <v>-10132.420655556052</v>
      </c>
      <c r="U48" s="60">
        <f t="shared" si="18"/>
        <v>-23506.253452820336</v>
      </c>
      <c r="V48" s="60">
        <f t="shared" si="19"/>
        <v>514316.4613706571</v>
      </c>
      <c r="W48" s="60">
        <f t="shared" si="20"/>
        <v>121276.94709055484</v>
      </c>
      <c r="X48" s="60">
        <f t="shared" si="21"/>
        <v>168933.0421941772</v>
      </c>
      <c r="Y48" s="60">
        <f t="shared" si="22"/>
        <v>129.4016060014538</v>
      </c>
      <c r="Z48" s="60">
        <f t="shared" si="23"/>
        <v>0.018119731449391833</v>
      </c>
      <c r="AA48" s="60">
        <f t="shared" si="24"/>
        <v>-2.110889995067338</v>
      </c>
      <c r="AB48" s="60">
        <f t="shared" si="25"/>
        <v>63315.18350095853</v>
      </c>
    </row>
    <row r="49" spans="1:28" ht="12.75">
      <c r="A49" s="12" t="s">
        <v>59</v>
      </c>
      <c r="B49" s="1">
        <f>'DATOS MENSUALES'!F378</f>
        <v>0.5547514</v>
      </c>
      <c r="C49" s="1">
        <f>'DATOS MENSUALES'!F379</f>
        <v>0.447146</v>
      </c>
      <c r="D49" s="1">
        <f>'DATOS MENSUALES'!F380</f>
        <v>0.945724</v>
      </c>
      <c r="E49" s="1">
        <f>'DATOS MENSUALES'!F381</f>
        <v>19.692477</v>
      </c>
      <c r="F49" s="1">
        <f>'DATOS MENSUALES'!F382</f>
        <v>163.0492122</v>
      </c>
      <c r="G49" s="1">
        <f>'DATOS MENSUALES'!F383</f>
        <v>86.7379625</v>
      </c>
      <c r="H49" s="1">
        <f>'DATOS MENSUALES'!F384</f>
        <v>20.2406364</v>
      </c>
      <c r="I49" s="1">
        <f>'DATOS MENSUALES'!F385</f>
        <v>7.4477013</v>
      </c>
      <c r="J49" s="1">
        <f>'DATOS MENSUALES'!F386</f>
        <v>2.5428473</v>
      </c>
      <c r="K49" s="1">
        <f>'DATOS MENSUALES'!F387</f>
        <v>1.4405800000000002</v>
      </c>
      <c r="L49" s="1">
        <f>'DATOS MENSUALES'!F388</f>
        <v>0.44106360000000006</v>
      </c>
      <c r="M49" s="1">
        <f>'DATOS MENSUALES'!F389</f>
        <v>0.7623426999999999</v>
      </c>
      <c r="N49" s="1">
        <f t="shared" si="12"/>
        <v>304.30244439999996</v>
      </c>
      <c r="O49" s="10"/>
      <c r="P49" s="60">
        <f t="shared" si="13"/>
        <v>-1088.0391638834417</v>
      </c>
      <c r="Q49" s="60">
        <f t="shared" si="14"/>
        <v>-22815.31720053188</v>
      </c>
      <c r="R49" s="60">
        <f t="shared" si="15"/>
        <v>-118657.38109035457</v>
      </c>
      <c r="S49" s="60">
        <f t="shared" si="16"/>
        <v>-33780.55388398914</v>
      </c>
      <c r="T49" s="60">
        <f t="shared" si="17"/>
        <v>1669695.1164223913</v>
      </c>
      <c r="U49" s="60">
        <f t="shared" si="18"/>
        <v>80509.5405277978</v>
      </c>
      <c r="V49" s="60">
        <f t="shared" si="19"/>
        <v>-962.4988172077113</v>
      </c>
      <c r="W49" s="60">
        <f t="shared" si="20"/>
        <v>-3132.502724158071</v>
      </c>
      <c r="X49" s="60">
        <f t="shared" si="21"/>
        <v>-284.14114488078644</v>
      </c>
      <c r="Y49" s="60">
        <f t="shared" si="22"/>
        <v>-5.700835005897834</v>
      </c>
      <c r="Z49" s="60">
        <f t="shared" si="23"/>
        <v>-1.20463152295141</v>
      </c>
      <c r="AA49" s="60">
        <f t="shared" si="24"/>
        <v>-1.104916661650856</v>
      </c>
      <c r="AB49" s="60">
        <f t="shared" si="25"/>
        <v>305.8751468903505</v>
      </c>
    </row>
    <row r="50" spans="1:28" ht="12.75">
      <c r="A50" s="12" t="s">
        <v>60</v>
      </c>
      <c r="B50" s="1">
        <f>'DATOS MENSUALES'!F390</f>
        <v>29.827425600000005</v>
      </c>
      <c r="C50" s="1">
        <f>'DATOS MENSUALES'!F391</f>
        <v>56.489579500000005</v>
      </c>
      <c r="D50" s="1">
        <f>'DATOS MENSUALES'!F392</f>
        <v>127.320503</v>
      </c>
      <c r="E50" s="1">
        <f>'DATOS MENSUALES'!F393</f>
        <v>148.66475400000002</v>
      </c>
      <c r="F50" s="1">
        <f>'DATOS MENSUALES'!F394</f>
        <v>23.0877475</v>
      </c>
      <c r="G50" s="1">
        <f>'DATOS MENSUALES'!F395</f>
        <v>15.0411456</v>
      </c>
      <c r="H50" s="1">
        <f>'DATOS MENSUALES'!F396</f>
        <v>7.472384000000001</v>
      </c>
      <c r="I50" s="1">
        <f>'DATOS MENSUALES'!F397</f>
        <v>79.5565745</v>
      </c>
      <c r="J50" s="1">
        <f>'DATOS MENSUALES'!F398</f>
        <v>20.2556343</v>
      </c>
      <c r="K50" s="1">
        <f>'DATOS MENSUALES'!F399</f>
        <v>3.2250992</v>
      </c>
      <c r="L50" s="1">
        <f>'DATOS MENSUALES'!F400</f>
        <v>0.673664</v>
      </c>
      <c r="M50" s="1">
        <f>'DATOS MENSUALES'!F401</f>
        <v>0.7024235</v>
      </c>
      <c r="N50" s="1">
        <f t="shared" si="12"/>
        <v>512.3169346999999</v>
      </c>
      <c r="O50" s="10"/>
      <c r="P50" s="60">
        <f t="shared" si="13"/>
        <v>6845.389670291758</v>
      </c>
      <c r="Q50" s="60">
        <f t="shared" si="14"/>
        <v>21208.127016143048</v>
      </c>
      <c r="R50" s="60">
        <f t="shared" si="15"/>
        <v>460728.98052562977</v>
      </c>
      <c r="S50" s="60">
        <f t="shared" si="16"/>
        <v>902717.2758581339</v>
      </c>
      <c r="T50" s="60">
        <f t="shared" si="17"/>
        <v>-9699.826933888808</v>
      </c>
      <c r="U50" s="60">
        <f t="shared" si="18"/>
        <v>-23190.173520042623</v>
      </c>
      <c r="V50" s="60">
        <f t="shared" si="19"/>
        <v>-11607.11694200504</v>
      </c>
      <c r="W50" s="60">
        <f t="shared" si="20"/>
        <v>189882.26205863515</v>
      </c>
      <c r="X50" s="60">
        <f t="shared" si="21"/>
        <v>1381.9334297121031</v>
      </c>
      <c r="Y50" s="60">
        <f t="shared" si="22"/>
        <v>-6.687288041875442E-09</v>
      </c>
      <c r="Z50" s="60">
        <f t="shared" si="23"/>
        <v>-0.5747341216361754</v>
      </c>
      <c r="AA50" s="60">
        <f t="shared" si="24"/>
        <v>-1.3083874059652392</v>
      </c>
      <c r="AB50" s="60">
        <f t="shared" si="25"/>
        <v>9904056.153020144</v>
      </c>
    </row>
    <row r="51" spans="1:28" ht="12.75">
      <c r="A51" s="12" t="s">
        <v>61</v>
      </c>
      <c r="B51" s="1">
        <f>'DATOS MENSUALES'!F402</f>
        <v>2.1199744000000003</v>
      </c>
      <c r="C51" s="1">
        <f>'DATOS MENSUALES'!F403</f>
        <v>36.122299600000005</v>
      </c>
      <c r="D51" s="1">
        <f>'DATOS MENSUALES'!F404</f>
        <v>40.880482799999996</v>
      </c>
      <c r="E51" s="1">
        <f>'DATOS MENSUALES'!F405</f>
        <v>103.11869820000001</v>
      </c>
      <c r="F51" s="1">
        <f>'DATOS MENSUALES'!F406</f>
        <v>8.649579000000001</v>
      </c>
      <c r="G51" s="1">
        <f>'DATOS MENSUALES'!F407</f>
        <v>25.1385324</v>
      </c>
      <c r="H51" s="1">
        <f>'DATOS MENSUALES'!F408</f>
        <v>42.81683640000001</v>
      </c>
      <c r="I51" s="1">
        <f>'DATOS MENSUALES'!F409</f>
        <v>27.5872294</v>
      </c>
      <c r="J51" s="1">
        <f>'DATOS MENSUALES'!F410</f>
        <v>23.9505136</v>
      </c>
      <c r="K51" s="1">
        <f>'DATOS MENSUALES'!F411</f>
        <v>9.2929376</v>
      </c>
      <c r="L51" s="1">
        <f>'DATOS MENSUALES'!F412</f>
        <v>0.726848</v>
      </c>
      <c r="M51" s="1">
        <f>'DATOS MENSUALES'!F413</f>
        <v>0.5361752</v>
      </c>
      <c r="N51" s="1">
        <f t="shared" si="12"/>
        <v>320.9401066000001</v>
      </c>
      <c r="O51" s="10"/>
      <c r="P51" s="60">
        <f t="shared" si="13"/>
        <v>-663.060954593525</v>
      </c>
      <c r="Q51" s="60">
        <f t="shared" si="14"/>
        <v>391.06794031324307</v>
      </c>
      <c r="R51" s="60">
        <f t="shared" si="15"/>
        <v>-779.9170406064188</v>
      </c>
      <c r="S51" s="60">
        <f t="shared" si="16"/>
        <v>133432.45294462572</v>
      </c>
      <c r="T51" s="60">
        <f t="shared" si="17"/>
        <v>-45747.327396591914</v>
      </c>
      <c r="U51" s="60">
        <f t="shared" si="18"/>
        <v>-6249.278699779886</v>
      </c>
      <c r="V51" s="60">
        <f t="shared" si="19"/>
        <v>2049.738102453727</v>
      </c>
      <c r="W51" s="60">
        <f t="shared" si="20"/>
        <v>167.07916211025668</v>
      </c>
      <c r="X51" s="60">
        <f t="shared" si="21"/>
        <v>3263.815187682346</v>
      </c>
      <c r="Y51" s="60">
        <f t="shared" si="22"/>
        <v>223.2016606215637</v>
      </c>
      <c r="Z51" s="60">
        <f t="shared" si="23"/>
        <v>-0.4713460925659727</v>
      </c>
      <c r="AA51" s="60">
        <f t="shared" si="24"/>
        <v>-2.000296563320613</v>
      </c>
      <c r="AB51" s="60">
        <f t="shared" si="25"/>
        <v>12772.5524075753</v>
      </c>
    </row>
    <row r="52" spans="1:28" ht="12.75">
      <c r="A52" s="12" t="s">
        <v>62</v>
      </c>
      <c r="B52" s="1">
        <f>'DATOS MENSUALES'!F414</f>
        <v>0.4556346</v>
      </c>
      <c r="C52" s="1">
        <f>'DATOS MENSUALES'!F415</f>
        <v>7.395775199999999</v>
      </c>
      <c r="D52" s="1">
        <f>'DATOS MENSUALES'!F416</f>
        <v>3.3983792</v>
      </c>
      <c r="E52" s="1">
        <f>'DATOS MENSUALES'!F417</f>
        <v>20.775705000000002</v>
      </c>
      <c r="F52" s="1">
        <f>'DATOS MENSUALES'!F418</f>
        <v>70.6373304</v>
      </c>
      <c r="G52" s="1">
        <f>'DATOS MENSUALES'!F419</f>
        <v>74.7645668</v>
      </c>
      <c r="H52" s="1">
        <f>'DATOS MENSUALES'!F420</f>
        <v>20.202592000000003</v>
      </c>
      <c r="I52" s="1">
        <f>'DATOS MENSUALES'!F421</f>
        <v>9.9133376</v>
      </c>
      <c r="J52" s="1">
        <f>'DATOS MENSUALES'!F422</f>
        <v>5.039584</v>
      </c>
      <c r="K52" s="1">
        <f>'DATOS MENSUALES'!F423</f>
        <v>0.8085777999999999</v>
      </c>
      <c r="L52" s="1">
        <f>'DATOS MENSUALES'!F424</f>
        <v>0.4930394</v>
      </c>
      <c r="M52" s="1">
        <f>'DATOS MENSUALES'!F425</f>
        <v>0.434091</v>
      </c>
      <c r="N52" s="1">
        <f t="shared" si="12"/>
        <v>214.31861299999997</v>
      </c>
      <c r="O52" s="10"/>
      <c r="P52" s="60">
        <f t="shared" si="13"/>
        <v>-1119.7988861236606</v>
      </c>
      <c r="Q52" s="60">
        <f t="shared" si="14"/>
        <v>-9819.203078187653</v>
      </c>
      <c r="R52" s="60">
        <f t="shared" si="15"/>
        <v>-101762.14827286135</v>
      </c>
      <c r="S52" s="60">
        <f t="shared" si="16"/>
        <v>-30497.196318276456</v>
      </c>
      <c r="T52" s="60">
        <f t="shared" si="17"/>
        <v>18032.128550422964</v>
      </c>
      <c r="U52" s="60">
        <f t="shared" si="18"/>
        <v>30390.56395976406</v>
      </c>
      <c r="V52" s="60">
        <f t="shared" si="19"/>
        <v>-973.6679080147225</v>
      </c>
      <c r="W52" s="60">
        <f t="shared" si="20"/>
        <v>-1800.7722474524367</v>
      </c>
      <c r="X52" s="60">
        <f t="shared" si="21"/>
        <v>-67.79206649315604</v>
      </c>
      <c r="Y52" s="60">
        <f t="shared" si="22"/>
        <v>-14.144490796078756</v>
      </c>
      <c r="Z52" s="60">
        <f t="shared" si="23"/>
        <v>-1.0365817052291428</v>
      </c>
      <c r="AA52" s="60">
        <f t="shared" si="24"/>
        <v>-2.526945711087101</v>
      </c>
      <c r="AB52" s="60">
        <f t="shared" si="25"/>
        <v>-576887.9100371427</v>
      </c>
    </row>
    <row r="53" spans="1:28" ht="12.75">
      <c r="A53" s="12" t="s">
        <v>63</v>
      </c>
      <c r="B53" s="1">
        <f>'DATOS MENSUALES'!F426</f>
        <v>0.48297</v>
      </c>
      <c r="C53" s="1">
        <f>'DATOS MENSUALES'!F427</f>
        <v>2.1760662</v>
      </c>
      <c r="D53" s="1">
        <f>'DATOS MENSUALES'!F428</f>
        <v>4.745878</v>
      </c>
      <c r="E53" s="1">
        <f>'DATOS MENSUALES'!F429</f>
        <v>4.343305000000001</v>
      </c>
      <c r="F53" s="1">
        <f>'DATOS MENSUALES'!F430</f>
        <v>21.3486215</v>
      </c>
      <c r="G53" s="1">
        <f>'DATOS MENSUALES'!F431</f>
        <v>16.302689199999996</v>
      </c>
      <c r="H53" s="1">
        <f>'DATOS MENSUALES'!F432</f>
        <v>15.2235273</v>
      </c>
      <c r="I53" s="1">
        <f>'DATOS MENSUALES'!F433</f>
        <v>8.41835</v>
      </c>
      <c r="J53" s="1">
        <f>'DATOS MENSUALES'!F434</f>
        <v>2.0307372</v>
      </c>
      <c r="K53" s="1">
        <f>'DATOS MENSUALES'!F435</f>
        <v>1.4640814999999998</v>
      </c>
      <c r="L53" s="1">
        <f>'DATOS MENSUALES'!F436</f>
        <v>0.809709</v>
      </c>
      <c r="M53" s="1">
        <f>'DATOS MENSUALES'!F437</f>
        <v>2.2785599999999997</v>
      </c>
      <c r="N53" s="1">
        <f t="shared" si="12"/>
        <v>79.62449490000002</v>
      </c>
      <c r="O53" s="10"/>
      <c r="P53" s="60">
        <f t="shared" si="13"/>
        <v>-1110.9789998048273</v>
      </c>
      <c r="Q53" s="60">
        <f t="shared" si="14"/>
        <v>-18892.14019504563</v>
      </c>
      <c r="R53" s="60">
        <f t="shared" si="15"/>
        <v>-93202.70730209368</v>
      </c>
      <c r="S53" s="60">
        <f t="shared" si="16"/>
        <v>-108363.785894633</v>
      </c>
      <c r="T53" s="60">
        <f t="shared" si="17"/>
        <v>-12271.582405346968</v>
      </c>
      <c r="U53" s="60">
        <f t="shared" si="18"/>
        <v>-20246.619458386</v>
      </c>
      <c r="V53" s="60">
        <f t="shared" si="19"/>
        <v>-3301.631845813614</v>
      </c>
      <c r="W53" s="60">
        <f t="shared" si="20"/>
        <v>-2549.5290443880986</v>
      </c>
      <c r="X53" s="60">
        <f t="shared" si="21"/>
        <v>-355.84876292969005</v>
      </c>
      <c r="Y53" s="60">
        <f t="shared" si="22"/>
        <v>-5.478785497953237</v>
      </c>
      <c r="Z53" s="60">
        <f t="shared" si="23"/>
        <v>-0.3362512365619338</v>
      </c>
      <c r="AA53" s="60">
        <f t="shared" si="24"/>
        <v>0.11226022061228183</v>
      </c>
      <c r="AB53" s="60">
        <f t="shared" si="25"/>
        <v>-10351708.820710598</v>
      </c>
    </row>
    <row r="54" spans="1:28" ht="12.75">
      <c r="A54" s="12" t="s">
        <v>64</v>
      </c>
      <c r="B54" s="1">
        <f>'DATOS MENSUALES'!F438</f>
        <v>15.07077</v>
      </c>
      <c r="C54" s="1">
        <f>'DATOS MENSUALES'!F439</f>
        <v>48.74709060000001</v>
      </c>
      <c r="D54" s="1">
        <f>'DATOS MENSUALES'!F440</f>
        <v>31.048428</v>
      </c>
      <c r="E54" s="1">
        <f>'DATOS MENSUALES'!F441</f>
        <v>105.0585795</v>
      </c>
      <c r="F54" s="1">
        <f>'DATOS MENSUALES'!F442</f>
        <v>99.96124950000001</v>
      </c>
      <c r="G54" s="1">
        <f>'DATOS MENSUALES'!F443</f>
        <v>40.4806347</v>
      </c>
      <c r="H54" s="1">
        <f>'DATOS MENSUALES'!F444</f>
        <v>21.965319200000003</v>
      </c>
      <c r="I54" s="1">
        <f>'DATOS MENSUALES'!F445</f>
        <v>7.598415200000001</v>
      </c>
      <c r="J54" s="1">
        <f>'DATOS MENSUALES'!F446</f>
        <v>11.531348399999999</v>
      </c>
      <c r="K54" s="1">
        <f>'DATOS MENSUALES'!F447</f>
        <v>2.7742104</v>
      </c>
      <c r="L54" s="1">
        <f>'DATOS MENSUALES'!F448</f>
        <v>1.3204802</v>
      </c>
      <c r="M54" s="1">
        <f>'DATOS MENSUALES'!F449</f>
        <v>0.6102332</v>
      </c>
      <c r="N54" s="1">
        <f t="shared" si="12"/>
        <v>386.16675890000005</v>
      </c>
      <c r="O54" s="10"/>
      <c r="P54" s="60">
        <f t="shared" si="13"/>
        <v>75.72824431270111</v>
      </c>
      <c r="Q54" s="60">
        <f t="shared" si="14"/>
        <v>7925.350188111834</v>
      </c>
      <c r="R54" s="60">
        <f t="shared" si="15"/>
        <v>-6899.032232645797</v>
      </c>
      <c r="S54" s="60">
        <f t="shared" si="16"/>
        <v>149212.925366868</v>
      </c>
      <c r="T54" s="60">
        <f t="shared" si="17"/>
        <v>171387.78507515055</v>
      </c>
      <c r="U54" s="60">
        <f t="shared" si="18"/>
        <v>-29.142662103178456</v>
      </c>
      <c r="V54" s="60">
        <f t="shared" si="19"/>
        <v>-541.0878081635373</v>
      </c>
      <c r="W54" s="60">
        <f t="shared" si="20"/>
        <v>-3036.697815746884</v>
      </c>
      <c r="X54" s="60">
        <f t="shared" si="21"/>
        <v>14.072122911605696</v>
      </c>
      <c r="Y54" s="60">
        <f t="shared" si="22"/>
        <v>-0.09281988320806422</v>
      </c>
      <c r="Z54" s="60">
        <f t="shared" si="23"/>
        <v>-0.006291396251655707</v>
      </c>
      <c r="AA54" s="60">
        <f t="shared" si="24"/>
        <v>-1.6679077471893233</v>
      </c>
      <c r="AB54" s="60">
        <f t="shared" si="25"/>
        <v>695555.0165188268</v>
      </c>
    </row>
    <row r="55" spans="1:28" ht="12.75">
      <c r="A55" s="12" t="s">
        <v>65</v>
      </c>
      <c r="B55" s="1">
        <f>'DATOS MENSUALES'!F450</f>
        <v>6.6857264999999995</v>
      </c>
      <c r="C55" s="1">
        <f>'DATOS MENSUALES'!F451</f>
        <v>9.3818641</v>
      </c>
      <c r="D55" s="1">
        <f>'DATOS MENSUALES'!F452</f>
        <v>220.12725</v>
      </c>
      <c r="E55" s="1">
        <f>'DATOS MENSUALES'!F453</f>
        <v>50.434736400000006</v>
      </c>
      <c r="F55" s="1">
        <f>'DATOS MENSUALES'!F454</f>
        <v>141.685155</v>
      </c>
      <c r="G55" s="1">
        <f>'DATOS MENSUALES'!F455</f>
        <v>85.28222219999999</v>
      </c>
      <c r="H55" s="1">
        <f>'DATOS MENSUALES'!F456</f>
        <v>18.7841368</v>
      </c>
      <c r="I55" s="1">
        <f>'DATOS MENSUALES'!F457</f>
        <v>65.12155</v>
      </c>
      <c r="J55" s="1">
        <f>'DATOS MENSUALES'!F458</f>
        <v>11.1545954</v>
      </c>
      <c r="K55" s="1">
        <f>'DATOS MENSUALES'!F459</f>
        <v>4.607329099999999</v>
      </c>
      <c r="L55" s="1">
        <f>'DATOS MENSUALES'!F460</f>
        <v>1.2106068</v>
      </c>
      <c r="M55" s="1">
        <f>'DATOS MENSUALES'!F461</f>
        <v>0.5777177</v>
      </c>
      <c r="N55" s="1">
        <f t="shared" si="12"/>
        <v>615.0528899999999</v>
      </c>
      <c r="O55" s="10"/>
      <c r="P55" s="60">
        <f t="shared" si="13"/>
        <v>-71.6944640710511</v>
      </c>
      <c r="Q55" s="60">
        <f t="shared" si="14"/>
        <v>-7332.624002499634</v>
      </c>
      <c r="R55" s="60">
        <f t="shared" si="15"/>
        <v>4916636.182374604</v>
      </c>
      <c r="S55" s="60">
        <f t="shared" si="16"/>
        <v>-3.974420432352879</v>
      </c>
      <c r="T55" s="60">
        <f t="shared" si="17"/>
        <v>920338.8552069364</v>
      </c>
      <c r="U55" s="60">
        <f t="shared" si="18"/>
        <v>72638.24353886071</v>
      </c>
      <c r="V55" s="60">
        <f t="shared" si="19"/>
        <v>-1454.3809983032713</v>
      </c>
      <c r="W55" s="60">
        <f t="shared" si="20"/>
        <v>79740.58534911892</v>
      </c>
      <c r="X55" s="60">
        <f t="shared" si="21"/>
        <v>8.458750567957724</v>
      </c>
      <c r="Y55" s="60">
        <f t="shared" si="22"/>
        <v>2.63004863063425</v>
      </c>
      <c r="Z55" s="60">
        <f t="shared" si="23"/>
        <v>-0.025537053039685443</v>
      </c>
      <c r="AA55" s="60">
        <f t="shared" si="24"/>
        <v>-1.8088948486868215</v>
      </c>
      <c r="AB55" s="60">
        <f t="shared" si="25"/>
        <v>32002413.873883918</v>
      </c>
    </row>
    <row r="56" spans="1:28" ht="12.75">
      <c r="A56" s="12" t="s">
        <v>66</v>
      </c>
      <c r="B56" s="1">
        <f>'DATOS MENSUALES'!F462</f>
        <v>1.3927359</v>
      </c>
      <c r="C56" s="1">
        <f>'DATOS MENSUALES'!F463</f>
        <v>5.9462537</v>
      </c>
      <c r="D56" s="1">
        <f>'DATOS MENSUALES'!F464</f>
        <v>156.6790464</v>
      </c>
      <c r="E56" s="1">
        <f>'DATOS MENSUALES'!F465</f>
        <v>154.5950141</v>
      </c>
      <c r="F56" s="1">
        <f>'DATOS MENSUALES'!F466</f>
        <v>210.6738855</v>
      </c>
      <c r="G56" s="1">
        <f>'DATOS MENSUALES'!F467</f>
        <v>85.84406290000001</v>
      </c>
      <c r="H56" s="1">
        <f>'DATOS MENSUALES'!F468</f>
        <v>109.0814032</v>
      </c>
      <c r="I56" s="1">
        <f>'DATOS MENSUALES'!F469</f>
        <v>16.6963797</v>
      </c>
      <c r="J56" s="1">
        <f>'DATOS MENSUALES'!F470</f>
        <v>5.7585848</v>
      </c>
      <c r="K56" s="1">
        <f>'DATOS MENSUALES'!F471</f>
        <v>1.6092300000000002</v>
      </c>
      <c r="L56" s="1">
        <f>'DATOS MENSUALES'!F472</f>
        <v>4.2596141</v>
      </c>
      <c r="M56" s="1">
        <f>'DATOS MENSUALES'!F473</f>
        <v>0.0835785</v>
      </c>
      <c r="N56" s="1">
        <f t="shared" si="12"/>
        <v>752.6197888</v>
      </c>
      <c r="O56" s="10"/>
      <c r="P56" s="60">
        <f t="shared" si="13"/>
        <v>-843.1761822434464</v>
      </c>
      <c r="Q56" s="60">
        <f t="shared" si="14"/>
        <v>-11951.249189133645</v>
      </c>
      <c r="R56" s="60">
        <f t="shared" si="15"/>
        <v>1211141.6194783812</v>
      </c>
      <c r="S56" s="60">
        <f t="shared" si="16"/>
        <v>1079296.2747542693</v>
      </c>
      <c r="T56" s="60">
        <f t="shared" si="17"/>
        <v>4595786.251062775</v>
      </c>
      <c r="U56" s="60">
        <f t="shared" si="18"/>
        <v>75612.2796626331</v>
      </c>
      <c r="V56" s="60">
        <f t="shared" si="19"/>
        <v>492428.25970187975</v>
      </c>
      <c r="W56" s="60">
        <f t="shared" si="20"/>
        <v>-155.99031951213954</v>
      </c>
      <c r="X56" s="60">
        <f t="shared" si="21"/>
        <v>-37.88192683791586</v>
      </c>
      <c r="Y56" s="60">
        <f t="shared" si="22"/>
        <v>-4.233863099985845</v>
      </c>
      <c r="Z56" s="60">
        <f t="shared" si="23"/>
        <v>20.89973999410761</v>
      </c>
      <c r="AA56" s="60">
        <f t="shared" si="24"/>
        <v>-5.022877885146528</v>
      </c>
      <c r="AB56" s="60">
        <f t="shared" si="25"/>
        <v>94230595.33265878</v>
      </c>
    </row>
    <row r="57" spans="1:28" ht="12.75">
      <c r="A57" s="12" t="s">
        <v>67</v>
      </c>
      <c r="B57" s="1">
        <f>'DATOS MENSUALES'!F474</f>
        <v>34.89672</v>
      </c>
      <c r="C57" s="1">
        <f>'DATOS MENSUALES'!F475</f>
        <v>11.3173182</v>
      </c>
      <c r="D57" s="1">
        <f>'DATOS MENSUALES'!F476</f>
        <v>7.689427199999999</v>
      </c>
      <c r="E57" s="1">
        <f>'DATOS MENSUALES'!F477</f>
        <v>9.278784900000002</v>
      </c>
      <c r="F57" s="1">
        <f>'DATOS MENSUALES'!F478</f>
        <v>16.4709584</v>
      </c>
      <c r="G57" s="1">
        <f>'DATOS MENSUALES'!F479</f>
        <v>14.301375199999999</v>
      </c>
      <c r="H57" s="1">
        <f>'DATOS MENSUALES'!F480</f>
        <v>28.226211999999997</v>
      </c>
      <c r="I57" s="1">
        <f>'DATOS MENSUALES'!F481</f>
        <v>15.926027999999999</v>
      </c>
      <c r="J57" s="1">
        <f>'DATOS MENSUALES'!F482</f>
        <v>4.294656</v>
      </c>
      <c r="K57" s="1">
        <f>'DATOS MENSUALES'!F483</f>
        <v>1.1632658</v>
      </c>
      <c r="L57" s="1">
        <f>'DATOS MENSUALES'!F484</f>
        <v>1.7971344999999999</v>
      </c>
      <c r="M57" s="1">
        <f>'DATOS MENSUALES'!F485</f>
        <v>1.4979296</v>
      </c>
      <c r="N57" s="1">
        <f t="shared" si="12"/>
        <v>146.8598098</v>
      </c>
      <c r="O57" s="10"/>
      <c r="P57" s="60">
        <f t="shared" si="13"/>
        <v>13922.241947080764</v>
      </c>
      <c r="Q57" s="60">
        <f t="shared" si="14"/>
        <v>-5352.189067700322</v>
      </c>
      <c r="R57" s="60">
        <f t="shared" si="15"/>
        <v>-76202.87768473163</v>
      </c>
      <c r="S57" s="60">
        <f t="shared" si="16"/>
        <v>-78073.27217159024</v>
      </c>
      <c r="T57" s="60">
        <f t="shared" si="17"/>
        <v>-21819.086260842767</v>
      </c>
      <c r="U57" s="60">
        <f t="shared" si="18"/>
        <v>-25042.16263232066</v>
      </c>
      <c r="V57" s="60">
        <f t="shared" si="19"/>
        <v>-6.727982157643174</v>
      </c>
      <c r="W57" s="60">
        <f t="shared" si="20"/>
        <v>-233.00039365480995</v>
      </c>
      <c r="X57" s="60">
        <f t="shared" si="21"/>
        <v>-112.14881505952741</v>
      </c>
      <c r="Y57" s="60">
        <f t="shared" si="22"/>
        <v>-8.789227064610238</v>
      </c>
      <c r="Z57" s="60">
        <f t="shared" si="23"/>
        <v>0.02490909665165468</v>
      </c>
      <c r="AA57" s="60">
        <f t="shared" si="24"/>
        <v>-0.026524626219959862</v>
      </c>
      <c r="AB57" s="60">
        <f t="shared" si="25"/>
        <v>-3422803.8204470673</v>
      </c>
    </row>
    <row r="58" spans="1:28" ht="12.75">
      <c r="A58" s="12" t="s">
        <v>68</v>
      </c>
      <c r="B58" s="1">
        <f>'DATOS MENSUALES'!F486</f>
        <v>0.4137005</v>
      </c>
      <c r="C58" s="1">
        <f>'DATOS MENSUALES'!F487</f>
        <v>3.3223903999999997</v>
      </c>
      <c r="D58" s="1">
        <f>'DATOS MENSUALES'!F488</f>
        <v>0.9071055000000001</v>
      </c>
      <c r="E58" s="1">
        <f>'DATOS MENSUALES'!F489</f>
        <v>0.7756000000000001</v>
      </c>
      <c r="F58" s="1">
        <f>'DATOS MENSUALES'!F490</f>
        <v>2.1383262</v>
      </c>
      <c r="G58" s="1">
        <f>'DATOS MENSUALES'!F491</f>
        <v>7.4925978</v>
      </c>
      <c r="H58" s="1">
        <f>'DATOS MENSUALES'!F492</f>
        <v>22.8278451</v>
      </c>
      <c r="I58" s="1">
        <f>'DATOS MENSUALES'!F493</f>
        <v>10.216232399999999</v>
      </c>
      <c r="J58" s="1">
        <f>'DATOS MENSUALES'!F494</f>
        <v>3.3427176</v>
      </c>
      <c r="K58" s="1">
        <f>'DATOS MENSUALES'!F495</f>
        <v>0.8564421</v>
      </c>
      <c r="L58" s="1">
        <f>'DATOS MENSUALES'!F496</f>
        <v>0.023238599999999998</v>
      </c>
      <c r="M58" s="1">
        <f>'DATOS MENSUALES'!F497</f>
        <v>1.053042</v>
      </c>
      <c r="N58" s="1">
        <f t="shared" si="12"/>
        <v>53.3692382</v>
      </c>
      <c r="O58" s="10"/>
      <c r="P58" s="60">
        <f t="shared" si="13"/>
        <v>-1133.419641323177</v>
      </c>
      <c r="Q58" s="60">
        <f t="shared" si="14"/>
        <v>-16556.228663333968</v>
      </c>
      <c r="R58" s="60">
        <f t="shared" si="15"/>
        <v>-118937.35727628545</v>
      </c>
      <c r="S58" s="60">
        <f t="shared" si="16"/>
        <v>-134557.33159777644</v>
      </c>
      <c r="T58" s="60">
        <f t="shared" si="17"/>
        <v>-75558.24775817622</v>
      </c>
      <c r="U58" s="60">
        <f t="shared" si="18"/>
        <v>-46910.67285036865</v>
      </c>
      <c r="V58" s="60">
        <f t="shared" si="19"/>
        <v>-386.8135870119575</v>
      </c>
      <c r="W58" s="60">
        <f t="shared" si="20"/>
        <v>-1669.5940545817753</v>
      </c>
      <c r="X58" s="60">
        <f t="shared" si="21"/>
        <v>-192.53552287603355</v>
      </c>
      <c r="Y58" s="60">
        <f t="shared" si="22"/>
        <v>-13.321173174460872</v>
      </c>
      <c r="Z58" s="60">
        <f t="shared" si="23"/>
        <v>-3.253957075085135</v>
      </c>
      <c r="AA58" s="60">
        <f t="shared" si="24"/>
        <v>-0.41036541352103534</v>
      </c>
      <c r="AB58" s="60">
        <f t="shared" si="25"/>
        <v>-14561722.463884298</v>
      </c>
    </row>
    <row r="59" spans="1:28" ht="12.75">
      <c r="A59" s="12" t="s">
        <v>69</v>
      </c>
      <c r="B59" s="1">
        <f>'DATOS MENSUALES'!F498</f>
        <v>1.227525</v>
      </c>
      <c r="C59" s="1">
        <f>'DATOS MENSUALES'!F499</f>
        <v>0.6046404000000001</v>
      </c>
      <c r="D59" s="1">
        <f>'DATOS MENSUALES'!F500</f>
        <v>24.8982312</v>
      </c>
      <c r="E59" s="1">
        <f>'DATOS MENSUALES'!F501</f>
        <v>50.2783455</v>
      </c>
      <c r="F59" s="1">
        <f>'DATOS MENSUALES'!F502</f>
        <v>26.0774815</v>
      </c>
      <c r="G59" s="1">
        <f>'DATOS MENSUALES'!F503</f>
        <v>14.3639244</v>
      </c>
      <c r="H59" s="1">
        <f>'DATOS MENSUALES'!F504</f>
        <v>9.708273</v>
      </c>
      <c r="I59" s="1">
        <f>'DATOS MENSUALES'!F505</f>
        <v>2.8647696</v>
      </c>
      <c r="J59" s="1">
        <f>'DATOS MENSUALES'!F506</f>
        <v>3.0268013999999996</v>
      </c>
      <c r="K59" s="1">
        <f>'DATOS MENSUALES'!F507</f>
        <v>0.7754657</v>
      </c>
      <c r="L59" s="1">
        <f>'DATOS MENSUALES'!F508</f>
        <v>0.0709632</v>
      </c>
      <c r="M59" s="1">
        <f>'DATOS MENSUALES'!F509</f>
        <v>2.8871842</v>
      </c>
      <c r="N59" s="1">
        <f t="shared" si="12"/>
        <v>136.78360510000005</v>
      </c>
      <c r="O59" s="10"/>
      <c r="P59" s="60">
        <f t="shared" si="13"/>
        <v>-888.1898961983311</v>
      </c>
      <c r="Q59" s="60">
        <f t="shared" si="14"/>
        <v>-22437.34760246269</v>
      </c>
      <c r="R59" s="60">
        <f t="shared" si="15"/>
        <v>-15978.42420979258</v>
      </c>
      <c r="S59" s="60">
        <f t="shared" si="16"/>
        <v>-5.271666684273425</v>
      </c>
      <c r="T59" s="60">
        <f t="shared" si="17"/>
        <v>-6165.58522090546</v>
      </c>
      <c r="U59" s="60">
        <f t="shared" si="18"/>
        <v>-24881.88900328668</v>
      </c>
      <c r="V59" s="60">
        <f t="shared" si="19"/>
        <v>-8496.86160596939</v>
      </c>
      <c r="W59" s="60">
        <f t="shared" si="20"/>
        <v>-7094.170055457074</v>
      </c>
      <c r="X59" s="60">
        <f t="shared" si="21"/>
        <v>-225.89691630579804</v>
      </c>
      <c r="Y59" s="60">
        <f t="shared" si="22"/>
        <v>-14.733468501595745</v>
      </c>
      <c r="Z59" s="60">
        <f t="shared" si="23"/>
        <v>-2.9495817595700706</v>
      </c>
      <c r="AA59" s="60">
        <f t="shared" si="24"/>
        <v>1.2986882680781804</v>
      </c>
      <c r="AB59" s="60">
        <f t="shared" si="25"/>
        <v>-4156281.178427088</v>
      </c>
    </row>
    <row r="60" spans="1:28" ht="12.75">
      <c r="A60" s="12" t="s">
        <v>70</v>
      </c>
      <c r="B60" s="1">
        <f>'DATOS MENSUALES'!F510</f>
        <v>1.7248</v>
      </c>
      <c r="C60" s="1">
        <f>'DATOS MENSUALES'!F511</f>
        <v>36.640518199999995</v>
      </c>
      <c r="D60" s="1">
        <f>'DATOS MENSUALES'!F512</f>
        <v>15.554341200000003</v>
      </c>
      <c r="E60" s="1">
        <f>'DATOS MENSUALES'!F513</f>
        <v>9.111306299999999</v>
      </c>
      <c r="F60" s="1">
        <f>'DATOS MENSUALES'!F514</f>
        <v>10.629116400000001</v>
      </c>
      <c r="G60" s="1">
        <f>'DATOS MENSUALES'!F515</f>
        <v>8.0727798</v>
      </c>
      <c r="H60" s="1">
        <f>'DATOS MENSUALES'!F516</f>
        <v>35.483008</v>
      </c>
      <c r="I60" s="1">
        <f>'DATOS MENSUALES'!F517</f>
        <v>68.9410736</v>
      </c>
      <c r="J60" s="1">
        <f>'DATOS MENSUALES'!F518</f>
        <v>7.529414999999999</v>
      </c>
      <c r="K60" s="1">
        <f>'DATOS MENSUALES'!F519</f>
        <v>1.2470539999999999</v>
      </c>
      <c r="L60" s="1">
        <f>'DATOS MENSUALES'!F520</f>
        <v>0.19854679999999997</v>
      </c>
      <c r="M60" s="1">
        <f>'DATOS MENSUALES'!F521</f>
        <v>0.1324299</v>
      </c>
      <c r="N60" s="1">
        <f t="shared" si="12"/>
        <v>195.26438919999998</v>
      </c>
      <c r="O60" s="10"/>
      <c r="P60" s="60">
        <f t="shared" si="13"/>
        <v>-757.3537384632293</v>
      </c>
      <c r="Q60" s="60">
        <f t="shared" si="14"/>
        <v>480.23722205276914</v>
      </c>
      <c r="R60" s="60">
        <f t="shared" si="15"/>
        <v>-41174.34377721802</v>
      </c>
      <c r="S60" s="60">
        <f t="shared" si="16"/>
        <v>-78994.67496267073</v>
      </c>
      <c r="T60" s="60">
        <f t="shared" si="17"/>
        <v>-38563.82677740144</v>
      </c>
      <c r="U60" s="60">
        <f t="shared" si="18"/>
        <v>-44682.948719206855</v>
      </c>
      <c r="V60" s="60">
        <f t="shared" si="19"/>
        <v>154.76519666790227</v>
      </c>
      <c r="W60" s="60">
        <f t="shared" si="20"/>
        <v>102908.47286007467</v>
      </c>
      <c r="X60" s="60">
        <f t="shared" si="21"/>
        <v>-4.001954039888757</v>
      </c>
      <c r="Y60" s="60">
        <f t="shared" si="22"/>
        <v>-7.76155946154581</v>
      </c>
      <c r="Z60" s="60">
        <f t="shared" si="23"/>
        <v>-2.230328784138891</v>
      </c>
      <c r="AA60" s="60">
        <f t="shared" si="24"/>
        <v>-4.605189052702346</v>
      </c>
      <c r="AB60" s="60">
        <f t="shared" si="25"/>
        <v>-1070608.8281566643</v>
      </c>
    </row>
    <row r="61" spans="1:28" ht="12.75">
      <c r="A61" s="12" t="s">
        <v>71</v>
      </c>
      <c r="B61" s="1">
        <f>'DATOS MENSUALES'!F522</f>
        <v>0.5811270000000001</v>
      </c>
      <c r="C61" s="1">
        <f>'DATOS MENSUALES'!F523</f>
        <v>86.83096839999999</v>
      </c>
      <c r="D61" s="1">
        <f>'DATOS MENSUALES'!F524</f>
        <v>79.43825580000001</v>
      </c>
      <c r="E61" s="1">
        <f>'DATOS MENSUALES'!F525</f>
        <v>26.856</v>
      </c>
      <c r="F61" s="1">
        <f>'DATOS MENSUALES'!F526</f>
        <v>12.192789199999998</v>
      </c>
      <c r="G61" s="1">
        <f>'DATOS MENSUALES'!F527</f>
        <v>14.315227</v>
      </c>
      <c r="H61" s="1">
        <f>'DATOS MENSUALES'!F528</f>
        <v>24.629603</v>
      </c>
      <c r="I61" s="1">
        <f>'DATOS MENSUALES'!F529</f>
        <v>24.20022</v>
      </c>
      <c r="J61" s="1">
        <f>'DATOS MENSUALES'!F530</f>
        <v>15.243184</v>
      </c>
      <c r="K61" s="1">
        <f>'DATOS MENSUALES'!F531</f>
        <v>2.4146304</v>
      </c>
      <c r="L61" s="1">
        <f>'DATOS MENSUALES'!F532</f>
        <v>0.5539000000000001</v>
      </c>
      <c r="M61" s="1">
        <f>'DATOS MENSUALES'!F533</f>
        <v>2.6139659</v>
      </c>
      <c r="N61" s="1">
        <f t="shared" si="12"/>
        <v>289.8698706999999</v>
      </c>
      <c r="O61" s="10"/>
      <c r="P61" s="60">
        <f t="shared" si="13"/>
        <v>-1079.6900746500125</v>
      </c>
      <c r="Q61" s="60">
        <f t="shared" si="14"/>
        <v>195328.80717864117</v>
      </c>
      <c r="R61" s="60">
        <f t="shared" si="15"/>
        <v>25290.336675310533</v>
      </c>
      <c r="S61" s="60">
        <f t="shared" si="16"/>
        <v>-15932.140404988884</v>
      </c>
      <c r="T61" s="60">
        <f t="shared" si="17"/>
        <v>-33453.30532287752</v>
      </c>
      <c r="U61" s="60">
        <f t="shared" si="18"/>
        <v>-25006.610167280847</v>
      </c>
      <c r="V61" s="60">
        <f t="shared" si="19"/>
        <v>-164.9663315578058</v>
      </c>
      <c r="W61" s="60">
        <f t="shared" si="20"/>
        <v>9.538096110503353</v>
      </c>
      <c r="X61" s="60">
        <f t="shared" si="21"/>
        <v>229.90809684479885</v>
      </c>
      <c r="Y61" s="60">
        <f t="shared" si="22"/>
        <v>-0.5360855019345323</v>
      </c>
      <c r="Z61" s="60">
        <f t="shared" si="23"/>
        <v>-0.8605943413712753</v>
      </c>
      <c r="AA61" s="60">
        <f t="shared" si="24"/>
        <v>0.5469568606156294</v>
      </c>
      <c r="AB61" s="60">
        <f t="shared" si="25"/>
        <v>-455.6133578998855</v>
      </c>
    </row>
    <row r="62" spans="1:28" ht="12.75">
      <c r="A62" s="12" t="s">
        <v>72</v>
      </c>
      <c r="B62" s="1">
        <f>'DATOS MENSUALES'!F534</f>
        <v>0.9043072000000001</v>
      </c>
      <c r="C62" s="1">
        <f>'DATOS MENSUALES'!F535</f>
        <v>42.54645</v>
      </c>
      <c r="D62" s="1">
        <f>'DATOS MENSUALES'!F536</f>
        <v>54.6884919</v>
      </c>
      <c r="E62" s="1">
        <f>'DATOS MENSUALES'!F537</f>
        <v>90.95471</v>
      </c>
      <c r="F62" s="1">
        <f>'DATOS MENSUALES'!F538</f>
        <v>106.0166155</v>
      </c>
      <c r="G62" s="1">
        <f>'DATOS MENSUALES'!F539</f>
        <v>28.272873999999998</v>
      </c>
      <c r="H62" s="1">
        <f>'DATOS MENSUALES'!F540</f>
        <v>39.7073819</v>
      </c>
      <c r="I62" s="1">
        <f>'DATOS MENSUALES'!F541</f>
        <v>16.6540075</v>
      </c>
      <c r="J62" s="1">
        <f>'DATOS MENSUALES'!F542</f>
        <v>11.4197572</v>
      </c>
      <c r="K62" s="1">
        <f>'DATOS MENSUALES'!F543</f>
        <v>2.199934</v>
      </c>
      <c r="L62" s="1">
        <f>'DATOS MENSUALES'!F544</f>
        <v>0.7105253999999999</v>
      </c>
      <c r="M62" s="1">
        <f>'DATOS MENSUALES'!F545</f>
        <v>0.42658000000000007</v>
      </c>
      <c r="N62" s="1">
        <f t="shared" si="12"/>
        <v>394.5016346</v>
      </c>
      <c r="O62" s="10"/>
      <c r="P62" s="60">
        <f t="shared" si="13"/>
        <v>-980.8319829525805</v>
      </c>
      <c r="Q62" s="60">
        <f t="shared" si="14"/>
        <v>2592.2184058372495</v>
      </c>
      <c r="R62" s="60">
        <f t="shared" si="15"/>
        <v>97.53745785651597</v>
      </c>
      <c r="S62" s="60">
        <f t="shared" si="16"/>
        <v>59027.28114585189</v>
      </c>
      <c r="T62" s="60">
        <f t="shared" si="17"/>
        <v>233770.88000539312</v>
      </c>
      <c r="U62" s="60">
        <f t="shared" si="18"/>
        <v>-3571.12844868503</v>
      </c>
      <c r="V62" s="60">
        <f t="shared" si="19"/>
        <v>882.8974204711296</v>
      </c>
      <c r="W62" s="60">
        <f t="shared" si="20"/>
        <v>-159.70294686423884</v>
      </c>
      <c r="X62" s="60">
        <f t="shared" si="21"/>
        <v>12.209624174977332</v>
      </c>
      <c r="Y62" s="60">
        <f t="shared" si="22"/>
        <v>-1.083362402021287</v>
      </c>
      <c r="Z62" s="60">
        <f t="shared" si="23"/>
        <v>-0.5016301557996545</v>
      </c>
      <c r="AA62" s="60">
        <f t="shared" si="24"/>
        <v>-2.56898050943257</v>
      </c>
      <c r="AB62" s="60">
        <f t="shared" si="25"/>
        <v>910894.0969162673</v>
      </c>
    </row>
    <row r="63" spans="1:28" ht="12.75">
      <c r="A63" s="12" t="s">
        <v>73</v>
      </c>
      <c r="B63" s="1">
        <f>'DATOS MENSUALES'!F546</f>
        <v>0.4853916</v>
      </c>
      <c r="C63" s="1">
        <f>'DATOS MENSUALES'!F547</f>
        <v>2.8111680000000003</v>
      </c>
      <c r="D63" s="1">
        <f>'DATOS MENSUALES'!F548</f>
        <v>12.8197248</v>
      </c>
      <c r="E63" s="1">
        <f>'DATOS MENSUALES'!F549</f>
        <v>17.5289464</v>
      </c>
      <c r="F63" s="1">
        <f>'DATOS MENSUALES'!F550</f>
        <v>39.18375759999999</v>
      </c>
      <c r="G63" s="1">
        <f>'DATOS MENSUALES'!F551</f>
        <v>22.6983835</v>
      </c>
      <c r="H63" s="1">
        <f>'DATOS MENSUALES'!F552</f>
        <v>14.397936000000001</v>
      </c>
      <c r="I63" s="1">
        <f>'DATOS MENSUALES'!F553</f>
        <v>5.763042</v>
      </c>
      <c r="J63" s="1">
        <f>'DATOS MENSUALES'!F554</f>
        <v>1.863102</v>
      </c>
      <c r="K63" s="1">
        <f>'DATOS MENSUALES'!F555</f>
        <v>0.8512512</v>
      </c>
      <c r="L63" s="1">
        <f>'DATOS MENSUALES'!F556</f>
        <v>0.37741020000000003</v>
      </c>
      <c r="M63" s="1">
        <f>'DATOS MENSUALES'!F557</f>
        <v>4.2304475</v>
      </c>
      <c r="N63" s="1">
        <f t="shared" si="12"/>
        <v>123.01056079999998</v>
      </c>
      <c r="O63" s="10"/>
      <c r="P63" s="60">
        <f t="shared" si="13"/>
        <v>-1110.199900742059</v>
      </c>
      <c r="Q63" s="60">
        <f t="shared" si="14"/>
        <v>-17572.60388414302</v>
      </c>
      <c r="R63" s="60">
        <f t="shared" si="15"/>
        <v>-51751.650429412475</v>
      </c>
      <c r="S63" s="60">
        <f t="shared" si="16"/>
        <v>-41027.21433335992</v>
      </c>
      <c r="T63" s="60">
        <f t="shared" si="17"/>
        <v>-143.1028902631993</v>
      </c>
      <c r="U63" s="60">
        <f t="shared" si="18"/>
        <v>-9076.486967346907</v>
      </c>
      <c r="V63" s="60">
        <f t="shared" si="19"/>
        <v>-3881.811025758413</v>
      </c>
      <c r="W63" s="60">
        <f t="shared" si="20"/>
        <v>-4343.863220270526</v>
      </c>
      <c r="X63" s="60">
        <f t="shared" si="21"/>
        <v>-381.7048814095227</v>
      </c>
      <c r="Y63" s="60">
        <f t="shared" si="22"/>
        <v>-13.408875185223307</v>
      </c>
      <c r="Z63" s="60">
        <f t="shared" si="23"/>
        <v>-1.4340179406200273</v>
      </c>
      <c r="AA63" s="60">
        <f t="shared" si="24"/>
        <v>14.425019153452492</v>
      </c>
      <c r="AB63" s="60">
        <f t="shared" si="25"/>
        <v>-5318515.534526704</v>
      </c>
    </row>
    <row r="64" spans="1:28" ht="12.75">
      <c r="A64" s="12" t="s">
        <v>74</v>
      </c>
      <c r="B64" s="1">
        <f>'DATOS MENSUALES'!F558</f>
        <v>2.3397807</v>
      </c>
      <c r="C64" s="1">
        <f>'DATOS MENSUALES'!F559</f>
        <v>10.8200442</v>
      </c>
      <c r="D64" s="1">
        <f>'DATOS MENSUALES'!F560</f>
        <v>7.504929000000001</v>
      </c>
      <c r="E64" s="1">
        <f>'DATOS MENSUALES'!F561</f>
        <v>68.248676</v>
      </c>
      <c r="F64" s="1">
        <f>'DATOS MENSUALES'!F562</f>
        <v>76.6364885</v>
      </c>
      <c r="G64" s="1">
        <f>'DATOS MENSUALES'!F563</f>
        <v>25.3051728</v>
      </c>
      <c r="H64" s="1">
        <f>'DATOS MENSUALES'!F564</f>
        <v>50.0889396</v>
      </c>
      <c r="I64" s="1">
        <f>'DATOS MENSUALES'!F565</f>
        <v>9.9215928</v>
      </c>
      <c r="J64" s="1">
        <f>'DATOS MENSUALES'!F566</f>
        <v>3.4226756999999997</v>
      </c>
      <c r="K64" s="1">
        <f>'DATOS MENSUALES'!F567</f>
        <v>1.7927917</v>
      </c>
      <c r="L64" s="1">
        <f>'DATOS MENSUALES'!F568</f>
        <v>0.3218588</v>
      </c>
      <c r="M64" s="1">
        <f>'DATOS MENSUALES'!F569</f>
        <v>2.7517308</v>
      </c>
      <c r="N64" s="1">
        <f t="shared" si="12"/>
        <v>259.15468060000006</v>
      </c>
      <c r="O64" s="10"/>
      <c r="P64" s="60">
        <f t="shared" si="13"/>
        <v>-614.1727880463046</v>
      </c>
      <c r="Q64" s="60">
        <f t="shared" si="14"/>
        <v>-5821.750514791944</v>
      </c>
      <c r="R64" s="60">
        <f t="shared" si="15"/>
        <v>-77202.07108994058</v>
      </c>
      <c r="S64" s="60">
        <f t="shared" si="16"/>
        <v>4275.135686544005</v>
      </c>
      <c r="T64" s="60">
        <f t="shared" si="17"/>
        <v>33455.21049777573</v>
      </c>
      <c r="U64" s="60">
        <f t="shared" si="18"/>
        <v>-6081.197229534377</v>
      </c>
      <c r="V64" s="60">
        <f t="shared" si="19"/>
        <v>7969.9215353556565</v>
      </c>
      <c r="W64" s="60">
        <f t="shared" si="20"/>
        <v>-1797.1090528173272</v>
      </c>
      <c r="X64" s="60">
        <f t="shared" si="21"/>
        <v>-184.64758705133627</v>
      </c>
      <c r="Y64" s="60">
        <f t="shared" si="22"/>
        <v>-2.949996103740029</v>
      </c>
      <c r="Z64" s="60">
        <f t="shared" si="23"/>
        <v>-1.656556116591607</v>
      </c>
      <c r="AA64" s="60">
        <f t="shared" si="24"/>
        <v>0.8725506111680954</v>
      </c>
      <c r="AB64" s="60">
        <f t="shared" si="25"/>
        <v>-56667.42455175305</v>
      </c>
    </row>
    <row r="65" spans="1:28" ht="12.75">
      <c r="A65" s="12" t="s">
        <v>75</v>
      </c>
      <c r="B65" s="1">
        <f>'DATOS MENSUALES'!F570</f>
        <v>22.646080599999998</v>
      </c>
      <c r="C65" s="1">
        <f>'DATOS MENSUALES'!F571</f>
        <v>25.173284</v>
      </c>
      <c r="D65" s="1">
        <f>'DATOS MENSUALES'!F572</f>
        <v>128.0514672</v>
      </c>
      <c r="E65" s="1">
        <f>'DATOS MENSUALES'!F573</f>
        <v>138.08311550000002</v>
      </c>
      <c r="F65" s="1">
        <f>'DATOS MENSUALES'!F574</f>
        <v>49.4193276</v>
      </c>
      <c r="G65" s="1">
        <f>'DATOS MENSUALES'!F575</f>
        <v>10.143721699999999</v>
      </c>
      <c r="H65" s="1">
        <f>'DATOS MENSUALES'!F576</f>
        <v>19.277456</v>
      </c>
      <c r="I65" s="1">
        <f>'DATOS MENSUALES'!F577</f>
        <v>24.8806525</v>
      </c>
      <c r="J65" s="1">
        <f>'DATOS MENSUALES'!F578</f>
        <v>39.41601849999999</v>
      </c>
      <c r="K65" s="1">
        <f>'DATOS MENSUALES'!F579</f>
        <v>31.167248500000003</v>
      </c>
      <c r="L65" s="1">
        <f>'DATOS MENSUALES'!F580</f>
        <v>2.5866775</v>
      </c>
      <c r="M65" s="1">
        <f>'DATOS MENSUALES'!F581</f>
        <v>0.5378649999999999</v>
      </c>
      <c r="N65" s="1">
        <f t="shared" si="12"/>
        <v>491.38291460000005</v>
      </c>
      <c r="O65" s="10"/>
      <c r="P65" s="60">
        <f t="shared" si="13"/>
        <v>1645.5728082162104</v>
      </c>
      <c r="Q65" s="60">
        <f t="shared" si="14"/>
        <v>-48.078024241887555</v>
      </c>
      <c r="R65" s="60">
        <f t="shared" si="15"/>
        <v>473934.37728988973</v>
      </c>
      <c r="S65" s="60">
        <f t="shared" si="16"/>
        <v>637485.2895030723</v>
      </c>
      <c r="T65" s="60">
        <f t="shared" si="17"/>
        <v>125.37496794867342</v>
      </c>
      <c r="U65" s="60">
        <f t="shared" si="18"/>
        <v>-37307.44654306225</v>
      </c>
      <c r="V65" s="60">
        <f t="shared" si="19"/>
        <v>-1272.5556412749875</v>
      </c>
      <c r="W65" s="60">
        <f t="shared" si="20"/>
        <v>21.97956617285801</v>
      </c>
      <c r="X65" s="60">
        <f t="shared" si="21"/>
        <v>27815.21860059036</v>
      </c>
      <c r="Y65" s="60">
        <f t="shared" si="22"/>
        <v>21811.80347930173</v>
      </c>
      <c r="Z65" s="60">
        <f t="shared" si="23"/>
        <v>1.2652837103660686</v>
      </c>
      <c r="AA65" s="60">
        <f t="shared" si="24"/>
        <v>-1.9922593854837511</v>
      </c>
      <c r="AB65" s="60">
        <f t="shared" si="25"/>
        <v>7280878.547921137</v>
      </c>
    </row>
    <row r="66" spans="1:28" ht="12.75">
      <c r="A66" s="12" t="s">
        <v>76</v>
      </c>
      <c r="B66" s="1">
        <f>'DATOS MENSUALES'!F582</f>
        <v>12.4607648</v>
      </c>
      <c r="C66" s="1">
        <f>'DATOS MENSUALES'!F583</f>
        <v>53.7087528</v>
      </c>
      <c r="D66" s="1">
        <f>'DATOS MENSUALES'!F584</f>
        <v>8.0527776</v>
      </c>
      <c r="E66" s="1">
        <f>'DATOS MENSUALES'!F585</f>
        <v>8.3366136</v>
      </c>
      <c r="F66" s="1">
        <f>'DATOS MENSUALES'!F586</f>
        <v>4.8151079</v>
      </c>
      <c r="G66" s="1">
        <f>'DATOS MENSUALES'!F587</f>
        <v>7.471699199999999</v>
      </c>
      <c r="H66" s="1">
        <f>'DATOS MENSUALES'!F588</f>
        <v>30.2296765</v>
      </c>
      <c r="I66" s="1">
        <f>'DATOS MENSUALES'!F589</f>
        <v>8.2416982</v>
      </c>
      <c r="J66" s="1">
        <f>'DATOS MENSUALES'!F590</f>
        <v>4.4804927999999995</v>
      </c>
      <c r="K66" s="1">
        <f>'DATOS MENSUALES'!F591</f>
        <v>0.77574</v>
      </c>
      <c r="L66" s="1">
        <f>'DATOS MENSUALES'!F592</f>
        <v>0.137392</v>
      </c>
      <c r="M66" s="1">
        <f>'DATOS MENSUALES'!F593</f>
        <v>0.444106</v>
      </c>
      <c r="N66" s="1">
        <f t="shared" si="12"/>
        <v>139.15482140000003</v>
      </c>
      <c r="O66" s="10"/>
      <c r="P66" s="60">
        <f t="shared" si="13"/>
        <v>4.2575430485649335</v>
      </c>
      <c r="Q66" s="60">
        <f t="shared" si="14"/>
        <v>15436.87172819845</v>
      </c>
      <c r="R66" s="60">
        <f t="shared" si="15"/>
        <v>-74260.35062080632</v>
      </c>
      <c r="S66" s="60">
        <f t="shared" si="16"/>
        <v>-83351.13275367377</v>
      </c>
      <c r="T66" s="60">
        <f t="shared" si="17"/>
        <v>-62095.490655315865</v>
      </c>
      <c r="U66" s="60">
        <f t="shared" si="18"/>
        <v>-46992.269286444716</v>
      </c>
      <c r="V66" s="60">
        <f t="shared" si="19"/>
        <v>0.001546409911405134</v>
      </c>
      <c r="W66" s="60">
        <f t="shared" si="20"/>
        <v>-2649.717199887115</v>
      </c>
      <c r="X66" s="60">
        <f t="shared" si="21"/>
        <v>-99.67672252164903</v>
      </c>
      <c r="Y66" s="60">
        <f t="shared" si="22"/>
        <v>-14.728523476868805</v>
      </c>
      <c r="Z66" s="60">
        <f t="shared" si="23"/>
        <v>-2.5583992067791375</v>
      </c>
      <c r="AA66" s="60">
        <f t="shared" si="24"/>
        <v>-2.4716142303896933</v>
      </c>
      <c r="AB66" s="60">
        <f t="shared" si="25"/>
        <v>-3975088.0973037286</v>
      </c>
    </row>
    <row r="67" spans="1:28" ht="12.75">
      <c r="A67" s="12" t="s">
        <v>77</v>
      </c>
      <c r="B67" s="1">
        <f>'DATOS MENSUALES'!F594</f>
        <v>0.9692449999999999</v>
      </c>
      <c r="C67" s="1">
        <f>'DATOS MENSUALES'!F595</f>
        <v>144.9319104</v>
      </c>
      <c r="D67" s="1">
        <f>'DATOS MENSUALES'!F596</f>
        <v>372.21282</v>
      </c>
      <c r="E67" s="1">
        <f>'DATOS MENSUALES'!F597</f>
        <v>74.86202</v>
      </c>
      <c r="F67" s="1">
        <f>'DATOS MENSUALES'!F598</f>
        <v>45.2372536</v>
      </c>
      <c r="G67" s="1">
        <f>'DATOS MENSUALES'!F599</f>
        <v>8.846364</v>
      </c>
      <c r="H67" s="1">
        <f>'DATOS MENSUALES'!F600</f>
        <v>29.4938481</v>
      </c>
      <c r="I67" s="1">
        <f>'DATOS MENSUALES'!F601</f>
        <v>8.063400000000001</v>
      </c>
      <c r="J67" s="1">
        <f>'DATOS MENSUALES'!F602</f>
        <v>2.691451</v>
      </c>
      <c r="K67" s="1">
        <f>'DATOS MENSUALES'!F603</f>
        <v>0.9060794999999999</v>
      </c>
      <c r="L67" s="1">
        <f>'DATOS MENSUALES'!F604</f>
        <v>0.5323207999999999</v>
      </c>
      <c r="M67" s="1">
        <f>'DATOS MENSUALES'!F605</f>
        <v>0.3632453</v>
      </c>
      <c r="N67" s="1">
        <f t="shared" si="12"/>
        <v>689.1099577000002</v>
      </c>
      <c r="O67" s="10"/>
      <c r="P67" s="60">
        <f t="shared" si="13"/>
        <v>-961.7258110544702</v>
      </c>
      <c r="Q67" s="60">
        <f t="shared" si="14"/>
        <v>1565842.951294773</v>
      </c>
      <c r="R67" s="60">
        <f t="shared" si="15"/>
        <v>33425922.672886025</v>
      </c>
      <c r="S67" s="60">
        <f t="shared" si="16"/>
        <v>11919.966116975724</v>
      </c>
      <c r="T67" s="60">
        <f t="shared" si="17"/>
        <v>0.5572804058591458</v>
      </c>
      <c r="U67" s="60">
        <f t="shared" si="18"/>
        <v>-41823.90171104361</v>
      </c>
      <c r="V67" s="60">
        <f t="shared" si="19"/>
        <v>-0.23854529044321068</v>
      </c>
      <c r="W67" s="60">
        <f t="shared" si="20"/>
        <v>-2753.4664691882426</v>
      </c>
      <c r="X67" s="60">
        <f t="shared" si="21"/>
        <v>-265.30523815215315</v>
      </c>
      <c r="Y67" s="60">
        <f t="shared" si="22"/>
        <v>-12.501766080818538</v>
      </c>
      <c r="Z67" s="60">
        <f t="shared" si="23"/>
        <v>-0.9205050322881513</v>
      </c>
      <c r="AA67" s="60">
        <f t="shared" si="24"/>
        <v>-2.9421151715141862</v>
      </c>
      <c r="AB67" s="60">
        <f t="shared" si="25"/>
        <v>60026899.94600237</v>
      </c>
    </row>
    <row r="68" spans="1:28" ht="12.75">
      <c r="A68" s="12" t="s">
        <v>78</v>
      </c>
      <c r="B68" s="1">
        <f>'DATOS MENSUALES'!F606</f>
        <v>20.717898599999998</v>
      </c>
      <c r="C68" s="1">
        <f>'DATOS MENSUALES'!F607</f>
        <v>35.8267987</v>
      </c>
      <c r="D68" s="1">
        <f>'DATOS MENSUALES'!F608</f>
        <v>6.046084400000001</v>
      </c>
      <c r="E68" s="1">
        <f>'DATOS MENSUALES'!F609</f>
        <v>42.0917972</v>
      </c>
      <c r="F68" s="1">
        <f>'DATOS MENSUALES'!F610</f>
        <v>22.0692605</v>
      </c>
      <c r="G68" s="1">
        <f>'DATOS MENSUALES'!F611</f>
        <v>119.8583892</v>
      </c>
      <c r="H68" s="1">
        <f>'DATOS MENSUALES'!F612</f>
        <v>16.253978399999998</v>
      </c>
      <c r="I68" s="1">
        <f>'DATOS MENSUALES'!F613</f>
        <v>5.4622836</v>
      </c>
      <c r="J68" s="1">
        <f>'DATOS MENSUALES'!F614</f>
        <v>2.0854112000000002</v>
      </c>
      <c r="K68" s="1">
        <f>'DATOS MENSUALES'!F615</f>
        <v>0.8224176000000001</v>
      </c>
      <c r="L68" s="1">
        <f>'DATOS MENSUALES'!F616</f>
        <v>0.14288040000000002</v>
      </c>
      <c r="M68" s="1">
        <f>'DATOS MENSUALES'!F617</f>
        <v>0.085079</v>
      </c>
      <c r="N68" s="1">
        <f t="shared" si="12"/>
        <v>271.46227880000004</v>
      </c>
      <c r="O68" s="10"/>
      <c r="P68" s="60">
        <f t="shared" si="13"/>
        <v>963.8146797849128</v>
      </c>
      <c r="Q68" s="60">
        <f t="shared" si="14"/>
        <v>345.55019113043784</v>
      </c>
      <c r="R68" s="60">
        <f t="shared" si="15"/>
        <v>-85412.08667168209</v>
      </c>
      <c r="S68" s="60">
        <f t="shared" si="16"/>
        <v>-978.2444806688607</v>
      </c>
      <c r="T68" s="60">
        <f t="shared" si="17"/>
        <v>-11156.945338749914</v>
      </c>
      <c r="U68" s="60">
        <f t="shared" si="18"/>
        <v>444202.07183401316</v>
      </c>
      <c r="V68" s="60">
        <f t="shared" si="19"/>
        <v>-2662.5339198905217</v>
      </c>
      <c r="W68" s="60">
        <f t="shared" si="20"/>
        <v>-4588.527446207524</v>
      </c>
      <c r="X68" s="60">
        <f t="shared" si="21"/>
        <v>-347.6755902509137</v>
      </c>
      <c r="Y68" s="60">
        <f t="shared" si="22"/>
        <v>-13.903043929003454</v>
      </c>
      <c r="Z68" s="60">
        <f t="shared" si="23"/>
        <v>-2.5277229794796163</v>
      </c>
      <c r="AA68" s="60">
        <f t="shared" si="24"/>
        <v>-5.00968686351495</v>
      </c>
      <c r="AB68" s="60">
        <f t="shared" si="25"/>
        <v>-17784.52319981423</v>
      </c>
    </row>
    <row r="69" spans="1:28" ht="12.75">
      <c r="A69" s="12" t="s">
        <v>79</v>
      </c>
      <c r="B69" s="1">
        <f>'DATOS MENSUALES'!F618</f>
        <v>1.0613031</v>
      </c>
      <c r="C69" s="1">
        <f>'DATOS MENSUALES'!F619</f>
        <v>0.760617</v>
      </c>
      <c r="D69" s="1">
        <f>'DATOS MENSUALES'!F620</f>
        <v>3.3485256</v>
      </c>
      <c r="E69" s="1">
        <f>'DATOS MENSUALES'!F621</f>
        <v>6.4589889000000005</v>
      </c>
      <c r="F69" s="1">
        <f>'DATOS MENSUALES'!F622</f>
        <v>3.6043065</v>
      </c>
      <c r="G69" s="1">
        <f>'DATOS MENSUALES'!F623</f>
        <v>2.3896112</v>
      </c>
      <c r="H69" s="1">
        <f>'DATOS MENSUALES'!F624</f>
        <v>10.428104399999999</v>
      </c>
      <c r="I69" s="1">
        <f>'DATOS MENSUALES'!F625</f>
        <v>3.3276950000000003</v>
      </c>
      <c r="J69" s="1">
        <f>'DATOS MENSUALES'!F626</f>
        <v>2.6353602</v>
      </c>
      <c r="K69" s="1">
        <f>'DATOS MENSUALES'!F627</f>
        <v>0.3806667</v>
      </c>
      <c r="L69" s="1">
        <f>'DATOS MENSUALES'!F628</f>
        <v>0.016596</v>
      </c>
      <c r="M69" s="1">
        <f>'DATOS MENSUALES'!F629</f>
        <v>0.1396062</v>
      </c>
      <c r="N69" s="1">
        <f t="shared" si="12"/>
        <v>34.551380800000004</v>
      </c>
      <c r="O69" s="10"/>
      <c r="P69" s="60">
        <f t="shared" si="13"/>
        <v>-935.0678190785649</v>
      </c>
      <c r="Q69" s="60">
        <f t="shared" si="14"/>
        <v>-22067.157791281934</v>
      </c>
      <c r="R69" s="60">
        <f t="shared" si="15"/>
        <v>-102088.48976356947</v>
      </c>
      <c r="S69" s="60">
        <f t="shared" si="16"/>
        <v>-94568.00191979202</v>
      </c>
      <c r="T69" s="60">
        <f t="shared" si="17"/>
        <v>-67967.39593568894</v>
      </c>
      <c r="U69" s="60">
        <f t="shared" si="18"/>
        <v>-69773.58182056506</v>
      </c>
      <c r="V69" s="60">
        <f t="shared" si="19"/>
        <v>-7629.005820762692</v>
      </c>
      <c r="W69" s="60">
        <f t="shared" si="20"/>
        <v>-6593.680683152189</v>
      </c>
      <c r="X69" s="60">
        <f t="shared" si="21"/>
        <v>-272.3138011820131</v>
      </c>
      <c r="Y69" s="60">
        <f t="shared" si="22"/>
        <v>-23.059483529419943</v>
      </c>
      <c r="Z69" s="60">
        <f t="shared" si="23"/>
        <v>-3.297912508662897</v>
      </c>
      <c r="AA69" s="60">
        <f t="shared" si="24"/>
        <v>-4.545853882730906</v>
      </c>
      <c r="AB69" s="60">
        <f t="shared" si="25"/>
        <v>-18194210.32795705</v>
      </c>
    </row>
    <row r="70" spans="1:28" ht="12.75">
      <c r="A70" s="12" t="s">
        <v>80</v>
      </c>
      <c r="B70" s="1">
        <f>'DATOS MENSUALES'!F630</f>
        <v>1.5214434999999997</v>
      </c>
      <c r="C70" s="1">
        <f>'DATOS MENSUALES'!F631</f>
        <v>1.2708342999999998</v>
      </c>
      <c r="D70" s="1">
        <f>'DATOS MENSUALES'!F632</f>
        <v>6.054539699999999</v>
      </c>
      <c r="E70" s="1">
        <f>'DATOS MENSUALES'!F633</f>
        <v>3.2340327999999996</v>
      </c>
      <c r="F70" s="1">
        <f>'DATOS MENSUALES'!F634</f>
        <v>8.394341999999998</v>
      </c>
      <c r="G70" s="1">
        <f>'DATOS MENSUALES'!F635</f>
        <v>5.0996598</v>
      </c>
      <c r="H70" s="1">
        <f>'DATOS MENSUALES'!F636</f>
        <v>3.40731</v>
      </c>
      <c r="I70" s="1">
        <f>'DATOS MENSUALES'!F637</f>
        <v>23.180967600000002</v>
      </c>
      <c r="J70" s="1">
        <f>'DATOS MENSUALES'!F638</f>
        <v>10.024813</v>
      </c>
      <c r="K70" s="1">
        <f>'DATOS MENSUALES'!F639</f>
        <v>1.8802759999999998</v>
      </c>
      <c r="L70" s="1">
        <f>'DATOS MENSUALES'!F640</f>
        <v>0.3300648</v>
      </c>
      <c r="M70" s="1">
        <f>'DATOS MENSUALES'!F641</f>
        <v>0.5074308000000001</v>
      </c>
      <c r="N70" s="1">
        <f t="shared" si="12"/>
        <v>64.9057143</v>
      </c>
      <c r="O70" s="10"/>
      <c r="P70" s="60">
        <f t="shared" si="13"/>
        <v>-809.1817733475128</v>
      </c>
      <c r="Q70" s="60">
        <f t="shared" si="14"/>
        <v>-20884.705913524354</v>
      </c>
      <c r="R70" s="60">
        <f t="shared" si="15"/>
        <v>-85362.90011215788</v>
      </c>
      <c r="S70" s="60">
        <f t="shared" si="16"/>
        <v>-116105.09570577502</v>
      </c>
      <c r="T70" s="60">
        <f t="shared" si="17"/>
        <v>-46733.76824788727</v>
      </c>
      <c r="U70" s="60">
        <f t="shared" si="18"/>
        <v>-56881.491490783184</v>
      </c>
      <c r="V70" s="60">
        <f t="shared" si="19"/>
        <v>-19048.552316923196</v>
      </c>
      <c r="W70" s="60">
        <f t="shared" si="20"/>
        <v>1.3364038031196002</v>
      </c>
      <c r="X70" s="60">
        <f t="shared" si="21"/>
        <v>0.7479667137381797</v>
      </c>
      <c r="Y70" s="60">
        <f t="shared" si="22"/>
        <v>-2.442415550257765</v>
      </c>
      <c r="Z70" s="60">
        <f t="shared" si="23"/>
        <v>-1.6223286484113475</v>
      </c>
      <c r="AA70" s="60">
        <f t="shared" si="24"/>
        <v>-2.1403436648909673</v>
      </c>
      <c r="AB70" s="60">
        <f t="shared" si="25"/>
        <v>-12593877.77136902</v>
      </c>
    </row>
    <row r="71" spans="1:28" ht="12.75">
      <c r="A71" s="12" t="s">
        <v>81</v>
      </c>
      <c r="B71" s="1">
        <f>'DATOS MENSUALES'!F642</f>
        <v>76.7620476</v>
      </c>
      <c r="C71" s="1">
        <f>'DATOS MENSUALES'!F643</f>
        <v>83.6511174</v>
      </c>
      <c r="D71" s="1">
        <f>'DATOS MENSUALES'!F644</f>
        <v>8.263755</v>
      </c>
      <c r="E71" s="1">
        <f>'DATOS MENSUALES'!F645</f>
        <v>28.792106</v>
      </c>
      <c r="F71" s="1">
        <f>'DATOS MENSUALES'!F646</f>
        <v>27.395972</v>
      </c>
      <c r="G71" s="1">
        <f>'DATOS MENSUALES'!F647</f>
        <v>30.164889600000002</v>
      </c>
      <c r="H71" s="1">
        <f>'DATOS MENSUALES'!F648</f>
        <v>9.225381500000001</v>
      </c>
      <c r="I71" s="1">
        <f>'DATOS MENSUALES'!F649</f>
        <v>102.71255550000001</v>
      </c>
      <c r="J71" s="1">
        <f>'DATOS MENSUALES'!F650</f>
        <v>13.937318999999999</v>
      </c>
      <c r="K71" s="1">
        <f>'DATOS MENSUALES'!F651</f>
        <v>2.2265792</v>
      </c>
      <c r="L71" s="1">
        <f>'DATOS MENSUALES'!F652</f>
        <v>0.41708670000000003</v>
      </c>
      <c r="M71" s="1">
        <f>'DATOS MENSUALES'!F653</f>
        <v>0.3178812</v>
      </c>
      <c r="N71" s="1">
        <f t="shared" si="12"/>
        <v>383.86669070000005</v>
      </c>
      <c r="O71" s="10"/>
      <c r="P71" s="60">
        <f t="shared" si="13"/>
        <v>286478.50547578256</v>
      </c>
      <c r="Q71" s="60">
        <f t="shared" si="14"/>
        <v>164941.8736091027</v>
      </c>
      <c r="R71" s="60">
        <f t="shared" si="15"/>
        <v>-73147.73076181952</v>
      </c>
      <c r="S71" s="60">
        <f t="shared" si="16"/>
        <v>-12530.23429956115</v>
      </c>
      <c r="T71" s="60">
        <f t="shared" si="17"/>
        <v>-4928.936202430025</v>
      </c>
      <c r="U71" s="60">
        <f t="shared" si="18"/>
        <v>-2402.3845306953726</v>
      </c>
      <c r="V71" s="60">
        <f t="shared" si="19"/>
        <v>-9114.47019661208</v>
      </c>
      <c r="W71" s="60">
        <f t="shared" si="20"/>
        <v>524251.47292104893</v>
      </c>
      <c r="X71" s="60">
        <f t="shared" si="21"/>
        <v>111.99721004106206</v>
      </c>
      <c r="Y71" s="60">
        <f t="shared" si="22"/>
        <v>-1.0012125215578356</v>
      </c>
      <c r="Z71" s="60">
        <f t="shared" si="23"/>
        <v>-1.287916528214198</v>
      </c>
      <c r="AA71" s="60">
        <f t="shared" si="24"/>
        <v>-3.230485104279425</v>
      </c>
      <c r="AB71" s="60">
        <f t="shared" si="25"/>
        <v>642780.1952020528</v>
      </c>
    </row>
    <row r="72" spans="1:28" ht="12.75">
      <c r="A72" s="12" t="s">
        <v>82</v>
      </c>
      <c r="B72" s="1">
        <f>'DATOS MENSUALES'!F654</f>
        <v>0.7671578</v>
      </c>
      <c r="C72" s="1">
        <f>'DATOS MENSUALES'!F655</f>
        <v>20.309621200000002</v>
      </c>
      <c r="D72" s="1">
        <f>'DATOS MENSUALES'!F656</f>
        <v>6.262474600000001</v>
      </c>
      <c r="E72" s="1">
        <f>'DATOS MENSUALES'!F657</f>
        <v>14.579583199999998</v>
      </c>
      <c r="F72" s="1">
        <f>'DATOS MENSUALES'!F658</f>
        <v>17.275518</v>
      </c>
      <c r="G72" s="1">
        <f>'DATOS MENSUALES'!F659</f>
        <v>7.983716800000001</v>
      </c>
      <c r="H72" s="1">
        <f>'DATOS MENSUALES'!F660</f>
        <v>4.6454904</v>
      </c>
      <c r="I72" s="1">
        <f>'DATOS MENSUALES'!F661</f>
        <v>4.1962732</v>
      </c>
      <c r="J72" s="1">
        <f>'DATOS MENSUALES'!F662</f>
        <v>2.101676</v>
      </c>
      <c r="K72" s="1">
        <f>'DATOS MENSUALES'!F663</f>
        <v>1.415505</v>
      </c>
      <c r="L72" s="1">
        <f>'DATOS MENSUALES'!F664</f>
        <v>0.6262460000000001</v>
      </c>
      <c r="M72" s="1">
        <f>'DATOS MENSUALES'!F665</f>
        <v>0.5023964</v>
      </c>
      <c r="N72" s="1">
        <f t="shared" si="12"/>
        <v>80.66565859999997</v>
      </c>
      <c r="O72" s="10"/>
      <c r="P72" s="60">
        <f t="shared" si="13"/>
        <v>-1022.0125821226758</v>
      </c>
      <c r="Q72" s="60">
        <f t="shared" si="14"/>
        <v>-614.0972734945475</v>
      </c>
      <c r="R72" s="60">
        <f t="shared" si="15"/>
        <v>-84159.22619032956</v>
      </c>
      <c r="S72" s="60">
        <f t="shared" si="16"/>
        <v>-52478.13615526514</v>
      </c>
      <c r="T72" s="60">
        <f t="shared" si="17"/>
        <v>-19988.15195802582</v>
      </c>
      <c r="U72" s="60">
        <f t="shared" si="18"/>
        <v>-45020.238115887514</v>
      </c>
      <c r="V72" s="60">
        <f t="shared" si="19"/>
        <v>-16520.091893700108</v>
      </c>
      <c r="W72" s="60">
        <f t="shared" si="20"/>
        <v>-5719.212931827231</v>
      </c>
      <c r="X72" s="60">
        <f t="shared" si="21"/>
        <v>-345.26856209362757</v>
      </c>
      <c r="Y72" s="60">
        <f t="shared" si="22"/>
        <v>-5.94428116565841</v>
      </c>
      <c r="Z72" s="60">
        <f t="shared" si="23"/>
        <v>-0.6787842548774242</v>
      </c>
      <c r="AA72" s="60">
        <f t="shared" si="24"/>
        <v>-2.165525465236441</v>
      </c>
      <c r="AB72" s="60">
        <f t="shared" si="25"/>
        <v>-10204057.081092348</v>
      </c>
    </row>
    <row r="73" spans="1:28" ht="12.75">
      <c r="A73" s="12" t="s">
        <v>83</v>
      </c>
      <c r="B73" s="1">
        <f>'DATOS MENSUALES'!F666</f>
        <v>1.2526073</v>
      </c>
      <c r="C73" s="1">
        <f>'DATOS MENSUALES'!F667</f>
        <v>11.2440286</v>
      </c>
      <c r="D73" s="1">
        <f>'DATOS MENSUALES'!F668</f>
        <v>50.134457999999995</v>
      </c>
      <c r="E73" s="1">
        <f>'DATOS MENSUALES'!F669</f>
        <v>348.60061529999996</v>
      </c>
      <c r="F73" s="1">
        <f>'DATOS MENSUALES'!F670</f>
        <v>51.82858</v>
      </c>
      <c r="G73" s="1">
        <f>'DATOS MENSUALES'!F671</f>
        <v>30.0838604</v>
      </c>
      <c r="H73" s="1">
        <f>'DATOS MENSUALES'!F672</f>
        <v>23.116914699999995</v>
      </c>
      <c r="I73" s="1">
        <f>'DATOS MENSUALES'!F673</f>
        <v>62.3879179</v>
      </c>
      <c r="J73" s="1">
        <f>'DATOS MENSUALES'!F674</f>
        <v>9.5609925</v>
      </c>
      <c r="K73" s="1">
        <f>'DATOS MENSUALES'!F675</f>
        <v>2.3779598</v>
      </c>
      <c r="L73" s="1">
        <f>'DATOS MENSUALES'!F676</f>
        <v>0.7486024</v>
      </c>
      <c r="M73" s="1">
        <f>'DATOS MENSUALES'!F677</f>
        <v>0.5939248</v>
      </c>
      <c r="N73" s="1">
        <f t="shared" si="12"/>
        <v>591.9304616999999</v>
      </c>
      <c r="O73" s="10"/>
      <c r="P73" s="60">
        <f t="shared" si="13"/>
        <v>-881.2552318287323</v>
      </c>
      <c r="Q73" s="60">
        <f t="shared" si="14"/>
        <v>-5419.745949462233</v>
      </c>
      <c r="R73" s="60">
        <f t="shared" si="15"/>
        <v>0.0001186420296938176</v>
      </c>
      <c r="S73" s="60">
        <f t="shared" si="16"/>
        <v>26087579.9090566</v>
      </c>
      <c r="T73" s="60">
        <f t="shared" si="17"/>
        <v>407.5690031429976</v>
      </c>
      <c r="U73" s="60">
        <f t="shared" si="18"/>
        <v>-2446.2526839625534</v>
      </c>
      <c r="V73" s="60">
        <f t="shared" si="19"/>
        <v>-342.5770736449271</v>
      </c>
      <c r="W73" s="60">
        <f t="shared" si="20"/>
        <v>65491.94266058413</v>
      </c>
      <c r="X73" s="60">
        <f t="shared" si="21"/>
        <v>0.08747989929130028</v>
      </c>
      <c r="Y73" s="60">
        <f t="shared" si="22"/>
        <v>-0.6120106735606898</v>
      </c>
      <c r="Z73" s="60">
        <f t="shared" si="23"/>
        <v>-0.43291361021431873</v>
      </c>
      <c r="AA73" s="60">
        <f t="shared" si="24"/>
        <v>-1.7376676490191698</v>
      </c>
      <c r="AB73" s="60">
        <f t="shared" si="25"/>
        <v>25507147.77996154</v>
      </c>
    </row>
    <row r="74" spans="1:28" s="24" customFormat="1" ht="12.75">
      <c r="A74" s="21" t="s">
        <v>84</v>
      </c>
      <c r="B74" s="22">
        <f>'DATOS MENSUALES'!F678</f>
        <v>1.4984001</v>
      </c>
      <c r="C74" s="22">
        <f>'DATOS MENSUALES'!F679</f>
        <v>2.992188</v>
      </c>
      <c r="D74" s="22">
        <f>'DATOS MENSUALES'!F680</f>
        <v>180.0342066</v>
      </c>
      <c r="E74" s="22">
        <f>'DATOS MENSUALES'!F681</f>
        <v>95.5202965</v>
      </c>
      <c r="F74" s="22">
        <f>'DATOS MENSUALES'!F682</f>
        <v>15.434861000000001</v>
      </c>
      <c r="G74" s="22">
        <f>'DATOS MENSUALES'!F683</f>
        <v>5.7040263</v>
      </c>
      <c r="H74" s="22">
        <f>'DATOS MENSUALES'!F684</f>
        <v>3.8953625000000005</v>
      </c>
      <c r="I74" s="22">
        <f>'DATOS MENSUALES'!F685</f>
        <v>6.2771550000000005</v>
      </c>
      <c r="J74" s="22">
        <f>'DATOS MENSUALES'!F686</f>
        <v>13.6554924</v>
      </c>
      <c r="K74" s="22">
        <f>'DATOS MENSUALES'!F687</f>
        <v>3.2293092</v>
      </c>
      <c r="L74" s="22">
        <f>'DATOS MENSUALES'!F688</f>
        <v>1.0294095</v>
      </c>
      <c r="M74" s="22">
        <f>'DATOS MENSUALES'!F689</f>
        <v>0.83957</v>
      </c>
      <c r="N74" s="22">
        <f t="shared" si="12"/>
        <v>330.11027709999996</v>
      </c>
      <c r="O74" s="23"/>
      <c r="P74" s="60">
        <f t="shared" si="13"/>
        <v>-815.1995866582207</v>
      </c>
      <c r="Q74" s="60">
        <f t="shared" si="14"/>
        <v>-17208.09244168451</v>
      </c>
      <c r="R74" s="60">
        <f t="shared" si="15"/>
        <v>2194409.542911093</v>
      </c>
      <c r="S74" s="60">
        <f t="shared" si="16"/>
        <v>82321.6744996755</v>
      </c>
      <c r="T74" s="60">
        <f t="shared" si="17"/>
        <v>-24337.244554851455</v>
      </c>
      <c r="U74" s="60">
        <f t="shared" si="18"/>
        <v>-54241.761271777905</v>
      </c>
      <c r="V74" s="60">
        <f t="shared" si="19"/>
        <v>-18023.21108870658</v>
      </c>
      <c r="W74" s="60">
        <f t="shared" si="20"/>
        <v>-3946.0542137330026</v>
      </c>
      <c r="X74" s="60">
        <f t="shared" si="21"/>
        <v>93.47886943761797</v>
      </c>
      <c r="Y74" s="60">
        <f t="shared" si="22"/>
        <v>1.2584129831635237E-08</v>
      </c>
      <c r="Z74" s="60">
        <f t="shared" si="23"/>
        <v>-0.10763149275129068</v>
      </c>
      <c r="AA74" s="60">
        <f t="shared" si="24"/>
        <v>-0.8753374217239</v>
      </c>
      <c r="AB74" s="60">
        <f t="shared" si="25"/>
        <v>34472.759852431846</v>
      </c>
    </row>
    <row r="75" spans="1:28" s="24" customFormat="1" ht="12.75">
      <c r="A75" s="21" t="s">
        <v>85</v>
      </c>
      <c r="B75" s="22">
        <f>'DATOS MENSUALES'!F690</f>
        <v>13.06008</v>
      </c>
      <c r="C75" s="22">
        <f>'DATOS MENSUALES'!F691</f>
        <v>114.5635509</v>
      </c>
      <c r="D75" s="22">
        <f>'DATOS MENSUALES'!F692</f>
        <v>81.97941900000001</v>
      </c>
      <c r="E75" s="22">
        <f>'DATOS MENSUALES'!F693</f>
        <v>62.4821656</v>
      </c>
      <c r="F75" s="22">
        <f>'DATOS MENSUALES'!F694</f>
        <v>52.1559767</v>
      </c>
      <c r="G75" s="22">
        <f>'DATOS MENSUALES'!F695</f>
        <v>9.742835200000002</v>
      </c>
      <c r="H75" s="22">
        <f>'DATOS MENSUALES'!F696</f>
        <v>16.094390399999998</v>
      </c>
      <c r="I75" s="22">
        <f>'DATOS MENSUALES'!F697</f>
        <v>21.143413199999998</v>
      </c>
      <c r="J75" s="22">
        <f>'DATOS MENSUALES'!F698</f>
        <v>34.19238</v>
      </c>
      <c r="K75" s="22">
        <f>'DATOS MENSUALES'!F699</f>
        <v>3.7925533</v>
      </c>
      <c r="L75" s="22">
        <f>'DATOS MENSUALES'!F700</f>
        <v>0.753304</v>
      </c>
      <c r="M75" s="22">
        <f>'DATOS MENSUALES'!F701</f>
        <v>1.3827720000000001</v>
      </c>
      <c r="N75" s="22">
        <f t="shared" si="12"/>
        <v>411.34284030000003</v>
      </c>
      <c r="O75" s="23"/>
      <c r="P75" s="60">
        <f t="shared" si="13"/>
        <v>10.942213563183516</v>
      </c>
      <c r="Q75" s="60">
        <f t="shared" si="14"/>
        <v>630614.6214376276</v>
      </c>
      <c r="R75" s="60">
        <f t="shared" si="15"/>
        <v>32443.74598720376</v>
      </c>
      <c r="S75" s="60">
        <f t="shared" si="16"/>
        <v>1145.5679834234518</v>
      </c>
      <c r="T75" s="60">
        <f t="shared" si="17"/>
        <v>463.98029383635856</v>
      </c>
      <c r="U75" s="60">
        <f t="shared" si="18"/>
        <v>-38666.4056406003</v>
      </c>
      <c r="V75" s="60">
        <f t="shared" si="19"/>
        <v>-2755.5681054360457</v>
      </c>
      <c r="W75" s="60">
        <f t="shared" si="20"/>
        <v>-0.8202039592981781</v>
      </c>
      <c r="X75" s="60">
        <f t="shared" si="21"/>
        <v>15766.623564142212</v>
      </c>
      <c r="Y75" s="60">
        <f t="shared" si="22"/>
        <v>0.18090863642387017</v>
      </c>
      <c r="Z75" s="60">
        <f t="shared" si="23"/>
        <v>-0.42489192164537065</v>
      </c>
      <c r="AA75" s="60">
        <f t="shared" si="24"/>
        <v>-0.07064296777256061</v>
      </c>
      <c r="AB75" s="60">
        <f t="shared" si="25"/>
        <v>1472911.0765544113</v>
      </c>
    </row>
    <row r="76" spans="1:28" s="24" customFormat="1" ht="12.75">
      <c r="A76" s="21" t="s">
        <v>86</v>
      </c>
      <c r="B76" s="22">
        <f>'DATOS MENSUALES'!F702</f>
        <v>1.5898968000000002</v>
      </c>
      <c r="C76" s="22">
        <f>'DATOS MENSUALES'!F703</f>
        <v>1.2102011999999998</v>
      </c>
      <c r="D76" s="22">
        <f>'DATOS MENSUALES'!F704</f>
        <v>1.5518295000000002</v>
      </c>
      <c r="E76" s="22">
        <f>'DATOS MENSUALES'!F705</f>
        <v>10.499482</v>
      </c>
      <c r="F76" s="22">
        <f>'DATOS MENSUALES'!F706</f>
        <v>3.4159642999999997</v>
      </c>
      <c r="G76" s="22">
        <f>'DATOS MENSUALES'!F707</f>
        <v>10.1013568</v>
      </c>
      <c r="H76" s="22">
        <f>'DATOS MENSUALES'!F708</f>
        <v>4.5885221000000005</v>
      </c>
      <c r="I76" s="22">
        <f>'DATOS MENSUALES'!F709</f>
        <v>7.3120092</v>
      </c>
      <c r="J76" s="22">
        <f>'DATOS MENSUALES'!F710</f>
        <v>2.7945786</v>
      </c>
      <c r="K76" s="22">
        <f>'DATOS MENSUALES'!F711</f>
        <v>0.4799616000000001</v>
      </c>
      <c r="L76" s="22">
        <f>'DATOS MENSUALES'!F712</f>
        <v>0.11530409999999999</v>
      </c>
      <c r="M76" s="22">
        <f>'DATOS MENSUALES'!F713</f>
        <v>1.603868</v>
      </c>
      <c r="N76" s="22">
        <f t="shared" si="12"/>
        <v>45.2629742</v>
      </c>
      <c r="O76" s="23"/>
      <c r="P76" s="60">
        <f t="shared" si="13"/>
        <v>-791.4799156988738</v>
      </c>
      <c r="Q76" s="60">
        <f t="shared" si="14"/>
        <v>-21022.958243307425</v>
      </c>
      <c r="R76" s="60">
        <f t="shared" si="15"/>
        <v>-114320.62601206765</v>
      </c>
      <c r="S76" s="60">
        <f t="shared" si="16"/>
        <v>-71572.95586335631</v>
      </c>
      <c r="T76" s="60">
        <f t="shared" si="17"/>
        <v>-68912.7737730993</v>
      </c>
      <c r="U76" s="60">
        <f t="shared" si="18"/>
        <v>-37449.529385245885</v>
      </c>
      <c r="V76" s="60">
        <f t="shared" si="19"/>
        <v>-16631.19696757676</v>
      </c>
      <c r="W76" s="60">
        <f t="shared" si="20"/>
        <v>-3220.4639869547964</v>
      </c>
      <c r="X76" s="60">
        <f t="shared" si="21"/>
        <v>-252.73516247226735</v>
      </c>
      <c r="Y76" s="60">
        <f t="shared" si="22"/>
        <v>-20.729375948332194</v>
      </c>
      <c r="Z76" s="60">
        <f t="shared" si="23"/>
        <v>-2.684364068229174</v>
      </c>
      <c r="AA76" s="60">
        <f t="shared" si="24"/>
        <v>-0.007110065962294632</v>
      </c>
      <c r="AB76" s="60">
        <f t="shared" si="25"/>
        <v>-16060558.649912005</v>
      </c>
    </row>
    <row r="77" spans="1:28" s="24" customFormat="1" ht="12.75">
      <c r="A77" s="21" t="s">
        <v>87</v>
      </c>
      <c r="B77" s="22">
        <f>'DATOS MENSUALES'!F714</f>
        <v>26.6385856</v>
      </c>
      <c r="C77" s="22">
        <f>'DATOS MENSUALES'!F715</f>
        <v>8.262488</v>
      </c>
      <c r="D77" s="22">
        <f>'DATOS MENSUALES'!F716</f>
        <v>4.643134</v>
      </c>
      <c r="E77" s="22">
        <f>'DATOS MENSUALES'!F717</f>
        <v>4.0475925</v>
      </c>
      <c r="F77" s="22">
        <f>'DATOS MENSUALES'!F718</f>
        <v>4.1664</v>
      </c>
      <c r="G77" s="22">
        <f>'DATOS MENSUALES'!F719</f>
        <v>3.0666038</v>
      </c>
      <c r="H77" s="22">
        <f>'DATOS MENSUALES'!F720</f>
        <v>47.0509584</v>
      </c>
      <c r="I77" s="22">
        <f>'DATOS MENSUALES'!F721</f>
        <v>50.109661</v>
      </c>
      <c r="J77" s="22">
        <f>'DATOS MENSUALES'!F722</f>
        <v>5.4660697</v>
      </c>
      <c r="K77" s="22">
        <f>'DATOS MENSUALES'!F723</f>
        <v>1.2430826999999998</v>
      </c>
      <c r="L77" s="22">
        <f>'DATOS MENSUALES'!F724</f>
        <v>0.0781845</v>
      </c>
      <c r="M77" s="22">
        <f>'DATOS MENSUALES'!F725</f>
        <v>0.0567324</v>
      </c>
      <c r="N77" s="22">
        <f t="shared" si="12"/>
        <v>154.82949259999995</v>
      </c>
      <c r="O77" s="23"/>
      <c r="P77" s="60">
        <f t="shared" si="13"/>
        <v>3943.2519465216083</v>
      </c>
      <c r="Q77" s="60">
        <f t="shared" si="14"/>
        <v>-8674.522893108191</v>
      </c>
      <c r="R77" s="60">
        <f t="shared" si="15"/>
        <v>-93837.76599014079</v>
      </c>
      <c r="S77" s="60">
        <f t="shared" si="16"/>
        <v>-110392.73597324078</v>
      </c>
      <c r="T77" s="60">
        <f t="shared" si="17"/>
        <v>-65197.47022168952</v>
      </c>
      <c r="U77" s="60">
        <f t="shared" si="18"/>
        <v>-66387.70464213078</v>
      </c>
      <c r="V77" s="60">
        <f t="shared" si="19"/>
        <v>4858.513986189518</v>
      </c>
      <c r="W77" s="60">
        <f t="shared" si="20"/>
        <v>22023.05999383626</v>
      </c>
      <c r="X77" s="60">
        <f t="shared" si="21"/>
        <v>-48.667295279206385</v>
      </c>
      <c r="Y77" s="60">
        <f t="shared" si="22"/>
        <v>-7.808357115741256</v>
      </c>
      <c r="Z77" s="60">
        <f t="shared" si="23"/>
        <v>-2.9052493217313335</v>
      </c>
      <c r="AA77" s="60">
        <f t="shared" si="24"/>
        <v>-5.262813292694878</v>
      </c>
      <c r="AB77" s="60">
        <f t="shared" si="25"/>
        <v>-2907992.6409205804</v>
      </c>
    </row>
    <row r="78" spans="1:28" s="24" customFormat="1" ht="12.75">
      <c r="A78" s="21" t="s">
        <v>88</v>
      </c>
      <c r="B78" s="22">
        <f>'DATOS MENSUALES'!F726</f>
        <v>0.5695942</v>
      </c>
      <c r="C78" s="22">
        <f>'DATOS MENSUALES'!F727</f>
        <v>8.5361958</v>
      </c>
      <c r="D78" s="22">
        <f>'DATOS MENSUALES'!F728</f>
        <v>210.2125536</v>
      </c>
      <c r="E78" s="22">
        <f>'DATOS MENSUALES'!F729</f>
        <v>185.6424141</v>
      </c>
      <c r="F78" s="22">
        <f>'DATOS MENSUALES'!F730</f>
        <v>88.1524817</v>
      </c>
      <c r="G78" s="22">
        <f>'DATOS MENSUALES'!F731</f>
        <v>135.964202</v>
      </c>
      <c r="H78" s="22">
        <f>'DATOS MENSUALES'!F732</f>
        <v>14.720998400000001</v>
      </c>
      <c r="I78" s="22">
        <f>'DATOS MENSUALES'!F733</f>
        <v>11.366308499999999</v>
      </c>
      <c r="J78" s="22">
        <f>'DATOS MENSUALES'!F734</f>
        <v>3.7252634999999996</v>
      </c>
      <c r="K78" s="22">
        <f>'DATOS MENSUALES'!F735</f>
        <v>1.2582359</v>
      </c>
      <c r="L78" s="22">
        <f>'DATOS MENSUALES'!F736</f>
        <v>0.2364299</v>
      </c>
      <c r="M78" s="22">
        <f>'DATOS MENSUALES'!F737</f>
        <v>0.09102779999999999</v>
      </c>
      <c r="N78" s="22">
        <f t="shared" si="12"/>
        <v>660.4757053999999</v>
      </c>
      <c r="O78" s="23"/>
      <c r="P78" s="60">
        <f t="shared" si="13"/>
        <v>-1083.3354609254081</v>
      </c>
      <c r="Q78" s="60">
        <f t="shared" si="14"/>
        <v>-8332.45887826205</v>
      </c>
      <c r="R78" s="60">
        <f t="shared" si="15"/>
        <v>4105779.272757085</v>
      </c>
      <c r="S78" s="60">
        <f t="shared" si="16"/>
        <v>2385888.608770756</v>
      </c>
      <c r="T78" s="60">
        <f t="shared" si="17"/>
        <v>83672.20031676716</v>
      </c>
      <c r="U78" s="60">
        <f t="shared" si="18"/>
        <v>789048.3684223716</v>
      </c>
      <c r="V78" s="60">
        <f t="shared" si="19"/>
        <v>-3647.3129625799957</v>
      </c>
      <c r="W78" s="60">
        <f t="shared" si="20"/>
        <v>-1229.572916598634</v>
      </c>
      <c r="X78" s="60">
        <f t="shared" si="21"/>
        <v>-156.7487118340406</v>
      </c>
      <c r="Y78" s="60">
        <f t="shared" si="22"/>
        <v>-7.630797585380965</v>
      </c>
      <c r="Z78" s="60">
        <f t="shared" si="23"/>
        <v>-2.0418946850997504</v>
      </c>
      <c r="AA78" s="60">
        <f t="shared" si="24"/>
        <v>-4.957617741902532</v>
      </c>
      <c r="AB78" s="60">
        <f t="shared" si="25"/>
        <v>47796976.65294358</v>
      </c>
    </row>
    <row r="79" spans="1:28" s="24" customFormat="1" ht="12.75">
      <c r="A79" s="21" t="s">
        <v>89</v>
      </c>
      <c r="B79" s="22">
        <f>'DATOS MENSUALES'!F738</f>
        <v>7.472704799999999</v>
      </c>
      <c r="C79" s="22">
        <f>'DATOS MENSUALES'!F739</f>
        <v>2.9590911</v>
      </c>
      <c r="D79" s="22">
        <f>'DATOS MENSUALES'!F740</f>
        <v>2.332331</v>
      </c>
      <c r="E79" s="22">
        <f>'DATOS MENSUALES'!F741</f>
        <v>15.4111854</v>
      </c>
      <c r="F79" s="22">
        <f>'DATOS MENSUALES'!F742</f>
        <v>6.0230999999999995</v>
      </c>
      <c r="G79" s="22">
        <f>'DATOS MENSUALES'!F743</f>
        <v>43.425475</v>
      </c>
      <c r="H79" s="22">
        <f>'DATOS MENSUALES'!F744</f>
        <v>25.2883804</v>
      </c>
      <c r="I79" s="22">
        <f>'DATOS MENSUALES'!F745</f>
        <v>7.950924799999999</v>
      </c>
      <c r="J79" s="22">
        <f>'DATOS MENSUALES'!F746</f>
        <v>2.3507863</v>
      </c>
      <c r="K79" s="22">
        <f>'DATOS MENSUALES'!F747</f>
        <v>0.2627856</v>
      </c>
      <c r="L79" s="22">
        <f>'DATOS MENSUALES'!F748</f>
        <v>0.03135</v>
      </c>
      <c r="M79" s="22">
        <f>'DATOS MENSUALES'!F749</f>
        <v>9.6647673</v>
      </c>
      <c r="N79" s="22">
        <f t="shared" si="12"/>
        <v>123.17288169999999</v>
      </c>
      <c r="O79" s="23"/>
      <c r="P79" s="60">
        <f t="shared" si="13"/>
        <v>-38.180712303498105</v>
      </c>
      <c r="Q79" s="60">
        <f t="shared" si="14"/>
        <v>-17274.357872288845</v>
      </c>
      <c r="R79" s="60">
        <f t="shared" si="15"/>
        <v>-108893.43455127731</v>
      </c>
      <c r="S79" s="60">
        <f t="shared" si="16"/>
        <v>-49058.28776069479</v>
      </c>
      <c r="T79" s="60">
        <f t="shared" si="17"/>
        <v>-56584.330531465144</v>
      </c>
      <c r="U79" s="60">
        <f t="shared" si="18"/>
        <v>-0.0023265325596418256</v>
      </c>
      <c r="V79" s="60">
        <f t="shared" si="19"/>
        <v>-112.37484278178742</v>
      </c>
      <c r="W79" s="60">
        <f t="shared" si="20"/>
        <v>-2820.2872669664184</v>
      </c>
      <c r="X79" s="60">
        <f t="shared" si="21"/>
        <v>-309.7786446781919</v>
      </c>
      <c r="Y79" s="60">
        <f t="shared" si="22"/>
        <v>-26.04482589424084</v>
      </c>
      <c r="Z79" s="60">
        <f t="shared" si="23"/>
        <v>-3.2008141412266764</v>
      </c>
      <c r="AA79" s="60">
        <f t="shared" si="24"/>
        <v>487.18494490709963</v>
      </c>
      <c r="AB79" s="60">
        <f t="shared" si="25"/>
        <v>-5303691.989930637</v>
      </c>
    </row>
    <row r="80" spans="1:28" s="24" customFormat="1" ht="12.75">
      <c r="A80" s="21" t="s">
        <v>90</v>
      </c>
      <c r="B80" s="22">
        <f>'DATOS MENSUALES'!F750</f>
        <v>9.613705</v>
      </c>
      <c r="C80" s="22">
        <f>'DATOS MENSUALES'!F751</f>
        <v>34.2558128</v>
      </c>
      <c r="D80" s="22">
        <f>'DATOS MENSUALES'!F752</f>
        <v>204.8060919</v>
      </c>
      <c r="E80" s="22">
        <f>'DATOS MENSUALES'!F753</f>
        <v>93.3349848</v>
      </c>
      <c r="F80" s="22">
        <f>'DATOS MENSUALES'!F754</f>
        <v>57.35025</v>
      </c>
      <c r="G80" s="22">
        <f>'DATOS MENSUALES'!F755</f>
        <v>49.4911179</v>
      </c>
      <c r="H80" s="22">
        <f>'DATOS MENSUALES'!F756</f>
        <v>73.867977</v>
      </c>
      <c r="I80" s="22">
        <f>'DATOS MENSUALES'!F757</f>
        <v>16.1056168</v>
      </c>
      <c r="J80" s="22">
        <f>'DATOS MENSUALES'!F758</f>
        <v>3.1449721999999998</v>
      </c>
      <c r="K80" s="22">
        <f>'DATOS MENSUALES'!F759</f>
        <v>0.6574418000000001</v>
      </c>
      <c r="L80" s="22">
        <f>'DATOS MENSUALES'!F760</f>
        <v>0.018785</v>
      </c>
      <c r="M80" s="22">
        <f>'DATOS MENSUALES'!F761</f>
        <v>0.0644072</v>
      </c>
      <c r="N80" s="22">
        <f t="shared" si="12"/>
        <v>542.7111624</v>
      </c>
      <c r="O80" s="23"/>
      <c r="P80" s="60">
        <f t="shared" si="13"/>
        <v>-1.8441069953375588</v>
      </c>
      <c r="Q80" s="60">
        <f t="shared" si="14"/>
        <v>161.55088816241312</v>
      </c>
      <c r="R80" s="60">
        <f t="shared" si="15"/>
        <v>3703785.830655905</v>
      </c>
      <c r="S80" s="60">
        <f t="shared" si="16"/>
        <v>70528.12239405062</v>
      </c>
      <c r="T80" s="60">
        <f t="shared" si="17"/>
        <v>2164.6698053119367</v>
      </c>
      <c r="U80" s="60">
        <f t="shared" si="18"/>
        <v>208.85893152980256</v>
      </c>
      <c r="V80" s="60">
        <f t="shared" si="19"/>
        <v>83762.86369433525</v>
      </c>
      <c r="W80" s="60">
        <f t="shared" si="20"/>
        <v>-213.1896068081306</v>
      </c>
      <c r="X80" s="60">
        <f t="shared" si="21"/>
        <v>-213.00103543347032</v>
      </c>
      <c r="Y80" s="60">
        <f t="shared" si="22"/>
        <v>-16.9655078100851</v>
      </c>
      <c r="Z80" s="60">
        <f t="shared" si="23"/>
        <v>-3.2833840034862156</v>
      </c>
      <c r="AA80" s="60">
        <f t="shared" si="24"/>
        <v>-5.193457511522671</v>
      </c>
      <c r="AB80" s="60">
        <f t="shared" si="25"/>
        <v>14732515.541828206</v>
      </c>
    </row>
    <row r="81" spans="1:28" s="24" customFormat="1" ht="12.75">
      <c r="A81" s="21" t="s">
        <v>91</v>
      </c>
      <c r="B81" s="22">
        <f>'DATOS MENSUALES'!F762</f>
        <v>36.3933969</v>
      </c>
      <c r="C81" s="22">
        <f>'DATOS MENSUALES'!F763</f>
        <v>84.439344</v>
      </c>
      <c r="D81" s="22">
        <f>'DATOS MENSUALES'!F764</f>
        <v>104.61437280000001</v>
      </c>
      <c r="E81" s="22">
        <f>'DATOS MENSUALES'!F765</f>
        <v>12.326248500000002</v>
      </c>
      <c r="F81" s="22">
        <f>'DATOS MENSUALES'!F766</f>
        <v>12.7811236</v>
      </c>
      <c r="G81" s="22">
        <f>'DATOS MENSUALES'!F767</f>
        <v>13.699292000000002</v>
      </c>
      <c r="H81" s="22">
        <f>'DATOS MENSUALES'!F768</f>
        <v>9.4780175</v>
      </c>
      <c r="I81" s="22">
        <f>'DATOS MENSUALES'!F769</f>
        <v>5.9303495999999996</v>
      </c>
      <c r="J81" s="22">
        <f>'DATOS MENSUALES'!F770</f>
        <v>2.0455305</v>
      </c>
      <c r="K81" s="22">
        <f>'DATOS MENSUALES'!F771</f>
        <v>0.1651814</v>
      </c>
      <c r="L81" s="22">
        <f>'DATOS MENSUALES'!F772</f>
        <v>0.1951236</v>
      </c>
      <c r="M81" s="22">
        <f>'DATOS MENSUALES'!F773</f>
        <v>0.06808049999999999</v>
      </c>
      <c r="N81" s="22">
        <f t="shared" si="12"/>
        <v>282.1360609</v>
      </c>
      <c r="O81" s="23"/>
      <c r="P81" s="60">
        <f t="shared" si="13"/>
        <v>16685.754982582534</v>
      </c>
      <c r="Q81" s="60">
        <f t="shared" si="14"/>
        <v>172156.60263291284</v>
      </c>
      <c r="R81" s="60">
        <f t="shared" si="15"/>
        <v>162137.64060392143</v>
      </c>
      <c r="S81" s="60">
        <f t="shared" si="16"/>
        <v>-62535.308034791415</v>
      </c>
      <c r="T81" s="60">
        <f t="shared" si="17"/>
        <v>-31654.08537812956</v>
      </c>
      <c r="U81" s="60">
        <f t="shared" si="18"/>
        <v>-26620.255350887375</v>
      </c>
      <c r="V81" s="60">
        <f t="shared" si="19"/>
        <v>-8787.7512500301</v>
      </c>
      <c r="W81" s="60">
        <f t="shared" si="20"/>
        <v>-4211.6037282761245</v>
      </c>
      <c r="X81" s="60">
        <f t="shared" si="21"/>
        <v>-353.62482316915657</v>
      </c>
      <c r="Y81" s="60">
        <f t="shared" si="22"/>
        <v>-28.70326011028936</v>
      </c>
      <c r="Z81" s="60">
        <f t="shared" si="23"/>
        <v>-2.2479054634925664</v>
      </c>
      <c r="AA81" s="60">
        <f t="shared" si="24"/>
        <v>-5.1604792938302495</v>
      </c>
      <c r="AB81" s="60">
        <f t="shared" si="25"/>
        <v>-3672.675863775186</v>
      </c>
    </row>
    <row r="82" spans="1:28" s="24" customFormat="1" ht="12.75">
      <c r="A82" s="21" t="s">
        <v>92</v>
      </c>
      <c r="B82" s="22">
        <f>'DATOS MENSUALES'!F774</f>
        <v>9.2833623</v>
      </c>
      <c r="C82" s="22">
        <f>'DATOS MENSUALES'!F775</f>
        <v>6.935401199999999</v>
      </c>
      <c r="D82" s="22">
        <f>'DATOS MENSUALES'!F776</f>
        <v>9.0416088</v>
      </c>
      <c r="E82" s="22">
        <f>'DATOS MENSUALES'!F777</f>
        <v>3.9264444</v>
      </c>
      <c r="F82" s="22">
        <f>'DATOS MENSUALES'!F778</f>
        <v>2.4371757999999994</v>
      </c>
      <c r="G82" s="22">
        <f>'DATOS MENSUALES'!F779</f>
        <v>4.7247456</v>
      </c>
      <c r="H82" s="22">
        <f>'DATOS MENSUALES'!F780</f>
        <v>7.8655775</v>
      </c>
      <c r="I82" s="22">
        <f>'DATOS MENSUALES'!F781</f>
        <v>2.4858384</v>
      </c>
      <c r="J82" s="22">
        <f>'DATOS MENSUALES'!F782</f>
        <v>0.4367111</v>
      </c>
      <c r="K82" s="22">
        <f>'DATOS MENSUALES'!F783</f>
        <v>0.0182688</v>
      </c>
      <c r="L82" s="22">
        <f>'DATOS MENSUALES'!F784</f>
        <v>0.20021060000000002</v>
      </c>
      <c r="M82" s="22">
        <f>'DATOS MENSUALES'!F785</f>
        <v>0.215215</v>
      </c>
      <c r="N82" s="22">
        <f t="shared" si="12"/>
        <v>47.570559499999995</v>
      </c>
      <c r="O82" s="23"/>
      <c r="P82" s="60">
        <f t="shared" si="13"/>
        <v>-3.7719298927938447</v>
      </c>
      <c r="Q82" s="60">
        <f t="shared" si="14"/>
        <v>-10466.2259875115</v>
      </c>
      <c r="R82" s="60">
        <f t="shared" si="15"/>
        <v>-69141.67331914284</v>
      </c>
      <c r="S82" s="60">
        <f t="shared" si="16"/>
        <v>-111231.21946182862</v>
      </c>
      <c r="T82" s="60">
        <f t="shared" si="17"/>
        <v>-73967.18173257665</v>
      </c>
      <c r="U82" s="60">
        <f t="shared" si="18"/>
        <v>-58561.30346450572</v>
      </c>
      <c r="V82" s="60">
        <f t="shared" si="19"/>
        <v>-11012.852060069412</v>
      </c>
      <c r="W82" s="60">
        <f t="shared" si="20"/>
        <v>-7522.211552766963</v>
      </c>
      <c r="X82" s="60">
        <f t="shared" si="21"/>
        <v>-654.0541730383704</v>
      </c>
      <c r="Y82" s="60">
        <f t="shared" si="22"/>
        <v>-33.03643638874005</v>
      </c>
      <c r="Z82" s="60">
        <f t="shared" si="23"/>
        <v>-2.2218190667745255</v>
      </c>
      <c r="AA82" s="60">
        <f t="shared" si="24"/>
        <v>-3.9513824396027664</v>
      </c>
      <c r="AB82" s="60">
        <f t="shared" si="25"/>
        <v>-15623900.791970368</v>
      </c>
    </row>
    <row r="83" spans="1:28" s="24" customFormat="1" ht="12.75">
      <c r="A83" s="21" t="s">
        <v>93</v>
      </c>
      <c r="B83" s="22">
        <f>'DATOS MENSUALES'!F786</f>
        <v>10.061592000000001</v>
      </c>
      <c r="C83" s="22">
        <f>'DATOS MENSUALES'!F787</f>
        <v>14.674617699999999</v>
      </c>
      <c r="D83" s="22">
        <f>'DATOS MENSUALES'!F788</f>
        <v>15.5044824</v>
      </c>
      <c r="E83" s="22">
        <f>'DATOS MENSUALES'!F789</f>
        <v>8.9809275</v>
      </c>
      <c r="F83" s="22">
        <f>'DATOS MENSUALES'!F790</f>
        <v>5.5945027</v>
      </c>
      <c r="G83" s="22">
        <f>'DATOS MENSUALES'!F791</f>
        <v>52.986438400000004</v>
      </c>
      <c r="H83" s="22">
        <f>'DATOS MENSUALES'!F792</f>
        <v>20.889460800000002</v>
      </c>
      <c r="I83" s="22">
        <f>'DATOS MENSUALES'!F793</f>
        <v>6.248710399999999</v>
      </c>
      <c r="J83" s="22">
        <f>'DATOS MENSUALES'!F794</f>
        <v>1.9650546</v>
      </c>
      <c r="K83" s="22">
        <f>'DATOS MENSUALES'!F795</f>
        <v>0.5810411000000001</v>
      </c>
      <c r="L83" s="22">
        <f>'DATOS MENSUALES'!F796</f>
        <v>0.029425600000000003</v>
      </c>
      <c r="M83" s="22">
        <f>'DATOS MENSUALES'!F797</f>
        <v>0.10825599999999999</v>
      </c>
      <c r="N83" s="22">
        <f>SUM(B83:M83)</f>
        <v>137.6245092</v>
      </c>
      <c r="O83" s="23"/>
      <c r="P83" s="60">
        <f aca="true" t="shared" si="26" ref="P83:AB83">(B83-B$6)^3</f>
        <v>-0.47165433443899285</v>
      </c>
      <c r="Q83" s="60">
        <f t="shared" si="26"/>
        <v>-2824.073333619451</v>
      </c>
      <c r="R83" s="60">
        <f t="shared" si="26"/>
        <v>-41352.95460700545</v>
      </c>
      <c r="S83" s="60">
        <f t="shared" si="26"/>
        <v>-79716.96633389103</v>
      </c>
      <c r="T83" s="60">
        <f t="shared" si="26"/>
        <v>-58500.67784372171</v>
      </c>
      <c r="U83" s="60">
        <f t="shared" si="26"/>
        <v>838.1502797793381</v>
      </c>
      <c r="V83" s="60">
        <f t="shared" si="26"/>
        <v>-784.9449375124261</v>
      </c>
      <c r="W83" s="60">
        <f t="shared" si="26"/>
        <v>-3967.401595863104</v>
      </c>
      <c r="X83" s="60">
        <f t="shared" si="26"/>
        <v>-365.83574907239284</v>
      </c>
      <c r="Y83" s="60">
        <f t="shared" si="26"/>
        <v>-18.52426625678143</v>
      </c>
      <c r="Z83" s="60">
        <f t="shared" si="26"/>
        <v>-3.213369348419656</v>
      </c>
      <c r="AA83" s="60">
        <f t="shared" si="26"/>
        <v>-4.808859468319668</v>
      </c>
      <c r="AB83" s="60">
        <f t="shared" si="26"/>
        <v>-4091408.133863009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889300.649421568</v>
      </c>
      <c r="Q84" s="61">
        <f t="shared" si="27"/>
        <v>4267723.60427503</v>
      </c>
      <c r="R84" s="61">
        <f t="shared" si="27"/>
        <v>49123337.15311396</v>
      </c>
      <c r="S84" s="61">
        <f t="shared" si="27"/>
        <v>41946207.922224134</v>
      </c>
      <c r="T84" s="61">
        <f t="shared" si="27"/>
        <v>13005870.710279351</v>
      </c>
      <c r="U84" s="61">
        <f t="shared" si="27"/>
        <v>9044195.502855064</v>
      </c>
      <c r="V84" s="61">
        <f t="shared" si="27"/>
        <v>3680780.224570256</v>
      </c>
      <c r="W84" s="61">
        <f t="shared" si="27"/>
        <v>2172313.1352187814</v>
      </c>
      <c r="X84" s="61">
        <f t="shared" si="27"/>
        <v>220139.32384166695</v>
      </c>
      <c r="Y84" s="61">
        <f t="shared" si="27"/>
        <v>22267.83643348753</v>
      </c>
      <c r="Z84" s="61">
        <f t="shared" si="27"/>
        <v>528.1170861154907</v>
      </c>
      <c r="AA84" s="61">
        <f t="shared" si="27"/>
        <v>1507.639376778848</v>
      </c>
      <c r="AB84" s="61">
        <f t="shared" si="27"/>
        <v>239467768.0422892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626 - Río Águeda desde la presa del embalse de Irueña hasta cola del embalse de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0.4137005</v>
      </c>
      <c r="C4" s="1">
        <f t="shared" si="0"/>
        <v>0.6046404000000001</v>
      </c>
      <c r="D4" s="1">
        <f t="shared" si="0"/>
        <v>0.9071055000000001</v>
      </c>
      <c r="E4" s="1">
        <f t="shared" si="0"/>
        <v>0.7756000000000001</v>
      </c>
      <c r="F4" s="1">
        <f t="shared" si="0"/>
        <v>2.1383262</v>
      </c>
      <c r="G4" s="1">
        <f t="shared" si="0"/>
        <v>2.3896112</v>
      </c>
      <c r="H4" s="1">
        <f t="shared" si="0"/>
        <v>3.40731</v>
      </c>
      <c r="I4" s="1">
        <f t="shared" si="0"/>
        <v>2.4858384</v>
      </c>
      <c r="J4" s="1">
        <f t="shared" si="0"/>
        <v>0.4367111</v>
      </c>
      <c r="K4" s="1">
        <f t="shared" si="0"/>
        <v>0.0182688</v>
      </c>
      <c r="L4" s="1">
        <f t="shared" si="0"/>
        <v>0.016596</v>
      </c>
      <c r="M4" s="1">
        <f t="shared" si="0"/>
        <v>0.0567324</v>
      </c>
      <c r="N4" s="1">
        <f>MIN(N18:N43)</f>
        <v>34.551380800000004</v>
      </c>
    </row>
    <row r="5" spans="1:14" ht="12.75">
      <c r="A5" s="13" t="s">
        <v>94</v>
      </c>
      <c r="B5" s="1">
        <f aca="true" t="shared" si="1" ref="B5:M5">MAX(B18:B43)</f>
        <v>76.7620476</v>
      </c>
      <c r="C5" s="1">
        <f t="shared" si="1"/>
        <v>144.9319104</v>
      </c>
      <c r="D5" s="1">
        <f t="shared" si="1"/>
        <v>372.21282</v>
      </c>
      <c r="E5" s="1">
        <f t="shared" si="1"/>
        <v>348.60061529999996</v>
      </c>
      <c r="F5" s="1">
        <f t="shared" si="1"/>
        <v>106.0166155</v>
      </c>
      <c r="G5" s="1">
        <f t="shared" si="1"/>
        <v>135.964202</v>
      </c>
      <c r="H5" s="1">
        <f t="shared" si="1"/>
        <v>73.867977</v>
      </c>
      <c r="I5" s="1">
        <f t="shared" si="1"/>
        <v>102.71255550000001</v>
      </c>
      <c r="J5" s="1">
        <f t="shared" si="1"/>
        <v>39.41601849999999</v>
      </c>
      <c r="K5" s="1">
        <f t="shared" si="1"/>
        <v>31.167248500000003</v>
      </c>
      <c r="L5" s="1">
        <f t="shared" si="1"/>
        <v>2.5866775</v>
      </c>
      <c r="M5" s="1">
        <f t="shared" si="1"/>
        <v>9.6647673</v>
      </c>
      <c r="N5" s="1">
        <f>MAX(N18:N43)</f>
        <v>689.1099577000002</v>
      </c>
    </row>
    <row r="6" spans="1:14" ht="12.75">
      <c r="A6" s="13" t="s">
        <v>16</v>
      </c>
      <c r="B6" s="1">
        <f aca="true" t="shared" si="2" ref="B6:M6">AVERAGE(B18:B43)</f>
        <v>10.077557615384617</v>
      </c>
      <c r="C6" s="1">
        <f t="shared" si="2"/>
        <v>32.2800782576923</v>
      </c>
      <c r="D6" s="1">
        <f t="shared" si="2"/>
        <v>61.49838504230768</v>
      </c>
      <c r="E6" s="1">
        <f t="shared" si="2"/>
        <v>54.652469153846155</v>
      </c>
      <c r="F6" s="1">
        <f t="shared" si="2"/>
        <v>28.862541492307685</v>
      </c>
      <c r="G6" s="1">
        <f t="shared" si="2"/>
        <v>25.82572939230769</v>
      </c>
      <c r="H6" s="1">
        <f t="shared" si="2"/>
        <v>21.794645830769227</v>
      </c>
      <c r="I6" s="1">
        <f t="shared" si="2"/>
        <v>19.844014165384618</v>
      </c>
      <c r="J6" s="1">
        <f t="shared" si="2"/>
        <v>7.790693307692308</v>
      </c>
      <c r="K6" s="1">
        <f t="shared" si="2"/>
        <v>2.4529962615384626</v>
      </c>
      <c r="L6" s="1">
        <f t="shared" si="2"/>
        <v>0.4031475538461538</v>
      </c>
      <c r="M6" s="1">
        <f t="shared" si="2"/>
        <v>1.2185235076923076</v>
      </c>
      <c r="N6" s="1">
        <f>SUM(B6:M6)</f>
        <v>266.70078158076916</v>
      </c>
    </row>
    <row r="7" spans="1:14" ht="12.75">
      <c r="A7" s="13" t="s">
        <v>17</v>
      </c>
      <c r="B7" s="1">
        <f aca="true" t="shared" si="3" ref="B7:N7">PERCENTILE(B18:B43,0.1)</f>
        <v>0.5753606</v>
      </c>
      <c r="C7" s="1">
        <f t="shared" si="3"/>
        <v>1.2405177499999998</v>
      </c>
      <c r="D7" s="1">
        <f t="shared" si="3"/>
        <v>2.8404283</v>
      </c>
      <c r="E7" s="1">
        <f t="shared" si="3"/>
        <v>3.98701845</v>
      </c>
      <c r="F7" s="1">
        <f t="shared" si="3"/>
        <v>3.5101354</v>
      </c>
      <c r="G7" s="1">
        <f t="shared" si="3"/>
        <v>4.9122027</v>
      </c>
      <c r="H7" s="1">
        <f t="shared" si="3"/>
        <v>4.61700625</v>
      </c>
      <c r="I7" s="1">
        <f t="shared" si="3"/>
        <v>3.7619841000000003</v>
      </c>
      <c r="J7" s="1">
        <f t="shared" si="3"/>
        <v>2.00529255</v>
      </c>
      <c r="K7" s="1">
        <f t="shared" si="3"/>
        <v>0.32172615000000004</v>
      </c>
      <c r="L7" s="1">
        <f t="shared" si="3"/>
        <v>0.0263321</v>
      </c>
      <c r="M7" s="1">
        <f t="shared" si="3"/>
        <v>0.07657975</v>
      </c>
      <c r="N7" s="1">
        <f t="shared" si="3"/>
        <v>50.46989884999999</v>
      </c>
    </row>
    <row r="8" spans="1:14" ht="12.75">
      <c r="A8" s="13" t="s">
        <v>18</v>
      </c>
      <c r="B8" s="1">
        <f aca="true" t="shared" si="4" ref="B8:N8">PERCENTILE(B18:B43,0.25)</f>
        <v>0.9922595249999999</v>
      </c>
      <c r="C8" s="1">
        <f t="shared" si="4"/>
        <v>3.0747386</v>
      </c>
      <c r="D8" s="1">
        <f t="shared" si="4"/>
        <v>6.106523425</v>
      </c>
      <c r="E8" s="1">
        <f t="shared" si="4"/>
        <v>9.0135222</v>
      </c>
      <c r="F8" s="1">
        <f t="shared" si="4"/>
        <v>5.701652025</v>
      </c>
      <c r="G8" s="1">
        <f t="shared" si="4"/>
        <v>7.615377550000001</v>
      </c>
      <c r="H8" s="1">
        <f t="shared" si="4"/>
        <v>9.535581375</v>
      </c>
      <c r="I8" s="1">
        <f t="shared" si="4"/>
        <v>6.0099398</v>
      </c>
      <c r="J8" s="1">
        <f t="shared" si="4"/>
        <v>2.421929775</v>
      </c>
      <c r="K8" s="1">
        <f t="shared" si="4"/>
        <v>0.686947775</v>
      </c>
      <c r="L8" s="1">
        <f t="shared" si="4"/>
        <v>0.0874644</v>
      </c>
      <c r="M8" s="1">
        <f t="shared" si="4"/>
        <v>0.134223975</v>
      </c>
      <c r="N8" s="1">
        <f t="shared" si="4"/>
        <v>123.05114102499998</v>
      </c>
    </row>
    <row r="9" spans="1:14" ht="12.75">
      <c r="A9" s="13" t="s">
        <v>19</v>
      </c>
      <c r="B9" s="1">
        <f aca="true" t="shared" si="5" ref="B9:N9">PERCENTILE(B18:B43,0.5)</f>
        <v>1.6573484</v>
      </c>
      <c r="C9" s="1">
        <f t="shared" si="5"/>
        <v>12.95932315</v>
      </c>
      <c r="D9" s="1">
        <f t="shared" si="5"/>
        <v>14.1621036</v>
      </c>
      <c r="E9" s="1">
        <f t="shared" si="5"/>
        <v>22.192473200000002</v>
      </c>
      <c r="F9" s="1">
        <f t="shared" si="5"/>
        <v>16.3551895</v>
      </c>
      <c r="G9" s="1">
        <f t="shared" si="5"/>
        <v>11.92150685</v>
      </c>
      <c r="H9" s="1">
        <f t="shared" si="5"/>
        <v>17.765717199999997</v>
      </c>
      <c r="I9" s="1">
        <f t="shared" si="5"/>
        <v>9.0816455</v>
      </c>
      <c r="J9" s="1">
        <f t="shared" si="5"/>
        <v>3.3826966499999997</v>
      </c>
      <c r="K9" s="1">
        <f t="shared" si="5"/>
        <v>1.0745810999999998</v>
      </c>
      <c r="L9" s="1">
        <f t="shared" si="5"/>
        <v>0.21832025</v>
      </c>
      <c r="M9" s="1">
        <f t="shared" si="5"/>
        <v>0.4732512</v>
      </c>
      <c r="N9" s="1">
        <f t="shared" si="5"/>
        <v>227.20953490000002</v>
      </c>
    </row>
    <row r="10" spans="1:14" ht="12.75">
      <c r="A10" s="13" t="s">
        <v>20</v>
      </c>
      <c r="B10" s="1">
        <f aca="true" t="shared" si="6" ref="B10:N10">PERCENTILE(B18:B43,0.75)</f>
        <v>11.8609716</v>
      </c>
      <c r="C10" s="1">
        <f t="shared" si="6"/>
        <v>41.06996705</v>
      </c>
      <c r="D10" s="1">
        <f t="shared" si="6"/>
        <v>81.3441282</v>
      </c>
      <c r="E10" s="1">
        <f t="shared" si="6"/>
        <v>73.208684</v>
      </c>
      <c r="F10" s="1">
        <f t="shared" si="6"/>
        <v>48.3738091</v>
      </c>
      <c r="G10" s="1">
        <f t="shared" si="6"/>
        <v>29.631113799999998</v>
      </c>
      <c r="H10" s="1">
        <f t="shared" si="6"/>
        <v>28.442481175</v>
      </c>
      <c r="I10" s="1">
        <f t="shared" si="6"/>
        <v>22.671579</v>
      </c>
      <c r="J10" s="1">
        <f t="shared" si="6"/>
        <v>9.908857874999999</v>
      </c>
      <c r="K10" s="1">
        <f t="shared" si="6"/>
        <v>2.1200194999999997</v>
      </c>
      <c r="L10" s="1">
        <f t="shared" si="6"/>
        <v>0.5485052</v>
      </c>
      <c r="M10" s="1">
        <f t="shared" si="6"/>
        <v>1.3003395000000002</v>
      </c>
      <c r="N10" s="1">
        <f t="shared" si="6"/>
        <v>391.842898625</v>
      </c>
    </row>
    <row r="11" spans="1:14" ht="12.75">
      <c r="A11" s="13" t="s">
        <v>21</v>
      </c>
      <c r="B11" s="1">
        <f aca="true" t="shared" si="7" ref="B11:N11">PERCENTILE(B18:B43,0.9)</f>
        <v>24.6423331</v>
      </c>
      <c r="C11" s="1">
        <f t="shared" si="7"/>
        <v>85.6351562</v>
      </c>
      <c r="D11" s="1">
        <f t="shared" si="7"/>
        <v>192.42014925</v>
      </c>
      <c r="E11" s="1">
        <f t="shared" si="7"/>
        <v>116.80170600000001</v>
      </c>
      <c r="F11" s="1">
        <f t="shared" si="7"/>
        <v>66.99336925</v>
      </c>
      <c r="G11" s="1">
        <f t="shared" si="7"/>
        <v>51.23877815</v>
      </c>
      <c r="H11" s="1">
        <f t="shared" si="7"/>
        <v>43.37917015</v>
      </c>
      <c r="I11" s="1">
        <f t="shared" si="7"/>
        <v>56.248789450000004</v>
      </c>
      <c r="J11" s="1">
        <f t="shared" si="7"/>
        <v>14.590251499999999</v>
      </c>
      <c r="K11" s="1">
        <f t="shared" si="7"/>
        <v>2.8219697999999998</v>
      </c>
      <c r="L11" s="1">
        <f t="shared" si="7"/>
        <v>0.7509532</v>
      </c>
      <c r="M11" s="1">
        <f t="shared" si="7"/>
        <v>2.8194575</v>
      </c>
      <c r="N11" s="1">
        <f t="shared" si="7"/>
        <v>567.32081205</v>
      </c>
    </row>
    <row r="12" spans="1:14" ht="12.75">
      <c r="A12" s="13" t="s">
        <v>25</v>
      </c>
      <c r="B12" s="1">
        <f aca="true" t="shared" si="8" ref="B12:N12">STDEV(B18:B43)</f>
        <v>16.628610313647957</v>
      </c>
      <c r="C12" s="1">
        <f t="shared" si="8"/>
        <v>39.46361050231752</v>
      </c>
      <c r="D12" s="1">
        <f t="shared" si="8"/>
        <v>90.84593483861333</v>
      </c>
      <c r="E12" s="1">
        <f t="shared" si="8"/>
        <v>76.11961408998857</v>
      </c>
      <c r="F12" s="1">
        <f t="shared" si="8"/>
        <v>29.0082311311305</v>
      </c>
      <c r="G12" s="1">
        <f t="shared" si="8"/>
        <v>33.30921622877626</v>
      </c>
      <c r="H12" s="1">
        <f t="shared" si="8"/>
        <v>16.75052889202466</v>
      </c>
      <c r="I12" s="1">
        <f t="shared" si="8"/>
        <v>24.490630243022718</v>
      </c>
      <c r="J12" s="1">
        <f t="shared" si="8"/>
        <v>9.571900219561968</v>
      </c>
      <c r="K12" s="1">
        <f t="shared" si="8"/>
        <v>5.932560808206468</v>
      </c>
      <c r="L12" s="1">
        <f t="shared" si="8"/>
        <v>0.5257031977225646</v>
      </c>
      <c r="M12" s="1">
        <f t="shared" si="8"/>
        <v>2.0359297089355817</v>
      </c>
      <c r="N12" s="1">
        <f t="shared" si="8"/>
        <v>200.22421240196957</v>
      </c>
    </row>
    <row r="13" spans="1:14" ht="12.75">
      <c r="A13" s="13" t="s">
        <v>127</v>
      </c>
      <c r="B13" s="1">
        <f aca="true" t="shared" si="9" ref="B13:L13">ROUND(B12/B6,2)</f>
        <v>1.65</v>
      </c>
      <c r="C13" s="1">
        <f t="shared" si="9"/>
        <v>1.22</v>
      </c>
      <c r="D13" s="1">
        <f t="shared" si="9"/>
        <v>1.48</v>
      </c>
      <c r="E13" s="1">
        <f t="shared" si="9"/>
        <v>1.39</v>
      </c>
      <c r="F13" s="1">
        <f t="shared" si="9"/>
        <v>1.01</v>
      </c>
      <c r="G13" s="1">
        <f t="shared" si="9"/>
        <v>1.29</v>
      </c>
      <c r="H13" s="1">
        <f t="shared" si="9"/>
        <v>0.77</v>
      </c>
      <c r="I13" s="1">
        <f t="shared" si="9"/>
        <v>1.23</v>
      </c>
      <c r="J13" s="1">
        <f t="shared" si="9"/>
        <v>1.23</v>
      </c>
      <c r="K13" s="1">
        <f t="shared" si="9"/>
        <v>2.42</v>
      </c>
      <c r="L13" s="1">
        <f t="shared" si="9"/>
        <v>1.3</v>
      </c>
      <c r="M13" s="1">
        <f>ROUND(M12/M6,2)</f>
        <v>1.67</v>
      </c>
      <c r="N13" s="1">
        <f>ROUND(N12/N6,2)</f>
        <v>0.75</v>
      </c>
    </row>
    <row r="14" spans="1:14" ht="12.75">
      <c r="A14" s="13" t="s">
        <v>126</v>
      </c>
      <c r="B14" s="53">
        <f>26*P44/(25*24*B12^3)</f>
        <v>2.9370991388675973</v>
      </c>
      <c r="C14" s="53">
        <f aca="true" t="shared" si="10" ref="C14:N14">26*Q44/(25*24*C12^3)</f>
        <v>1.5118192209203256</v>
      </c>
      <c r="D14" s="53">
        <f t="shared" si="10"/>
        <v>2.0681942394540918</v>
      </c>
      <c r="E14" s="53">
        <f t="shared" si="10"/>
        <v>2.6606224397900498</v>
      </c>
      <c r="F14" s="53">
        <f t="shared" si="10"/>
        <v>1.2203615089568083</v>
      </c>
      <c r="G14" s="53">
        <f t="shared" si="10"/>
        <v>2.4740987530173078</v>
      </c>
      <c r="H14" s="53">
        <f t="shared" si="10"/>
        <v>1.44196580712984</v>
      </c>
      <c r="I14" s="53">
        <f t="shared" si="10"/>
        <v>2.2156237808945964</v>
      </c>
      <c r="J14" s="53">
        <f t="shared" si="10"/>
        <v>2.398027889598152</v>
      </c>
      <c r="K14" s="53">
        <f t="shared" si="10"/>
        <v>4.893651726092771</v>
      </c>
      <c r="L14" s="53">
        <f t="shared" si="10"/>
        <v>3.0871656838499444</v>
      </c>
      <c r="M14" s="53">
        <f t="shared" si="10"/>
        <v>3.208320101079406</v>
      </c>
      <c r="N14" s="53">
        <f t="shared" si="10"/>
        <v>0.7440677335488294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-0.21755555775320023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0.4137005</v>
      </c>
      <c r="C18" s="1">
        <f>'DATOS MENSUALES'!F487</f>
        <v>3.3223903999999997</v>
      </c>
      <c r="D18" s="1">
        <f>'DATOS MENSUALES'!F488</f>
        <v>0.9071055000000001</v>
      </c>
      <c r="E18" s="1">
        <f>'DATOS MENSUALES'!F489</f>
        <v>0.7756000000000001</v>
      </c>
      <c r="F18" s="1">
        <f>'DATOS MENSUALES'!F490</f>
        <v>2.1383262</v>
      </c>
      <c r="G18" s="1">
        <f>'DATOS MENSUALES'!F491</f>
        <v>7.4925978</v>
      </c>
      <c r="H18" s="1">
        <f>'DATOS MENSUALES'!F492</f>
        <v>22.8278451</v>
      </c>
      <c r="I18" s="1">
        <f>'DATOS MENSUALES'!F493</f>
        <v>10.216232399999999</v>
      </c>
      <c r="J18" s="1">
        <f>'DATOS MENSUALES'!F494</f>
        <v>3.3427176</v>
      </c>
      <c r="K18" s="1">
        <f>'DATOS MENSUALES'!F495</f>
        <v>0.8564421</v>
      </c>
      <c r="L18" s="1">
        <f>'DATOS MENSUALES'!F496</f>
        <v>0.023238599999999998</v>
      </c>
      <c r="M18" s="1">
        <f>'DATOS MENSUALES'!F497</f>
        <v>1.053042</v>
      </c>
      <c r="N18" s="1">
        <f aca="true" t="shared" si="11" ref="N18:N41">SUM(B18:M18)</f>
        <v>53.3692382</v>
      </c>
      <c r="O18" s="10"/>
      <c r="P18" s="60">
        <f>(B18-B$6)^3</f>
        <v>-902.5089143118244</v>
      </c>
      <c r="Q18" s="60">
        <f aca="true" t="shared" si="12" ref="Q18:AB18">(C18-C$6)^3</f>
        <v>-24282.402146818156</v>
      </c>
      <c r="R18" s="60">
        <f t="shared" si="12"/>
        <v>-222448.95584453628</v>
      </c>
      <c r="S18" s="60">
        <f t="shared" si="12"/>
        <v>-156389.30560628863</v>
      </c>
      <c r="T18" s="60">
        <f t="shared" si="12"/>
        <v>-19085.998502467606</v>
      </c>
      <c r="U18" s="60">
        <f t="shared" si="12"/>
        <v>-6161.833617074638</v>
      </c>
      <c r="V18" s="60">
        <f t="shared" si="12"/>
        <v>1.1029409740762992</v>
      </c>
      <c r="W18" s="60">
        <f t="shared" si="12"/>
        <v>-892.4393525390929</v>
      </c>
      <c r="X18" s="60">
        <f t="shared" si="12"/>
        <v>-88.000921551523</v>
      </c>
      <c r="Y18" s="60">
        <f t="shared" si="12"/>
        <v>-4.069592913953161</v>
      </c>
      <c r="Z18" s="60">
        <f t="shared" si="12"/>
        <v>-0.05483256825531754</v>
      </c>
      <c r="AA18" s="60">
        <f t="shared" si="12"/>
        <v>-0.004531567017987197</v>
      </c>
      <c r="AB18" s="60">
        <f t="shared" si="12"/>
        <v>-9708792.650897453</v>
      </c>
    </row>
    <row r="19" spans="1:28" ht="12.75">
      <c r="A19" s="12" t="s">
        <v>69</v>
      </c>
      <c r="B19" s="1">
        <f>'DATOS MENSUALES'!F498</f>
        <v>1.227525</v>
      </c>
      <c r="C19" s="1">
        <f>'DATOS MENSUALES'!F499</f>
        <v>0.6046404000000001</v>
      </c>
      <c r="D19" s="1">
        <f>'DATOS MENSUALES'!F500</f>
        <v>24.8982312</v>
      </c>
      <c r="E19" s="1">
        <f>'DATOS MENSUALES'!F501</f>
        <v>50.2783455</v>
      </c>
      <c r="F19" s="1">
        <f>'DATOS MENSUALES'!F502</f>
        <v>26.0774815</v>
      </c>
      <c r="G19" s="1">
        <f>'DATOS MENSUALES'!F503</f>
        <v>14.3639244</v>
      </c>
      <c r="H19" s="1">
        <f>'DATOS MENSUALES'!F504</f>
        <v>9.708273</v>
      </c>
      <c r="I19" s="1">
        <f>'DATOS MENSUALES'!F505</f>
        <v>2.8647696</v>
      </c>
      <c r="J19" s="1">
        <f>'DATOS MENSUALES'!F506</f>
        <v>3.0268013999999996</v>
      </c>
      <c r="K19" s="1">
        <f>'DATOS MENSUALES'!F507</f>
        <v>0.7754657</v>
      </c>
      <c r="L19" s="1">
        <f>'DATOS MENSUALES'!F508</f>
        <v>0.0709632</v>
      </c>
      <c r="M19" s="1">
        <f>'DATOS MENSUALES'!F509</f>
        <v>2.8871842</v>
      </c>
      <c r="N19" s="1">
        <f t="shared" si="11"/>
        <v>136.78360510000005</v>
      </c>
      <c r="O19" s="10"/>
      <c r="P19" s="60">
        <f aca="true" t="shared" si="13" ref="P19:P43">(B19-B$6)^3</f>
        <v>-693.1617885836279</v>
      </c>
      <c r="Q19" s="60">
        <f aca="true" t="shared" si="14" ref="Q19:Q43">(C19-C$6)^3</f>
        <v>-31781.02360535012</v>
      </c>
      <c r="R19" s="60">
        <f aca="true" t="shared" si="15" ref="R19:R43">(D19-D$6)^3</f>
        <v>-49028.51424560371</v>
      </c>
      <c r="S19" s="60">
        <f aca="true" t="shared" si="16" ref="S19:S43">(E19-E$6)^3</f>
        <v>-83.68992301479554</v>
      </c>
      <c r="T19" s="60">
        <f aca="true" t="shared" si="17" ref="T19:T43">(F19-F$6)^3</f>
        <v>-21.602482596580494</v>
      </c>
      <c r="U19" s="60">
        <f aca="true" t="shared" si="18" ref="U19:U43">(G19-G$6)^3</f>
        <v>-1505.771405599095</v>
      </c>
      <c r="V19" s="60">
        <f aca="true" t="shared" si="19" ref="V19:V43">(H19-H$6)^3</f>
        <v>-1765.5822768288128</v>
      </c>
      <c r="W19" s="60">
        <f aca="true" t="shared" si="20" ref="W19:W43">(I19-I$6)^3</f>
        <v>-4895.026999438641</v>
      </c>
      <c r="X19" s="60">
        <f aca="true" t="shared" si="21" ref="X19:X43">(J19-J$6)^3</f>
        <v>-108.11493622051975</v>
      </c>
      <c r="Y19" s="60">
        <f aca="true" t="shared" si="22" ref="Y19:Y43">(K19-K$6)^3</f>
        <v>-4.720753490156151</v>
      </c>
      <c r="Z19" s="60">
        <f aca="true" t="shared" si="23" ref="Z19:Z43">(L19-L$6)^3</f>
        <v>-0.036655362511676115</v>
      </c>
      <c r="AA19" s="60">
        <f aca="true" t="shared" si="24" ref="AA19:AA43">(M19-M$6)^3</f>
        <v>4.646266398591319</v>
      </c>
      <c r="AB19" s="60">
        <f aca="true" t="shared" si="25" ref="AB19:AB43">(N19-N$6)^3</f>
        <v>-2192803.5223036283</v>
      </c>
    </row>
    <row r="20" spans="1:28" ht="12.75">
      <c r="A20" s="12" t="s">
        <v>70</v>
      </c>
      <c r="B20" s="1">
        <f>'DATOS MENSUALES'!F510</f>
        <v>1.7248</v>
      </c>
      <c r="C20" s="1">
        <f>'DATOS MENSUALES'!F511</f>
        <v>36.640518199999995</v>
      </c>
      <c r="D20" s="1">
        <f>'DATOS MENSUALES'!F512</f>
        <v>15.554341200000003</v>
      </c>
      <c r="E20" s="1">
        <f>'DATOS MENSUALES'!F513</f>
        <v>9.111306299999999</v>
      </c>
      <c r="F20" s="1">
        <f>'DATOS MENSUALES'!F514</f>
        <v>10.629116400000001</v>
      </c>
      <c r="G20" s="1">
        <f>'DATOS MENSUALES'!F515</f>
        <v>8.0727798</v>
      </c>
      <c r="H20" s="1">
        <f>'DATOS MENSUALES'!F516</f>
        <v>35.483008</v>
      </c>
      <c r="I20" s="1">
        <f>'DATOS MENSUALES'!F517</f>
        <v>68.9410736</v>
      </c>
      <c r="J20" s="1">
        <f>'DATOS MENSUALES'!F518</f>
        <v>7.529414999999999</v>
      </c>
      <c r="K20" s="1">
        <f>'DATOS MENSUALES'!F519</f>
        <v>1.2470539999999999</v>
      </c>
      <c r="L20" s="1">
        <f>'DATOS MENSUALES'!F520</f>
        <v>0.19854679999999997</v>
      </c>
      <c r="M20" s="1">
        <f>'DATOS MENSUALES'!F521</f>
        <v>0.1324299</v>
      </c>
      <c r="N20" s="1">
        <f t="shared" si="11"/>
        <v>195.26438919999998</v>
      </c>
      <c r="O20" s="10"/>
      <c r="P20" s="60">
        <f t="shared" si="13"/>
        <v>-582.7598690282193</v>
      </c>
      <c r="Q20" s="60">
        <f t="shared" si="14"/>
        <v>82.90694791358608</v>
      </c>
      <c r="R20" s="60">
        <f t="shared" si="15"/>
        <v>-96981.22222640384</v>
      </c>
      <c r="S20" s="60">
        <f t="shared" si="16"/>
        <v>-94452.25854721385</v>
      </c>
      <c r="T20" s="60">
        <f t="shared" si="17"/>
        <v>-6061.844221200784</v>
      </c>
      <c r="U20" s="60">
        <f t="shared" si="18"/>
        <v>-5595.1477560850335</v>
      </c>
      <c r="V20" s="60">
        <f t="shared" si="19"/>
        <v>2564.805651599769</v>
      </c>
      <c r="W20" s="60">
        <f t="shared" si="20"/>
        <v>118349.50484036187</v>
      </c>
      <c r="X20" s="60">
        <f t="shared" si="21"/>
        <v>-0.01783651746387905</v>
      </c>
      <c r="Y20" s="60">
        <f t="shared" si="22"/>
        <v>-1.7537978973701092</v>
      </c>
      <c r="Z20" s="60">
        <f t="shared" si="23"/>
        <v>-0.008564888006972197</v>
      </c>
      <c r="AA20" s="60">
        <f t="shared" si="24"/>
        <v>-1.2811552861623499</v>
      </c>
      <c r="AB20" s="60">
        <f t="shared" si="25"/>
        <v>-364551.20844022837</v>
      </c>
    </row>
    <row r="21" spans="1:28" ht="12.75">
      <c r="A21" s="12" t="s">
        <v>71</v>
      </c>
      <c r="B21" s="1">
        <f>'DATOS MENSUALES'!F522</f>
        <v>0.5811270000000001</v>
      </c>
      <c r="C21" s="1">
        <f>'DATOS MENSUALES'!F523</f>
        <v>86.83096839999999</v>
      </c>
      <c r="D21" s="1">
        <f>'DATOS MENSUALES'!F524</f>
        <v>79.43825580000001</v>
      </c>
      <c r="E21" s="1">
        <f>'DATOS MENSUALES'!F525</f>
        <v>26.856</v>
      </c>
      <c r="F21" s="1">
        <f>'DATOS MENSUALES'!F526</f>
        <v>12.192789199999998</v>
      </c>
      <c r="G21" s="1">
        <f>'DATOS MENSUALES'!F527</f>
        <v>14.315227</v>
      </c>
      <c r="H21" s="1">
        <f>'DATOS MENSUALES'!F528</f>
        <v>24.629603</v>
      </c>
      <c r="I21" s="1">
        <f>'DATOS MENSUALES'!F529</f>
        <v>24.20022</v>
      </c>
      <c r="J21" s="1">
        <f>'DATOS MENSUALES'!F530</f>
        <v>15.243184</v>
      </c>
      <c r="K21" s="1">
        <f>'DATOS MENSUALES'!F531</f>
        <v>2.4146304</v>
      </c>
      <c r="L21" s="1">
        <f>'DATOS MENSUALES'!F532</f>
        <v>0.5539000000000001</v>
      </c>
      <c r="M21" s="1">
        <f>'DATOS MENSUALES'!F533</f>
        <v>2.6139659</v>
      </c>
      <c r="N21" s="1">
        <f t="shared" si="11"/>
        <v>289.8698706999999</v>
      </c>
      <c r="O21" s="10"/>
      <c r="P21" s="60">
        <f t="shared" si="13"/>
        <v>-856.4089521743452</v>
      </c>
      <c r="Q21" s="60">
        <f t="shared" si="14"/>
        <v>162332.51790074035</v>
      </c>
      <c r="R21" s="60">
        <f t="shared" si="15"/>
        <v>5773.749397470261</v>
      </c>
      <c r="S21" s="60">
        <f t="shared" si="16"/>
        <v>-21476.766702268706</v>
      </c>
      <c r="T21" s="60">
        <f t="shared" si="17"/>
        <v>-4632.201460414137</v>
      </c>
      <c r="U21" s="60">
        <f t="shared" si="18"/>
        <v>-1525.0456306649164</v>
      </c>
      <c r="V21" s="60">
        <f t="shared" si="19"/>
        <v>22.784500169014517</v>
      </c>
      <c r="W21" s="60">
        <f t="shared" si="20"/>
        <v>82.66566754213201</v>
      </c>
      <c r="X21" s="60">
        <f t="shared" si="21"/>
        <v>413.9084826141757</v>
      </c>
      <c r="Y21" s="60">
        <f t="shared" si="22"/>
        <v>-5.647222058874075E-05</v>
      </c>
      <c r="Z21" s="60">
        <f t="shared" si="23"/>
        <v>0.0034260453202474817</v>
      </c>
      <c r="AA21" s="60">
        <f t="shared" si="24"/>
        <v>2.7172884136086557</v>
      </c>
      <c r="AB21" s="60">
        <f t="shared" si="25"/>
        <v>12437.322054654964</v>
      </c>
    </row>
    <row r="22" spans="1:28" ht="12.75">
      <c r="A22" s="12" t="s">
        <v>72</v>
      </c>
      <c r="B22" s="1">
        <f>'DATOS MENSUALES'!F534</f>
        <v>0.9043072000000001</v>
      </c>
      <c r="C22" s="1">
        <f>'DATOS MENSUALES'!F535</f>
        <v>42.54645</v>
      </c>
      <c r="D22" s="1">
        <f>'DATOS MENSUALES'!F536</f>
        <v>54.6884919</v>
      </c>
      <c r="E22" s="1">
        <f>'DATOS MENSUALES'!F537</f>
        <v>90.95471</v>
      </c>
      <c r="F22" s="1">
        <f>'DATOS MENSUALES'!F538</f>
        <v>106.0166155</v>
      </c>
      <c r="G22" s="1">
        <f>'DATOS MENSUALES'!F539</f>
        <v>28.272873999999998</v>
      </c>
      <c r="H22" s="1">
        <f>'DATOS MENSUALES'!F540</f>
        <v>39.7073819</v>
      </c>
      <c r="I22" s="1">
        <f>'DATOS MENSUALES'!F541</f>
        <v>16.6540075</v>
      </c>
      <c r="J22" s="1">
        <f>'DATOS MENSUALES'!F542</f>
        <v>11.4197572</v>
      </c>
      <c r="K22" s="1">
        <f>'DATOS MENSUALES'!F543</f>
        <v>2.199934</v>
      </c>
      <c r="L22" s="1">
        <f>'DATOS MENSUALES'!F544</f>
        <v>0.7105253999999999</v>
      </c>
      <c r="M22" s="1">
        <f>'DATOS MENSUALES'!F545</f>
        <v>0.42658000000000007</v>
      </c>
      <c r="N22" s="1">
        <f t="shared" si="11"/>
        <v>394.5016346</v>
      </c>
      <c r="O22" s="10"/>
      <c r="P22" s="60">
        <f t="shared" si="13"/>
        <v>-771.9154752457046</v>
      </c>
      <c r="Q22" s="60">
        <f t="shared" si="14"/>
        <v>1082.0590399606353</v>
      </c>
      <c r="R22" s="60">
        <f t="shared" si="15"/>
        <v>-315.8063743042056</v>
      </c>
      <c r="S22" s="60">
        <f t="shared" si="16"/>
        <v>47841.00576854618</v>
      </c>
      <c r="T22" s="60">
        <f t="shared" si="17"/>
        <v>459279.0016951198</v>
      </c>
      <c r="U22" s="60">
        <f t="shared" si="18"/>
        <v>14.654766426237924</v>
      </c>
      <c r="V22" s="60">
        <f t="shared" si="19"/>
        <v>5747.590004433156</v>
      </c>
      <c r="W22" s="60">
        <f t="shared" si="20"/>
        <v>-32.46196248328643</v>
      </c>
      <c r="X22" s="60">
        <f t="shared" si="21"/>
        <v>47.79515154970833</v>
      </c>
      <c r="Y22" s="60">
        <f t="shared" si="22"/>
        <v>-0.01620623583895062</v>
      </c>
      <c r="Z22" s="60">
        <f t="shared" si="23"/>
        <v>0.029041409409472155</v>
      </c>
      <c r="AA22" s="60">
        <f t="shared" si="24"/>
        <v>-0.4966867888098632</v>
      </c>
      <c r="AB22" s="60">
        <f t="shared" si="25"/>
        <v>2087378.7489588205</v>
      </c>
    </row>
    <row r="23" spans="1:28" ht="12.75">
      <c r="A23" s="12" t="s">
        <v>73</v>
      </c>
      <c r="B23" s="1">
        <f>'DATOS MENSUALES'!F546</f>
        <v>0.4853916</v>
      </c>
      <c r="C23" s="1">
        <f>'DATOS MENSUALES'!F547</f>
        <v>2.8111680000000003</v>
      </c>
      <c r="D23" s="1">
        <f>'DATOS MENSUALES'!F548</f>
        <v>12.8197248</v>
      </c>
      <c r="E23" s="1">
        <f>'DATOS MENSUALES'!F549</f>
        <v>17.5289464</v>
      </c>
      <c r="F23" s="1">
        <f>'DATOS MENSUALES'!F550</f>
        <v>39.18375759999999</v>
      </c>
      <c r="G23" s="1">
        <f>'DATOS MENSUALES'!F551</f>
        <v>22.6983835</v>
      </c>
      <c r="H23" s="1">
        <f>'DATOS MENSUALES'!F552</f>
        <v>14.397936000000001</v>
      </c>
      <c r="I23" s="1">
        <f>'DATOS MENSUALES'!F553</f>
        <v>5.763042</v>
      </c>
      <c r="J23" s="1">
        <f>'DATOS MENSUALES'!F554</f>
        <v>1.863102</v>
      </c>
      <c r="K23" s="1">
        <f>'DATOS MENSUALES'!F555</f>
        <v>0.8512512</v>
      </c>
      <c r="L23" s="1">
        <f>'DATOS MENSUALES'!F556</f>
        <v>0.37741020000000003</v>
      </c>
      <c r="M23" s="1">
        <f>'DATOS MENSUALES'!F557</f>
        <v>4.2304475</v>
      </c>
      <c r="N23" s="1">
        <f t="shared" si="11"/>
        <v>123.01056079999998</v>
      </c>
      <c r="O23" s="10"/>
      <c r="P23" s="60">
        <f t="shared" si="13"/>
        <v>-882.5718269466275</v>
      </c>
      <c r="Q23" s="60">
        <f t="shared" si="14"/>
        <v>-25591.29296684849</v>
      </c>
      <c r="R23" s="60">
        <f t="shared" si="15"/>
        <v>-115349.53565230458</v>
      </c>
      <c r="S23" s="60">
        <f t="shared" si="16"/>
        <v>-51162.00345839006</v>
      </c>
      <c r="T23" s="60">
        <f t="shared" si="17"/>
        <v>1099.4933689527652</v>
      </c>
      <c r="U23" s="60">
        <f t="shared" si="18"/>
        <v>-30.586357044212317</v>
      </c>
      <c r="V23" s="60">
        <f t="shared" si="19"/>
        <v>-404.6837312828927</v>
      </c>
      <c r="W23" s="60">
        <f t="shared" si="20"/>
        <v>-2791.8875367852916</v>
      </c>
      <c r="X23" s="60">
        <f t="shared" si="21"/>
        <v>-208.2738559276307</v>
      </c>
      <c r="Y23" s="60">
        <f t="shared" si="22"/>
        <v>-4.109416695080434</v>
      </c>
      <c r="Z23" s="60">
        <f t="shared" si="23"/>
        <v>-1.7048716156045826E-05</v>
      </c>
      <c r="AA23" s="60">
        <f t="shared" si="24"/>
        <v>27.323229122012908</v>
      </c>
      <c r="AB23" s="60">
        <f t="shared" si="25"/>
        <v>-2966754.6806898313</v>
      </c>
    </row>
    <row r="24" spans="1:28" ht="12.75">
      <c r="A24" s="12" t="s">
        <v>74</v>
      </c>
      <c r="B24" s="1">
        <f>'DATOS MENSUALES'!F558</f>
        <v>2.3397807</v>
      </c>
      <c r="C24" s="1">
        <f>'DATOS MENSUALES'!F559</f>
        <v>10.8200442</v>
      </c>
      <c r="D24" s="1">
        <f>'DATOS MENSUALES'!F560</f>
        <v>7.504929000000001</v>
      </c>
      <c r="E24" s="1">
        <f>'DATOS MENSUALES'!F561</f>
        <v>68.248676</v>
      </c>
      <c r="F24" s="1">
        <f>'DATOS MENSUALES'!F562</f>
        <v>76.6364885</v>
      </c>
      <c r="G24" s="1">
        <f>'DATOS MENSUALES'!F563</f>
        <v>25.3051728</v>
      </c>
      <c r="H24" s="1">
        <f>'DATOS MENSUALES'!F564</f>
        <v>50.0889396</v>
      </c>
      <c r="I24" s="1">
        <f>'DATOS MENSUALES'!F565</f>
        <v>9.9215928</v>
      </c>
      <c r="J24" s="1">
        <f>'DATOS MENSUALES'!F566</f>
        <v>3.4226756999999997</v>
      </c>
      <c r="K24" s="1">
        <f>'DATOS MENSUALES'!F567</f>
        <v>1.7927917</v>
      </c>
      <c r="L24" s="1">
        <f>'DATOS MENSUALES'!F568</f>
        <v>0.3218588</v>
      </c>
      <c r="M24" s="1">
        <f>'DATOS MENSUALES'!F569</f>
        <v>2.7517308</v>
      </c>
      <c r="N24" s="1">
        <f t="shared" si="11"/>
        <v>259.15468060000006</v>
      </c>
      <c r="O24" s="10"/>
      <c r="P24" s="60">
        <f t="shared" si="13"/>
        <v>-463.2853997529825</v>
      </c>
      <c r="Q24" s="60">
        <f t="shared" si="14"/>
        <v>-9883.055190005265</v>
      </c>
      <c r="R24" s="60">
        <f t="shared" si="15"/>
        <v>-157406.76039521533</v>
      </c>
      <c r="S24" s="60">
        <f t="shared" si="16"/>
        <v>2513.351841770328</v>
      </c>
      <c r="T24" s="60">
        <f t="shared" si="17"/>
        <v>109036.86855943916</v>
      </c>
      <c r="U24" s="60">
        <f t="shared" si="18"/>
        <v>-0.14105999113262152</v>
      </c>
      <c r="V24" s="60">
        <f t="shared" si="19"/>
        <v>22651.479574766716</v>
      </c>
      <c r="W24" s="60">
        <f t="shared" si="20"/>
        <v>-976.9064960491381</v>
      </c>
      <c r="X24" s="60">
        <f t="shared" si="21"/>
        <v>-83.33993186994432</v>
      </c>
      <c r="Y24" s="60">
        <f t="shared" si="22"/>
        <v>-0.2877634038809605</v>
      </c>
      <c r="Z24" s="60">
        <f t="shared" si="23"/>
        <v>-0.0005371448270742213</v>
      </c>
      <c r="AA24" s="60">
        <f t="shared" si="24"/>
        <v>3.604148100744678</v>
      </c>
      <c r="AB24" s="60">
        <f t="shared" si="25"/>
        <v>-429.7024577428464</v>
      </c>
    </row>
    <row r="25" spans="1:28" ht="12.75">
      <c r="A25" s="12" t="s">
        <v>75</v>
      </c>
      <c r="B25" s="1">
        <f>'DATOS MENSUALES'!F570</f>
        <v>22.646080599999998</v>
      </c>
      <c r="C25" s="1">
        <f>'DATOS MENSUALES'!F571</f>
        <v>25.173284</v>
      </c>
      <c r="D25" s="1">
        <f>'DATOS MENSUALES'!F572</f>
        <v>128.0514672</v>
      </c>
      <c r="E25" s="1">
        <f>'DATOS MENSUALES'!F573</f>
        <v>138.08311550000002</v>
      </c>
      <c r="F25" s="1">
        <f>'DATOS MENSUALES'!F574</f>
        <v>49.4193276</v>
      </c>
      <c r="G25" s="1">
        <f>'DATOS MENSUALES'!F575</f>
        <v>10.143721699999999</v>
      </c>
      <c r="H25" s="1">
        <f>'DATOS MENSUALES'!F576</f>
        <v>19.277456</v>
      </c>
      <c r="I25" s="1">
        <f>'DATOS MENSUALES'!F577</f>
        <v>24.8806525</v>
      </c>
      <c r="J25" s="1">
        <f>'DATOS MENSUALES'!F578</f>
        <v>39.41601849999999</v>
      </c>
      <c r="K25" s="1">
        <f>'DATOS MENSUALES'!F579</f>
        <v>31.167248500000003</v>
      </c>
      <c r="L25" s="1">
        <f>'DATOS MENSUALES'!F580</f>
        <v>2.5866775</v>
      </c>
      <c r="M25" s="1">
        <f>'DATOS MENSUALES'!F581</f>
        <v>0.5378649999999999</v>
      </c>
      <c r="N25" s="1">
        <f t="shared" si="11"/>
        <v>491.38291460000005</v>
      </c>
      <c r="O25" s="10"/>
      <c r="P25" s="60">
        <f t="shared" si="13"/>
        <v>1985.4215482595146</v>
      </c>
      <c r="Q25" s="60">
        <f t="shared" si="14"/>
        <v>-358.9394791537139</v>
      </c>
      <c r="R25" s="60">
        <f t="shared" si="15"/>
        <v>294784.41499937006</v>
      </c>
      <c r="S25" s="60">
        <f t="shared" si="16"/>
        <v>580733.4265146177</v>
      </c>
      <c r="T25" s="60">
        <f t="shared" si="17"/>
        <v>8686.916585103745</v>
      </c>
      <c r="U25" s="60">
        <f t="shared" si="18"/>
        <v>-3856.603469765952</v>
      </c>
      <c r="V25" s="60">
        <f t="shared" si="19"/>
        <v>-15.949530583464988</v>
      </c>
      <c r="W25" s="60">
        <f t="shared" si="20"/>
        <v>127.76805979171648</v>
      </c>
      <c r="X25" s="60">
        <f t="shared" si="21"/>
        <v>31630.42298977163</v>
      </c>
      <c r="Y25" s="60">
        <f t="shared" si="22"/>
        <v>23675.138770964695</v>
      </c>
      <c r="Z25" s="60">
        <f t="shared" si="23"/>
        <v>10.41064068408939</v>
      </c>
      <c r="AA25" s="60">
        <f t="shared" si="24"/>
        <v>-0.3153463667663763</v>
      </c>
      <c r="AB25" s="60">
        <f t="shared" si="25"/>
        <v>11342417.121785386</v>
      </c>
    </row>
    <row r="26" spans="1:28" ht="12.75">
      <c r="A26" s="12" t="s">
        <v>76</v>
      </c>
      <c r="B26" s="1">
        <f>'DATOS MENSUALES'!F582</f>
        <v>12.4607648</v>
      </c>
      <c r="C26" s="1">
        <f>'DATOS MENSUALES'!F583</f>
        <v>53.7087528</v>
      </c>
      <c r="D26" s="1">
        <f>'DATOS MENSUALES'!F584</f>
        <v>8.0527776</v>
      </c>
      <c r="E26" s="1">
        <f>'DATOS MENSUALES'!F585</f>
        <v>8.3366136</v>
      </c>
      <c r="F26" s="1">
        <f>'DATOS MENSUALES'!F586</f>
        <v>4.8151079</v>
      </c>
      <c r="G26" s="1">
        <f>'DATOS MENSUALES'!F587</f>
        <v>7.471699199999999</v>
      </c>
      <c r="H26" s="1">
        <f>'DATOS MENSUALES'!F588</f>
        <v>30.2296765</v>
      </c>
      <c r="I26" s="1">
        <f>'DATOS MENSUALES'!F589</f>
        <v>8.2416982</v>
      </c>
      <c r="J26" s="1">
        <f>'DATOS MENSUALES'!F590</f>
        <v>4.4804927999999995</v>
      </c>
      <c r="K26" s="1">
        <f>'DATOS MENSUALES'!F591</f>
        <v>0.77574</v>
      </c>
      <c r="L26" s="1">
        <f>'DATOS MENSUALES'!F592</f>
        <v>0.137392</v>
      </c>
      <c r="M26" s="1">
        <f>'DATOS MENSUALES'!F593</f>
        <v>0.444106</v>
      </c>
      <c r="N26" s="1">
        <f t="shared" si="11"/>
        <v>139.15482140000003</v>
      </c>
      <c r="O26" s="10"/>
      <c r="P26" s="60">
        <f t="shared" si="13"/>
        <v>13.535845804872077</v>
      </c>
      <c r="Q26" s="60">
        <f t="shared" si="14"/>
        <v>9839.792190888724</v>
      </c>
      <c r="R26" s="60">
        <f t="shared" si="15"/>
        <v>-152663.79439164072</v>
      </c>
      <c r="S26" s="60">
        <f t="shared" si="16"/>
        <v>-99354.85009992331</v>
      </c>
      <c r="T26" s="60">
        <f t="shared" si="17"/>
        <v>-13906.127350319586</v>
      </c>
      <c r="U26" s="60">
        <f t="shared" si="18"/>
        <v>-6182.929938500313</v>
      </c>
      <c r="V26" s="60">
        <f t="shared" si="19"/>
        <v>600.1502591748045</v>
      </c>
      <c r="W26" s="60">
        <f t="shared" si="20"/>
        <v>-1561.8310955754937</v>
      </c>
      <c r="X26" s="60">
        <f t="shared" si="21"/>
        <v>-36.271281746210285</v>
      </c>
      <c r="Y26" s="60">
        <f t="shared" si="22"/>
        <v>-4.718438138671089</v>
      </c>
      <c r="Z26" s="60">
        <f t="shared" si="23"/>
        <v>-0.018769255572838615</v>
      </c>
      <c r="AA26" s="60">
        <f t="shared" si="24"/>
        <v>-0.4644355853416344</v>
      </c>
      <c r="AB26" s="60">
        <f t="shared" si="25"/>
        <v>-2074914.1036323356</v>
      </c>
    </row>
    <row r="27" spans="1:28" ht="12.75">
      <c r="A27" s="12" t="s">
        <v>77</v>
      </c>
      <c r="B27" s="1">
        <f>'DATOS MENSUALES'!F594</f>
        <v>0.9692449999999999</v>
      </c>
      <c r="C27" s="1">
        <f>'DATOS MENSUALES'!F595</f>
        <v>144.9319104</v>
      </c>
      <c r="D27" s="1">
        <f>'DATOS MENSUALES'!F596</f>
        <v>372.21282</v>
      </c>
      <c r="E27" s="1">
        <f>'DATOS MENSUALES'!F597</f>
        <v>74.86202</v>
      </c>
      <c r="F27" s="1">
        <f>'DATOS MENSUALES'!F598</f>
        <v>45.2372536</v>
      </c>
      <c r="G27" s="1">
        <f>'DATOS MENSUALES'!F599</f>
        <v>8.846364</v>
      </c>
      <c r="H27" s="1">
        <f>'DATOS MENSUALES'!F600</f>
        <v>29.4938481</v>
      </c>
      <c r="I27" s="1">
        <f>'DATOS MENSUALES'!F601</f>
        <v>8.063400000000001</v>
      </c>
      <c r="J27" s="1">
        <f>'DATOS MENSUALES'!F602</f>
        <v>2.691451</v>
      </c>
      <c r="K27" s="1">
        <f>'DATOS MENSUALES'!F603</f>
        <v>0.9060794999999999</v>
      </c>
      <c r="L27" s="1">
        <f>'DATOS MENSUALES'!F604</f>
        <v>0.5323207999999999</v>
      </c>
      <c r="M27" s="1">
        <f>'DATOS MENSUALES'!F605</f>
        <v>0.3632453</v>
      </c>
      <c r="N27" s="1">
        <f t="shared" si="11"/>
        <v>689.1099577000002</v>
      </c>
      <c r="O27" s="10"/>
      <c r="P27" s="60">
        <f t="shared" si="13"/>
        <v>-755.6379900327831</v>
      </c>
      <c r="Q27" s="60">
        <f t="shared" si="14"/>
        <v>1429600.7855407414</v>
      </c>
      <c r="R27" s="60">
        <f t="shared" si="15"/>
        <v>29997446.651059825</v>
      </c>
      <c r="S27" s="60">
        <f t="shared" si="16"/>
        <v>8254.104910515995</v>
      </c>
      <c r="T27" s="60">
        <f t="shared" si="17"/>
        <v>4390.57115157661</v>
      </c>
      <c r="U27" s="60">
        <f t="shared" si="18"/>
        <v>-4895.131501483585</v>
      </c>
      <c r="V27" s="60">
        <f t="shared" si="19"/>
        <v>456.3911223278183</v>
      </c>
      <c r="W27" s="60">
        <f t="shared" si="20"/>
        <v>-1634.947445573724</v>
      </c>
      <c r="X27" s="60">
        <f t="shared" si="21"/>
        <v>-132.59188605248963</v>
      </c>
      <c r="Y27" s="60">
        <f t="shared" si="22"/>
        <v>-3.701696734049357</v>
      </c>
      <c r="Z27" s="60">
        <f t="shared" si="23"/>
        <v>0.002155349588445251</v>
      </c>
      <c r="AA27" s="60">
        <f t="shared" si="24"/>
        <v>-0.6256367038861095</v>
      </c>
      <c r="AB27" s="60">
        <f t="shared" si="25"/>
        <v>75370263.18873002</v>
      </c>
    </row>
    <row r="28" spans="1:28" ht="12.75">
      <c r="A28" s="12" t="s">
        <v>78</v>
      </c>
      <c r="B28" s="1">
        <f>'DATOS MENSUALES'!F606</f>
        <v>20.717898599999998</v>
      </c>
      <c r="C28" s="1">
        <f>'DATOS MENSUALES'!F607</f>
        <v>35.8267987</v>
      </c>
      <c r="D28" s="1">
        <f>'DATOS MENSUALES'!F608</f>
        <v>6.046084400000001</v>
      </c>
      <c r="E28" s="1">
        <f>'DATOS MENSUALES'!F609</f>
        <v>42.0917972</v>
      </c>
      <c r="F28" s="1">
        <f>'DATOS MENSUALES'!F610</f>
        <v>22.0692605</v>
      </c>
      <c r="G28" s="1">
        <f>'DATOS MENSUALES'!F611</f>
        <v>119.8583892</v>
      </c>
      <c r="H28" s="1">
        <f>'DATOS MENSUALES'!F612</f>
        <v>16.253978399999998</v>
      </c>
      <c r="I28" s="1">
        <f>'DATOS MENSUALES'!F613</f>
        <v>5.4622836</v>
      </c>
      <c r="J28" s="1">
        <f>'DATOS MENSUALES'!F614</f>
        <v>2.0854112000000002</v>
      </c>
      <c r="K28" s="1">
        <f>'DATOS MENSUALES'!F615</f>
        <v>0.8224176000000001</v>
      </c>
      <c r="L28" s="1">
        <f>'DATOS MENSUALES'!F616</f>
        <v>0.14288040000000002</v>
      </c>
      <c r="M28" s="1">
        <f>'DATOS MENSUALES'!F617</f>
        <v>0.085079</v>
      </c>
      <c r="N28" s="1">
        <f t="shared" si="11"/>
        <v>271.46227880000004</v>
      </c>
      <c r="O28" s="10"/>
      <c r="P28" s="60">
        <f t="shared" si="13"/>
        <v>1204.6659559071347</v>
      </c>
      <c r="Q28" s="60">
        <f t="shared" si="14"/>
        <v>44.6149976333356</v>
      </c>
      <c r="R28" s="60">
        <f t="shared" si="15"/>
        <v>-170513.47587746035</v>
      </c>
      <c r="S28" s="60">
        <f t="shared" si="16"/>
        <v>-1981.7032424284448</v>
      </c>
      <c r="T28" s="60">
        <f t="shared" si="17"/>
        <v>-313.50085990890534</v>
      </c>
      <c r="U28" s="60">
        <f t="shared" si="18"/>
        <v>831450.0470161217</v>
      </c>
      <c r="V28" s="60">
        <f t="shared" si="19"/>
        <v>-170.09292495849684</v>
      </c>
      <c r="W28" s="60">
        <f t="shared" si="20"/>
        <v>-2974.6333629774517</v>
      </c>
      <c r="X28" s="60">
        <f t="shared" si="21"/>
        <v>-185.7083242854582</v>
      </c>
      <c r="Y28" s="60">
        <f t="shared" si="22"/>
        <v>-4.335360975130858</v>
      </c>
      <c r="Z28" s="60">
        <f t="shared" si="23"/>
        <v>-0.017630234488585535</v>
      </c>
      <c r="AA28" s="60">
        <f t="shared" si="24"/>
        <v>-1.456132137591435</v>
      </c>
      <c r="AB28" s="60">
        <f t="shared" si="25"/>
        <v>107.95197819767499</v>
      </c>
    </row>
    <row r="29" spans="1:28" ht="12.75">
      <c r="A29" s="12" t="s">
        <v>79</v>
      </c>
      <c r="B29" s="1">
        <f>'DATOS MENSUALES'!F618</f>
        <v>1.0613031</v>
      </c>
      <c r="C29" s="1">
        <f>'DATOS MENSUALES'!F619</f>
        <v>0.760617</v>
      </c>
      <c r="D29" s="1">
        <f>'DATOS MENSUALES'!F620</f>
        <v>3.3485256</v>
      </c>
      <c r="E29" s="1">
        <f>'DATOS MENSUALES'!F621</f>
        <v>6.4589889000000005</v>
      </c>
      <c r="F29" s="1">
        <f>'DATOS MENSUALES'!F622</f>
        <v>3.6043065</v>
      </c>
      <c r="G29" s="1">
        <f>'DATOS MENSUALES'!F623</f>
        <v>2.3896112</v>
      </c>
      <c r="H29" s="1">
        <f>'DATOS MENSUALES'!F624</f>
        <v>10.428104399999999</v>
      </c>
      <c r="I29" s="1">
        <f>'DATOS MENSUALES'!F625</f>
        <v>3.3276950000000003</v>
      </c>
      <c r="J29" s="1">
        <f>'DATOS MENSUALES'!F626</f>
        <v>2.6353602</v>
      </c>
      <c r="K29" s="1">
        <f>'DATOS MENSUALES'!F627</f>
        <v>0.3806667</v>
      </c>
      <c r="L29" s="1">
        <f>'DATOS MENSUALES'!F628</f>
        <v>0.016596</v>
      </c>
      <c r="M29" s="1">
        <f>'DATOS MENSUALES'!F629</f>
        <v>0.1396062</v>
      </c>
      <c r="N29" s="1">
        <f t="shared" si="11"/>
        <v>34.551380800000004</v>
      </c>
      <c r="O29" s="10"/>
      <c r="P29" s="60">
        <f t="shared" si="13"/>
        <v>-732.956985183356</v>
      </c>
      <c r="Q29" s="60">
        <f t="shared" si="14"/>
        <v>-31313.842097188397</v>
      </c>
      <c r="R29" s="60">
        <f t="shared" si="15"/>
        <v>-196628.29252361643</v>
      </c>
      <c r="S29" s="60">
        <f t="shared" si="16"/>
        <v>-111934.73334108469</v>
      </c>
      <c r="T29" s="60">
        <f t="shared" si="17"/>
        <v>-16114.209229401658</v>
      </c>
      <c r="U29" s="60">
        <f t="shared" si="18"/>
        <v>-12872.326256828888</v>
      </c>
      <c r="V29" s="60">
        <f t="shared" si="19"/>
        <v>-1468.5374216464863</v>
      </c>
      <c r="W29" s="60">
        <f t="shared" si="20"/>
        <v>-4505.466865274289</v>
      </c>
      <c r="X29" s="60">
        <f t="shared" si="21"/>
        <v>-137.015656627474</v>
      </c>
      <c r="Y29" s="60">
        <f t="shared" si="22"/>
        <v>-8.899722528132406</v>
      </c>
      <c r="Z29" s="60">
        <f t="shared" si="23"/>
        <v>-0.05775934639545885</v>
      </c>
      <c r="AA29" s="60">
        <f t="shared" si="24"/>
        <v>-1.2559272398090975</v>
      </c>
      <c r="AB29" s="60">
        <f t="shared" si="25"/>
        <v>-12511307.581340004</v>
      </c>
    </row>
    <row r="30" spans="1:28" ht="12.75">
      <c r="A30" s="12" t="s">
        <v>80</v>
      </c>
      <c r="B30" s="1">
        <f>'DATOS MENSUALES'!F630</f>
        <v>1.5214434999999997</v>
      </c>
      <c r="C30" s="1">
        <f>'DATOS MENSUALES'!F631</f>
        <v>1.2708342999999998</v>
      </c>
      <c r="D30" s="1">
        <f>'DATOS MENSUALES'!F632</f>
        <v>6.054539699999999</v>
      </c>
      <c r="E30" s="1">
        <f>'DATOS MENSUALES'!F633</f>
        <v>3.2340327999999996</v>
      </c>
      <c r="F30" s="1">
        <f>'DATOS MENSUALES'!F634</f>
        <v>8.394341999999998</v>
      </c>
      <c r="G30" s="1">
        <f>'DATOS MENSUALES'!F635</f>
        <v>5.0996598</v>
      </c>
      <c r="H30" s="1">
        <f>'DATOS MENSUALES'!F636</f>
        <v>3.40731</v>
      </c>
      <c r="I30" s="1">
        <f>'DATOS MENSUALES'!F637</f>
        <v>23.180967600000002</v>
      </c>
      <c r="J30" s="1">
        <f>'DATOS MENSUALES'!F638</f>
        <v>10.024813</v>
      </c>
      <c r="K30" s="1">
        <f>'DATOS MENSUALES'!F639</f>
        <v>1.8802759999999998</v>
      </c>
      <c r="L30" s="1">
        <f>'DATOS MENSUALES'!F640</f>
        <v>0.3300648</v>
      </c>
      <c r="M30" s="1">
        <f>'DATOS MENSUALES'!F641</f>
        <v>0.5074308000000001</v>
      </c>
      <c r="N30" s="1">
        <f t="shared" si="11"/>
        <v>64.9057143</v>
      </c>
      <c r="O30" s="10"/>
      <c r="P30" s="60">
        <f t="shared" si="13"/>
        <v>-626.36820544701</v>
      </c>
      <c r="Q30" s="60">
        <f t="shared" si="14"/>
        <v>-29817.658277736915</v>
      </c>
      <c r="R30" s="60">
        <f t="shared" si="15"/>
        <v>-170435.48870189383</v>
      </c>
      <c r="S30" s="60">
        <f t="shared" si="16"/>
        <v>-135942.92074693652</v>
      </c>
      <c r="T30" s="60">
        <f t="shared" si="17"/>
        <v>-8575.094671013747</v>
      </c>
      <c r="U30" s="60">
        <f t="shared" si="18"/>
        <v>-8903.296901169511</v>
      </c>
      <c r="V30" s="60">
        <f t="shared" si="19"/>
        <v>-6216.6501076058585</v>
      </c>
      <c r="W30" s="60">
        <f t="shared" si="20"/>
        <v>37.157838178546925</v>
      </c>
      <c r="X30" s="60">
        <f t="shared" si="21"/>
        <v>11.151141065324532</v>
      </c>
      <c r="Y30" s="60">
        <f t="shared" si="22"/>
        <v>-0.18785711274804548</v>
      </c>
      <c r="Z30" s="60">
        <f t="shared" si="23"/>
        <v>-0.0003903414860607685</v>
      </c>
      <c r="AA30" s="60">
        <f t="shared" si="24"/>
        <v>-0.3595660463892954</v>
      </c>
      <c r="AB30" s="60">
        <f t="shared" si="25"/>
        <v>-8217347.217803032</v>
      </c>
    </row>
    <row r="31" spans="1:28" ht="12.75">
      <c r="A31" s="12" t="s">
        <v>81</v>
      </c>
      <c r="B31" s="1">
        <f>'DATOS MENSUALES'!F642</f>
        <v>76.7620476</v>
      </c>
      <c r="C31" s="1">
        <f>'DATOS MENSUALES'!F643</f>
        <v>83.6511174</v>
      </c>
      <c r="D31" s="1">
        <f>'DATOS MENSUALES'!F644</f>
        <v>8.263755</v>
      </c>
      <c r="E31" s="1">
        <f>'DATOS MENSUALES'!F645</f>
        <v>28.792106</v>
      </c>
      <c r="F31" s="1">
        <f>'DATOS MENSUALES'!F646</f>
        <v>27.395972</v>
      </c>
      <c r="G31" s="1">
        <f>'DATOS MENSUALES'!F647</f>
        <v>30.164889600000002</v>
      </c>
      <c r="H31" s="1">
        <f>'DATOS MENSUALES'!F648</f>
        <v>9.225381500000001</v>
      </c>
      <c r="I31" s="1">
        <f>'DATOS MENSUALES'!F649</f>
        <v>102.71255550000001</v>
      </c>
      <c r="J31" s="1">
        <f>'DATOS MENSUALES'!F650</f>
        <v>13.937318999999999</v>
      </c>
      <c r="K31" s="1">
        <f>'DATOS MENSUALES'!F651</f>
        <v>2.2265792</v>
      </c>
      <c r="L31" s="1">
        <f>'DATOS MENSUALES'!F652</f>
        <v>0.41708670000000003</v>
      </c>
      <c r="M31" s="1">
        <f>'DATOS MENSUALES'!F653</f>
        <v>0.3178812</v>
      </c>
      <c r="N31" s="1">
        <f t="shared" si="11"/>
        <v>383.86669070000005</v>
      </c>
      <c r="O31" s="10"/>
      <c r="P31" s="60">
        <f t="shared" si="13"/>
        <v>296534.004075407</v>
      </c>
      <c r="Q31" s="60">
        <f t="shared" si="14"/>
        <v>135567.3330253065</v>
      </c>
      <c r="R31" s="60">
        <f t="shared" si="15"/>
        <v>-150862.99343302933</v>
      </c>
      <c r="S31" s="60">
        <f t="shared" si="16"/>
        <v>-17294.334632304803</v>
      </c>
      <c r="T31" s="60">
        <f t="shared" si="17"/>
        <v>-3.1543359059806453</v>
      </c>
      <c r="U31" s="60">
        <f t="shared" si="18"/>
        <v>81.6990592058053</v>
      </c>
      <c r="V31" s="60">
        <f t="shared" si="19"/>
        <v>-1985.7728953788767</v>
      </c>
      <c r="W31" s="60">
        <f t="shared" si="20"/>
        <v>569074.4445545045</v>
      </c>
      <c r="X31" s="60">
        <f t="shared" si="21"/>
        <v>232.22571077432497</v>
      </c>
      <c r="Y31" s="60">
        <f t="shared" si="22"/>
        <v>-0.011607199509500954</v>
      </c>
      <c r="Z31" s="60">
        <f t="shared" si="23"/>
        <v>2.7083732471130423E-06</v>
      </c>
      <c r="AA31" s="60">
        <f t="shared" si="24"/>
        <v>-0.7305619218670606</v>
      </c>
      <c r="AB31" s="60">
        <f t="shared" si="25"/>
        <v>1608436.0559346233</v>
      </c>
    </row>
    <row r="32" spans="1:28" ht="12.75">
      <c r="A32" s="12" t="s">
        <v>82</v>
      </c>
      <c r="B32" s="1">
        <f>'DATOS MENSUALES'!F654</f>
        <v>0.7671578</v>
      </c>
      <c r="C32" s="1">
        <f>'DATOS MENSUALES'!F655</f>
        <v>20.309621200000002</v>
      </c>
      <c r="D32" s="1">
        <f>'DATOS MENSUALES'!F656</f>
        <v>6.262474600000001</v>
      </c>
      <c r="E32" s="1">
        <f>'DATOS MENSUALES'!F657</f>
        <v>14.579583199999998</v>
      </c>
      <c r="F32" s="1">
        <f>'DATOS MENSUALES'!F658</f>
        <v>17.275518</v>
      </c>
      <c r="G32" s="1">
        <f>'DATOS MENSUALES'!F659</f>
        <v>7.983716800000001</v>
      </c>
      <c r="H32" s="1">
        <f>'DATOS MENSUALES'!F660</f>
        <v>4.6454904</v>
      </c>
      <c r="I32" s="1">
        <f>'DATOS MENSUALES'!F661</f>
        <v>4.1962732</v>
      </c>
      <c r="J32" s="1">
        <f>'DATOS MENSUALES'!F662</f>
        <v>2.101676</v>
      </c>
      <c r="K32" s="1">
        <f>'DATOS MENSUALES'!F663</f>
        <v>1.415505</v>
      </c>
      <c r="L32" s="1">
        <f>'DATOS MENSUALES'!F664</f>
        <v>0.6262460000000001</v>
      </c>
      <c r="M32" s="1">
        <f>'DATOS MENSUALES'!F665</f>
        <v>0.5023964</v>
      </c>
      <c r="N32" s="1">
        <f t="shared" si="11"/>
        <v>80.66565859999997</v>
      </c>
      <c r="O32" s="10"/>
      <c r="P32" s="60">
        <f t="shared" si="13"/>
        <v>-807.0584587795156</v>
      </c>
      <c r="Q32" s="60">
        <f t="shared" si="14"/>
        <v>-1715.268843414271</v>
      </c>
      <c r="R32" s="60">
        <f t="shared" si="15"/>
        <v>-168525.0832598102</v>
      </c>
      <c r="S32" s="60">
        <f t="shared" si="16"/>
        <v>-64350.490449130295</v>
      </c>
      <c r="T32" s="60">
        <f t="shared" si="17"/>
        <v>-1555.6635011530204</v>
      </c>
      <c r="U32" s="60">
        <f t="shared" si="18"/>
        <v>-5679.780137487486</v>
      </c>
      <c r="V32" s="60">
        <f t="shared" si="19"/>
        <v>-5043.455691257804</v>
      </c>
      <c r="W32" s="60">
        <f t="shared" si="20"/>
        <v>-3831.3774993687093</v>
      </c>
      <c r="X32" s="60">
        <f t="shared" si="21"/>
        <v>-184.1245782500107</v>
      </c>
      <c r="Y32" s="60">
        <f t="shared" si="22"/>
        <v>-1.1167432662088295</v>
      </c>
      <c r="Z32" s="60">
        <f t="shared" si="23"/>
        <v>0.011104260371018613</v>
      </c>
      <c r="AA32" s="60">
        <f t="shared" si="24"/>
        <v>-0.3672572182692495</v>
      </c>
      <c r="AB32" s="60">
        <f t="shared" si="25"/>
        <v>-6438502.032333469</v>
      </c>
    </row>
    <row r="33" spans="1:28" ht="12.75">
      <c r="A33" s="12" t="s">
        <v>83</v>
      </c>
      <c r="B33" s="1">
        <f>'DATOS MENSUALES'!F666</f>
        <v>1.2526073</v>
      </c>
      <c r="C33" s="1">
        <f>'DATOS MENSUALES'!F667</f>
        <v>11.2440286</v>
      </c>
      <c r="D33" s="1">
        <f>'DATOS MENSUALES'!F668</f>
        <v>50.134457999999995</v>
      </c>
      <c r="E33" s="1">
        <f>'DATOS MENSUALES'!F669</f>
        <v>348.60061529999996</v>
      </c>
      <c r="F33" s="1">
        <f>'DATOS MENSUALES'!F670</f>
        <v>51.82858</v>
      </c>
      <c r="G33" s="1">
        <f>'DATOS MENSUALES'!F671</f>
        <v>30.0838604</v>
      </c>
      <c r="H33" s="1">
        <f>'DATOS MENSUALES'!F672</f>
        <v>23.116914699999995</v>
      </c>
      <c r="I33" s="1">
        <f>'DATOS MENSUALES'!F673</f>
        <v>62.3879179</v>
      </c>
      <c r="J33" s="1">
        <f>'DATOS MENSUALES'!F674</f>
        <v>9.5609925</v>
      </c>
      <c r="K33" s="1">
        <f>'DATOS MENSUALES'!F675</f>
        <v>2.3779598</v>
      </c>
      <c r="L33" s="1">
        <f>'DATOS MENSUALES'!F676</f>
        <v>0.7486024</v>
      </c>
      <c r="M33" s="1">
        <f>'DATOS MENSUALES'!F677</f>
        <v>0.5939248</v>
      </c>
      <c r="N33" s="1">
        <f t="shared" si="11"/>
        <v>591.9304616999999</v>
      </c>
      <c r="O33" s="10"/>
      <c r="P33" s="60">
        <f t="shared" si="13"/>
        <v>-687.2849072836584</v>
      </c>
      <c r="Q33" s="60">
        <f t="shared" si="14"/>
        <v>-9308.775617378895</v>
      </c>
      <c r="R33" s="60">
        <f t="shared" si="15"/>
        <v>-1467.5243313477483</v>
      </c>
      <c r="S33" s="60">
        <f t="shared" si="16"/>
        <v>25398740.252268575</v>
      </c>
      <c r="T33" s="60">
        <f t="shared" si="17"/>
        <v>12113.182655961326</v>
      </c>
      <c r="U33" s="60">
        <f t="shared" si="18"/>
        <v>77.20706746129234</v>
      </c>
      <c r="V33" s="60">
        <f t="shared" si="19"/>
        <v>2.3118482300823264</v>
      </c>
      <c r="W33" s="60">
        <f t="shared" si="20"/>
        <v>77003.77420765716</v>
      </c>
      <c r="X33" s="60">
        <f t="shared" si="21"/>
        <v>5.548045494099235</v>
      </c>
      <c r="Y33" s="60">
        <f t="shared" si="22"/>
        <v>-0.0004224905876348793</v>
      </c>
      <c r="Z33" s="60">
        <f t="shared" si="23"/>
        <v>0.041226253410484984</v>
      </c>
      <c r="AA33" s="60">
        <f t="shared" si="24"/>
        <v>-0.24367066245389346</v>
      </c>
      <c r="AB33" s="60">
        <f t="shared" si="25"/>
        <v>34400956.334030785</v>
      </c>
    </row>
    <row r="34" spans="1:28" s="24" customFormat="1" ht="12.75">
      <c r="A34" s="21" t="s">
        <v>84</v>
      </c>
      <c r="B34" s="22">
        <f>'DATOS MENSUALES'!F678</f>
        <v>1.4984001</v>
      </c>
      <c r="C34" s="22">
        <f>'DATOS MENSUALES'!F679</f>
        <v>2.992188</v>
      </c>
      <c r="D34" s="22">
        <f>'DATOS MENSUALES'!F680</f>
        <v>180.0342066</v>
      </c>
      <c r="E34" s="22">
        <f>'DATOS MENSUALES'!F681</f>
        <v>95.5202965</v>
      </c>
      <c r="F34" s="22">
        <f>'DATOS MENSUALES'!F682</f>
        <v>15.434861000000001</v>
      </c>
      <c r="G34" s="22">
        <f>'DATOS MENSUALES'!F683</f>
        <v>5.7040263</v>
      </c>
      <c r="H34" s="22">
        <f>'DATOS MENSUALES'!F684</f>
        <v>3.8953625000000005</v>
      </c>
      <c r="I34" s="22">
        <f>'DATOS MENSUALES'!F685</f>
        <v>6.2771550000000005</v>
      </c>
      <c r="J34" s="22">
        <f>'DATOS MENSUALES'!F686</f>
        <v>13.6554924</v>
      </c>
      <c r="K34" s="22">
        <f>'DATOS MENSUALES'!F687</f>
        <v>3.2293092</v>
      </c>
      <c r="L34" s="22">
        <f>'DATOS MENSUALES'!F688</f>
        <v>1.0294095</v>
      </c>
      <c r="M34" s="22">
        <f>'DATOS MENSUALES'!F689</f>
        <v>0.83957</v>
      </c>
      <c r="N34" s="22">
        <f t="shared" si="11"/>
        <v>330.11027709999996</v>
      </c>
      <c r="O34" s="23"/>
      <c r="P34" s="60">
        <f t="shared" si="13"/>
        <v>-631.442668215828</v>
      </c>
      <c r="Q34" s="60">
        <f t="shared" si="14"/>
        <v>-25122.581610373938</v>
      </c>
      <c r="R34" s="60">
        <f t="shared" si="15"/>
        <v>1665516.1270233907</v>
      </c>
      <c r="S34" s="60">
        <f t="shared" si="16"/>
        <v>68256.59975973131</v>
      </c>
      <c r="T34" s="60">
        <f t="shared" si="17"/>
        <v>-2421.04575043347</v>
      </c>
      <c r="U34" s="60">
        <f t="shared" si="18"/>
        <v>-8146.93421195258</v>
      </c>
      <c r="V34" s="60">
        <f t="shared" si="19"/>
        <v>-5734.650143616049</v>
      </c>
      <c r="W34" s="60">
        <f t="shared" si="20"/>
        <v>-2497.1115885382387</v>
      </c>
      <c r="X34" s="60">
        <f t="shared" si="21"/>
        <v>201.724857731182</v>
      </c>
      <c r="Y34" s="60">
        <f t="shared" si="22"/>
        <v>0.4678541361058493</v>
      </c>
      <c r="Z34" s="60">
        <f t="shared" si="23"/>
        <v>0.24562245611137667</v>
      </c>
      <c r="AA34" s="60">
        <f t="shared" si="24"/>
        <v>-0.05441990685285666</v>
      </c>
      <c r="AB34" s="60">
        <f t="shared" si="25"/>
        <v>254954.62457805546</v>
      </c>
    </row>
    <row r="35" spans="1:28" s="24" customFormat="1" ht="12.75">
      <c r="A35" s="21" t="s">
        <v>85</v>
      </c>
      <c r="B35" s="22">
        <f>'DATOS MENSUALES'!F690</f>
        <v>13.06008</v>
      </c>
      <c r="C35" s="22">
        <f>'DATOS MENSUALES'!F691</f>
        <v>114.5635509</v>
      </c>
      <c r="D35" s="22">
        <f>'DATOS MENSUALES'!F692</f>
        <v>81.97941900000001</v>
      </c>
      <c r="E35" s="22">
        <f>'DATOS MENSUALES'!F693</f>
        <v>62.4821656</v>
      </c>
      <c r="F35" s="22">
        <f>'DATOS MENSUALES'!F694</f>
        <v>52.1559767</v>
      </c>
      <c r="G35" s="22">
        <f>'DATOS MENSUALES'!F695</f>
        <v>9.742835200000002</v>
      </c>
      <c r="H35" s="22">
        <f>'DATOS MENSUALES'!F696</f>
        <v>16.094390399999998</v>
      </c>
      <c r="I35" s="22">
        <f>'DATOS MENSUALES'!F697</f>
        <v>21.143413199999998</v>
      </c>
      <c r="J35" s="22">
        <f>'DATOS MENSUALES'!F698</f>
        <v>34.19238</v>
      </c>
      <c r="K35" s="22">
        <f>'DATOS MENSUALES'!F699</f>
        <v>3.7925533</v>
      </c>
      <c r="L35" s="22">
        <f>'DATOS MENSUALES'!F700</f>
        <v>0.753304</v>
      </c>
      <c r="M35" s="22">
        <f>'DATOS MENSUALES'!F701</f>
        <v>1.3827720000000001</v>
      </c>
      <c r="N35" s="22">
        <f t="shared" si="11"/>
        <v>411.34284030000003</v>
      </c>
      <c r="O35" s="23"/>
      <c r="P35" s="60">
        <f t="shared" si="13"/>
        <v>26.530848249135694</v>
      </c>
      <c r="Q35" s="60">
        <f t="shared" si="14"/>
        <v>557106.0006773463</v>
      </c>
      <c r="R35" s="60">
        <f t="shared" si="15"/>
        <v>8591.235677550101</v>
      </c>
      <c r="S35" s="60">
        <f t="shared" si="16"/>
        <v>479.9928575072613</v>
      </c>
      <c r="T35" s="60">
        <f t="shared" si="17"/>
        <v>12638.64813187453</v>
      </c>
      <c r="U35" s="60">
        <f t="shared" si="18"/>
        <v>-4159.993138757043</v>
      </c>
      <c r="V35" s="60">
        <f t="shared" si="19"/>
        <v>-185.2178979527808</v>
      </c>
      <c r="W35" s="60">
        <f t="shared" si="20"/>
        <v>2.1939545138045675</v>
      </c>
      <c r="X35" s="60">
        <f t="shared" si="21"/>
        <v>18403.270896535636</v>
      </c>
      <c r="Y35" s="60">
        <f t="shared" si="22"/>
        <v>2.4037186434816893</v>
      </c>
      <c r="Z35" s="60">
        <f t="shared" si="23"/>
        <v>0.04293251966453655</v>
      </c>
      <c r="AA35" s="60">
        <f t="shared" si="24"/>
        <v>0.004431024742893181</v>
      </c>
      <c r="AB35" s="60">
        <f t="shared" si="25"/>
        <v>3026103.540908157</v>
      </c>
    </row>
    <row r="36" spans="1:28" s="24" customFormat="1" ht="12.75">
      <c r="A36" s="21" t="s">
        <v>86</v>
      </c>
      <c r="B36" s="22">
        <f>'DATOS MENSUALES'!F702</f>
        <v>1.5898968000000002</v>
      </c>
      <c r="C36" s="22">
        <f>'DATOS MENSUALES'!F703</f>
        <v>1.2102011999999998</v>
      </c>
      <c r="D36" s="22">
        <f>'DATOS MENSUALES'!F704</f>
        <v>1.5518295000000002</v>
      </c>
      <c r="E36" s="22">
        <f>'DATOS MENSUALES'!F705</f>
        <v>10.499482</v>
      </c>
      <c r="F36" s="22">
        <f>'DATOS MENSUALES'!F706</f>
        <v>3.4159642999999997</v>
      </c>
      <c r="G36" s="22">
        <f>'DATOS MENSUALES'!F707</f>
        <v>10.1013568</v>
      </c>
      <c r="H36" s="22">
        <f>'DATOS MENSUALES'!F708</f>
        <v>4.5885221000000005</v>
      </c>
      <c r="I36" s="22">
        <f>'DATOS MENSUALES'!F709</f>
        <v>7.3120092</v>
      </c>
      <c r="J36" s="22">
        <f>'DATOS MENSUALES'!F710</f>
        <v>2.7945786</v>
      </c>
      <c r="K36" s="22">
        <f>'DATOS MENSUALES'!F711</f>
        <v>0.4799616000000001</v>
      </c>
      <c r="L36" s="22">
        <f>'DATOS MENSUALES'!F712</f>
        <v>0.11530409999999999</v>
      </c>
      <c r="M36" s="22">
        <f>'DATOS MENSUALES'!F713</f>
        <v>1.603868</v>
      </c>
      <c r="N36" s="22">
        <f t="shared" si="11"/>
        <v>45.2629742</v>
      </c>
      <c r="O36" s="23"/>
      <c r="P36" s="60">
        <f t="shared" si="13"/>
        <v>-611.45436237057</v>
      </c>
      <c r="Q36" s="60">
        <f t="shared" si="14"/>
        <v>-29992.909999219657</v>
      </c>
      <c r="R36" s="60">
        <f t="shared" si="15"/>
        <v>-215423.3138400794</v>
      </c>
      <c r="S36" s="60">
        <f t="shared" si="16"/>
        <v>-86075.64243935334</v>
      </c>
      <c r="T36" s="60">
        <f t="shared" si="17"/>
        <v>-16477.37863614892</v>
      </c>
      <c r="U36" s="60">
        <f t="shared" si="18"/>
        <v>-3887.943793807002</v>
      </c>
      <c r="V36" s="60">
        <f t="shared" si="19"/>
        <v>-5093.884868765998</v>
      </c>
      <c r="W36" s="60">
        <f t="shared" si="20"/>
        <v>-1968.1657722251432</v>
      </c>
      <c r="X36" s="60">
        <f t="shared" si="21"/>
        <v>-124.70882945071747</v>
      </c>
      <c r="Y36" s="60">
        <f t="shared" si="22"/>
        <v>-7.6807591080391315</v>
      </c>
      <c r="Z36" s="60">
        <f t="shared" si="23"/>
        <v>-0.02384893947739704</v>
      </c>
      <c r="AA36" s="60">
        <f t="shared" si="24"/>
        <v>0.05721994922737309</v>
      </c>
      <c r="AB36" s="60">
        <f t="shared" si="25"/>
        <v>-10858137.015494961</v>
      </c>
    </row>
    <row r="37" spans="1:28" s="24" customFormat="1" ht="12.75">
      <c r="A37" s="21" t="s">
        <v>87</v>
      </c>
      <c r="B37" s="22">
        <f>'DATOS MENSUALES'!F714</f>
        <v>26.6385856</v>
      </c>
      <c r="C37" s="22">
        <f>'DATOS MENSUALES'!F715</f>
        <v>8.262488</v>
      </c>
      <c r="D37" s="22">
        <f>'DATOS MENSUALES'!F716</f>
        <v>4.643134</v>
      </c>
      <c r="E37" s="22">
        <f>'DATOS MENSUALES'!F717</f>
        <v>4.0475925</v>
      </c>
      <c r="F37" s="22">
        <f>'DATOS MENSUALES'!F718</f>
        <v>4.1664</v>
      </c>
      <c r="G37" s="22">
        <f>'DATOS MENSUALES'!F719</f>
        <v>3.0666038</v>
      </c>
      <c r="H37" s="22">
        <f>'DATOS MENSUALES'!F720</f>
        <v>47.0509584</v>
      </c>
      <c r="I37" s="22">
        <f>'DATOS MENSUALES'!F721</f>
        <v>50.109661</v>
      </c>
      <c r="J37" s="22">
        <f>'DATOS MENSUALES'!F722</f>
        <v>5.4660697</v>
      </c>
      <c r="K37" s="22">
        <f>'DATOS MENSUALES'!F723</f>
        <v>1.2430826999999998</v>
      </c>
      <c r="L37" s="22">
        <f>'DATOS MENSUALES'!F724</f>
        <v>0.0781845</v>
      </c>
      <c r="M37" s="22">
        <f>'DATOS MENSUALES'!F725</f>
        <v>0.0567324</v>
      </c>
      <c r="N37" s="22">
        <f t="shared" si="11"/>
        <v>154.82949259999995</v>
      </c>
      <c r="O37" s="23"/>
      <c r="P37" s="60">
        <f t="shared" si="13"/>
        <v>4542.154192266006</v>
      </c>
      <c r="Q37" s="60">
        <f t="shared" si="14"/>
        <v>-13854.41824877096</v>
      </c>
      <c r="R37" s="60">
        <f t="shared" si="15"/>
        <v>-183785.7117131439</v>
      </c>
      <c r="S37" s="60">
        <f t="shared" si="16"/>
        <v>-129591.67757851067</v>
      </c>
      <c r="T37" s="60">
        <f t="shared" si="17"/>
        <v>-15062.161992275387</v>
      </c>
      <c r="U37" s="60">
        <f t="shared" si="18"/>
        <v>-11788.721752482881</v>
      </c>
      <c r="V37" s="60">
        <f t="shared" si="19"/>
        <v>16110.530116038299</v>
      </c>
      <c r="W37" s="60">
        <f t="shared" si="20"/>
        <v>27723.61634135802</v>
      </c>
      <c r="X37" s="60">
        <f t="shared" si="21"/>
        <v>-12.561975206098278</v>
      </c>
      <c r="Y37" s="60">
        <f t="shared" si="22"/>
        <v>-1.7711813634666802</v>
      </c>
      <c r="Z37" s="60">
        <f t="shared" si="23"/>
        <v>-0.034316419018342384</v>
      </c>
      <c r="AA37" s="60">
        <f t="shared" si="24"/>
        <v>-1.5681375133506439</v>
      </c>
      <c r="AB37" s="60">
        <f t="shared" si="25"/>
        <v>-1400089.9111449067</v>
      </c>
    </row>
    <row r="38" spans="1:28" s="24" customFormat="1" ht="12.75">
      <c r="A38" s="21" t="s">
        <v>88</v>
      </c>
      <c r="B38" s="22">
        <f>'DATOS MENSUALES'!F726</f>
        <v>0.5695942</v>
      </c>
      <c r="C38" s="22">
        <f>'DATOS MENSUALES'!F727</f>
        <v>8.5361958</v>
      </c>
      <c r="D38" s="22">
        <f>'DATOS MENSUALES'!F728</f>
        <v>210.2125536</v>
      </c>
      <c r="E38" s="22">
        <f>'DATOS MENSUALES'!F729</f>
        <v>185.6424141</v>
      </c>
      <c r="F38" s="22">
        <f>'DATOS MENSUALES'!F730</f>
        <v>88.1524817</v>
      </c>
      <c r="G38" s="22">
        <f>'DATOS MENSUALES'!F731</f>
        <v>135.964202</v>
      </c>
      <c r="H38" s="22">
        <f>'DATOS MENSUALES'!F732</f>
        <v>14.720998400000001</v>
      </c>
      <c r="I38" s="22">
        <f>'DATOS MENSUALES'!F733</f>
        <v>11.366308499999999</v>
      </c>
      <c r="J38" s="22">
        <f>'DATOS MENSUALES'!F734</f>
        <v>3.7252634999999996</v>
      </c>
      <c r="K38" s="22">
        <f>'DATOS MENSUALES'!F735</f>
        <v>1.2582359</v>
      </c>
      <c r="L38" s="22">
        <f>'DATOS MENSUALES'!F736</f>
        <v>0.2364299</v>
      </c>
      <c r="M38" s="22">
        <f>'DATOS MENSUALES'!F737</f>
        <v>0.09102779999999999</v>
      </c>
      <c r="N38" s="22">
        <f t="shared" si="11"/>
        <v>660.4757053999999</v>
      </c>
      <c r="O38" s="23"/>
      <c r="P38" s="60">
        <f t="shared" si="13"/>
        <v>-859.5329025759534</v>
      </c>
      <c r="Q38" s="60">
        <f t="shared" si="14"/>
        <v>-13386.135012630322</v>
      </c>
      <c r="R38" s="60">
        <f t="shared" si="15"/>
        <v>3288948.264822858</v>
      </c>
      <c r="S38" s="60">
        <f t="shared" si="16"/>
        <v>2247573.3753957367</v>
      </c>
      <c r="T38" s="60">
        <f t="shared" si="17"/>
        <v>208421.7495252028</v>
      </c>
      <c r="U38" s="60">
        <f t="shared" si="18"/>
        <v>1336032.885953213</v>
      </c>
      <c r="V38" s="60">
        <f t="shared" si="19"/>
        <v>-353.9404746078578</v>
      </c>
      <c r="W38" s="60">
        <f t="shared" si="20"/>
        <v>-609.3053663435755</v>
      </c>
      <c r="X38" s="60">
        <f t="shared" si="21"/>
        <v>-67.1922835949618</v>
      </c>
      <c r="Y38" s="60">
        <f t="shared" si="22"/>
        <v>-1.7054634517184606</v>
      </c>
      <c r="Z38" s="60">
        <f t="shared" si="23"/>
        <v>-0.0046338798612323455</v>
      </c>
      <c r="AA38" s="60">
        <f t="shared" si="24"/>
        <v>-1.433325052068376</v>
      </c>
      <c r="AB38" s="60">
        <f t="shared" si="25"/>
        <v>61058224.08988153</v>
      </c>
    </row>
    <row r="39" spans="1:28" s="24" customFormat="1" ht="12.75">
      <c r="A39" s="21" t="s">
        <v>89</v>
      </c>
      <c r="B39" s="22">
        <f>'DATOS MENSUALES'!F738</f>
        <v>7.472704799999999</v>
      </c>
      <c r="C39" s="22">
        <f>'DATOS MENSUALES'!F739</f>
        <v>2.9590911</v>
      </c>
      <c r="D39" s="22">
        <f>'DATOS MENSUALES'!F740</f>
        <v>2.332331</v>
      </c>
      <c r="E39" s="22">
        <f>'DATOS MENSUALES'!F741</f>
        <v>15.4111854</v>
      </c>
      <c r="F39" s="22">
        <f>'DATOS MENSUALES'!F742</f>
        <v>6.0230999999999995</v>
      </c>
      <c r="G39" s="22">
        <f>'DATOS MENSUALES'!F743</f>
        <v>43.425475</v>
      </c>
      <c r="H39" s="22">
        <f>'DATOS MENSUALES'!F744</f>
        <v>25.2883804</v>
      </c>
      <c r="I39" s="22">
        <f>'DATOS MENSUALES'!F745</f>
        <v>7.950924799999999</v>
      </c>
      <c r="J39" s="22">
        <f>'DATOS MENSUALES'!F746</f>
        <v>2.3507863</v>
      </c>
      <c r="K39" s="22">
        <f>'DATOS MENSUALES'!F747</f>
        <v>0.2627856</v>
      </c>
      <c r="L39" s="22">
        <f>'DATOS MENSUALES'!F748</f>
        <v>0.03135</v>
      </c>
      <c r="M39" s="22">
        <f>'DATOS MENSUALES'!F749</f>
        <v>9.6647673</v>
      </c>
      <c r="N39" s="22">
        <f t="shared" si="11"/>
        <v>123.17288169999999</v>
      </c>
      <c r="O39" s="23"/>
      <c r="P39" s="60">
        <f t="shared" si="13"/>
        <v>-17.67459889885679</v>
      </c>
      <c r="Q39" s="60">
        <f t="shared" si="14"/>
        <v>-25207.847520769075</v>
      </c>
      <c r="R39" s="60">
        <f t="shared" si="15"/>
        <v>-207117.9875308432</v>
      </c>
      <c r="S39" s="60">
        <f t="shared" si="16"/>
        <v>-60426.80330425616</v>
      </c>
      <c r="T39" s="60">
        <f t="shared" si="17"/>
        <v>-11913.968262622078</v>
      </c>
      <c r="U39" s="60">
        <f t="shared" si="18"/>
        <v>5451.539601733269</v>
      </c>
      <c r="V39" s="60">
        <f t="shared" si="19"/>
        <v>42.64515735731617</v>
      </c>
      <c r="W39" s="60">
        <f t="shared" si="20"/>
        <v>-1682.224859686604</v>
      </c>
      <c r="X39" s="60">
        <f t="shared" si="21"/>
        <v>-160.98092820965678</v>
      </c>
      <c r="Y39" s="60">
        <f t="shared" si="22"/>
        <v>-10.506490352988536</v>
      </c>
      <c r="Z39" s="60">
        <f t="shared" si="23"/>
        <v>-0.05139484780468216</v>
      </c>
      <c r="AA39" s="60">
        <f t="shared" si="24"/>
        <v>602.5468747533428</v>
      </c>
      <c r="AB39" s="60">
        <f t="shared" si="25"/>
        <v>-2956711.774083664</v>
      </c>
    </row>
    <row r="40" spans="1:28" s="24" customFormat="1" ht="12.75">
      <c r="A40" s="21" t="s">
        <v>90</v>
      </c>
      <c r="B40" s="22">
        <f>'DATOS MENSUALES'!F750</f>
        <v>9.613705</v>
      </c>
      <c r="C40" s="22">
        <f>'DATOS MENSUALES'!F751</f>
        <v>34.2558128</v>
      </c>
      <c r="D40" s="22">
        <f>'DATOS MENSUALES'!F752</f>
        <v>204.8060919</v>
      </c>
      <c r="E40" s="22">
        <f>'DATOS MENSUALES'!F753</f>
        <v>93.3349848</v>
      </c>
      <c r="F40" s="22">
        <f>'DATOS MENSUALES'!F754</f>
        <v>57.35025</v>
      </c>
      <c r="G40" s="22">
        <f>'DATOS MENSUALES'!F755</f>
        <v>49.4911179</v>
      </c>
      <c r="H40" s="22">
        <f>'DATOS MENSUALES'!F756</f>
        <v>73.867977</v>
      </c>
      <c r="I40" s="22">
        <f>'DATOS MENSUALES'!F757</f>
        <v>16.1056168</v>
      </c>
      <c r="J40" s="22">
        <f>'DATOS MENSUALES'!F758</f>
        <v>3.1449721999999998</v>
      </c>
      <c r="K40" s="22">
        <f>'DATOS MENSUALES'!F759</f>
        <v>0.6574418000000001</v>
      </c>
      <c r="L40" s="22">
        <f>'DATOS MENSUALES'!F760</f>
        <v>0.018785</v>
      </c>
      <c r="M40" s="22">
        <f>'DATOS MENSUALES'!F761</f>
        <v>0.0644072</v>
      </c>
      <c r="N40" s="22">
        <f t="shared" si="11"/>
        <v>542.7111624</v>
      </c>
      <c r="O40" s="23"/>
      <c r="P40" s="60">
        <f t="shared" si="13"/>
        <v>-0.0998021802796751</v>
      </c>
      <c r="Q40" s="60">
        <f t="shared" si="14"/>
        <v>7.7123330945112025</v>
      </c>
      <c r="R40" s="60">
        <f t="shared" si="15"/>
        <v>2943124.5409595226</v>
      </c>
      <c r="S40" s="60">
        <f t="shared" si="16"/>
        <v>57882.080060994725</v>
      </c>
      <c r="T40" s="60">
        <f t="shared" si="17"/>
        <v>23119.186621669207</v>
      </c>
      <c r="U40" s="60">
        <f t="shared" si="18"/>
        <v>13253.81534582298</v>
      </c>
      <c r="V40" s="60">
        <f t="shared" si="19"/>
        <v>141203.70172295484</v>
      </c>
      <c r="W40" s="60">
        <f t="shared" si="20"/>
        <v>-52.246401777916475</v>
      </c>
      <c r="X40" s="60">
        <f t="shared" si="21"/>
        <v>-100.26731928431428</v>
      </c>
      <c r="Y40" s="60">
        <f t="shared" si="22"/>
        <v>-5.788895997483465</v>
      </c>
      <c r="Z40" s="60">
        <f t="shared" si="23"/>
        <v>-0.056783637692447014</v>
      </c>
      <c r="AA40" s="60">
        <f t="shared" si="24"/>
        <v>-1.5372649772780138</v>
      </c>
      <c r="AB40" s="60">
        <f t="shared" si="25"/>
        <v>21026948.397084758</v>
      </c>
    </row>
    <row r="41" spans="1:28" s="24" customFormat="1" ht="12.75">
      <c r="A41" s="21" t="s">
        <v>91</v>
      </c>
      <c r="B41" s="22">
        <f>'DATOS MENSUALES'!F762</f>
        <v>36.3933969</v>
      </c>
      <c r="C41" s="22">
        <f>'DATOS MENSUALES'!F763</f>
        <v>84.439344</v>
      </c>
      <c r="D41" s="22">
        <f>'DATOS MENSUALES'!F764</f>
        <v>104.61437280000001</v>
      </c>
      <c r="E41" s="22">
        <f>'DATOS MENSUALES'!F765</f>
        <v>12.326248500000002</v>
      </c>
      <c r="F41" s="22">
        <f>'DATOS MENSUALES'!F766</f>
        <v>12.7811236</v>
      </c>
      <c r="G41" s="22">
        <f>'DATOS MENSUALES'!F767</f>
        <v>13.699292000000002</v>
      </c>
      <c r="H41" s="22">
        <f>'DATOS MENSUALES'!F768</f>
        <v>9.4780175</v>
      </c>
      <c r="I41" s="22">
        <f>'DATOS MENSUALES'!F769</f>
        <v>5.9303495999999996</v>
      </c>
      <c r="J41" s="22">
        <f>'DATOS MENSUALES'!F770</f>
        <v>2.0455305</v>
      </c>
      <c r="K41" s="22">
        <f>'DATOS MENSUALES'!F771</f>
        <v>0.1651814</v>
      </c>
      <c r="L41" s="22">
        <f>'DATOS MENSUALES'!F772</f>
        <v>0.1951236</v>
      </c>
      <c r="M41" s="22">
        <f>'DATOS MENSUALES'!F773</f>
        <v>0.06808049999999999</v>
      </c>
      <c r="N41" s="22">
        <f t="shared" si="11"/>
        <v>282.1360609</v>
      </c>
      <c r="O41" s="23"/>
      <c r="P41" s="60">
        <f t="shared" si="13"/>
        <v>18224.334422964384</v>
      </c>
      <c r="Q41" s="60">
        <f t="shared" si="14"/>
        <v>141903.92477142846</v>
      </c>
      <c r="R41" s="60">
        <f t="shared" si="15"/>
        <v>80152.12110995276</v>
      </c>
      <c r="S41" s="60">
        <f t="shared" si="16"/>
        <v>-75827.80332581756</v>
      </c>
      <c r="T41" s="60">
        <f t="shared" si="17"/>
        <v>-4158.8476669142</v>
      </c>
      <c r="U41" s="60">
        <f t="shared" si="18"/>
        <v>-1783.19848566769</v>
      </c>
      <c r="V41" s="60">
        <f t="shared" si="19"/>
        <v>-1868.4243079850614</v>
      </c>
      <c r="W41" s="60">
        <f t="shared" si="20"/>
        <v>-2693.547180823815</v>
      </c>
      <c r="X41" s="60">
        <f t="shared" si="21"/>
        <v>-189.62998949770562</v>
      </c>
      <c r="Y41" s="60">
        <f t="shared" si="22"/>
        <v>-11.974644538830654</v>
      </c>
      <c r="Z41" s="60">
        <f t="shared" si="23"/>
        <v>-0.009002021375656668</v>
      </c>
      <c r="AA41" s="60">
        <f t="shared" si="24"/>
        <v>-1.5226333101887364</v>
      </c>
      <c r="AB41" s="60">
        <f t="shared" si="25"/>
        <v>3677.4220758789643</v>
      </c>
    </row>
    <row r="42" spans="1:28" s="24" customFormat="1" ht="12.75">
      <c r="A42" s="21" t="s">
        <v>92</v>
      </c>
      <c r="B42" s="22">
        <f>'DATOS MENSUALES'!F774</f>
        <v>9.2833623</v>
      </c>
      <c r="C42" s="22">
        <f>'DATOS MENSUALES'!F775</f>
        <v>6.935401199999999</v>
      </c>
      <c r="D42" s="22">
        <f>'DATOS MENSUALES'!F776</f>
        <v>9.0416088</v>
      </c>
      <c r="E42" s="22">
        <f>'DATOS MENSUALES'!F777</f>
        <v>3.9264444</v>
      </c>
      <c r="F42" s="22">
        <f>'DATOS MENSUALES'!F778</f>
        <v>2.4371757999999994</v>
      </c>
      <c r="G42" s="22">
        <f>'DATOS MENSUALES'!F779</f>
        <v>4.7247456</v>
      </c>
      <c r="H42" s="22">
        <f>'DATOS MENSUALES'!F780</f>
        <v>7.8655775</v>
      </c>
      <c r="I42" s="22">
        <f>'DATOS MENSUALES'!F781</f>
        <v>2.4858384</v>
      </c>
      <c r="J42" s="22">
        <f>'DATOS MENSUALES'!F782</f>
        <v>0.4367111</v>
      </c>
      <c r="K42" s="22">
        <f>'DATOS MENSUALES'!F783</f>
        <v>0.0182688</v>
      </c>
      <c r="L42" s="22">
        <f>'DATOS MENSUALES'!F784</f>
        <v>0.20021060000000002</v>
      </c>
      <c r="M42" s="22">
        <f>'DATOS MENSUALES'!F785</f>
        <v>0.215215</v>
      </c>
      <c r="N42" s="22">
        <f>SUM(B42:M42)</f>
        <v>47.570559499999995</v>
      </c>
      <c r="O42" s="23"/>
      <c r="P42" s="60">
        <f t="shared" si="13"/>
        <v>-0.5009356764256719</v>
      </c>
      <c r="Q42" s="60">
        <f t="shared" si="14"/>
        <v>-16280.220602148805</v>
      </c>
      <c r="R42" s="60">
        <f t="shared" si="15"/>
        <v>-144346.01272901057</v>
      </c>
      <c r="S42" s="60">
        <f t="shared" si="16"/>
        <v>-130524.63514164457</v>
      </c>
      <c r="T42" s="60">
        <f t="shared" si="17"/>
        <v>-18452.831593786068</v>
      </c>
      <c r="U42" s="60">
        <f t="shared" si="18"/>
        <v>-9395.245043785602</v>
      </c>
      <c r="V42" s="60">
        <f t="shared" si="19"/>
        <v>-2702.5031362850714</v>
      </c>
      <c r="W42" s="60">
        <f t="shared" si="20"/>
        <v>-5230.127122738386</v>
      </c>
      <c r="X42" s="60">
        <f t="shared" si="21"/>
        <v>-397.71111117674013</v>
      </c>
      <c r="Y42" s="60">
        <f t="shared" si="22"/>
        <v>-14.43281559199597</v>
      </c>
      <c r="Z42" s="60">
        <f t="shared" si="23"/>
        <v>-0.008357635213551724</v>
      </c>
      <c r="AA42" s="60">
        <f t="shared" si="24"/>
        <v>-1.0099583979620366</v>
      </c>
      <c r="AB42" s="60">
        <f t="shared" si="25"/>
        <v>-10522206.887123827</v>
      </c>
    </row>
    <row r="43" spans="1:28" s="24" customFormat="1" ht="12.75">
      <c r="A43" s="21" t="s">
        <v>93</v>
      </c>
      <c r="B43" s="22">
        <f>'DATOS MENSUALES'!F786</f>
        <v>10.061592000000001</v>
      </c>
      <c r="C43" s="22">
        <f>'DATOS MENSUALES'!F787</f>
        <v>14.674617699999999</v>
      </c>
      <c r="D43" s="22">
        <f>'DATOS MENSUALES'!F788</f>
        <v>15.5044824</v>
      </c>
      <c r="E43" s="22">
        <f>'DATOS MENSUALES'!F789</f>
        <v>8.9809275</v>
      </c>
      <c r="F43" s="22">
        <f>'DATOS MENSUALES'!F790</f>
        <v>5.5945027</v>
      </c>
      <c r="G43" s="22">
        <f>'DATOS MENSUALES'!F791</f>
        <v>52.986438400000004</v>
      </c>
      <c r="H43" s="22">
        <f>'DATOS MENSUALES'!F792</f>
        <v>20.889460800000002</v>
      </c>
      <c r="I43" s="22">
        <f>'DATOS MENSUALES'!F793</f>
        <v>6.248710399999999</v>
      </c>
      <c r="J43" s="22">
        <f>'DATOS MENSUALES'!F794</f>
        <v>1.9650546</v>
      </c>
      <c r="K43" s="22">
        <f>'DATOS MENSUALES'!F795</f>
        <v>0.5810411000000001</v>
      </c>
      <c r="L43" s="22">
        <f>'DATOS MENSUALES'!F796</f>
        <v>0.029425600000000003</v>
      </c>
      <c r="M43" s="22">
        <f>'DATOS MENSUALES'!F797</f>
        <v>0.10825599999999999</v>
      </c>
      <c r="N43" s="22">
        <f>SUM(B43:M43)</f>
        <v>137.6245092</v>
      </c>
      <c r="O43" s="23"/>
      <c r="P43" s="60">
        <f t="shared" si="13"/>
        <v>-4.0696493252170844E-06</v>
      </c>
      <c r="Q43" s="60">
        <f t="shared" si="14"/>
        <v>-5456.851961589174</v>
      </c>
      <c r="R43" s="60">
        <f t="shared" si="15"/>
        <v>-97297.29910367484</v>
      </c>
      <c r="S43" s="60">
        <f t="shared" si="16"/>
        <v>-95265.79909707628</v>
      </c>
      <c r="T43" s="60">
        <f t="shared" si="17"/>
        <v>-12597.354111382705</v>
      </c>
      <c r="U43" s="60">
        <f t="shared" si="18"/>
        <v>20036.56676871396</v>
      </c>
      <c r="V43" s="60">
        <f t="shared" si="19"/>
        <v>-0.7416723524354147</v>
      </c>
      <c r="W43" s="60">
        <f t="shared" si="20"/>
        <v>-2512.851053061521</v>
      </c>
      <c r="X43" s="60">
        <f t="shared" si="21"/>
        <v>-197.71091300772036</v>
      </c>
      <c r="Y43" s="60">
        <f t="shared" si="22"/>
        <v>-6.559735465729218</v>
      </c>
      <c r="Z43" s="60">
        <f t="shared" si="23"/>
        <v>-0.052197034768500815</v>
      </c>
      <c r="AA43" s="60">
        <f t="shared" si="24"/>
        <v>-1.3686200269982365</v>
      </c>
      <c r="AB43" s="60">
        <f t="shared" si="25"/>
        <v>-2150498.9978720895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311648.02284210076</v>
      </c>
      <c r="Q44" s="61">
        <f aca="true" t="shared" si="26" ref="Q44:AB44">SUM(Q18:Q43)</f>
        <v>2144214.424245658</v>
      </c>
      <c r="R44" s="61">
        <f t="shared" si="26"/>
        <v>35783739.33287603</v>
      </c>
      <c r="S44" s="61">
        <f t="shared" si="26"/>
        <v>27080138.77174236</v>
      </c>
      <c r="T44" s="61">
        <f t="shared" si="26"/>
        <v>687432.6336669549</v>
      </c>
      <c r="U44" s="61">
        <f t="shared" si="26"/>
        <v>2110027.785120551</v>
      </c>
      <c r="V44" s="61">
        <f t="shared" si="26"/>
        <v>156393.40581691795</v>
      </c>
      <c r="W44" s="61">
        <f t="shared" si="26"/>
        <v>751058.5675026473</v>
      </c>
      <c r="X44" s="61">
        <f t="shared" si="26"/>
        <v>48531.82471705945</v>
      </c>
      <c r="Y44" s="61">
        <f t="shared" si="26"/>
        <v>23579.66092232049</v>
      </c>
      <c r="Z44" s="61">
        <f t="shared" si="26"/>
        <v>10.35046108086627</v>
      </c>
      <c r="AA44" s="61">
        <f t="shared" si="26"/>
        <v>624.8041910532073</v>
      </c>
      <c r="AB44" s="61">
        <f t="shared" si="26"/>
        <v>137828857.5123837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626 - Río Águeda desde la presa del embalse de Irueña hasta cola del embalse de Águeda.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10.84000116969697</v>
      </c>
      <c r="C5" s="43">
        <f>'ANUAL (Acum. S.LARGA)'!C6</f>
        <v>28.809493278787876</v>
      </c>
      <c r="D5" s="43">
        <f>'ANUAL (Acum. S.LARGA)'!D6</f>
        <v>50.08532052272727</v>
      </c>
      <c r="E5" s="43">
        <f>'ANUAL (Acum. S.LARGA)'!E6</f>
        <v>52.01874646060605</v>
      </c>
      <c r="F5" s="43">
        <f>'ANUAL (Acum. S.LARGA)'!F6</f>
        <v>44.414333018181786</v>
      </c>
      <c r="G5" s="43">
        <f>'ANUAL (Acum. S.LARGA)'!G6</f>
        <v>43.55798125454547</v>
      </c>
      <c r="H5" s="43">
        <f>'ANUAL (Acum. S.LARGA)'!H6</f>
        <v>30.114036466666672</v>
      </c>
      <c r="I5" s="43">
        <f>'ANUAL (Acum. S.LARGA)'!I6</f>
        <v>22.0794809590909</v>
      </c>
      <c r="J5" s="43">
        <f>'ANUAL (Acum. S.LARGA)'!J6</f>
        <v>9.117074496969696</v>
      </c>
      <c r="K5" s="43">
        <f>'ANUAL (Acum. S.LARGA)'!K6</f>
        <v>3.2269832106060607</v>
      </c>
      <c r="L5" s="43">
        <f>'ANUAL (Acum. S.LARGA)'!L6</f>
        <v>1.5050875606060603</v>
      </c>
      <c r="M5" s="43">
        <f>'ANUAL (Acum. S.LARGA)'!M6</f>
        <v>1.796158521212121</v>
      </c>
      <c r="N5" s="43">
        <f>'ANUAL (Acum. S.LARGA)'!N6</f>
        <v>297.564696919697</v>
      </c>
    </row>
    <row r="6" spans="1:14" ht="12.75">
      <c r="A6" s="13" t="s">
        <v>111</v>
      </c>
      <c r="B6" s="43">
        <f>'ANUAL (Acum. S.CORTA)'!B6</f>
        <v>10.077557615384617</v>
      </c>
      <c r="C6" s="43">
        <f>'ANUAL (Acum. S.CORTA)'!C6</f>
        <v>32.2800782576923</v>
      </c>
      <c r="D6" s="43">
        <f>'ANUAL (Acum. S.CORTA)'!D6</f>
        <v>61.49838504230768</v>
      </c>
      <c r="E6" s="43">
        <f>'ANUAL (Acum. S.CORTA)'!E6</f>
        <v>54.652469153846155</v>
      </c>
      <c r="F6" s="43">
        <f>'ANUAL (Acum. S.CORTA)'!F6</f>
        <v>28.862541492307685</v>
      </c>
      <c r="G6" s="43">
        <f>'ANUAL (Acum. S.CORTA)'!G6</f>
        <v>25.82572939230769</v>
      </c>
      <c r="H6" s="43">
        <f>'ANUAL (Acum. S.CORTA)'!H6</f>
        <v>21.794645830769227</v>
      </c>
      <c r="I6" s="43">
        <f>'ANUAL (Acum. S.CORTA)'!I6</f>
        <v>19.844014165384618</v>
      </c>
      <c r="J6" s="43">
        <f>'ANUAL (Acum. S.CORTA)'!J6</f>
        <v>7.790693307692308</v>
      </c>
      <c r="K6" s="43">
        <f>'ANUAL (Acum. S.CORTA)'!K6</f>
        <v>2.4529962615384626</v>
      </c>
      <c r="L6" s="43">
        <f>'ANUAL (Acum. S.CORTA)'!L6</f>
        <v>0.4031475538461538</v>
      </c>
      <c r="M6" s="43">
        <f>'ANUAL (Acum. S.CORTA)'!M6</f>
        <v>1.2185235076923076</v>
      </c>
      <c r="N6" s="43">
        <f>'ANUAL (Acum. S.CORTA)'!N6</f>
        <v>266.70078158076916</v>
      </c>
    </row>
    <row r="7" spans="1:14" ht="12.75">
      <c r="A7" s="13" t="s">
        <v>116</v>
      </c>
      <c r="B7" s="44">
        <f>(B5-B6)/B5*100</f>
        <v>7.033611365686481</v>
      </c>
      <c r="C7" s="44">
        <f aca="true" t="shared" si="0" ref="C7:N7">(C5-C6)/C5*100</f>
        <v>-12.046671370856012</v>
      </c>
      <c r="D7" s="44">
        <f t="shared" si="0"/>
        <v>-22.787244646665464</v>
      </c>
      <c r="E7" s="44">
        <f t="shared" si="0"/>
        <v>-5.063026067409425</v>
      </c>
      <c r="F7" s="44">
        <f t="shared" si="0"/>
        <v>35.015254016102645</v>
      </c>
      <c r="G7" s="44">
        <f t="shared" si="0"/>
        <v>40.709535546685466</v>
      </c>
      <c r="H7" s="44">
        <f t="shared" si="0"/>
        <v>27.626288641531687</v>
      </c>
      <c r="I7" s="44">
        <f t="shared" si="0"/>
        <v>10.124634713325827</v>
      </c>
      <c r="J7" s="44">
        <f t="shared" si="0"/>
        <v>14.548320184487318</v>
      </c>
      <c r="K7" s="44">
        <f t="shared" si="0"/>
        <v>23.984845862344457</v>
      </c>
      <c r="L7" s="44">
        <f t="shared" si="0"/>
        <v>73.214345504004</v>
      </c>
      <c r="M7" s="44">
        <f t="shared" si="0"/>
        <v>32.15946736872655</v>
      </c>
      <c r="N7" s="44">
        <f t="shared" si="0"/>
        <v>10.372169702394835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10.189601099515151</v>
      </c>
      <c r="C10" s="43">
        <f aca="true" t="shared" si="1" ref="C10:M10">0.94*C5</f>
        <v>27.0809236820606</v>
      </c>
      <c r="D10" s="43">
        <f t="shared" si="1"/>
        <v>47.080201291363636</v>
      </c>
      <c r="E10" s="43">
        <f t="shared" si="1"/>
        <v>48.897621672969684</v>
      </c>
      <c r="F10" s="43">
        <f t="shared" si="1"/>
        <v>41.74947303709088</v>
      </c>
      <c r="G10" s="43">
        <f t="shared" si="1"/>
        <v>40.944502379272734</v>
      </c>
      <c r="H10" s="43">
        <f t="shared" si="1"/>
        <v>28.30719427866667</v>
      </c>
      <c r="I10" s="43">
        <f t="shared" si="1"/>
        <v>20.754712101545447</v>
      </c>
      <c r="J10" s="43">
        <f t="shared" si="1"/>
        <v>8.570050027151513</v>
      </c>
      <c r="K10" s="43">
        <f t="shared" si="1"/>
        <v>3.033364217969697</v>
      </c>
      <c r="L10" s="43">
        <f t="shared" si="1"/>
        <v>1.4147823069696965</v>
      </c>
      <c r="M10" s="43">
        <f t="shared" si="1"/>
        <v>1.6883890099393937</v>
      </c>
      <c r="N10" s="43">
        <f>SUM(B10:M10)</f>
        <v>279.7108151045151</v>
      </c>
    </row>
    <row r="11" spans="1:14" ht="12.75">
      <c r="A11" s="13" t="s">
        <v>111</v>
      </c>
      <c r="B11" s="43">
        <f>0.94*B6</f>
        <v>9.472904158461539</v>
      </c>
      <c r="C11" s="43">
        <f aca="true" t="shared" si="2" ref="C11:M11">0.94*C6</f>
        <v>30.343273562230763</v>
      </c>
      <c r="D11" s="43">
        <f t="shared" si="2"/>
        <v>57.808481939769216</v>
      </c>
      <c r="E11" s="43">
        <f t="shared" si="2"/>
        <v>51.373321004615384</v>
      </c>
      <c r="F11" s="43">
        <f t="shared" si="2"/>
        <v>27.130789002769223</v>
      </c>
      <c r="G11" s="43">
        <f t="shared" si="2"/>
        <v>24.276185628769227</v>
      </c>
      <c r="H11" s="43">
        <f t="shared" si="2"/>
        <v>20.486967080923073</v>
      </c>
      <c r="I11" s="43">
        <f t="shared" si="2"/>
        <v>18.65337331546154</v>
      </c>
      <c r="J11" s="43">
        <f t="shared" si="2"/>
        <v>7.323251709230769</v>
      </c>
      <c r="K11" s="43">
        <f t="shared" si="2"/>
        <v>2.305816485846155</v>
      </c>
      <c r="L11" s="43">
        <f t="shared" si="2"/>
        <v>0.37895870061538456</v>
      </c>
      <c r="M11" s="43">
        <f t="shared" si="2"/>
        <v>1.145412097230769</v>
      </c>
      <c r="N11" s="43">
        <f>SUM(B11:M11)</f>
        <v>250.69873468592306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0.11303640000000001</v>
      </c>
      <c r="C14" s="43">
        <f>'ANUAL (Acum. S.LARGA)'!C4</f>
        <v>0.447146</v>
      </c>
      <c r="D14" s="43">
        <f>'ANUAL (Acum. S.LARGA)'!D4</f>
        <v>0.9071055000000001</v>
      </c>
      <c r="E14" s="43">
        <f>'ANUAL (Acum. S.LARGA)'!E4</f>
        <v>0.279005</v>
      </c>
      <c r="F14" s="43">
        <f>'ANUAL (Acum. S.LARGA)'!F4</f>
        <v>0.12394000000000001</v>
      </c>
      <c r="G14" s="43">
        <f>'ANUAL (Acum. S.LARGA)'!G4</f>
        <v>2.3896112</v>
      </c>
      <c r="H14" s="43">
        <f>'ANUAL (Acum. S.LARGA)'!H4</f>
        <v>1.546896</v>
      </c>
      <c r="I14" s="43">
        <f>'ANUAL (Acum. S.LARGA)'!I4</f>
        <v>1.6574282999999999</v>
      </c>
      <c r="J14" s="43">
        <f>'ANUAL (Acum. S.LARGA)'!J4</f>
        <v>0.2197029</v>
      </c>
      <c r="K14" s="43">
        <f>'ANUAL (Acum. S.LARGA)'!K4</f>
        <v>0.0182688</v>
      </c>
      <c r="L14" s="43">
        <f>'ANUAL (Acum. S.LARGA)'!L4</f>
        <v>0.016596</v>
      </c>
      <c r="M14" s="43">
        <f>'ANUAL (Acum. S.LARGA)'!M4</f>
        <v>0.0374418</v>
      </c>
      <c r="N14" s="43">
        <f>'ANUAL (Acum. S.LARGA)'!N4</f>
        <v>34.551380800000004</v>
      </c>
    </row>
    <row r="15" spans="1:14" ht="12.75">
      <c r="A15" s="13" t="s">
        <v>111</v>
      </c>
      <c r="B15" s="43">
        <f>'ANUAL (Acum. S.CORTA)'!B4</f>
        <v>0.4137005</v>
      </c>
      <c r="C15" s="43">
        <f>'ANUAL (Acum. S.CORTA)'!C4</f>
        <v>0.6046404000000001</v>
      </c>
      <c r="D15" s="43">
        <f>'ANUAL (Acum. S.CORTA)'!D4</f>
        <v>0.9071055000000001</v>
      </c>
      <c r="E15" s="43">
        <f>'ANUAL (Acum. S.CORTA)'!E4</f>
        <v>0.7756000000000001</v>
      </c>
      <c r="F15" s="43">
        <f>'ANUAL (Acum. S.CORTA)'!F4</f>
        <v>2.1383262</v>
      </c>
      <c r="G15" s="43">
        <f>'ANUAL (Acum. S.CORTA)'!G4</f>
        <v>2.3896112</v>
      </c>
      <c r="H15" s="43">
        <f>'ANUAL (Acum. S.CORTA)'!H4</f>
        <v>3.40731</v>
      </c>
      <c r="I15" s="43">
        <f>'ANUAL (Acum. S.CORTA)'!I4</f>
        <v>2.4858384</v>
      </c>
      <c r="J15" s="43">
        <f>'ANUAL (Acum. S.CORTA)'!J4</f>
        <v>0.4367111</v>
      </c>
      <c r="K15" s="43">
        <f>'ANUAL (Acum. S.CORTA)'!K4</f>
        <v>0.0182688</v>
      </c>
      <c r="L15" s="43">
        <f>'ANUAL (Acum. S.CORTA)'!L4</f>
        <v>0.016596</v>
      </c>
      <c r="M15" s="43">
        <f>'ANUAL (Acum. S.CORTA)'!M4</f>
        <v>0.0567324</v>
      </c>
      <c r="N15" s="43">
        <f>'ANUAL (Acum. S.CORTA)'!N4</f>
        <v>34.551380800000004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86.8579248</v>
      </c>
      <c r="C18" s="43">
        <f>'ANUAL (Acum. S.LARGA)'!C5</f>
        <v>144.9319104</v>
      </c>
      <c r="D18" s="43">
        <f>'ANUAL (Acum. S.LARGA)'!D5</f>
        <v>372.21282</v>
      </c>
      <c r="E18" s="43">
        <f>'ANUAL (Acum. S.LARGA)'!E5</f>
        <v>348.60061529999996</v>
      </c>
      <c r="F18" s="43">
        <f>'ANUAL (Acum. S.LARGA)'!F5</f>
        <v>210.6738855</v>
      </c>
      <c r="G18" s="43">
        <f>'ANUAL (Acum. S.LARGA)'!G5</f>
        <v>203.32415930000002</v>
      </c>
      <c r="H18" s="43">
        <f>'ANUAL (Acum. S.LARGA)'!H5</f>
        <v>168.0311527</v>
      </c>
      <c r="I18" s="43">
        <f>'ANUAL (Acum. S.LARGA)'!I5</f>
        <v>126.4882212</v>
      </c>
      <c r="J18" s="43">
        <f>'ANUAL (Acum. S.LARGA)'!J5</f>
        <v>64.39752</v>
      </c>
      <c r="K18" s="43">
        <f>'ANUAL (Acum. S.LARGA)'!K5</f>
        <v>31.167248500000003</v>
      </c>
      <c r="L18" s="43">
        <f>'ANUAL (Acum. S.LARGA)'!L5</f>
        <v>8.835192</v>
      </c>
      <c r="M18" s="43">
        <f>'ANUAL (Acum. S.LARGA)'!M5</f>
        <v>9.6647673</v>
      </c>
      <c r="N18" s="43">
        <f>'ANUAL (Acum. S.LARGA)'!N5</f>
        <v>752.6197888</v>
      </c>
    </row>
    <row r="19" spans="1:14" ht="12.75">
      <c r="A19" s="13" t="s">
        <v>111</v>
      </c>
      <c r="B19" s="43">
        <f>'ANUAL (Acum. S.CORTA)'!B5</f>
        <v>76.7620476</v>
      </c>
      <c r="C19" s="43">
        <f>'ANUAL (Acum. S.CORTA)'!C5</f>
        <v>144.9319104</v>
      </c>
      <c r="D19" s="43">
        <f>'ANUAL (Acum. S.CORTA)'!D5</f>
        <v>372.21282</v>
      </c>
      <c r="E19" s="43">
        <f>'ANUAL (Acum. S.CORTA)'!E5</f>
        <v>348.60061529999996</v>
      </c>
      <c r="F19" s="43">
        <f>'ANUAL (Acum. S.CORTA)'!F5</f>
        <v>106.0166155</v>
      </c>
      <c r="G19" s="43">
        <f>'ANUAL (Acum. S.CORTA)'!G5</f>
        <v>135.964202</v>
      </c>
      <c r="H19" s="43">
        <f>'ANUAL (Acum. S.CORTA)'!H5</f>
        <v>73.867977</v>
      </c>
      <c r="I19" s="43">
        <f>'ANUAL (Acum. S.CORTA)'!I5</f>
        <v>102.71255550000001</v>
      </c>
      <c r="J19" s="43">
        <f>'ANUAL (Acum. S.CORTA)'!J5</f>
        <v>39.41601849999999</v>
      </c>
      <c r="K19" s="43">
        <f>'ANUAL (Acum. S.CORTA)'!K5</f>
        <v>31.167248500000003</v>
      </c>
      <c r="L19" s="43">
        <f>'ANUAL (Acum. S.CORTA)'!L5</f>
        <v>2.5866775</v>
      </c>
      <c r="M19" s="43">
        <f>'ANUAL (Acum. S.CORTA)'!M5</f>
        <v>9.6647673</v>
      </c>
      <c r="N19" s="43">
        <f>'ANUAL (Acum. S.CORTA)'!N5</f>
        <v>689.1099577000002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3.917898</v>
      </c>
      <c r="C22" s="43">
        <f>'ANUAL (Acum. S.LARGA)'!C9</f>
        <v>11.7667289</v>
      </c>
      <c r="D22" s="43">
        <f>'ANUAL (Acum. S.LARGA)'!D9</f>
        <v>15.802349300000003</v>
      </c>
      <c r="E22" s="43">
        <f>'ANUAL (Acum. S.LARGA)'!E9</f>
        <v>28.506315</v>
      </c>
      <c r="F22" s="43">
        <f>'ANUAL (Acum. S.LARGA)'!F9</f>
        <v>23.57841005</v>
      </c>
      <c r="G22" s="43">
        <f>'ANUAL (Acum. S.LARGA)'!G9</f>
        <v>25.2218526</v>
      </c>
      <c r="H22" s="43">
        <f>'ANUAL (Acum. S.LARGA)'!H9</f>
        <v>21.034100000000002</v>
      </c>
      <c r="I22" s="43">
        <f>'ANUAL (Acum. S.LARGA)'!I9</f>
        <v>11.752403300000001</v>
      </c>
      <c r="J22" s="43">
        <f>'ANUAL (Acum. S.LARGA)'!J9</f>
        <v>6.1062806</v>
      </c>
      <c r="K22" s="43">
        <f>'ANUAL (Acum. S.LARGA)'!K9</f>
        <v>2.27414425</v>
      </c>
      <c r="L22" s="43">
        <f>'ANUAL (Acum. S.LARGA)'!L9</f>
        <v>0.7509532</v>
      </c>
      <c r="M22" s="43">
        <f>'ANUAL (Acum. S.LARGA)'!M9</f>
        <v>0.9662874</v>
      </c>
      <c r="N22" s="43">
        <f>'ANUAL (Acum. S.LARGA)'!N9</f>
        <v>274.6617153</v>
      </c>
    </row>
    <row r="23" spans="1:14" ht="12.75">
      <c r="A23" s="13" t="s">
        <v>111</v>
      </c>
      <c r="B23" s="43">
        <f>'ANUAL (Acum. S.CORTA)'!B9</f>
        <v>1.6573484</v>
      </c>
      <c r="C23" s="43">
        <f>'ANUAL (Acum. S.CORTA)'!C9</f>
        <v>12.95932315</v>
      </c>
      <c r="D23" s="43">
        <f>'ANUAL (Acum. S.CORTA)'!D9</f>
        <v>14.1621036</v>
      </c>
      <c r="E23" s="43">
        <f>'ANUAL (Acum. S.CORTA)'!E9</f>
        <v>22.192473200000002</v>
      </c>
      <c r="F23" s="43">
        <f>'ANUAL (Acum. S.CORTA)'!F9</f>
        <v>16.3551895</v>
      </c>
      <c r="G23" s="43">
        <f>'ANUAL (Acum. S.CORTA)'!G9</f>
        <v>11.92150685</v>
      </c>
      <c r="H23" s="43">
        <f>'ANUAL (Acum. S.CORTA)'!H9</f>
        <v>17.765717199999997</v>
      </c>
      <c r="I23" s="43">
        <f>'ANUAL (Acum. S.CORTA)'!I9</f>
        <v>9.0816455</v>
      </c>
      <c r="J23" s="43">
        <f>'ANUAL (Acum. S.CORTA)'!J9</f>
        <v>3.3826966499999997</v>
      </c>
      <c r="K23" s="43">
        <f>'ANUAL (Acum. S.CORTA)'!K9</f>
        <v>1.0745810999999998</v>
      </c>
      <c r="L23" s="43">
        <f>'ANUAL (Acum. S.CORTA)'!L9</f>
        <v>0.21832025</v>
      </c>
      <c r="M23" s="43">
        <f>'ANUAL (Acum. S.CORTA)'!M9</f>
        <v>0.4732512</v>
      </c>
      <c r="N23" s="43">
        <f>'ANUAL (Acum. S.CORTA)'!N9</f>
        <v>227.20953490000002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17.076541325399802</v>
      </c>
      <c r="C26" s="43">
        <f>'ANUAL (Acum. S.LARGA)'!C12</f>
        <v>34.71857611943266</v>
      </c>
      <c r="D26" s="43">
        <f>'ANUAL (Acum. S.LARGA)'!D12</f>
        <v>70.06819491728763</v>
      </c>
      <c r="E26" s="43">
        <f>'ANUAL (Acum. S.LARGA)'!E12</f>
        <v>65.41447940163808</v>
      </c>
      <c r="F26" s="43">
        <f>'ANUAL (Acum. S.LARGA)'!F12</f>
        <v>49.755793578972074</v>
      </c>
      <c r="G26" s="43">
        <f>'ANUAL (Acum. S.LARGA)'!G12</f>
        <v>44.12957211314686</v>
      </c>
      <c r="H26" s="43">
        <f>'ANUAL (Acum. S.LARGA)'!H12</f>
        <v>29.08785961459247</v>
      </c>
      <c r="I26" s="43">
        <f>'ANUAL (Acum. S.LARGA)'!I12</f>
        <v>25.06342747133571</v>
      </c>
      <c r="J26" s="43">
        <f>'ANUAL (Acum. S.LARGA)'!J12</f>
        <v>10.385762577615157</v>
      </c>
      <c r="K26" s="43">
        <f>'ANUAL (Acum. S.LARGA)'!K12</f>
        <v>4.164553489218867</v>
      </c>
      <c r="L26" s="43">
        <f>'ANUAL (Acum. S.LARGA)'!L12</f>
        <v>1.6527217643036072</v>
      </c>
      <c r="M26" s="43">
        <f>'ANUAL (Acum. S.LARGA)'!M12</f>
        <v>2.1882390270972247</v>
      </c>
      <c r="N26" s="43">
        <f>'ANUAL (Acum. S.LARGA)'!N12</f>
        <v>185.81646940311575</v>
      </c>
    </row>
    <row r="27" spans="1:14" ht="12.75">
      <c r="A27" s="13" t="s">
        <v>111</v>
      </c>
      <c r="B27" s="43">
        <f>'ANUAL (Acum. S.CORTA)'!B12</f>
        <v>16.628610313647957</v>
      </c>
      <c r="C27" s="43">
        <f>'ANUAL (Acum. S.CORTA)'!C12</f>
        <v>39.46361050231752</v>
      </c>
      <c r="D27" s="43">
        <f>'ANUAL (Acum. S.CORTA)'!D12</f>
        <v>90.84593483861333</v>
      </c>
      <c r="E27" s="43">
        <f>'ANUAL (Acum. S.CORTA)'!E12</f>
        <v>76.11961408998857</v>
      </c>
      <c r="F27" s="43">
        <f>'ANUAL (Acum. S.CORTA)'!F12</f>
        <v>29.0082311311305</v>
      </c>
      <c r="G27" s="43">
        <f>'ANUAL (Acum. S.CORTA)'!G12</f>
        <v>33.30921622877626</v>
      </c>
      <c r="H27" s="43">
        <f>'ANUAL (Acum. S.CORTA)'!H12</f>
        <v>16.75052889202466</v>
      </c>
      <c r="I27" s="43">
        <f>'ANUAL (Acum. S.CORTA)'!I12</f>
        <v>24.490630243022718</v>
      </c>
      <c r="J27" s="43">
        <f>'ANUAL (Acum. S.CORTA)'!J12</f>
        <v>9.571900219561968</v>
      </c>
      <c r="K27" s="43">
        <f>'ANUAL (Acum. S.CORTA)'!K12</f>
        <v>5.932560808206468</v>
      </c>
      <c r="L27" s="43">
        <f>'ANUAL (Acum. S.CORTA)'!L12</f>
        <v>0.5257031977225646</v>
      </c>
      <c r="M27" s="43">
        <f>'ANUAL (Acum. S.CORTA)'!M12</f>
        <v>2.0359297089355817</v>
      </c>
      <c r="N27" s="43">
        <f>'ANUAL (Acum. S.CORTA)'!N12</f>
        <v>200.22421240196957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1.58</v>
      </c>
      <c r="C30" s="43">
        <f>'ANUAL (Acum. S.LARGA)'!C13</f>
        <v>1.21</v>
      </c>
      <c r="D30" s="43">
        <f>'ANUAL (Acum. S.LARGA)'!D13</f>
        <v>1.4</v>
      </c>
      <c r="E30" s="43">
        <f>'ANUAL (Acum. S.LARGA)'!E13</f>
        <v>1.26</v>
      </c>
      <c r="F30" s="43">
        <f>'ANUAL (Acum. S.LARGA)'!F13</f>
        <v>1.12</v>
      </c>
      <c r="G30" s="43">
        <f>'ANUAL (Acum. S.LARGA)'!G13</f>
        <v>1.01</v>
      </c>
      <c r="H30" s="43">
        <f>'ANUAL (Acum. S.LARGA)'!H13</f>
        <v>0.97</v>
      </c>
      <c r="I30" s="43">
        <f>'ANUAL (Acum. S.LARGA)'!I13</f>
        <v>1.14</v>
      </c>
      <c r="J30" s="43">
        <f>'ANUAL (Acum. S.LARGA)'!J13</f>
        <v>1.14</v>
      </c>
      <c r="K30" s="43">
        <f>'ANUAL (Acum. S.LARGA)'!K13</f>
        <v>1.29</v>
      </c>
      <c r="L30" s="43">
        <f>'ANUAL (Acum. S.LARGA)'!L13</f>
        <v>1.1</v>
      </c>
      <c r="M30" s="43">
        <f>'ANUAL (Acum. S.LARGA)'!M13</f>
        <v>1.22</v>
      </c>
      <c r="N30" s="43">
        <f>'ANUAL (Acum. S.LARGA)'!N13</f>
        <v>0.62</v>
      </c>
    </row>
    <row r="31" spans="1:14" ht="12.75">
      <c r="A31" s="13" t="s">
        <v>111</v>
      </c>
      <c r="B31" s="43">
        <f>'ANUAL (Acum. S.CORTA)'!B13</f>
        <v>1.65</v>
      </c>
      <c r="C31" s="43">
        <f>'ANUAL (Acum. S.CORTA)'!C13</f>
        <v>1.22</v>
      </c>
      <c r="D31" s="43">
        <f>'ANUAL (Acum. S.CORTA)'!D13</f>
        <v>1.48</v>
      </c>
      <c r="E31" s="43">
        <f>'ANUAL (Acum. S.CORTA)'!E13</f>
        <v>1.39</v>
      </c>
      <c r="F31" s="43">
        <f>'ANUAL (Acum. S.CORTA)'!F13</f>
        <v>1.01</v>
      </c>
      <c r="G31" s="43">
        <f>'ANUAL (Acum. S.CORTA)'!G13</f>
        <v>1.29</v>
      </c>
      <c r="H31" s="43">
        <f>'ANUAL (Acum. S.CORTA)'!H13</f>
        <v>0.77</v>
      </c>
      <c r="I31" s="43">
        <f>'ANUAL (Acum. S.CORTA)'!I13</f>
        <v>1.23</v>
      </c>
      <c r="J31" s="43">
        <f>'ANUAL (Acum. S.CORTA)'!J13</f>
        <v>1.23</v>
      </c>
      <c r="K31" s="43">
        <f>'ANUAL (Acum. S.CORTA)'!K13</f>
        <v>2.42</v>
      </c>
      <c r="L31" s="43">
        <f>'ANUAL (Acum. S.CORTA)'!L13</f>
        <v>1.3</v>
      </c>
      <c r="M31" s="43">
        <f>'ANUAL (Acum. S.CORTA)'!M13</f>
        <v>1.67</v>
      </c>
      <c r="N31" s="43">
        <f>'ANUAL (Acum. S.CORTA)'!N13</f>
        <v>0.75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2.8333450961284234</v>
      </c>
      <c r="C34" s="43">
        <f>'ANUAL (Acum. S.LARGA)'!C14</f>
        <v>1.6179353844093673</v>
      </c>
      <c r="D34" s="43">
        <f>'ANUAL (Acum. S.LARGA)'!D14</f>
        <v>2.26556057841946</v>
      </c>
      <c r="E34" s="43">
        <f>'ANUAL (Acum. S.LARGA)'!E14</f>
        <v>2.3775061109798794</v>
      </c>
      <c r="F34" s="43">
        <f>'ANUAL (Acum. S.LARGA)'!F14</f>
        <v>1.6751706879494908</v>
      </c>
      <c r="G34" s="43">
        <f>'ANUAL (Acum. S.LARGA)'!G14</f>
        <v>1.6696728954117348</v>
      </c>
      <c r="H34" s="43">
        <f>'ANUAL (Acum. S.LARGA)'!H14</f>
        <v>2.3727675553404337</v>
      </c>
      <c r="I34" s="43">
        <f>'ANUAL (Acum. S.LARGA)'!I14</f>
        <v>2.189029676004502</v>
      </c>
      <c r="J34" s="43">
        <f>'ANUAL (Acum. S.LARGA)'!J14</f>
        <v>3.117690950670959</v>
      </c>
      <c r="K34" s="43">
        <f>'ANUAL (Acum. S.LARGA)'!K14</f>
        <v>4.891288665174696</v>
      </c>
      <c r="L34" s="43">
        <f>'ANUAL (Acum. S.LARGA)'!L14</f>
        <v>1.856015439179433</v>
      </c>
      <c r="M34" s="43">
        <f>'ANUAL (Acum. S.LARGA)'!M14</f>
        <v>2.2827786320284695</v>
      </c>
      <c r="N34" s="43">
        <f>'ANUAL (Acum. S.LARGA)'!N14</f>
        <v>0.5921681694064836</v>
      </c>
    </row>
    <row r="35" spans="1:14" ht="12.75">
      <c r="A35" s="13" t="s">
        <v>111</v>
      </c>
      <c r="B35" s="43">
        <f>'ANUAL (Acum. S.CORTA)'!B14</f>
        <v>2.9370991388675973</v>
      </c>
      <c r="C35" s="43">
        <f>'ANUAL (Acum. S.CORTA)'!C14</f>
        <v>1.5118192209203256</v>
      </c>
      <c r="D35" s="43">
        <f>'ANUAL (Acum. S.CORTA)'!D14</f>
        <v>2.0681942394540918</v>
      </c>
      <c r="E35" s="43">
        <f>'ANUAL (Acum. S.CORTA)'!E14</f>
        <v>2.6606224397900498</v>
      </c>
      <c r="F35" s="43">
        <f>'ANUAL (Acum. S.CORTA)'!F14</f>
        <v>1.2203615089568083</v>
      </c>
      <c r="G35" s="43">
        <f>'ANUAL (Acum. S.CORTA)'!G14</f>
        <v>2.4740987530173078</v>
      </c>
      <c r="H35" s="43">
        <f>'ANUAL (Acum. S.CORTA)'!H14</f>
        <v>1.44196580712984</v>
      </c>
      <c r="I35" s="43">
        <f>'ANUAL (Acum. S.CORTA)'!I14</f>
        <v>2.2156237808945964</v>
      </c>
      <c r="J35" s="43">
        <f>'ANUAL (Acum. S.CORTA)'!J14</f>
        <v>2.398027889598152</v>
      </c>
      <c r="K35" s="43">
        <f>'ANUAL (Acum. S.CORTA)'!K14</f>
        <v>4.893651726092771</v>
      </c>
      <c r="L35" s="43">
        <f>'ANUAL (Acum. S.CORTA)'!L14</f>
        <v>3.0871656838499444</v>
      </c>
      <c r="M35" s="43">
        <f>'ANUAL (Acum. S.CORTA)'!M14</f>
        <v>3.208320101079406</v>
      </c>
      <c r="N35" s="43">
        <f>'ANUAL (Acum. S.CORTA)'!N14</f>
        <v>0.7440677335488294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0.4556906881644666</v>
      </c>
      <c r="C38" s="52">
        <f>'ANUAL (Acum. S.LARGA)'!N15</f>
        <v>-0.0650140206936035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0.4285137620714627</v>
      </c>
      <c r="C39" s="52">
        <f>'ANUAL (Acum. S.CORTA)'!N15</f>
        <v>-0.21755555775320023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626 - Río Águeda desde la presa del embalse de Irueña hasta cola del embalse de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0.0078948</v>
      </c>
      <c r="C4" s="1">
        <f t="shared" si="0"/>
        <v>0.028323</v>
      </c>
      <c r="D4" s="1">
        <f t="shared" si="0"/>
        <v>0.0525546</v>
      </c>
      <c r="E4" s="1">
        <f t="shared" si="0"/>
        <v>0.011562</v>
      </c>
      <c r="F4" s="1">
        <f>MIN(F18:F83)</f>
        <v>0.00596</v>
      </c>
      <c r="G4" s="1">
        <f t="shared" si="0"/>
        <v>0.125799</v>
      </c>
      <c r="H4" s="1">
        <f t="shared" si="0"/>
        <v>0.0877012</v>
      </c>
      <c r="I4" s="1">
        <f t="shared" si="0"/>
        <v>0.1042173</v>
      </c>
      <c r="J4" s="1">
        <f t="shared" si="0"/>
        <v>0.0145452</v>
      </c>
      <c r="K4" s="1">
        <f t="shared" si="0"/>
        <v>0.0012705</v>
      </c>
      <c r="L4" s="1">
        <f t="shared" si="0"/>
        <v>0.001152</v>
      </c>
      <c r="M4" s="1">
        <f t="shared" si="0"/>
        <v>0.0024288</v>
      </c>
      <c r="N4" s="1">
        <f t="shared" si="0"/>
        <v>1.5380260000000001</v>
      </c>
    </row>
    <row r="5" spans="1:14" ht="12.75">
      <c r="A5" s="13" t="s">
        <v>94</v>
      </c>
      <c r="B5" s="1">
        <f aca="true" t="shared" si="1" ref="B5:N5">MAX(B18:B83)</f>
        <v>2.5271456</v>
      </c>
      <c r="C5" s="1">
        <f t="shared" si="1"/>
        <v>4.4910528</v>
      </c>
      <c r="D5" s="1">
        <f t="shared" si="1"/>
        <v>12.7645</v>
      </c>
      <c r="E5" s="1">
        <f t="shared" si="1"/>
        <v>15.6392559</v>
      </c>
      <c r="F5" s="1">
        <f>MAX(F18:F83)</f>
        <v>9.6158205</v>
      </c>
      <c r="G5" s="1">
        <f t="shared" si="1"/>
        <v>9.2304276</v>
      </c>
      <c r="H5" s="1">
        <f t="shared" si="1"/>
        <v>7.5336118</v>
      </c>
      <c r="I5" s="1">
        <f t="shared" si="1"/>
        <v>6.388294</v>
      </c>
      <c r="J5" s="1">
        <f t="shared" si="1"/>
        <v>2.298582</v>
      </c>
      <c r="K5" s="1">
        <f t="shared" si="1"/>
        <v>1.6834079</v>
      </c>
      <c r="L5" s="1">
        <f t="shared" si="1"/>
        <v>0.613998</v>
      </c>
      <c r="M5" s="1">
        <f t="shared" si="1"/>
        <v>0.5909652</v>
      </c>
      <c r="N5" s="1">
        <f t="shared" si="1"/>
        <v>31.360239699999997</v>
      </c>
    </row>
    <row r="6" spans="1:14" ht="12.75">
      <c r="A6" s="13" t="s">
        <v>16</v>
      </c>
      <c r="B6" s="1">
        <f aca="true" t="shared" si="2" ref="B6:M6">AVERAGE(B18:B83)</f>
        <v>0.3442945606060607</v>
      </c>
      <c r="C6" s="1">
        <f t="shared" si="2"/>
        <v>0.8995198000000001</v>
      </c>
      <c r="D6" s="1">
        <f t="shared" si="2"/>
        <v>1.7221171818181815</v>
      </c>
      <c r="E6" s="1">
        <f t="shared" si="2"/>
        <v>2.006776754545454</v>
      </c>
      <c r="F6" s="1">
        <f>AVERAGE(F18:F83)</f>
        <v>1.8291879121212125</v>
      </c>
      <c r="G6" s="1">
        <f t="shared" si="2"/>
        <v>1.8997836000000001</v>
      </c>
      <c r="H6" s="1">
        <f t="shared" si="2"/>
        <v>1.3174231696969694</v>
      </c>
      <c r="I6" s="1">
        <f t="shared" si="2"/>
        <v>0.9962004287878785</v>
      </c>
      <c r="J6" s="1">
        <f t="shared" si="2"/>
        <v>0.5355858454545454</v>
      </c>
      <c r="K6" s="1">
        <f t="shared" si="2"/>
        <v>0.21415246515151523</v>
      </c>
      <c r="L6" s="1">
        <f t="shared" si="2"/>
        <v>0.10387730757575753</v>
      </c>
      <c r="M6" s="1">
        <f t="shared" si="2"/>
        <v>0.09378942272727268</v>
      </c>
      <c r="N6" s="1">
        <f>SUM(B6:M6)</f>
        <v>11.962708448484847</v>
      </c>
    </row>
    <row r="7" spans="1:14" ht="12.75">
      <c r="A7" s="13" t="s">
        <v>17</v>
      </c>
      <c r="B7" s="1">
        <f aca="true" t="shared" si="3" ref="B7:M7">PERCENTILE(B18:B83,0.1)</f>
        <v>0.0317993</v>
      </c>
      <c r="C7" s="1">
        <f t="shared" si="3"/>
        <v>0.08772674999999999</v>
      </c>
      <c r="D7" s="1">
        <f t="shared" si="3"/>
        <v>0.09515555</v>
      </c>
      <c r="E7" s="1">
        <f t="shared" si="3"/>
        <v>0.1664046</v>
      </c>
      <c r="F7" s="1">
        <f>PERCENTILE(F18:F83,0.1)</f>
        <v>0.18698235</v>
      </c>
      <c r="G7" s="1">
        <f t="shared" si="3"/>
        <v>0.30167925</v>
      </c>
      <c r="H7" s="1">
        <f t="shared" si="3"/>
        <v>0.27401830000000005</v>
      </c>
      <c r="I7" s="1">
        <f t="shared" si="3"/>
        <v>0.16943144999999998</v>
      </c>
      <c r="J7" s="1">
        <f t="shared" si="3"/>
        <v>0.1408625</v>
      </c>
      <c r="K7" s="1">
        <f t="shared" si="3"/>
        <v>0.039984149999999996</v>
      </c>
      <c r="L7" s="1">
        <f t="shared" si="3"/>
        <v>0.0061884999999999996</v>
      </c>
      <c r="M7" s="1">
        <f t="shared" si="3"/>
        <v>0.00597665</v>
      </c>
      <c r="N7" s="1">
        <f>PERCENTILE(N18:N83,0.1)</f>
        <v>2.6875723999999996</v>
      </c>
    </row>
    <row r="8" spans="1:14" ht="12.75">
      <c r="A8" s="13" t="s">
        <v>18</v>
      </c>
      <c r="B8" s="1">
        <f aca="true" t="shared" si="4" ref="B8:M8">PERCENTILE(B18:B83,0.25)</f>
        <v>0.055945499999999995</v>
      </c>
      <c r="C8" s="1">
        <f t="shared" si="4"/>
        <v>0.17041365</v>
      </c>
      <c r="D8" s="1">
        <f t="shared" si="4"/>
        <v>0.21831705</v>
      </c>
      <c r="E8" s="1">
        <f t="shared" si="4"/>
        <v>0.36215149999999996</v>
      </c>
      <c r="F8" s="1">
        <f>PERCENTILE(F18:F83,0.25)</f>
        <v>0.349393125</v>
      </c>
      <c r="G8" s="1">
        <f t="shared" si="4"/>
        <v>0.5446719</v>
      </c>
      <c r="H8" s="1">
        <f t="shared" si="4"/>
        <v>0.4764687</v>
      </c>
      <c r="I8" s="1">
        <f t="shared" si="4"/>
        <v>0.37915545</v>
      </c>
      <c r="J8" s="1">
        <f t="shared" si="4"/>
        <v>0.19978065</v>
      </c>
      <c r="K8" s="1">
        <f t="shared" si="4"/>
        <v>0.07937124999999999</v>
      </c>
      <c r="L8" s="1">
        <f t="shared" si="4"/>
        <v>0.021588549999999998</v>
      </c>
      <c r="M8" s="1">
        <f t="shared" si="4"/>
        <v>0.02652895</v>
      </c>
      <c r="N8" s="1">
        <f>PERCENTILE(N18:N83,0.25)</f>
        <v>5.99479645</v>
      </c>
    </row>
    <row r="9" spans="1:14" ht="12.75">
      <c r="A9" s="13" t="s">
        <v>19</v>
      </c>
      <c r="B9" s="1">
        <f aca="true" t="shared" si="5" ref="B9:M9">PERCENTILE(B18:B83,0.5)</f>
        <v>0.17708825</v>
      </c>
      <c r="C9" s="1">
        <f t="shared" si="5"/>
        <v>0.4136847</v>
      </c>
      <c r="D9" s="1">
        <f t="shared" si="5"/>
        <v>0.5933705</v>
      </c>
      <c r="E9" s="1">
        <f t="shared" si="5"/>
        <v>1.0693774</v>
      </c>
      <c r="F9" s="1">
        <f>PERCENTILE(F18:F83,0.5)</f>
        <v>0.9814552</v>
      </c>
      <c r="G9" s="1">
        <f t="shared" si="5"/>
        <v>1.0767364000000001</v>
      </c>
      <c r="H9" s="1">
        <f t="shared" si="5"/>
        <v>0.91381265</v>
      </c>
      <c r="I9" s="1">
        <f t="shared" si="5"/>
        <v>0.5875313499999999</v>
      </c>
      <c r="J9" s="1">
        <f t="shared" si="5"/>
        <v>0.3873464</v>
      </c>
      <c r="K9" s="1">
        <f t="shared" si="5"/>
        <v>0.1578998</v>
      </c>
      <c r="L9" s="1">
        <f t="shared" si="5"/>
        <v>0.0514152</v>
      </c>
      <c r="M9" s="1">
        <f t="shared" si="5"/>
        <v>0.046009999999999995</v>
      </c>
      <c r="N9" s="1">
        <f>PERCENTILE(N18:N83,0.5)</f>
        <v>11.011711899999998</v>
      </c>
    </row>
    <row r="10" spans="1:14" ht="12.75">
      <c r="A10" s="13" t="s">
        <v>20</v>
      </c>
      <c r="B10" s="1">
        <f aca="true" t="shared" si="6" ref="B10:M10">PERCENTILE(B18:B83,0.75)</f>
        <v>0.35802535</v>
      </c>
      <c r="C10" s="1">
        <f t="shared" si="6"/>
        <v>1.2945635</v>
      </c>
      <c r="D10" s="1">
        <f t="shared" si="6"/>
        <v>2.4376211750000003</v>
      </c>
      <c r="E10" s="1">
        <f t="shared" si="6"/>
        <v>2.4312799</v>
      </c>
      <c r="F10" s="1">
        <f>PERCENTILE(F18:F83,0.75)</f>
        <v>2.6457140249999997</v>
      </c>
      <c r="G10" s="1">
        <f t="shared" si="6"/>
        <v>2.7919038</v>
      </c>
      <c r="H10" s="1">
        <f t="shared" si="6"/>
        <v>1.7291198749999999</v>
      </c>
      <c r="I10" s="1">
        <f t="shared" si="6"/>
        <v>1.1135632500000001</v>
      </c>
      <c r="J10" s="1">
        <f t="shared" si="6"/>
        <v>0.6618571</v>
      </c>
      <c r="K10" s="1">
        <f t="shared" si="6"/>
        <v>0.26460455</v>
      </c>
      <c r="L10" s="1">
        <f t="shared" si="6"/>
        <v>0.155995425</v>
      </c>
      <c r="M10" s="1">
        <f t="shared" si="6"/>
        <v>0.138947775</v>
      </c>
      <c r="N10" s="1">
        <f>PERCENTILE(N18:N83,0.75)</f>
        <v>15.215787274999997</v>
      </c>
    </row>
    <row r="11" spans="1:14" ht="12.75">
      <c r="A11" s="13" t="s">
        <v>21</v>
      </c>
      <c r="B11" s="1">
        <f aca="true" t="shared" si="7" ref="B11:M11">PERCENTILE(B18:B83,0.9)</f>
        <v>0.8279964</v>
      </c>
      <c r="C11" s="1">
        <f t="shared" si="7"/>
        <v>2.4287982</v>
      </c>
      <c r="D11" s="1">
        <f t="shared" si="7"/>
        <v>4.3705098499999995</v>
      </c>
      <c r="E11" s="1">
        <f t="shared" si="7"/>
        <v>4.7664063500000005</v>
      </c>
      <c r="F11" s="1">
        <f>PERCENTILE(F18:F83,0.9)</f>
        <v>4.5263994</v>
      </c>
      <c r="G11" s="1">
        <f t="shared" si="7"/>
        <v>4.8929057</v>
      </c>
      <c r="H11" s="1">
        <f t="shared" si="7"/>
        <v>2.9230661</v>
      </c>
      <c r="I11" s="1">
        <f t="shared" si="7"/>
        <v>2.6834540000000002</v>
      </c>
      <c r="J11" s="1">
        <f t="shared" si="7"/>
        <v>1.1422535</v>
      </c>
      <c r="K11" s="1">
        <f t="shared" si="7"/>
        <v>0.45884465</v>
      </c>
      <c r="L11" s="1">
        <f t="shared" si="7"/>
        <v>0.24759969999999998</v>
      </c>
      <c r="M11" s="1">
        <f t="shared" si="7"/>
        <v>0.2148574</v>
      </c>
      <c r="N11" s="1">
        <f>PERCENTILE(N18:N83,0.9)</f>
        <v>25.2434065</v>
      </c>
    </row>
    <row r="12" spans="1:14" ht="12.75">
      <c r="A12" s="13" t="s">
        <v>25</v>
      </c>
      <c r="B12" s="1">
        <f aca="true" t="shared" si="8" ref="B12:M12">STDEV(B18:B83)</f>
        <v>0.49174954860117714</v>
      </c>
      <c r="C12" s="1">
        <f t="shared" si="8"/>
        <v>1.0675354362747917</v>
      </c>
      <c r="D12" s="1">
        <f t="shared" si="8"/>
        <v>2.4530084659455165</v>
      </c>
      <c r="E12" s="1">
        <f t="shared" si="8"/>
        <v>2.8588896324975415</v>
      </c>
      <c r="F12" s="1">
        <f>STDEV(F18:F83)</f>
        <v>2.1290304391645707</v>
      </c>
      <c r="G12" s="1">
        <f t="shared" si="8"/>
        <v>1.9299900642118086</v>
      </c>
      <c r="H12" s="1">
        <f t="shared" si="8"/>
        <v>1.310982793807507</v>
      </c>
      <c r="I12" s="1">
        <f t="shared" si="8"/>
        <v>1.0619288024385707</v>
      </c>
      <c r="J12" s="1">
        <f t="shared" si="8"/>
        <v>0.48550403907386525</v>
      </c>
      <c r="K12" s="1">
        <f t="shared" si="8"/>
        <v>0.23943252714864172</v>
      </c>
      <c r="L12" s="1">
        <f t="shared" si="8"/>
        <v>0.11513620305421325</v>
      </c>
      <c r="M12" s="1">
        <f t="shared" si="8"/>
        <v>0.10662698595006193</v>
      </c>
      <c r="N12" s="1">
        <f>STDEV(N18:N83)</f>
        <v>7.772466389482229</v>
      </c>
    </row>
    <row r="13" spans="1:14" ht="12.75">
      <c r="A13" s="13" t="s">
        <v>127</v>
      </c>
      <c r="B13" s="1">
        <f>ROUND(B12/B6,2)</f>
        <v>1.43</v>
      </c>
      <c r="C13" s="1">
        <f aca="true" t="shared" si="9" ref="C13:N13">ROUND(C12/C6,2)</f>
        <v>1.19</v>
      </c>
      <c r="D13" s="1">
        <f t="shared" si="9"/>
        <v>1.42</v>
      </c>
      <c r="E13" s="1">
        <f t="shared" si="9"/>
        <v>1.42</v>
      </c>
      <c r="F13" s="1">
        <f t="shared" si="9"/>
        <v>1.16</v>
      </c>
      <c r="G13" s="1">
        <f t="shared" si="9"/>
        <v>1.02</v>
      </c>
      <c r="H13" s="1">
        <f t="shared" si="9"/>
        <v>1</v>
      </c>
      <c r="I13" s="1">
        <f t="shared" si="9"/>
        <v>1.07</v>
      </c>
      <c r="J13" s="1">
        <f t="shared" si="9"/>
        <v>0.91</v>
      </c>
      <c r="K13" s="1">
        <f t="shared" si="9"/>
        <v>1.12</v>
      </c>
      <c r="L13" s="1">
        <f t="shared" si="9"/>
        <v>1.11</v>
      </c>
      <c r="M13" s="1">
        <f t="shared" si="9"/>
        <v>1.14</v>
      </c>
      <c r="N13" s="1">
        <f t="shared" si="9"/>
        <v>0.65</v>
      </c>
    </row>
    <row r="14" spans="1:14" ht="12.75">
      <c r="A14" s="13" t="s">
        <v>126</v>
      </c>
      <c r="B14" s="53">
        <f aca="true" t="shared" si="10" ref="B14:N14">66*P84/(65*64*B12^3)</f>
        <v>2.626227008803609</v>
      </c>
      <c r="C14" s="53">
        <f t="shared" si="10"/>
        <v>1.7197042722428408</v>
      </c>
      <c r="D14" s="53">
        <f t="shared" si="10"/>
        <v>2.4710388732915956</v>
      </c>
      <c r="E14" s="53">
        <f t="shared" si="10"/>
        <v>3.0459678477838708</v>
      </c>
      <c r="F14" s="53">
        <f t="shared" si="10"/>
        <v>1.8576131398388334</v>
      </c>
      <c r="G14" s="53">
        <f t="shared" si="10"/>
        <v>1.7369573204920286</v>
      </c>
      <c r="H14" s="53">
        <f t="shared" si="10"/>
        <v>2.4330057567876664</v>
      </c>
      <c r="I14" s="53">
        <f t="shared" si="10"/>
        <v>2.6481357510776733</v>
      </c>
      <c r="J14" s="53">
        <f t="shared" si="10"/>
        <v>1.9549501317879951</v>
      </c>
      <c r="K14" s="53">
        <f t="shared" si="10"/>
        <v>3.8604364243359317</v>
      </c>
      <c r="L14" s="53">
        <f t="shared" si="10"/>
        <v>1.870277522903428</v>
      </c>
      <c r="M14" s="53">
        <f t="shared" si="10"/>
        <v>2.221051083959861</v>
      </c>
      <c r="N14" s="53">
        <f t="shared" si="10"/>
        <v>0.6635991555569032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-0.05964720368591499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0.1761385</v>
      </c>
      <c r="C18" s="1">
        <f>'DATOS MENSUALES'!E7</f>
        <v>0.6867462</v>
      </c>
      <c r="D18" s="1">
        <f>'DATOS MENSUALES'!E8</f>
        <v>0.777306</v>
      </c>
      <c r="E18" s="1">
        <f>'DATOS MENSUALES'!E9</f>
        <v>2.2916948</v>
      </c>
      <c r="F18" s="1">
        <f>'DATOS MENSUALES'!E10</f>
        <v>3.01812</v>
      </c>
      <c r="G18" s="1">
        <f>'DATOS MENSUALES'!E11</f>
        <v>1.4163993</v>
      </c>
      <c r="H18" s="1">
        <f>'DATOS MENSUALES'!E12</f>
        <v>1.0906215</v>
      </c>
      <c r="I18" s="1">
        <f>'DATOS MENSUALES'!E13</f>
        <v>0.76685</v>
      </c>
      <c r="J18" s="1">
        <f>'DATOS MENSUALES'!E14</f>
        <v>0.4737946</v>
      </c>
      <c r="K18" s="1">
        <f>'DATOS MENSUALES'!E15</f>
        <v>0.3744708</v>
      </c>
      <c r="L18" s="1">
        <f>'DATOS MENSUALES'!E16</f>
        <v>0.2943135</v>
      </c>
      <c r="M18" s="1">
        <f>'DATOS MENSUALES'!E17</f>
        <v>0.229786</v>
      </c>
      <c r="N18" s="1">
        <f aca="true" t="shared" si="11" ref="N18:N49">SUM(B18:M18)</f>
        <v>11.596241199999998</v>
      </c>
      <c r="O18" s="1"/>
      <c r="P18" s="60">
        <f aca="true" t="shared" si="12" ref="P18:P49">(B18-B$6)^3</f>
        <v>-0.004754858242313245</v>
      </c>
      <c r="Q18" s="60">
        <f aca="true" t="shared" si="13" ref="Q18:Q49">(C18-C$6)^3</f>
        <v>-0.00963281511679288</v>
      </c>
      <c r="R18" s="60">
        <f aca="true" t="shared" si="14" ref="R18:AB33">(D18-D$6)^3</f>
        <v>-0.8434028679970996</v>
      </c>
      <c r="S18" s="60">
        <f t="shared" si="14"/>
        <v>0.023129160468234208</v>
      </c>
      <c r="T18" s="60">
        <f t="shared" si="14"/>
        <v>1.680626259075154</v>
      </c>
      <c r="U18" s="60">
        <f t="shared" si="14"/>
        <v>-0.11294775994258008</v>
      </c>
      <c r="V18" s="60">
        <f t="shared" si="14"/>
        <v>-0.01166645049271721</v>
      </c>
      <c r="W18" s="60">
        <f t="shared" si="14"/>
        <v>-0.01206420391505858</v>
      </c>
      <c r="X18" s="60">
        <f t="shared" si="14"/>
        <v>-0.00023592873907822133</v>
      </c>
      <c r="Y18" s="60">
        <f t="shared" si="14"/>
        <v>0.004120496790419118</v>
      </c>
      <c r="Z18" s="60">
        <f t="shared" si="14"/>
        <v>0.006906348172920754</v>
      </c>
      <c r="AA18" s="60">
        <f t="shared" si="14"/>
        <v>0.0025152660844887974</v>
      </c>
      <c r="AB18" s="60">
        <f t="shared" si="14"/>
        <v>-0.0492159080327384</v>
      </c>
    </row>
    <row r="19" spans="1:28" ht="12.75">
      <c r="A19" s="12" t="s">
        <v>29</v>
      </c>
      <c r="B19" s="1">
        <f>'DATOS MENSUALES'!E18</f>
        <v>0.1935252</v>
      </c>
      <c r="C19" s="1">
        <f>'DATOS MENSUALES'!E19</f>
        <v>0.4698213</v>
      </c>
      <c r="D19" s="1">
        <f>'DATOS MENSUALES'!E20</f>
        <v>0.2212155</v>
      </c>
      <c r="E19" s="1">
        <f>'DATOS MENSUALES'!E21</f>
        <v>0.4195275</v>
      </c>
      <c r="F19" s="1">
        <f>'DATOS MENSUALES'!E22</f>
        <v>0.3259493</v>
      </c>
      <c r="G19" s="1">
        <f>'DATOS MENSUALES'!E23</f>
        <v>2.9842752</v>
      </c>
      <c r="H19" s="1">
        <f>'DATOS MENSUALES'!E24</f>
        <v>1.3460448</v>
      </c>
      <c r="I19" s="1">
        <f>'DATOS MENSUALES'!E25</f>
        <v>3.2347512</v>
      </c>
      <c r="J19" s="1">
        <f>'DATOS MENSUALES'!E26</f>
        <v>0.5802353</v>
      </c>
      <c r="K19" s="1">
        <f>'DATOS MENSUALES'!E27</f>
        <v>0.1383138</v>
      </c>
      <c r="L19" s="1">
        <f>'DATOS MENSUALES'!E28</f>
        <v>0.1333632</v>
      </c>
      <c r="M19" s="1">
        <f>'DATOS MENSUALES'!E29</f>
        <v>0.1063075</v>
      </c>
      <c r="N19" s="1">
        <f t="shared" si="11"/>
        <v>10.1533298</v>
      </c>
      <c r="O19" s="10"/>
      <c r="P19" s="60">
        <f t="shared" si="12"/>
        <v>-0.00342719865838972</v>
      </c>
      <c r="Q19" s="60">
        <f t="shared" si="13"/>
        <v>-0.07933987518649552</v>
      </c>
      <c r="R19" s="60">
        <f t="shared" si="14"/>
        <v>-3.3810900116412754</v>
      </c>
      <c r="S19" s="60">
        <f t="shared" si="14"/>
        <v>-3.9988525931199446</v>
      </c>
      <c r="T19" s="60">
        <f t="shared" si="14"/>
        <v>-3.3969078645248407</v>
      </c>
      <c r="U19" s="60">
        <f t="shared" si="14"/>
        <v>1.2754944626202656</v>
      </c>
      <c r="V19" s="60">
        <f t="shared" si="14"/>
        <v>2.3446774321367847E-05</v>
      </c>
      <c r="W19" s="60">
        <f t="shared" si="14"/>
        <v>11.217623159632671</v>
      </c>
      <c r="X19" s="60">
        <f t="shared" si="14"/>
        <v>8.901198237348977E-05</v>
      </c>
      <c r="Y19" s="60">
        <f t="shared" si="14"/>
        <v>-0.00043618632014288266</v>
      </c>
      <c r="Z19" s="60">
        <f t="shared" si="14"/>
        <v>2.563556125738016E-05</v>
      </c>
      <c r="AA19" s="60">
        <f t="shared" si="14"/>
        <v>1.961610982040458E-06</v>
      </c>
      <c r="AB19" s="60">
        <f t="shared" si="14"/>
        <v>-5.92363626706567</v>
      </c>
    </row>
    <row r="20" spans="1:28" ht="12.75">
      <c r="A20" s="12" t="s">
        <v>30</v>
      </c>
      <c r="B20" s="1">
        <f>'DATOS MENSUALES'!E30</f>
        <v>0.6654912</v>
      </c>
      <c r="C20" s="1">
        <f>'DATOS MENSUALES'!E31</f>
        <v>1.310298</v>
      </c>
      <c r="D20" s="1">
        <f>'DATOS MENSUALES'!E32</f>
        <v>3.9034112</v>
      </c>
      <c r="E20" s="1">
        <f>'DATOS MENSUALES'!E33</f>
        <v>7.183584</v>
      </c>
      <c r="F20" s="1">
        <f>'DATOS MENSUALES'!E34</f>
        <v>2.6518971</v>
      </c>
      <c r="G20" s="1">
        <f>'DATOS MENSUALES'!E35</f>
        <v>4.9156702</v>
      </c>
      <c r="H20" s="1">
        <f>'DATOS MENSUALES'!E36</f>
        <v>2.1096882</v>
      </c>
      <c r="I20" s="1">
        <f>'DATOS MENSUALES'!E37</f>
        <v>0.6054352</v>
      </c>
      <c r="J20" s="1">
        <f>'DATOS MENSUALES'!E38</f>
        <v>0.4699695</v>
      </c>
      <c r="K20" s="1">
        <f>'DATOS MENSUALES'!E39</f>
        <v>0.3732256</v>
      </c>
      <c r="L20" s="1">
        <f>'DATOS MENSUALES'!E40</f>
        <v>0.292009</v>
      </c>
      <c r="M20" s="1">
        <f>'DATOS MENSUALES'!E41</f>
        <v>0.355719</v>
      </c>
      <c r="N20" s="1">
        <f t="shared" si="11"/>
        <v>24.8363982</v>
      </c>
      <c r="O20" s="10"/>
      <c r="P20" s="60">
        <f t="shared" si="12"/>
        <v>0.03313698400334651</v>
      </c>
      <c r="Q20" s="60">
        <f t="shared" si="13"/>
        <v>0.06931419161341935</v>
      </c>
      <c r="R20" s="60">
        <f t="shared" si="14"/>
        <v>10.378692029307809</v>
      </c>
      <c r="S20" s="60">
        <f t="shared" si="14"/>
        <v>138.7349825760696</v>
      </c>
      <c r="T20" s="60">
        <f t="shared" si="14"/>
        <v>0.5568510493331612</v>
      </c>
      <c r="U20" s="60">
        <f t="shared" si="14"/>
        <v>27.431213666060643</v>
      </c>
      <c r="V20" s="60">
        <f t="shared" si="14"/>
        <v>0.4972919868153786</v>
      </c>
      <c r="W20" s="60">
        <f t="shared" si="14"/>
        <v>-0.05966885946687233</v>
      </c>
      <c r="X20" s="60">
        <f t="shared" si="14"/>
        <v>-0.0002825114897100046</v>
      </c>
      <c r="Y20" s="60">
        <f t="shared" si="14"/>
        <v>0.0040252283180375985</v>
      </c>
      <c r="Z20" s="60">
        <f t="shared" si="14"/>
        <v>0.006658645394803763</v>
      </c>
      <c r="AA20" s="60">
        <f t="shared" si="14"/>
        <v>0.017970229604635395</v>
      </c>
      <c r="AB20" s="60">
        <f t="shared" si="14"/>
        <v>2133.5809057052747</v>
      </c>
    </row>
    <row r="21" spans="1:28" ht="12.75">
      <c r="A21" s="12" t="s">
        <v>31</v>
      </c>
      <c r="B21" s="1">
        <f>'DATOS MENSUALES'!E42</f>
        <v>1.5977824</v>
      </c>
      <c r="C21" s="1">
        <f>'DATOS MENSUALES'!E43</f>
        <v>1.140183</v>
      </c>
      <c r="D21" s="1">
        <f>'DATOS MENSUALES'!E44</f>
        <v>1.3155482</v>
      </c>
      <c r="E21" s="1">
        <f>'DATOS MENSUALES'!E45</f>
        <v>0.650988</v>
      </c>
      <c r="F21" s="1">
        <f>'DATOS MENSUALES'!E46</f>
        <v>0.3785925</v>
      </c>
      <c r="G21" s="1">
        <f>'DATOS MENSUALES'!E47</f>
        <v>0.2722713</v>
      </c>
      <c r="H21" s="1">
        <f>'DATOS MENSUALES'!E48</f>
        <v>3.1586175</v>
      </c>
      <c r="I21" s="1">
        <f>'DATOS MENSUALES'!E49</f>
        <v>1.020719</v>
      </c>
      <c r="J21" s="1">
        <f>'DATOS MENSUALES'!E50</f>
        <v>0.6244992</v>
      </c>
      <c r="K21" s="1">
        <f>'DATOS MENSUALES'!E51</f>
        <v>0.2271885</v>
      </c>
      <c r="L21" s="1">
        <f>'DATOS MENSUALES'!E52</f>
        <v>0.123078</v>
      </c>
      <c r="M21" s="1">
        <f>'DATOS MENSUALES'!E53</f>
        <v>0.1642066</v>
      </c>
      <c r="N21" s="1">
        <f t="shared" si="11"/>
        <v>10.6736742</v>
      </c>
      <c r="O21" s="10"/>
      <c r="P21" s="60">
        <f t="shared" si="12"/>
        <v>1.9695199084273822</v>
      </c>
      <c r="Q21" s="60">
        <f t="shared" si="13"/>
        <v>0.013938917932350843</v>
      </c>
      <c r="R21" s="60">
        <f t="shared" si="14"/>
        <v>-0.0672051765608445</v>
      </c>
      <c r="S21" s="60">
        <f t="shared" si="14"/>
        <v>-2.4921609236572873</v>
      </c>
      <c r="T21" s="60">
        <f t="shared" si="14"/>
        <v>-3.0523821043084656</v>
      </c>
      <c r="U21" s="60">
        <f t="shared" si="14"/>
        <v>-4.310948536719302</v>
      </c>
      <c r="V21" s="60">
        <f t="shared" si="14"/>
        <v>6.241642449590742</v>
      </c>
      <c r="W21" s="60">
        <f t="shared" si="14"/>
        <v>1.4739592466041766E-05</v>
      </c>
      <c r="X21" s="60">
        <f t="shared" si="14"/>
        <v>0.0007029120478982443</v>
      </c>
      <c r="Y21" s="60">
        <f t="shared" si="14"/>
        <v>2.2153203568753013E-06</v>
      </c>
      <c r="Z21" s="60">
        <f t="shared" si="14"/>
        <v>7.078653793434972E-06</v>
      </c>
      <c r="AA21" s="60">
        <f t="shared" si="14"/>
        <v>0.00034916912625746616</v>
      </c>
      <c r="AB21" s="60">
        <f t="shared" si="14"/>
        <v>-2.141871287266241</v>
      </c>
    </row>
    <row r="22" spans="1:28" ht="12.75">
      <c r="A22" s="12" t="s">
        <v>32</v>
      </c>
      <c r="B22" s="1">
        <f>'DATOS MENSUALES'!E54</f>
        <v>0.188802</v>
      </c>
      <c r="C22" s="1">
        <f>'DATOS MENSUALES'!E55</f>
        <v>0.1908918</v>
      </c>
      <c r="D22" s="1">
        <f>'DATOS MENSUALES'!E56</f>
        <v>0.3047148</v>
      </c>
      <c r="E22" s="1">
        <f>'DATOS MENSUALES'!E57</f>
        <v>0.362276</v>
      </c>
      <c r="F22" s="1">
        <f>'DATOS MENSUALES'!E58</f>
        <v>0.391458</v>
      </c>
      <c r="G22" s="1">
        <f>'DATOS MENSUALES'!E59</f>
        <v>0.2140164</v>
      </c>
      <c r="H22" s="1">
        <f>'DATOS MENSUALES'!E60</f>
        <v>0.18335</v>
      </c>
      <c r="I22" s="1">
        <f>'DATOS MENSUALES'!E61</f>
        <v>0.233226</v>
      </c>
      <c r="J22" s="1">
        <f>'DATOS MENSUALES'!E62</f>
        <v>0.1423818</v>
      </c>
      <c r="K22" s="1">
        <f>'DATOS MENSUALES'!E63</f>
        <v>0.0832071</v>
      </c>
      <c r="L22" s="1">
        <f>'DATOS MENSUALES'!E64</f>
        <v>0.0718272</v>
      </c>
      <c r="M22" s="1">
        <f>'DATOS MENSUALES'!E65</f>
        <v>0.0306528</v>
      </c>
      <c r="N22" s="1">
        <f t="shared" si="11"/>
        <v>2.3968039</v>
      </c>
      <c r="O22" s="10"/>
      <c r="P22" s="60">
        <f t="shared" si="12"/>
        <v>-0.003759489241601932</v>
      </c>
      <c r="Q22" s="60">
        <f t="shared" si="13"/>
        <v>-0.35584013129528924</v>
      </c>
      <c r="R22" s="60">
        <f t="shared" si="14"/>
        <v>-2.847603215428934</v>
      </c>
      <c r="S22" s="60">
        <f t="shared" si="14"/>
        <v>-4.44735944286128</v>
      </c>
      <c r="T22" s="60">
        <f t="shared" si="14"/>
        <v>-2.9718844878767787</v>
      </c>
      <c r="U22" s="60">
        <f t="shared" si="14"/>
        <v>-4.790631861063543</v>
      </c>
      <c r="V22" s="60">
        <f t="shared" si="14"/>
        <v>-1.4585564012465422</v>
      </c>
      <c r="W22" s="60">
        <f t="shared" si="14"/>
        <v>-0.44415028819576186</v>
      </c>
      <c r="X22" s="60">
        <f t="shared" si="14"/>
        <v>-0.060793049944854086</v>
      </c>
      <c r="Y22" s="60">
        <f t="shared" si="14"/>
        <v>-0.002245279407024276</v>
      </c>
      <c r="Z22" s="60">
        <f t="shared" si="14"/>
        <v>-3.2922171632373936E-05</v>
      </c>
      <c r="AA22" s="60">
        <f t="shared" si="14"/>
        <v>-0.0002516772971942601</v>
      </c>
      <c r="AB22" s="60">
        <f t="shared" si="14"/>
        <v>-875.3427299237783</v>
      </c>
    </row>
    <row r="23" spans="1:28" ht="12.75">
      <c r="A23" s="12" t="s">
        <v>34</v>
      </c>
      <c r="B23" s="11">
        <f>'DATOS MENSUALES'!E66</f>
        <v>0.0103894</v>
      </c>
      <c r="C23" s="1">
        <f>'DATOS MENSUALES'!E67</f>
        <v>0.48573</v>
      </c>
      <c r="D23" s="1">
        <f>'DATOS MENSUALES'!E68</f>
        <v>3.9957215</v>
      </c>
      <c r="E23" s="1">
        <f>'DATOS MENSUALES'!E69</f>
        <v>1.32009</v>
      </c>
      <c r="F23" s="1">
        <f>'DATOS MENSUALES'!E70</f>
        <v>0.9898944</v>
      </c>
      <c r="G23" s="1">
        <f>'DATOS MENSUALES'!E71</f>
        <v>1.503488</v>
      </c>
      <c r="H23" s="1">
        <f>'DATOS MENSUALES'!E72</f>
        <v>2.1251135</v>
      </c>
      <c r="I23" s="1">
        <f>'DATOS MENSUALES'!E73</f>
        <v>6.388294</v>
      </c>
      <c r="J23" s="1">
        <f>'DATOS MENSUALES'!E74</f>
        <v>1.3361372</v>
      </c>
      <c r="K23" s="1">
        <f>'DATOS MENSUALES'!E75</f>
        <v>0.3118108</v>
      </c>
      <c r="L23" s="1">
        <f>'DATOS MENSUALES'!E76</f>
        <v>0.1464576</v>
      </c>
      <c r="M23" s="1">
        <f>'DATOS MENSUALES'!E77</f>
        <v>0.1467262</v>
      </c>
      <c r="N23" s="1">
        <f t="shared" si="11"/>
        <v>18.759852600000002</v>
      </c>
      <c r="O23" s="10"/>
      <c r="P23" s="60">
        <f t="shared" si="12"/>
        <v>-0.03722797330135575</v>
      </c>
      <c r="Q23" s="60">
        <f t="shared" si="13"/>
        <v>-0.07084991654969025</v>
      </c>
      <c r="R23" s="60">
        <f t="shared" si="14"/>
        <v>11.752889589757444</v>
      </c>
      <c r="S23" s="60">
        <f t="shared" si="14"/>
        <v>-0.3237993787683689</v>
      </c>
      <c r="T23" s="60">
        <f t="shared" si="14"/>
        <v>-0.5912097639008664</v>
      </c>
      <c r="U23" s="60">
        <f t="shared" si="14"/>
        <v>-0.06223830426130911</v>
      </c>
      <c r="V23" s="60">
        <f t="shared" si="14"/>
        <v>0.5269078278294358</v>
      </c>
      <c r="W23" s="60">
        <f t="shared" si="14"/>
        <v>156.77335780357487</v>
      </c>
      <c r="X23" s="60">
        <f t="shared" si="14"/>
        <v>0.5130593304752838</v>
      </c>
      <c r="Y23" s="60">
        <f t="shared" si="14"/>
        <v>0.0009313822238825093</v>
      </c>
      <c r="Z23" s="60">
        <f t="shared" si="14"/>
        <v>7.720153206785628E-05</v>
      </c>
      <c r="AA23" s="60">
        <f t="shared" si="14"/>
        <v>0.00014834485736557048</v>
      </c>
      <c r="AB23" s="60">
        <f t="shared" si="14"/>
        <v>314.03600305465</v>
      </c>
    </row>
    <row r="24" spans="1:28" ht="12.75">
      <c r="A24" s="12" t="s">
        <v>33</v>
      </c>
      <c r="B24" s="1">
        <f>'DATOS MENSUALES'!E78</f>
        <v>0.2023268</v>
      </c>
      <c r="C24" s="1">
        <f>'DATOS MENSUALES'!E79</f>
        <v>0.1387787</v>
      </c>
      <c r="D24" s="1">
        <f>'DATOS MENSUALES'!E80</f>
        <v>0.4179456</v>
      </c>
      <c r="E24" s="1">
        <f>'DATOS MENSUALES'!E81</f>
        <v>0.1148959</v>
      </c>
      <c r="F24" s="1">
        <f>'DATOS MENSUALES'!E82</f>
        <v>3.5594534</v>
      </c>
      <c r="G24" s="1">
        <f>'DATOS MENSUALES'!E83</f>
        <v>8.2525505</v>
      </c>
      <c r="H24" s="1">
        <f>'DATOS MENSUALES'!E84</f>
        <v>2.5910458</v>
      </c>
      <c r="I24" s="1">
        <f>'DATOS MENSUALES'!E85</f>
        <v>0.7580088</v>
      </c>
      <c r="J24" s="1">
        <f>'DATOS MENSUALES'!E86</f>
        <v>0.3368832</v>
      </c>
      <c r="K24" s="1">
        <f>'DATOS MENSUALES'!E87</f>
        <v>0.1605504</v>
      </c>
      <c r="L24" s="1">
        <f>'DATOS MENSUALES'!E88</f>
        <v>0.1557504</v>
      </c>
      <c r="M24" s="1">
        <f>'DATOS MENSUALES'!E89</f>
        <v>0.1300866</v>
      </c>
      <c r="N24" s="1">
        <f t="shared" si="11"/>
        <v>16.8182761</v>
      </c>
      <c r="O24" s="10"/>
      <c r="P24" s="60">
        <f t="shared" si="12"/>
        <v>-0.0028613382173235634</v>
      </c>
      <c r="Q24" s="60">
        <f t="shared" si="13"/>
        <v>-0.44026143072963264</v>
      </c>
      <c r="R24" s="60">
        <f t="shared" si="14"/>
        <v>-2.21821786058242</v>
      </c>
      <c r="S24" s="60">
        <f t="shared" si="14"/>
        <v>-6.771444866489551</v>
      </c>
      <c r="T24" s="60">
        <f t="shared" si="14"/>
        <v>5.180101101846978</v>
      </c>
      <c r="U24" s="60">
        <f t="shared" si="14"/>
        <v>256.382725838696</v>
      </c>
      <c r="V24" s="60">
        <f t="shared" si="14"/>
        <v>2.0659618691343726</v>
      </c>
      <c r="W24" s="60">
        <f t="shared" si="14"/>
        <v>-0.013513862089435613</v>
      </c>
      <c r="X24" s="60">
        <f t="shared" si="14"/>
        <v>-0.007845325148220589</v>
      </c>
      <c r="Y24" s="60">
        <f t="shared" si="14"/>
        <v>-0.00015400845597888832</v>
      </c>
      <c r="Z24" s="60">
        <f t="shared" si="14"/>
        <v>0.0001395810361646553</v>
      </c>
      <c r="AA24" s="60">
        <f t="shared" si="14"/>
        <v>4.7820989429169915E-05</v>
      </c>
      <c r="AB24" s="60">
        <f t="shared" si="14"/>
        <v>114.47747145260207</v>
      </c>
    </row>
    <row r="25" spans="1:28" ht="12.75">
      <c r="A25" s="12" t="s">
        <v>35</v>
      </c>
      <c r="B25" s="1">
        <f>'DATOS MENSUALES'!E90</f>
        <v>0.1983875</v>
      </c>
      <c r="C25" s="1">
        <f>'DATOS MENSUALES'!E91</f>
        <v>0.2095605</v>
      </c>
      <c r="D25" s="1">
        <f>'DATOS MENSUALES'!E92</f>
        <v>0.2173509</v>
      </c>
      <c r="E25" s="1">
        <f>'DATOS MENSUALES'!E93</f>
        <v>1.1951739</v>
      </c>
      <c r="F25" s="1">
        <f>'DATOS MENSUALES'!E94</f>
        <v>1.3861234</v>
      </c>
      <c r="G25" s="1">
        <f>'DATOS MENSUALES'!E95</f>
        <v>1.0605978</v>
      </c>
      <c r="H25" s="1">
        <f>'DATOS MENSUALES'!E96</f>
        <v>0.6917848</v>
      </c>
      <c r="I25" s="1">
        <f>'DATOS MENSUALES'!E97</f>
        <v>0.7086426</v>
      </c>
      <c r="J25" s="1">
        <f>'DATOS MENSUALES'!E98</f>
        <v>1.06922</v>
      </c>
      <c r="K25" s="1">
        <f>'DATOS MENSUALES'!E99</f>
        <v>0.264708</v>
      </c>
      <c r="L25" s="1">
        <f>'DATOS MENSUALES'!E100</f>
        <v>0.191037</v>
      </c>
      <c r="M25" s="1">
        <f>'DATOS MENSUALES'!E101</f>
        <v>0.2539881</v>
      </c>
      <c r="N25" s="1">
        <f t="shared" si="11"/>
        <v>7.446574499999999</v>
      </c>
      <c r="O25" s="10"/>
      <c r="P25" s="60">
        <f t="shared" si="12"/>
        <v>-0.0031061964941597373</v>
      </c>
      <c r="Q25" s="60">
        <f t="shared" si="13"/>
        <v>-0.32845087161886694</v>
      </c>
      <c r="R25" s="60">
        <f t="shared" si="14"/>
        <v>-3.407274739041124</v>
      </c>
      <c r="S25" s="60">
        <f t="shared" si="14"/>
        <v>-0.5346021457365255</v>
      </c>
      <c r="T25" s="60">
        <f t="shared" si="14"/>
        <v>-0.08697629384914647</v>
      </c>
      <c r="U25" s="60">
        <f t="shared" si="14"/>
        <v>-0.5909821714627822</v>
      </c>
      <c r="V25" s="60">
        <f t="shared" si="14"/>
        <v>-0.24488947884103807</v>
      </c>
      <c r="W25" s="60">
        <f t="shared" si="14"/>
        <v>-0.023778014491783146</v>
      </c>
      <c r="X25" s="60">
        <f t="shared" si="14"/>
        <v>0.1519605492880456</v>
      </c>
      <c r="Y25" s="60">
        <f t="shared" si="14"/>
        <v>0.00012921297565740946</v>
      </c>
      <c r="Z25" s="60">
        <f t="shared" si="14"/>
        <v>0.0006621357958856617</v>
      </c>
      <c r="AA25" s="60">
        <f t="shared" si="14"/>
        <v>0.004111277369263952</v>
      </c>
      <c r="AB25" s="60">
        <f t="shared" si="14"/>
        <v>-92.10865567815569</v>
      </c>
    </row>
    <row r="26" spans="1:28" ht="12.75">
      <c r="A26" s="12" t="s">
        <v>36</v>
      </c>
      <c r="B26" s="1">
        <f>'DATOS MENSUALES'!E102</f>
        <v>0.265761</v>
      </c>
      <c r="C26" s="1">
        <f>'DATOS MENSUALES'!E103</f>
        <v>0.392792</v>
      </c>
      <c r="D26" s="1">
        <f>'DATOS MENSUALES'!E104</f>
        <v>0.5278566</v>
      </c>
      <c r="E26" s="1">
        <f>'DATOS MENSUALES'!E105</f>
        <v>1.152292</v>
      </c>
      <c r="F26" s="1">
        <f>'DATOS MENSUALES'!E106</f>
        <v>0.5140868</v>
      </c>
      <c r="G26" s="1">
        <f>'DATOS MENSUALES'!E107</f>
        <v>0.4041908</v>
      </c>
      <c r="H26" s="1">
        <f>'DATOS MENSUALES'!E108</f>
        <v>0.4640142</v>
      </c>
      <c r="I26" s="1">
        <f>'DATOS MENSUALES'!E109</f>
        <v>0.3757182</v>
      </c>
      <c r="J26" s="1">
        <f>'DATOS MENSUALES'!E110</f>
        <v>0.289414</v>
      </c>
      <c r="K26" s="1">
        <f>'DATOS MENSUALES'!E111</f>
        <v>0.260718</v>
      </c>
      <c r="L26" s="1">
        <f>'DATOS MENSUALES'!E112</f>
        <v>0.2172024</v>
      </c>
      <c r="M26" s="1">
        <f>'DATOS MENSUALES'!E113</f>
        <v>0.3213288</v>
      </c>
      <c r="N26" s="1">
        <f t="shared" si="11"/>
        <v>5.185374799999999</v>
      </c>
      <c r="O26" s="10"/>
      <c r="P26" s="60">
        <f t="shared" si="12"/>
        <v>-0.0004843573168189042</v>
      </c>
      <c r="Q26" s="60">
        <f t="shared" si="13"/>
        <v>-0.1301140494616417</v>
      </c>
      <c r="R26" s="60">
        <f t="shared" si="14"/>
        <v>-1.7033241117086595</v>
      </c>
      <c r="S26" s="60">
        <f t="shared" si="14"/>
        <v>-0.6238970838887432</v>
      </c>
      <c r="T26" s="60">
        <f t="shared" si="14"/>
        <v>-2.2744554521567886</v>
      </c>
      <c r="U26" s="60">
        <f t="shared" si="14"/>
        <v>-3.3453387197504196</v>
      </c>
      <c r="V26" s="60">
        <f t="shared" si="14"/>
        <v>-0.6215436151737784</v>
      </c>
      <c r="W26" s="60">
        <f t="shared" si="14"/>
        <v>-0.23888453888328437</v>
      </c>
      <c r="X26" s="60">
        <f t="shared" si="14"/>
        <v>-0.014918155997431405</v>
      </c>
      <c r="Y26" s="60">
        <f t="shared" si="14"/>
        <v>0.00010097033258675179</v>
      </c>
      <c r="Z26" s="60">
        <f t="shared" si="14"/>
        <v>0.001455386177096454</v>
      </c>
      <c r="AA26" s="60">
        <f t="shared" si="14"/>
        <v>0.011780661993239596</v>
      </c>
      <c r="AB26" s="60">
        <f t="shared" si="14"/>
        <v>-311.29819284789073</v>
      </c>
    </row>
    <row r="27" spans="1:28" ht="12.75">
      <c r="A27" s="12" t="s">
        <v>37</v>
      </c>
      <c r="B27" s="1">
        <f>'DATOS MENSUALES'!E114</f>
        <v>0.7836252</v>
      </c>
      <c r="C27" s="1">
        <f>'DATOS MENSUALES'!E115</f>
        <v>0.1491905</v>
      </c>
      <c r="D27" s="1">
        <f>'DATOS MENSUALES'!E116</f>
        <v>0.4178622</v>
      </c>
      <c r="E27" s="1">
        <f>'DATOS MENSUALES'!E117</f>
        <v>1.2841125</v>
      </c>
      <c r="F27" s="1">
        <f>'DATOS MENSUALES'!E118</f>
        <v>0.973016</v>
      </c>
      <c r="G27" s="1">
        <f>'DATOS MENSUALES'!E119</f>
        <v>0.8310609</v>
      </c>
      <c r="H27" s="1">
        <f>'DATOS MENSUALES'!E120</f>
        <v>0.7097475</v>
      </c>
      <c r="I27" s="1">
        <f>'DATOS MENSUALES'!E121</f>
        <v>0.8142072</v>
      </c>
      <c r="J27" s="1">
        <f>'DATOS MENSUALES'!E122</f>
        <v>1.215287</v>
      </c>
      <c r="K27" s="1">
        <f>'DATOS MENSUALES'!E123</f>
        <v>0.5652785</v>
      </c>
      <c r="L27" s="1">
        <f>'DATOS MENSUALES'!E124</f>
        <v>0.2000638</v>
      </c>
      <c r="M27" s="1">
        <f>'DATOS MENSUALES'!E125</f>
        <v>0.1847186</v>
      </c>
      <c r="N27" s="1">
        <f t="shared" si="11"/>
        <v>8.1281699</v>
      </c>
      <c r="O27" s="10"/>
      <c r="P27" s="60">
        <f t="shared" si="12"/>
        <v>0.08479582647767687</v>
      </c>
      <c r="Q27" s="60">
        <f t="shared" si="13"/>
        <v>-0.42243093777231144</v>
      </c>
      <c r="R27" s="60">
        <f t="shared" si="14"/>
        <v>-2.218643443848139</v>
      </c>
      <c r="S27" s="60">
        <f t="shared" si="14"/>
        <v>-0.37740679980557224</v>
      </c>
      <c r="T27" s="60">
        <f t="shared" si="14"/>
        <v>-0.6275999904993272</v>
      </c>
      <c r="U27" s="60">
        <f t="shared" si="14"/>
        <v>-1.2206610927059725</v>
      </c>
      <c r="V27" s="60">
        <f t="shared" si="14"/>
        <v>-0.22439622412129048</v>
      </c>
      <c r="W27" s="60">
        <f t="shared" si="14"/>
        <v>-0.006027895156142476</v>
      </c>
      <c r="X27" s="60">
        <f t="shared" si="14"/>
        <v>0.3140176237483209</v>
      </c>
      <c r="Y27" s="60">
        <f t="shared" si="14"/>
        <v>0.0432901505867831</v>
      </c>
      <c r="Z27" s="60">
        <f t="shared" si="14"/>
        <v>0.0008899021655057538</v>
      </c>
      <c r="AA27" s="60">
        <f t="shared" si="14"/>
        <v>0.0007518129199605529</v>
      </c>
      <c r="AB27" s="60">
        <f t="shared" si="14"/>
        <v>-56.381850310967856</v>
      </c>
    </row>
    <row r="28" spans="1:28" ht="12.75">
      <c r="A28" s="12" t="s">
        <v>38</v>
      </c>
      <c r="B28" s="1">
        <f>'DATOS MENSUALES'!E126</f>
        <v>0.1737216</v>
      </c>
      <c r="C28" s="1">
        <f>'DATOS MENSUALES'!E127</f>
        <v>0.0988125</v>
      </c>
      <c r="D28" s="1">
        <f>'DATOS MENSUALES'!E128</f>
        <v>0.2116242</v>
      </c>
      <c r="E28" s="1">
        <f>'DATOS MENSUALES'!E129</f>
        <v>0.3232768</v>
      </c>
      <c r="F28" s="1">
        <f>'DATOS MENSUALES'!E130</f>
        <v>1.0602544</v>
      </c>
      <c r="G28" s="1">
        <f>'DATOS MENSUALES'!E131</f>
        <v>3.7988064</v>
      </c>
      <c r="H28" s="1">
        <f>'DATOS MENSUALES'!E132</f>
        <v>1.0047556</v>
      </c>
      <c r="I28" s="1">
        <f>'DATOS MENSUALES'!E133</f>
        <v>0.777777</v>
      </c>
      <c r="J28" s="1">
        <f>'DATOS MENSUALES'!E134</f>
        <v>0.8114456</v>
      </c>
      <c r="K28" s="1">
        <f>'DATOS MENSUALES'!E135</f>
        <v>0.1926925</v>
      </c>
      <c r="L28" s="1">
        <f>'DATOS MENSUALES'!E136</f>
        <v>0.1284582</v>
      </c>
      <c r="M28" s="1">
        <f>'DATOS MENSUALES'!E137</f>
        <v>0.1021221</v>
      </c>
      <c r="N28" s="1">
        <f t="shared" si="11"/>
        <v>8.683746900000003</v>
      </c>
      <c r="O28" s="10"/>
      <c r="P28" s="60">
        <f t="shared" si="12"/>
        <v>-0.004962843297405787</v>
      </c>
      <c r="Q28" s="60">
        <f t="shared" si="13"/>
        <v>-0.5133592170097395</v>
      </c>
      <c r="R28" s="60">
        <f t="shared" si="14"/>
        <v>-3.4463242445814783</v>
      </c>
      <c r="S28" s="60">
        <f t="shared" si="14"/>
        <v>-4.771328596396972</v>
      </c>
      <c r="T28" s="60">
        <f t="shared" si="14"/>
        <v>-0.4546386641826549</v>
      </c>
      <c r="U28" s="60">
        <f t="shared" si="14"/>
        <v>6.848422366109941</v>
      </c>
      <c r="V28" s="60">
        <f t="shared" si="14"/>
        <v>-0.03056669713899243</v>
      </c>
      <c r="W28" s="60">
        <f t="shared" si="14"/>
        <v>-0.010420718421990494</v>
      </c>
      <c r="X28" s="60">
        <f t="shared" si="14"/>
        <v>0.020992542269761265</v>
      </c>
      <c r="Y28" s="60">
        <f t="shared" si="14"/>
        <v>-9.882959989592856E-06</v>
      </c>
      <c r="Z28" s="60">
        <f t="shared" si="14"/>
        <v>1.4852273515727058E-05</v>
      </c>
      <c r="AA28" s="60">
        <f t="shared" si="14"/>
        <v>5.785670351708877E-07</v>
      </c>
      <c r="AB28" s="60">
        <f t="shared" si="14"/>
        <v>-35.254046379812635</v>
      </c>
    </row>
    <row r="29" spans="1:28" ht="12.75">
      <c r="A29" s="12" t="s">
        <v>39</v>
      </c>
      <c r="B29" s="1">
        <f>'DATOS MENSUALES'!E138</f>
        <v>0.193343</v>
      </c>
      <c r="C29" s="1">
        <f>'DATOS MENSUALES'!E139</f>
        <v>1.7517896</v>
      </c>
      <c r="D29" s="1">
        <f>'DATOS MENSUALES'!E140</f>
        <v>0.869892</v>
      </c>
      <c r="E29" s="1">
        <f>'DATOS MENSUALES'!E141</f>
        <v>0.5741821</v>
      </c>
      <c r="F29" s="1">
        <f>'DATOS MENSUALES'!E142</f>
        <v>0.8169886</v>
      </c>
      <c r="G29" s="1">
        <f>'DATOS MENSUALES'!E143</f>
        <v>1.1299834</v>
      </c>
      <c r="H29" s="1">
        <f>'DATOS MENSUALES'!E144</f>
        <v>3.141744</v>
      </c>
      <c r="I29" s="1">
        <f>'DATOS MENSUALES'!E145</f>
        <v>2.479032</v>
      </c>
      <c r="J29" s="1">
        <f>'DATOS MENSUALES'!E146</f>
        <v>1.2952856</v>
      </c>
      <c r="K29" s="1">
        <f>'DATOS MENSUALES'!E147</f>
        <v>0.4876956</v>
      </c>
      <c r="L29" s="1">
        <f>'DATOS MENSUALES'!E148</f>
        <v>0.2357001</v>
      </c>
      <c r="M29" s="1">
        <f>'DATOS MENSUALES'!E149</f>
        <v>0.2246166</v>
      </c>
      <c r="N29" s="1">
        <f t="shared" si="11"/>
        <v>13.2002526</v>
      </c>
      <c r="O29" s="10"/>
      <c r="P29" s="60">
        <f t="shared" si="12"/>
        <v>-0.003439638662930535</v>
      </c>
      <c r="Q29" s="60">
        <f t="shared" si="13"/>
        <v>0.6190579407736931</v>
      </c>
      <c r="R29" s="60">
        <f t="shared" si="14"/>
        <v>-0.6189607187657657</v>
      </c>
      <c r="S29" s="60">
        <f t="shared" si="14"/>
        <v>-2.940153325983996</v>
      </c>
      <c r="T29" s="60">
        <f t="shared" si="14"/>
        <v>-1.0370462215531955</v>
      </c>
      <c r="U29" s="60">
        <f t="shared" si="14"/>
        <v>-0.45617770794731666</v>
      </c>
      <c r="V29" s="60">
        <f t="shared" si="14"/>
        <v>6.071606971432152</v>
      </c>
      <c r="W29" s="60">
        <f t="shared" si="14"/>
        <v>3.260434442464203</v>
      </c>
      <c r="X29" s="60">
        <f t="shared" si="14"/>
        <v>0.4384559401852166</v>
      </c>
      <c r="Y29" s="60">
        <f t="shared" si="14"/>
        <v>0.020468096652875207</v>
      </c>
      <c r="Z29" s="60">
        <f t="shared" si="14"/>
        <v>0.0022907174354350997</v>
      </c>
      <c r="AA29" s="60">
        <f t="shared" si="14"/>
        <v>0.002239205300374163</v>
      </c>
      <c r="AB29" s="60">
        <f t="shared" si="14"/>
        <v>1.8953180833308325</v>
      </c>
    </row>
    <row r="30" spans="1:28" ht="12.75">
      <c r="A30" s="12" t="s">
        <v>40</v>
      </c>
      <c r="B30" s="1">
        <f>'DATOS MENSUALES'!E150</f>
        <v>0.2890268</v>
      </c>
      <c r="C30" s="1">
        <f>'DATOS MENSUALES'!E151</f>
        <v>0.4839686</v>
      </c>
      <c r="D30" s="1">
        <f>'DATOS MENSUALES'!E152</f>
        <v>2.6995694</v>
      </c>
      <c r="E30" s="1">
        <f>'DATOS MENSUALES'!E153</f>
        <v>0.902034</v>
      </c>
      <c r="F30" s="1">
        <f>'DATOS MENSUALES'!E154</f>
        <v>1.2352676</v>
      </c>
      <c r="G30" s="1">
        <f>'DATOS MENSUALES'!E155</f>
        <v>1.2747252</v>
      </c>
      <c r="H30" s="1">
        <f>'DATOS MENSUALES'!E156</f>
        <v>4.1188608</v>
      </c>
      <c r="I30" s="1">
        <f>'DATOS MENSUALES'!E157</f>
        <v>1.6420579</v>
      </c>
      <c r="J30" s="1">
        <f>'DATOS MENSUALES'!E158</f>
        <v>0.5183962</v>
      </c>
      <c r="K30" s="1">
        <f>'DATOS MENSUALES'!E159</f>
        <v>0.240092</v>
      </c>
      <c r="L30" s="1">
        <f>'DATOS MENSUALES'!E160</f>
        <v>0.1560771</v>
      </c>
      <c r="M30" s="1">
        <f>'DATOS MENSUALES'!E161</f>
        <v>0.1007951</v>
      </c>
      <c r="N30" s="1">
        <f t="shared" si="11"/>
        <v>13.660870699999998</v>
      </c>
      <c r="O30" s="10"/>
      <c r="P30" s="60">
        <f t="shared" si="12"/>
        <v>-0.0001688167764947523</v>
      </c>
      <c r="Q30" s="60">
        <f t="shared" si="13"/>
        <v>-0.07175854468515921</v>
      </c>
      <c r="R30" s="60">
        <f t="shared" si="14"/>
        <v>0.9338703985923619</v>
      </c>
      <c r="S30" s="60">
        <f t="shared" si="14"/>
        <v>-1.3482905349604328</v>
      </c>
      <c r="T30" s="60">
        <f t="shared" si="14"/>
        <v>-0.20950024505827589</v>
      </c>
      <c r="U30" s="60">
        <f t="shared" si="14"/>
        <v>-0.24420906889499933</v>
      </c>
      <c r="V30" s="60">
        <f t="shared" si="14"/>
        <v>21.98583042865802</v>
      </c>
      <c r="W30" s="60">
        <f t="shared" si="14"/>
        <v>0.26940773673559215</v>
      </c>
      <c r="X30" s="60">
        <f t="shared" si="14"/>
        <v>-5.079263665085091E-06</v>
      </c>
      <c r="Y30" s="60">
        <f t="shared" si="14"/>
        <v>1.7453661622359154E-05</v>
      </c>
      <c r="Z30" s="60">
        <f t="shared" si="14"/>
        <v>0.0001422349511745661</v>
      </c>
      <c r="AA30" s="60">
        <f t="shared" si="14"/>
        <v>3.4383523613383985E-07</v>
      </c>
      <c r="AB30" s="60">
        <f t="shared" si="14"/>
        <v>4.89708393875912</v>
      </c>
    </row>
    <row r="31" spans="1:28" ht="12.75">
      <c r="A31" s="12" t="s">
        <v>41</v>
      </c>
      <c r="B31" s="1">
        <f>'DATOS MENSUALES'!E162</f>
        <v>0.8404992</v>
      </c>
      <c r="C31" s="1">
        <f>'DATOS MENSUALES'!E163</f>
        <v>0.3908865</v>
      </c>
      <c r="D31" s="1">
        <f>'DATOS MENSUALES'!E164</f>
        <v>5.9264793</v>
      </c>
      <c r="E31" s="1">
        <f>'DATOS MENSUALES'!E165</f>
        <v>1.0010728</v>
      </c>
      <c r="F31" s="1">
        <f>'DATOS MENSUALES'!E166</f>
        <v>0.6328113</v>
      </c>
      <c r="G31" s="1">
        <f>'DATOS MENSUALES'!E167</f>
        <v>3.2795157</v>
      </c>
      <c r="H31" s="1">
        <f>'DATOS MENSUALES'!E168</f>
        <v>0.6880356</v>
      </c>
      <c r="I31" s="1">
        <f>'DATOS MENSUALES'!E169</f>
        <v>0.9760464</v>
      </c>
      <c r="J31" s="1">
        <f>'DATOS MENSUALES'!E170</f>
        <v>0.6566464</v>
      </c>
      <c r="K31" s="1">
        <f>'DATOS MENSUALES'!E171</f>
        <v>0.236618</v>
      </c>
      <c r="L31" s="1">
        <f>'DATOS MENSUALES'!E172</f>
        <v>0.1950867</v>
      </c>
      <c r="M31" s="1">
        <f>'DATOS MENSUALES'!E173</f>
        <v>0.1456378</v>
      </c>
      <c r="N31" s="1">
        <f t="shared" si="11"/>
        <v>14.969335699999995</v>
      </c>
      <c r="O31" s="10"/>
      <c r="P31" s="60">
        <f t="shared" si="12"/>
        <v>0.12217503201738283</v>
      </c>
      <c r="Q31" s="60">
        <f t="shared" si="13"/>
        <v>-0.13158741927658535</v>
      </c>
      <c r="R31" s="60">
        <f t="shared" si="14"/>
        <v>74.31908313092991</v>
      </c>
      <c r="S31" s="60">
        <f t="shared" si="14"/>
        <v>-1.017209654507449</v>
      </c>
      <c r="T31" s="60">
        <f t="shared" si="14"/>
        <v>-1.7123941809753895</v>
      </c>
      <c r="U31" s="60">
        <f t="shared" si="14"/>
        <v>2.62654173083027</v>
      </c>
      <c r="V31" s="60">
        <f t="shared" si="14"/>
        <v>-0.2493184878924325</v>
      </c>
      <c r="W31" s="60">
        <f t="shared" si="14"/>
        <v>-8.18626169181654E-06</v>
      </c>
      <c r="X31" s="60">
        <f t="shared" si="14"/>
        <v>0.0017742220685896776</v>
      </c>
      <c r="Y31" s="60">
        <f t="shared" si="14"/>
        <v>1.1338361189847075E-05</v>
      </c>
      <c r="Z31" s="60">
        <f t="shared" si="14"/>
        <v>0.000758784914912447</v>
      </c>
      <c r="AA31" s="60">
        <f t="shared" si="14"/>
        <v>0.00013938161930506315</v>
      </c>
      <c r="AB31" s="60">
        <f t="shared" si="14"/>
        <v>27.17933136614476</v>
      </c>
    </row>
    <row r="32" spans="1:28" ht="12.75">
      <c r="A32" s="12" t="s">
        <v>42</v>
      </c>
      <c r="B32" s="1">
        <f>'DATOS MENSUALES'!E174</f>
        <v>0.0937046</v>
      </c>
      <c r="C32" s="1">
        <f>'DATOS MENSUALES'!E175</f>
        <v>0.3278982</v>
      </c>
      <c r="D32" s="1">
        <f>'DATOS MENSUALES'!E176</f>
        <v>0.8767664</v>
      </c>
      <c r="E32" s="1">
        <f>'DATOS MENSUALES'!E177</f>
        <v>2.3711012</v>
      </c>
      <c r="F32" s="1">
        <f>'DATOS MENSUALES'!E178</f>
        <v>5.8776156</v>
      </c>
      <c r="G32" s="1">
        <f>'DATOS MENSUALES'!E179</f>
        <v>4.9626597</v>
      </c>
      <c r="H32" s="1">
        <f>'DATOS MENSUALES'!E180</f>
        <v>1.7919908</v>
      </c>
      <c r="I32" s="1">
        <f>'DATOS MENSUALES'!E181</f>
        <v>0.582072</v>
      </c>
      <c r="J32" s="1">
        <f>'DATOS MENSUALES'!E182</f>
        <v>0.4779594</v>
      </c>
      <c r="K32" s="1">
        <f>'DATOS MENSUALES'!E183</f>
        <v>0.1618884</v>
      </c>
      <c r="L32" s="1">
        <f>'DATOS MENSUALES'!E184</f>
        <v>0.0874312</v>
      </c>
      <c r="M32" s="1">
        <f>'DATOS MENSUALES'!E185</f>
        <v>0.0091096</v>
      </c>
      <c r="N32" s="1">
        <f t="shared" si="11"/>
        <v>17.6201971</v>
      </c>
      <c r="O32" s="10"/>
      <c r="P32" s="60">
        <f t="shared" si="12"/>
        <v>-0.015735878859111763</v>
      </c>
      <c r="Q32" s="60">
        <f t="shared" si="13"/>
        <v>-0.18677807437715524</v>
      </c>
      <c r="R32" s="60">
        <f t="shared" si="14"/>
        <v>-0.6041028379327301</v>
      </c>
      <c r="S32" s="60">
        <f t="shared" si="14"/>
        <v>0.048357622158208734</v>
      </c>
      <c r="T32" s="60">
        <f t="shared" si="14"/>
        <v>66.35278548421813</v>
      </c>
      <c r="U32" s="60">
        <f t="shared" si="14"/>
        <v>28.733483910183054</v>
      </c>
      <c r="V32" s="60">
        <f t="shared" si="14"/>
        <v>0.10687948107510079</v>
      </c>
      <c r="W32" s="60">
        <f t="shared" si="14"/>
        <v>-0.07102400102919026</v>
      </c>
      <c r="X32" s="60">
        <f t="shared" si="14"/>
        <v>-0.00019136631588207733</v>
      </c>
      <c r="Y32" s="60">
        <f t="shared" si="14"/>
        <v>-0.0001427609928655236</v>
      </c>
      <c r="Z32" s="60">
        <f t="shared" si="14"/>
        <v>-4.448251973448E-06</v>
      </c>
      <c r="AA32" s="60">
        <f t="shared" si="14"/>
        <v>-0.0006072112657300699</v>
      </c>
      <c r="AB32" s="60">
        <f t="shared" si="14"/>
        <v>181.08024540827086</v>
      </c>
    </row>
    <row r="33" spans="1:28" ht="12.75">
      <c r="A33" s="12" t="s">
        <v>43</v>
      </c>
      <c r="B33" s="1">
        <f>'DATOS MENSUALES'!E186</f>
        <v>0.1030065</v>
      </c>
      <c r="C33" s="1">
        <f>'DATOS MENSUALES'!E187</f>
        <v>2.1190097</v>
      </c>
      <c r="D33" s="1">
        <f>'DATOS MENSUALES'!E188</f>
        <v>2.045123</v>
      </c>
      <c r="E33" s="1">
        <f>'DATOS MENSUALES'!E189</f>
        <v>4.387284</v>
      </c>
      <c r="F33" s="1">
        <f>'DATOS MENSUALES'!E190</f>
        <v>3.349242</v>
      </c>
      <c r="G33" s="1">
        <f>'DATOS MENSUALES'!E191</f>
        <v>4.8701412</v>
      </c>
      <c r="H33" s="1">
        <f>'DATOS MENSUALES'!E192</f>
        <v>2.1562657</v>
      </c>
      <c r="I33" s="1">
        <f>'DATOS MENSUALES'!E193</f>
        <v>0.9893096</v>
      </c>
      <c r="J33" s="1">
        <f>'DATOS MENSUALES'!E194</f>
        <v>0.5829681</v>
      </c>
      <c r="K33" s="1">
        <f>'DATOS MENSUALES'!E195</f>
        <v>0.4408635</v>
      </c>
      <c r="L33" s="1">
        <f>'DATOS MENSUALES'!E196</f>
        <v>0.2396431</v>
      </c>
      <c r="M33" s="1">
        <f>'DATOS MENSUALES'!E197</f>
        <v>0.1090375</v>
      </c>
      <c r="N33" s="1">
        <f t="shared" si="11"/>
        <v>21.391893899999992</v>
      </c>
      <c r="O33" s="10"/>
      <c r="P33" s="60">
        <f t="shared" si="12"/>
        <v>-0.014047773561838714</v>
      </c>
      <c r="Q33" s="60">
        <f t="shared" si="13"/>
        <v>1.8135712536866262</v>
      </c>
      <c r="R33" s="60">
        <f t="shared" si="14"/>
        <v>0.033700088048074804</v>
      </c>
      <c r="S33" s="60">
        <f t="shared" si="14"/>
        <v>13.489893560696078</v>
      </c>
      <c r="T33" s="60">
        <f t="shared" si="14"/>
        <v>3.5121829072458826</v>
      </c>
      <c r="U33" s="60">
        <f t="shared" si="14"/>
        <v>26.20753720095657</v>
      </c>
      <c r="V33" s="60">
        <f t="shared" si="14"/>
        <v>0.5902572427297219</v>
      </c>
      <c r="W33" s="60">
        <f t="shared" si="14"/>
        <v>-3.2720081610171295E-07</v>
      </c>
      <c r="X33" s="60">
        <f t="shared" si="14"/>
        <v>0.00010637685944099346</v>
      </c>
      <c r="Y33" s="60">
        <f t="shared" si="14"/>
        <v>0.011652469584078716</v>
      </c>
      <c r="Z33" s="60">
        <f t="shared" si="14"/>
        <v>0.002502482657290259</v>
      </c>
      <c r="AA33" s="60">
        <f t="shared" si="14"/>
        <v>3.5452368313410958E-06</v>
      </c>
      <c r="AB33" s="60">
        <f t="shared" si="14"/>
        <v>838.3445248418875</v>
      </c>
    </row>
    <row r="34" spans="1:28" ht="12.75">
      <c r="A34" s="12" t="s">
        <v>44</v>
      </c>
      <c r="B34" s="1">
        <f>'DATOS MENSUALES'!E198</f>
        <v>0.1070286</v>
      </c>
      <c r="C34" s="1">
        <f>'DATOS MENSUALES'!E199</f>
        <v>0.1102506</v>
      </c>
      <c r="D34" s="1">
        <f>'DATOS MENSUALES'!E200</f>
        <v>0.0995907</v>
      </c>
      <c r="E34" s="1">
        <f>'DATOS MENSUALES'!E201</f>
        <v>0.1410795</v>
      </c>
      <c r="F34" s="1">
        <f>'DATOS MENSUALES'!E202</f>
        <v>0.4288676</v>
      </c>
      <c r="G34" s="1">
        <f>'DATOS MENSUALES'!E203</f>
        <v>0.598102</v>
      </c>
      <c r="H34" s="1">
        <f>'DATOS MENSUALES'!E204</f>
        <v>0.4852462</v>
      </c>
      <c r="I34" s="1">
        <f>'DATOS MENSUALES'!E205</f>
        <v>0.5458943</v>
      </c>
      <c r="J34" s="1">
        <f>'DATOS MENSUALES'!E206</f>
        <v>0.5335219</v>
      </c>
      <c r="K34" s="1">
        <f>'DATOS MENSUALES'!E207</f>
        <v>0.2181375</v>
      </c>
      <c r="L34" s="1">
        <f>'DATOS MENSUALES'!E208</f>
        <v>0.11011</v>
      </c>
      <c r="M34" s="1">
        <f>'DATOS MENSUALES'!E209</f>
        <v>0.0720534</v>
      </c>
      <c r="N34" s="1">
        <f t="shared" si="11"/>
        <v>3.4498823000000005</v>
      </c>
      <c r="O34" s="10"/>
      <c r="P34" s="60">
        <f t="shared" si="12"/>
        <v>-0.013356919535274469</v>
      </c>
      <c r="Q34" s="60">
        <f t="shared" si="13"/>
        <v>-0.4916719885123797</v>
      </c>
      <c r="R34" s="60">
        <f aca="true" t="shared" si="15" ref="R34:R50">(D34-D$6)^3</f>
        <v>-4.271450534694154</v>
      </c>
      <c r="S34" s="60">
        <f aca="true" t="shared" si="16" ref="S34:S50">(E34-E$6)^3</f>
        <v>-6.494167970000093</v>
      </c>
      <c r="T34" s="60">
        <f aca="true" t="shared" si="17" ref="T34:T50">(F34-F$6)^3</f>
        <v>-2.7458838662249843</v>
      </c>
      <c r="U34" s="60">
        <f aca="true" t="shared" si="18" ref="U34:U50">(G34-G$6)^3</f>
        <v>-2.2055367450915777</v>
      </c>
      <c r="V34" s="60">
        <f aca="true" t="shared" si="19" ref="V34:V50">(H34-H$6)^3</f>
        <v>-0.5762979541904983</v>
      </c>
      <c r="W34" s="60">
        <f aca="true" t="shared" si="20" ref="W34:W50">(I34-I$6)^3</f>
        <v>-0.09131109978235191</v>
      </c>
      <c r="X34" s="60">
        <f aca="true" t="shared" si="21" ref="X34:X50">(J34-J$6)^3</f>
        <v>-8.792141055802892E-09</v>
      </c>
      <c r="Y34" s="60">
        <f aca="true" t="shared" si="22" ref="Y34:Y50">(K34-K$6)^3</f>
        <v>6.328435684485608E-08</v>
      </c>
      <c r="Z34" s="60">
        <f aca="true" t="shared" si="23" ref="Z34:Z50">(L34-L$6)^3</f>
        <v>2.421180048847415E-07</v>
      </c>
      <c r="AA34" s="60">
        <f aca="true" t="shared" si="24" ref="AA34:AA50">(M34-M$6)^3</f>
        <v>-1.0269285749041614E-05</v>
      </c>
      <c r="AB34" s="60">
        <f aca="true" t="shared" si="25" ref="AB34:AB50">(N34-N$6)^3</f>
        <v>-616.9092648012876</v>
      </c>
    </row>
    <row r="35" spans="1:28" ht="12.75">
      <c r="A35" s="12" t="s">
        <v>45</v>
      </c>
      <c r="B35" s="1">
        <f>'DATOS MENSUALES'!E210</f>
        <v>0.063635</v>
      </c>
      <c r="C35" s="1">
        <f>'DATOS MENSUALES'!E211</f>
        <v>0.028323</v>
      </c>
      <c r="D35" s="1">
        <f>'DATOS MENSUALES'!E212</f>
        <v>0.081091</v>
      </c>
      <c r="E35" s="1">
        <f>'DATOS MENSUALES'!E213</f>
        <v>0.5142272</v>
      </c>
      <c r="F35" s="1">
        <f>'DATOS MENSUALES'!E214</f>
        <v>5.1151738</v>
      </c>
      <c r="G35" s="1">
        <f>'DATOS MENSUALES'!E215</f>
        <v>9.2304276</v>
      </c>
      <c r="H35" s="1">
        <f>'DATOS MENSUALES'!E216</f>
        <v>7.5336118</v>
      </c>
      <c r="I35" s="1">
        <f>'DATOS MENSUALES'!E217</f>
        <v>2.682884</v>
      </c>
      <c r="J35" s="1">
        <f>'DATOS MENSUALES'!E218</f>
        <v>0.3313359</v>
      </c>
      <c r="K35" s="1">
        <f>'DATOS MENSUALES'!E219</f>
        <v>0.6151145</v>
      </c>
      <c r="L35" s="1">
        <f>'DATOS MENSUALES'!E220</f>
        <v>0.613998</v>
      </c>
      <c r="M35" s="1">
        <f>'DATOS MENSUALES'!E221</f>
        <v>0.5909652</v>
      </c>
      <c r="N35" s="1">
        <f t="shared" si="11"/>
        <v>27.400787</v>
      </c>
      <c r="O35" s="10"/>
      <c r="P35" s="60">
        <f t="shared" si="12"/>
        <v>-0.02210749435842983</v>
      </c>
      <c r="Q35" s="60">
        <f t="shared" si="13"/>
        <v>-0.6612243138561396</v>
      </c>
      <c r="R35" s="60">
        <f t="shared" si="15"/>
        <v>-4.419229237936853</v>
      </c>
      <c r="S35" s="60">
        <f t="shared" si="16"/>
        <v>-3.3249588707326327</v>
      </c>
      <c r="T35" s="60">
        <f t="shared" si="17"/>
        <v>35.4811005185453</v>
      </c>
      <c r="U35" s="60">
        <f t="shared" si="18"/>
        <v>393.9366503551118</v>
      </c>
      <c r="V35" s="60">
        <f t="shared" si="19"/>
        <v>240.19975162369843</v>
      </c>
      <c r="W35" s="60">
        <f t="shared" si="20"/>
        <v>4.798448570148935</v>
      </c>
      <c r="X35" s="60">
        <f t="shared" si="21"/>
        <v>-0.008520907439034763</v>
      </c>
      <c r="Y35" s="60">
        <f t="shared" si="22"/>
        <v>0.06446288823090622</v>
      </c>
      <c r="Z35" s="60">
        <f t="shared" si="23"/>
        <v>0.13274519858738626</v>
      </c>
      <c r="AA35" s="60">
        <f t="shared" si="24"/>
        <v>0.12289377477890394</v>
      </c>
      <c r="AB35" s="60">
        <f t="shared" si="25"/>
        <v>3679.423171940141</v>
      </c>
    </row>
    <row r="36" spans="1:28" ht="12.75">
      <c r="A36" s="12" t="s">
        <v>46</v>
      </c>
      <c r="B36" s="1">
        <f>'DATOS MENSUALES'!E222</f>
        <v>0.4882655</v>
      </c>
      <c r="C36" s="1">
        <f>'DATOS MENSUALES'!E223</f>
        <v>0.4294173</v>
      </c>
      <c r="D36" s="1">
        <f>'DATOS MENSUALES'!E224</f>
        <v>2.0029488</v>
      </c>
      <c r="E36" s="1">
        <f>'DATOS MENSUALES'!E225</f>
        <v>0.681615</v>
      </c>
      <c r="F36" s="1">
        <f>'DATOS MENSUALES'!E226</f>
        <v>2.3137268</v>
      </c>
      <c r="G36" s="1">
        <f>'DATOS MENSUALES'!E227</f>
        <v>5.2687548</v>
      </c>
      <c r="H36" s="1">
        <f>'DATOS MENSUALES'!E228</f>
        <v>0.4337308</v>
      </c>
      <c r="I36" s="1">
        <f>'DATOS MENSUALES'!E229</f>
        <v>0.5966576</v>
      </c>
      <c r="J36" s="1">
        <f>'DATOS MENSUALES'!E230</f>
        <v>0.6053376</v>
      </c>
      <c r="K36" s="1">
        <f>'DATOS MENSUALES'!E231</f>
        <v>0.4768258</v>
      </c>
      <c r="L36" s="1">
        <f>'DATOS MENSUALES'!E232</f>
        <v>0.4057494</v>
      </c>
      <c r="M36" s="1">
        <f>'DATOS MENSUALES'!E233</f>
        <v>0.0461196</v>
      </c>
      <c r="N36" s="1">
        <f t="shared" si="11"/>
        <v>13.749149000000001</v>
      </c>
      <c r="O36" s="10"/>
      <c r="P36" s="60">
        <f t="shared" si="12"/>
        <v>0.0029841765626257687</v>
      </c>
      <c r="Q36" s="60">
        <f t="shared" si="13"/>
        <v>-0.10389094156488944</v>
      </c>
      <c r="R36" s="60">
        <f t="shared" si="15"/>
        <v>0.0221481781060938</v>
      </c>
      <c r="S36" s="60">
        <f t="shared" si="16"/>
        <v>-2.3270551699798396</v>
      </c>
      <c r="T36" s="60">
        <f t="shared" si="17"/>
        <v>0.11375903897430473</v>
      </c>
      <c r="U36" s="60">
        <f t="shared" si="18"/>
        <v>38.23771176347272</v>
      </c>
      <c r="V36" s="60">
        <f t="shared" si="19"/>
        <v>-0.6900861563083733</v>
      </c>
      <c r="W36" s="60">
        <f t="shared" si="20"/>
        <v>-0.063780808529251</v>
      </c>
      <c r="X36" s="60">
        <f t="shared" si="21"/>
        <v>0.0003393637179390551</v>
      </c>
      <c r="Y36" s="60">
        <f t="shared" si="22"/>
        <v>0.018123745853831686</v>
      </c>
      <c r="Z36" s="60">
        <f t="shared" si="23"/>
        <v>0.027508625772764448</v>
      </c>
      <c r="AA36" s="60">
        <f t="shared" si="24"/>
        <v>-0.00010832547714848799</v>
      </c>
      <c r="AB36" s="60">
        <f t="shared" si="25"/>
        <v>5.70119250437885</v>
      </c>
    </row>
    <row r="37" spans="1:28" ht="12.75">
      <c r="A37" s="12" t="s">
        <v>47</v>
      </c>
      <c r="B37" s="1">
        <f>'DATOS MENSUALES'!E234</f>
        <v>0.4644808</v>
      </c>
      <c r="C37" s="1">
        <f>'DATOS MENSUALES'!E235</f>
        <v>2.2864575</v>
      </c>
      <c r="D37" s="1">
        <f>'DATOS MENSUALES'!E236</f>
        <v>3.021038</v>
      </c>
      <c r="E37" s="1">
        <f>'DATOS MENSUALES'!E237</f>
        <v>2.4369594</v>
      </c>
      <c r="F37" s="1">
        <f>'DATOS MENSUALES'!E238</f>
        <v>7.924336</v>
      </c>
      <c r="G37" s="1">
        <f>'DATOS MENSUALES'!E239</f>
        <v>3.5217428</v>
      </c>
      <c r="H37" s="1">
        <f>'DATOS MENSUALES'!E240</f>
        <v>3.911325</v>
      </c>
      <c r="I37" s="1">
        <f>'DATOS MENSUALES'!E241</f>
        <v>1.3775892</v>
      </c>
      <c r="J37" s="1">
        <f>'DATOS MENSUALES'!E242</f>
        <v>0.9490824</v>
      </c>
      <c r="K37" s="1">
        <f>'DATOS MENSUALES'!E243</f>
        <v>0.1286775</v>
      </c>
      <c r="L37" s="1">
        <f>'DATOS MENSUALES'!E244</f>
        <v>0.02156</v>
      </c>
      <c r="M37" s="1">
        <f>'DATOS MENSUALES'!E245</f>
        <v>0.0451848</v>
      </c>
      <c r="N37" s="1">
        <f t="shared" si="11"/>
        <v>26.088433400000003</v>
      </c>
      <c r="O37" s="10"/>
      <c r="P37" s="60">
        <f t="shared" si="12"/>
        <v>0.001736058034918182</v>
      </c>
      <c r="Q37" s="60">
        <f t="shared" si="13"/>
        <v>2.667908066723705</v>
      </c>
      <c r="R37" s="60">
        <f t="shared" si="15"/>
        <v>2.191533088995215</v>
      </c>
      <c r="S37" s="60">
        <f t="shared" si="16"/>
        <v>0.07960835647330672</v>
      </c>
      <c r="T37" s="60">
        <f t="shared" si="17"/>
        <v>226.4398117369275</v>
      </c>
      <c r="U37" s="60">
        <f t="shared" si="18"/>
        <v>4.26697183589847</v>
      </c>
      <c r="V37" s="60">
        <f t="shared" si="19"/>
        <v>17.45261895562321</v>
      </c>
      <c r="W37" s="60">
        <f t="shared" si="20"/>
        <v>0.055475817069040693</v>
      </c>
      <c r="X37" s="60">
        <f t="shared" si="21"/>
        <v>0.07069939305501481</v>
      </c>
      <c r="Y37" s="60">
        <f t="shared" si="22"/>
        <v>-0.0006244775027406455</v>
      </c>
      <c r="Z37" s="60">
        <f t="shared" si="23"/>
        <v>-0.0005577935286540256</v>
      </c>
      <c r="AA37" s="60">
        <f t="shared" si="24"/>
        <v>-0.00011482401520651452</v>
      </c>
      <c r="AB37" s="60">
        <f t="shared" si="25"/>
        <v>2818.592142859685</v>
      </c>
    </row>
    <row r="38" spans="1:28" ht="12.75">
      <c r="A38" s="12" t="s">
        <v>48</v>
      </c>
      <c r="B38" s="1">
        <f>'DATOS MENSUALES'!E246</f>
        <v>1.6642896</v>
      </c>
      <c r="C38" s="1">
        <f>'DATOS MENSUALES'!E247</f>
        <v>3.0069172</v>
      </c>
      <c r="D38" s="1">
        <f>'DATOS MENSUALES'!E248</f>
        <v>1.93255</v>
      </c>
      <c r="E38" s="1">
        <f>'DATOS MENSUALES'!E249</f>
        <v>2.6205378</v>
      </c>
      <c r="F38" s="1">
        <f>'DATOS MENSUALES'!E250</f>
        <v>0.9580032</v>
      </c>
      <c r="G38" s="1">
        <f>'DATOS MENSUALES'!E251</f>
        <v>0.7957887</v>
      </c>
      <c r="H38" s="1">
        <f>'DATOS MENSUALES'!E252</f>
        <v>0.8624772</v>
      </c>
      <c r="I38" s="1">
        <f>'DATOS MENSUALES'!E253</f>
        <v>1.0191104</v>
      </c>
      <c r="J38" s="1">
        <f>'DATOS MENSUALES'!E254</f>
        <v>0.8290975</v>
      </c>
      <c r="K38" s="1">
        <f>'DATOS MENSUALES'!E255</f>
        <v>0.2950402</v>
      </c>
      <c r="L38" s="1">
        <f>'DATOS MENSUALES'!E256</f>
        <v>0.030569</v>
      </c>
      <c r="M38" s="1">
        <f>'DATOS MENSUALES'!E257</f>
        <v>0.0612786</v>
      </c>
      <c r="N38" s="1">
        <f t="shared" si="11"/>
        <v>14.075659400000001</v>
      </c>
      <c r="O38" s="10"/>
      <c r="P38" s="60">
        <f t="shared" si="12"/>
        <v>2.2999420700174453</v>
      </c>
      <c r="Q38" s="60">
        <f t="shared" si="13"/>
        <v>9.35921275241561</v>
      </c>
      <c r="R38" s="60">
        <f t="shared" si="15"/>
        <v>0.009318379945429561</v>
      </c>
      <c r="S38" s="60">
        <f t="shared" si="16"/>
        <v>0.23120539443976626</v>
      </c>
      <c r="T38" s="60">
        <f t="shared" si="17"/>
        <v>-0.6611967907231657</v>
      </c>
      <c r="U38" s="60">
        <f t="shared" si="18"/>
        <v>-1.345554216201345</v>
      </c>
      <c r="V38" s="60">
        <f t="shared" si="19"/>
        <v>-0.09416282211419602</v>
      </c>
      <c r="W38" s="60">
        <f t="shared" si="20"/>
        <v>1.2024682841539623E-05</v>
      </c>
      <c r="X38" s="60">
        <f t="shared" si="21"/>
        <v>0.025285762340903097</v>
      </c>
      <c r="Y38" s="60">
        <f t="shared" si="22"/>
        <v>0.0005292343462496068</v>
      </c>
      <c r="Z38" s="60">
        <f t="shared" si="23"/>
        <v>-0.00039396675924928664</v>
      </c>
      <c r="AA38" s="60">
        <f t="shared" si="24"/>
        <v>-3.436243093862699E-05</v>
      </c>
      <c r="AB38" s="60">
        <f t="shared" si="25"/>
        <v>9.433399941786048</v>
      </c>
    </row>
    <row r="39" spans="1:28" ht="12.75">
      <c r="A39" s="12" t="s">
        <v>49</v>
      </c>
      <c r="B39" s="1">
        <f>'DATOS MENSUALES'!E258</f>
        <v>0.2451935</v>
      </c>
      <c r="C39" s="1">
        <f>'DATOS MENSUALES'!E259</f>
        <v>1.4700114</v>
      </c>
      <c r="D39" s="1">
        <f>'DATOS MENSUALES'!E260</f>
        <v>1.8596424</v>
      </c>
      <c r="E39" s="1">
        <f>'DATOS MENSUALES'!E261</f>
        <v>1.54845</v>
      </c>
      <c r="F39" s="1">
        <f>'DATOS MENSUALES'!E262</f>
        <v>0.1353352</v>
      </c>
      <c r="G39" s="1">
        <f>'DATOS MENSUALES'!E263</f>
        <v>1.5254064</v>
      </c>
      <c r="H39" s="1">
        <f>'DATOS MENSUALES'!E264</f>
        <v>0.2803841</v>
      </c>
      <c r="I39" s="1">
        <f>'DATOS MENSUALES'!E265</f>
        <v>0.1042173</v>
      </c>
      <c r="J39" s="1">
        <f>'DATOS MENSUALES'!E266</f>
        <v>0.0145452</v>
      </c>
      <c r="K39" s="1">
        <f>'DATOS MENSUALES'!E267</f>
        <v>0.3107686</v>
      </c>
      <c r="L39" s="1">
        <f>'DATOS MENSUALES'!E268</f>
        <v>0.246075</v>
      </c>
      <c r="M39" s="1">
        <f>'DATOS MENSUALES'!E269</f>
        <v>0.2022337</v>
      </c>
      <c r="N39" s="1">
        <f t="shared" si="11"/>
        <v>7.942262800000001</v>
      </c>
      <c r="O39" s="10"/>
      <c r="P39" s="60">
        <f t="shared" si="12"/>
        <v>-0.0009732735193662495</v>
      </c>
      <c r="Q39" s="60">
        <f t="shared" si="13"/>
        <v>0.18567257589546274</v>
      </c>
      <c r="R39" s="60">
        <f t="shared" si="15"/>
        <v>0.0026010399810981926</v>
      </c>
      <c r="S39" s="60">
        <f t="shared" si="16"/>
        <v>-0.09627768275626919</v>
      </c>
      <c r="T39" s="60">
        <f t="shared" si="17"/>
        <v>-4.859895506446287</v>
      </c>
      <c r="U39" s="60">
        <f t="shared" si="18"/>
        <v>-0.052472067373248464</v>
      </c>
      <c r="V39" s="60">
        <f t="shared" si="19"/>
        <v>-1.115283700771699</v>
      </c>
      <c r="W39" s="60">
        <f t="shared" si="20"/>
        <v>-0.7096920173133218</v>
      </c>
      <c r="X39" s="60">
        <f t="shared" si="21"/>
        <v>-0.14145386211070765</v>
      </c>
      <c r="Y39" s="60">
        <f t="shared" si="22"/>
        <v>0.0009018804613689808</v>
      </c>
      <c r="Z39" s="60">
        <f t="shared" si="23"/>
        <v>0.002875263466911049</v>
      </c>
      <c r="AA39" s="60">
        <f t="shared" si="24"/>
        <v>0.0012753221898833416</v>
      </c>
      <c r="AB39" s="60">
        <f t="shared" si="25"/>
        <v>-64.98641596855903</v>
      </c>
    </row>
    <row r="40" spans="1:28" ht="12.75">
      <c r="A40" s="12" t="s">
        <v>50</v>
      </c>
      <c r="B40" s="1">
        <f>'DATOS MENSUALES'!E270</f>
        <v>0.1403702</v>
      </c>
      <c r="C40" s="1">
        <f>'DATOS MENSUALES'!E271</f>
        <v>0.2282444</v>
      </c>
      <c r="D40" s="1">
        <f>'DATOS MENSUALES'!E272</f>
        <v>0.0644598</v>
      </c>
      <c r="E40" s="1">
        <f>'DATOS MENSUALES'!E273</f>
        <v>4.2693597</v>
      </c>
      <c r="F40" s="1">
        <f>'DATOS MENSUALES'!E274</f>
        <v>0.8298588</v>
      </c>
      <c r="G40" s="1">
        <f>'DATOS MENSUALES'!E275</f>
        <v>1.7537</v>
      </c>
      <c r="H40" s="1">
        <f>'DATOS MENSUALES'!E276</f>
        <v>1.8521748</v>
      </c>
      <c r="I40" s="1">
        <f>'DATOS MENSUALES'!E277</f>
        <v>0.16554</v>
      </c>
      <c r="J40" s="1">
        <f>'DATOS MENSUALES'!E278</f>
        <v>0.0873468</v>
      </c>
      <c r="K40" s="1">
        <f>'DATOS MENSUALES'!E279</f>
        <v>0.3305995</v>
      </c>
      <c r="L40" s="1">
        <f>'DATOS MENSUALES'!E280</f>
        <v>0.2590832</v>
      </c>
      <c r="M40" s="1">
        <f>'DATOS MENSUALES'!E281</f>
        <v>0.2050982</v>
      </c>
      <c r="N40" s="1">
        <f t="shared" si="11"/>
        <v>10.1858354</v>
      </c>
      <c r="O40" s="10"/>
      <c r="P40" s="60">
        <f t="shared" si="12"/>
        <v>-0.008480224073959269</v>
      </c>
      <c r="Q40" s="60">
        <f t="shared" si="13"/>
        <v>-0.30248385281139495</v>
      </c>
      <c r="R40" s="60">
        <f t="shared" si="15"/>
        <v>-4.554957360701112</v>
      </c>
      <c r="S40" s="60">
        <f t="shared" si="16"/>
        <v>11.582799207340273</v>
      </c>
      <c r="T40" s="60">
        <f t="shared" si="17"/>
        <v>-0.9979886863333148</v>
      </c>
      <c r="U40" s="60">
        <f t="shared" si="18"/>
        <v>-0.003117485114548763</v>
      </c>
      <c r="V40" s="60">
        <f t="shared" si="19"/>
        <v>0.15291720514358123</v>
      </c>
      <c r="W40" s="60">
        <f t="shared" si="20"/>
        <v>-0.573152994517763</v>
      </c>
      <c r="X40" s="60">
        <f t="shared" si="21"/>
        <v>-0.09005940095021515</v>
      </c>
      <c r="Y40" s="60">
        <f t="shared" si="22"/>
        <v>0.001579011536473351</v>
      </c>
      <c r="Z40" s="60">
        <f t="shared" si="23"/>
        <v>0.0037387344173414228</v>
      </c>
      <c r="AA40" s="60">
        <f t="shared" si="24"/>
        <v>0.0013790761131252795</v>
      </c>
      <c r="AB40" s="60">
        <f t="shared" si="25"/>
        <v>-5.610081883473032</v>
      </c>
    </row>
    <row r="41" spans="1:28" ht="12.75">
      <c r="A41" s="12" t="s">
        <v>51</v>
      </c>
      <c r="B41" s="1">
        <f>'DATOS MENSUALES'!E282</f>
        <v>0.1681484</v>
      </c>
      <c r="C41" s="1">
        <f>'DATOS MENSUALES'!E283</f>
        <v>2.6004077</v>
      </c>
      <c r="D41" s="1">
        <f>'DATOS MENSUALES'!E284</f>
        <v>3.5562885</v>
      </c>
      <c r="E41" s="1">
        <f>'DATOS MENSUALES'!E285</f>
        <v>0.26488</v>
      </c>
      <c r="F41" s="1">
        <f>'DATOS MENSUALES'!E286</f>
        <v>0.18424</v>
      </c>
      <c r="G41" s="1">
        <f>'DATOS MENSUALES'!E287</f>
        <v>3.4228922</v>
      </c>
      <c r="H41" s="1">
        <f>'DATOS MENSUALES'!E288</f>
        <v>0.096212</v>
      </c>
      <c r="I41" s="1">
        <f>'DATOS MENSUALES'!E289</f>
        <v>0.503177</v>
      </c>
      <c r="J41" s="1">
        <f>'DATOS MENSUALES'!E290</f>
        <v>0.4087992</v>
      </c>
      <c r="K41" s="1">
        <f>'DATOS MENSUALES'!E291</f>
        <v>0.3176635</v>
      </c>
      <c r="L41" s="1">
        <f>'DATOS MENSUALES'!E292</f>
        <v>0.2491244</v>
      </c>
      <c r="M41" s="1">
        <f>'DATOS MENSUALES'!E293</f>
        <v>0.1989463</v>
      </c>
      <c r="N41" s="1">
        <f t="shared" si="11"/>
        <v>11.9707792</v>
      </c>
      <c r="O41" s="10"/>
      <c r="P41" s="60">
        <f t="shared" si="12"/>
        <v>-0.005465369695545643</v>
      </c>
      <c r="Q41" s="60">
        <f t="shared" si="13"/>
        <v>4.920702114368678</v>
      </c>
      <c r="R41" s="60">
        <f t="shared" si="15"/>
        <v>6.170490580383379</v>
      </c>
      <c r="S41" s="60">
        <f t="shared" si="16"/>
        <v>-5.285270628887507</v>
      </c>
      <c r="T41" s="60">
        <f t="shared" si="17"/>
        <v>-4.450988285082651</v>
      </c>
      <c r="U41" s="60">
        <f t="shared" si="18"/>
        <v>3.5333984234360845</v>
      </c>
      <c r="V41" s="60">
        <f t="shared" si="19"/>
        <v>-1.821261485678859</v>
      </c>
      <c r="W41" s="60">
        <f t="shared" si="20"/>
        <v>-0.1198402408422432</v>
      </c>
      <c r="X41" s="60">
        <f t="shared" si="21"/>
        <v>-0.0020380767470789007</v>
      </c>
      <c r="Y41" s="60">
        <f t="shared" si="22"/>
        <v>0.0011090725369773133</v>
      </c>
      <c r="Z41" s="60">
        <f t="shared" si="23"/>
        <v>0.003064236928525001</v>
      </c>
      <c r="AA41" s="60">
        <f t="shared" si="24"/>
        <v>0.0011628214719570705</v>
      </c>
      <c r="AB41" s="60">
        <f t="shared" si="25"/>
        <v>5.257047837214113E-07</v>
      </c>
    </row>
    <row r="42" spans="1:28" ht="12.75">
      <c r="A42" s="12" t="s">
        <v>52</v>
      </c>
      <c r="B42" s="1">
        <f>'DATOS MENSUALES'!E294</f>
        <v>0.0387695</v>
      </c>
      <c r="C42" s="1">
        <f>'DATOS MENSUALES'!E295</f>
        <v>0.521541</v>
      </c>
      <c r="D42" s="1">
        <f>'DATOS MENSUALES'!E296</f>
        <v>0.1289115</v>
      </c>
      <c r="E42" s="1">
        <f>'DATOS MENSUALES'!E297</f>
        <v>0.5694617</v>
      </c>
      <c r="F42" s="1">
        <f>'DATOS MENSUALES'!E298</f>
        <v>0.2515648</v>
      </c>
      <c r="G42" s="1">
        <f>'DATOS MENSUALES'!E299</f>
        <v>0.8089047</v>
      </c>
      <c r="H42" s="1">
        <f>'DATOS MENSUALES'!E300</f>
        <v>0.3964877</v>
      </c>
      <c r="I42" s="1">
        <f>'DATOS MENSUALES'!E301</f>
        <v>0.1731093</v>
      </c>
      <c r="J42" s="1">
        <f>'DATOS MENSUALES'!E302</f>
        <v>0.2203782</v>
      </c>
      <c r="K42" s="1">
        <f>'DATOS MENSUALES'!E303</f>
        <v>0.0788212</v>
      </c>
      <c r="L42" s="1">
        <f>'DATOS MENSUALES'!E304</f>
        <v>0.0221564</v>
      </c>
      <c r="M42" s="1">
        <f>'DATOS MENSUALES'!E305</f>
        <v>0.0249524</v>
      </c>
      <c r="N42" s="1">
        <f t="shared" si="11"/>
        <v>3.2350584</v>
      </c>
      <c r="O42" s="10"/>
      <c r="P42" s="60">
        <f t="shared" si="12"/>
        <v>-0.028519408688495257</v>
      </c>
      <c r="Q42" s="60">
        <f t="shared" si="13"/>
        <v>-0.054001065087255454</v>
      </c>
      <c r="R42" s="60">
        <f t="shared" si="15"/>
        <v>-4.0440409039650245</v>
      </c>
      <c r="S42" s="60">
        <f t="shared" si="16"/>
        <v>-2.9693126145474165</v>
      </c>
      <c r="T42" s="60">
        <f t="shared" si="17"/>
        <v>-3.926537776954713</v>
      </c>
      <c r="U42" s="60">
        <f t="shared" si="18"/>
        <v>-1.2981641899101566</v>
      </c>
      <c r="V42" s="60">
        <f t="shared" si="19"/>
        <v>-0.7810657607589864</v>
      </c>
      <c r="W42" s="60">
        <f t="shared" si="20"/>
        <v>-0.5576269600167535</v>
      </c>
      <c r="X42" s="60">
        <f t="shared" si="21"/>
        <v>-0.03131772661485465</v>
      </c>
      <c r="Y42" s="60">
        <f t="shared" si="22"/>
        <v>-0.002478531401834253</v>
      </c>
      <c r="Z42" s="60">
        <f t="shared" si="23"/>
        <v>-0.000545757287453944</v>
      </c>
      <c r="AA42" s="60">
        <f t="shared" si="24"/>
        <v>-0.0003261866895341251</v>
      </c>
      <c r="AB42" s="60">
        <f t="shared" si="25"/>
        <v>-664.8014717558423</v>
      </c>
    </row>
    <row r="43" spans="1:28" ht="12.75">
      <c r="A43" s="12" t="s">
        <v>53</v>
      </c>
      <c r="B43" s="1">
        <f>'DATOS MENSUALES'!E306</f>
        <v>2.005</v>
      </c>
      <c r="C43" s="1">
        <f>'DATOS MENSUALES'!E307</f>
        <v>4.0011651</v>
      </c>
      <c r="D43" s="1">
        <f>'DATOS MENSUALES'!E308</f>
        <v>3.1231242</v>
      </c>
      <c r="E43" s="1">
        <f>'DATOS MENSUALES'!E309</f>
        <v>5.6875088</v>
      </c>
      <c r="F43" s="1">
        <f>'DATOS MENSUALES'!E310</f>
        <v>6.9747118</v>
      </c>
      <c r="G43" s="1">
        <f>'DATOS MENSUALES'!E311</f>
        <v>2.8920934</v>
      </c>
      <c r="H43" s="1">
        <f>'DATOS MENSUALES'!E312</f>
        <v>0.4516422</v>
      </c>
      <c r="I43" s="1">
        <f>'DATOS MENSUALES'!E313</f>
        <v>0.1232413</v>
      </c>
      <c r="J43" s="1">
        <f>'DATOS MENSUALES'!E314</f>
        <v>0.16275</v>
      </c>
      <c r="K43" s="1">
        <f>'DATOS MENSUALES'!E315</f>
        <v>0.0312274</v>
      </c>
      <c r="L43" s="1">
        <f>'DATOS MENSUALES'!E316</f>
        <v>0.14399</v>
      </c>
      <c r="M43" s="1">
        <f>'DATOS MENSUALES'!E317</f>
        <v>0.0459004</v>
      </c>
      <c r="N43" s="1">
        <f t="shared" si="11"/>
        <v>25.642354599999997</v>
      </c>
      <c r="O43" s="10"/>
      <c r="P43" s="60">
        <f t="shared" si="12"/>
        <v>4.580130205003671</v>
      </c>
      <c r="Q43" s="60">
        <f t="shared" si="13"/>
        <v>29.83845917866627</v>
      </c>
      <c r="R43" s="60">
        <f t="shared" si="15"/>
        <v>2.7499255270898924</v>
      </c>
      <c r="S43" s="60">
        <f t="shared" si="16"/>
        <v>49.86577887371486</v>
      </c>
      <c r="T43" s="60">
        <f t="shared" si="17"/>
        <v>136.2350314088206</v>
      </c>
      <c r="U43" s="60">
        <f t="shared" si="18"/>
        <v>0.9771063627360276</v>
      </c>
      <c r="V43" s="60">
        <f t="shared" si="19"/>
        <v>-0.6489692313568363</v>
      </c>
      <c r="W43" s="60">
        <f t="shared" si="20"/>
        <v>-0.6652451739667872</v>
      </c>
      <c r="X43" s="60">
        <f t="shared" si="21"/>
        <v>-0.05182663117568675</v>
      </c>
      <c r="Y43" s="60">
        <f t="shared" si="22"/>
        <v>-0.0061209616029186086</v>
      </c>
      <c r="Z43" s="60">
        <f t="shared" si="23"/>
        <v>6.454244901740844E-05</v>
      </c>
      <c r="AA43" s="60">
        <f t="shared" si="24"/>
        <v>-0.0001098266972216466</v>
      </c>
      <c r="AB43" s="60">
        <f t="shared" si="25"/>
        <v>2559.9093769744495</v>
      </c>
    </row>
    <row r="44" spans="1:28" ht="12.75">
      <c r="A44" s="12" t="s">
        <v>54</v>
      </c>
      <c r="B44" s="1">
        <f>'DATOS MENSUALES'!E318</f>
        <v>0.3545314</v>
      </c>
      <c r="C44" s="1">
        <f>'DATOS MENSUALES'!E319</f>
        <v>0.192287</v>
      </c>
      <c r="D44" s="1">
        <f>'DATOS MENSUALES'!E320</f>
        <v>0.1424952</v>
      </c>
      <c r="E44" s="1">
        <f>'DATOS MENSUALES'!E321</f>
        <v>0.11556</v>
      </c>
      <c r="F44" s="1">
        <f>'DATOS MENSUALES'!E322</f>
        <v>0.222852</v>
      </c>
      <c r="G44" s="1">
        <f>'DATOS MENSUALES'!E323</f>
        <v>0.3929396</v>
      </c>
      <c r="H44" s="1">
        <f>'DATOS MENSUALES'!E324</f>
        <v>0.0877012</v>
      </c>
      <c r="I44" s="1">
        <f>'DATOS MENSUALES'!E325</f>
        <v>0.1458182</v>
      </c>
      <c r="J44" s="1">
        <f>'DATOS MENSUALES'!E326</f>
        <v>0.2042172</v>
      </c>
      <c r="K44" s="1">
        <f>'DATOS MENSUALES'!E327</f>
        <v>0.039372</v>
      </c>
      <c r="L44" s="1">
        <f>'DATOS MENSUALES'!E328</f>
        <v>0.00772</v>
      </c>
      <c r="M44" s="1">
        <f>'DATOS MENSUALES'!E329</f>
        <v>0.0024288</v>
      </c>
      <c r="N44" s="1">
        <f t="shared" si="11"/>
        <v>1.9079225999999996</v>
      </c>
      <c r="O44" s="10"/>
      <c r="P44" s="60">
        <f t="shared" si="12"/>
        <v>1.0727478901455334E-06</v>
      </c>
      <c r="Q44" s="60">
        <f t="shared" si="13"/>
        <v>-0.35374245250359354</v>
      </c>
      <c r="R44" s="60">
        <f t="shared" si="15"/>
        <v>-3.941481623514022</v>
      </c>
      <c r="S44" s="60">
        <f t="shared" si="16"/>
        <v>-6.764316502924352</v>
      </c>
      <c r="T44" s="60">
        <f t="shared" si="17"/>
        <v>-4.144852749593945</v>
      </c>
      <c r="U44" s="60">
        <f t="shared" si="18"/>
        <v>-3.4214081020872604</v>
      </c>
      <c r="V44" s="60">
        <f t="shared" si="19"/>
        <v>-1.8596053890822777</v>
      </c>
      <c r="W44" s="60">
        <f t="shared" si="20"/>
        <v>-0.6149538535056279</v>
      </c>
      <c r="X44" s="60">
        <f t="shared" si="21"/>
        <v>-0.03638599349220992</v>
      </c>
      <c r="Y44" s="60">
        <f t="shared" si="22"/>
        <v>-0.005339230527878452</v>
      </c>
      <c r="Z44" s="60">
        <f t="shared" si="23"/>
        <v>-0.0008890923705011624</v>
      </c>
      <c r="AA44" s="60">
        <f t="shared" si="24"/>
        <v>-0.00076256550062131</v>
      </c>
      <c r="AB44" s="60">
        <f t="shared" si="25"/>
        <v>-1016.5259636604127</v>
      </c>
    </row>
    <row r="45" spans="1:28" ht="12.75">
      <c r="A45" s="12" t="s">
        <v>55</v>
      </c>
      <c r="B45" s="1">
        <f>'DATOS MENSUALES'!E330</f>
        <v>0.055484</v>
      </c>
      <c r="C45" s="1">
        <f>'DATOS MENSUALES'!E331</f>
        <v>0.2189748</v>
      </c>
      <c r="D45" s="1">
        <f>'DATOS MENSUALES'!E332</f>
        <v>0.0907204</v>
      </c>
      <c r="E45" s="1">
        <f>'DATOS MENSUALES'!E333</f>
        <v>0.049932</v>
      </c>
      <c r="F45" s="1">
        <f>'DATOS MENSUALES'!E334</f>
        <v>1.206025</v>
      </c>
      <c r="G45" s="1">
        <f>'DATOS MENSUALES'!E335</f>
        <v>2.4501576</v>
      </c>
      <c r="H45" s="1">
        <f>'DATOS MENSUALES'!E336</f>
        <v>2.042145</v>
      </c>
      <c r="I45" s="1">
        <f>'DATOS MENSUALES'!E337</f>
        <v>0.3519243</v>
      </c>
      <c r="J45" s="1">
        <f>'DATOS MENSUALES'!E338</f>
        <v>0.2782917</v>
      </c>
      <c r="K45" s="1">
        <f>'DATOS MENSUALES'!E339</f>
        <v>0.2178584</v>
      </c>
      <c r="L45" s="1">
        <f>'DATOS MENSUALES'!E340</f>
        <v>0.175788</v>
      </c>
      <c r="M45" s="1">
        <f>'DATOS MENSUALES'!E341</f>
        <v>0.1419015</v>
      </c>
      <c r="N45" s="1">
        <f t="shared" si="11"/>
        <v>7.279202699999999</v>
      </c>
      <c r="O45" s="10"/>
      <c r="P45" s="60">
        <f t="shared" si="12"/>
        <v>-0.024090133604613127</v>
      </c>
      <c r="Q45" s="60">
        <f t="shared" si="13"/>
        <v>-0.31518863009287873</v>
      </c>
      <c r="R45" s="60">
        <f t="shared" si="15"/>
        <v>-4.341889871950599</v>
      </c>
      <c r="S45" s="60">
        <f t="shared" si="16"/>
        <v>-7.493230934547573</v>
      </c>
      <c r="T45" s="60">
        <f t="shared" si="17"/>
        <v>-0.2419941093643375</v>
      </c>
      <c r="U45" s="60">
        <f t="shared" si="18"/>
        <v>0.16671463584771334</v>
      </c>
      <c r="V45" s="60">
        <f t="shared" si="19"/>
        <v>0.38063965443554443</v>
      </c>
      <c r="W45" s="60">
        <f t="shared" si="20"/>
        <v>-0.26743369297737435</v>
      </c>
      <c r="X45" s="60">
        <f t="shared" si="21"/>
        <v>-0.017032943772945563</v>
      </c>
      <c r="Y45" s="60">
        <f t="shared" si="22"/>
        <v>5.08971354052441E-08</v>
      </c>
      <c r="Z45" s="60">
        <f t="shared" si="23"/>
        <v>0.00037186081065162266</v>
      </c>
      <c r="AA45" s="60">
        <f t="shared" si="24"/>
        <v>0.00011136848834629817</v>
      </c>
      <c r="AB45" s="60">
        <f t="shared" si="25"/>
        <v>-102.73375751535524</v>
      </c>
    </row>
    <row r="46" spans="1:28" ht="12.75">
      <c r="A46" s="12" t="s">
        <v>56</v>
      </c>
      <c r="B46" s="1">
        <f>'DATOS MENSUALES'!E342</f>
        <v>0.153225</v>
      </c>
      <c r="C46" s="1">
        <f>'DATOS MENSUALES'!E343</f>
        <v>0.200873</v>
      </c>
      <c r="D46" s="1">
        <f>'DATOS MENSUALES'!E344</f>
        <v>0.0525546</v>
      </c>
      <c r="E46" s="1">
        <f>'DATOS MENSUALES'!E345</f>
        <v>0.011562</v>
      </c>
      <c r="F46" s="1">
        <f>'DATOS MENSUALES'!E346</f>
        <v>0.00596</v>
      </c>
      <c r="G46" s="1">
        <f>'DATOS MENSUALES'!E347</f>
        <v>1.7633124</v>
      </c>
      <c r="H46" s="1">
        <f>'DATOS MENSUALES'!E348</f>
        <v>3.1179522</v>
      </c>
      <c r="I46" s="1">
        <f>'DATOS MENSUALES'!E349</f>
        <v>1.3402857</v>
      </c>
      <c r="J46" s="1">
        <f>'DATOS MENSUALES'!E350</f>
        <v>0.2571156</v>
      </c>
      <c r="K46" s="1">
        <f>'DATOS MENSUALES'!E351</f>
        <v>0.1384196</v>
      </c>
      <c r="L46" s="1">
        <f>'DATOS MENSUALES'!E352</f>
        <v>0.0152075</v>
      </c>
      <c r="M46" s="1">
        <f>'DATOS MENSUALES'!E353</f>
        <v>0.03219</v>
      </c>
      <c r="N46" s="1">
        <f t="shared" si="11"/>
        <v>7.0886575999999994</v>
      </c>
      <c r="O46" s="10"/>
      <c r="P46" s="60">
        <f t="shared" si="12"/>
        <v>-0.006975486694308125</v>
      </c>
      <c r="Q46" s="60">
        <f t="shared" si="13"/>
        <v>-0.34101463893759165</v>
      </c>
      <c r="R46" s="60">
        <f t="shared" si="15"/>
        <v>-4.653804211801162</v>
      </c>
      <c r="S46" s="60">
        <f t="shared" si="16"/>
        <v>-7.942714336414512</v>
      </c>
      <c r="T46" s="60">
        <f t="shared" si="17"/>
        <v>-6.0607013319788505</v>
      </c>
      <c r="U46" s="60">
        <f t="shared" si="18"/>
        <v>-0.0025416926382317994</v>
      </c>
      <c r="V46" s="60">
        <f t="shared" si="19"/>
        <v>5.837143686008051</v>
      </c>
      <c r="W46" s="60">
        <f t="shared" si="20"/>
        <v>0.04073786346695018</v>
      </c>
      <c r="X46" s="60">
        <f t="shared" si="21"/>
        <v>-0.021594163876189787</v>
      </c>
      <c r="Y46" s="60">
        <f t="shared" si="22"/>
        <v>-0.00043436333859665733</v>
      </c>
      <c r="Z46" s="60">
        <f t="shared" si="23"/>
        <v>-0.0006971517116417107</v>
      </c>
      <c r="AA46" s="60">
        <f t="shared" si="24"/>
        <v>-0.00023373832457358274</v>
      </c>
      <c r="AB46" s="60">
        <f t="shared" si="25"/>
        <v>-115.78976351270877</v>
      </c>
    </row>
    <row r="47" spans="1:28" ht="12.75">
      <c r="A47" s="12" t="s">
        <v>57</v>
      </c>
      <c r="B47" s="1">
        <f>'DATOS MENSUALES'!E354</f>
        <v>0.178038</v>
      </c>
      <c r="C47" s="1">
        <f>'DATOS MENSUALES'!E355</f>
        <v>1.0165376</v>
      </c>
      <c r="D47" s="1">
        <f>'DATOS MENSUALES'!E356</f>
        <v>0.7182604</v>
      </c>
      <c r="E47" s="1">
        <f>'DATOS MENSUALES'!E357</f>
        <v>13.7821125</v>
      </c>
      <c r="F47" s="1">
        <f>'DATOS MENSUALES'!E358</f>
        <v>3.1156951</v>
      </c>
      <c r="G47" s="1">
        <f>'DATOS MENSUALES'!E359</f>
        <v>1.092875</v>
      </c>
      <c r="H47" s="1">
        <f>'DATOS MENSUALES'!E360</f>
        <v>0.3514472</v>
      </c>
      <c r="I47" s="1">
        <f>'DATOS MENSUALES'!E361</f>
        <v>0.2099955</v>
      </c>
      <c r="J47" s="1">
        <f>'DATOS MENSUALES'!E362</f>
        <v>0.2555806</v>
      </c>
      <c r="K47" s="1">
        <f>'DATOS MENSUALES'!E363</f>
        <v>0.1662888</v>
      </c>
      <c r="L47" s="1">
        <f>'DATOS MENSUALES'!E364</f>
        <v>0.0470799</v>
      </c>
      <c r="M47" s="1">
        <f>'DATOS MENSUALES'!E365</f>
        <v>0.0354744</v>
      </c>
      <c r="N47" s="1">
        <f t="shared" si="11"/>
        <v>20.969384999999996</v>
      </c>
      <c r="O47" s="10"/>
      <c r="P47" s="60">
        <f t="shared" si="12"/>
        <v>-0.004595538149095102</v>
      </c>
      <c r="Q47" s="60">
        <f t="shared" si="13"/>
        <v>0.0016023441038164731</v>
      </c>
      <c r="R47" s="60">
        <f t="shared" si="15"/>
        <v>-1.0116150271212512</v>
      </c>
      <c r="S47" s="60">
        <f t="shared" si="16"/>
        <v>1632.7507673083899</v>
      </c>
      <c r="T47" s="60">
        <f t="shared" si="17"/>
        <v>2.129299004416193</v>
      </c>
      <c r="U47" s="60">
        <f t="shared" si="18"/>
        <v>-0.5253793907483738</v>
      </c>
      <c r="V47" s="60">
        <f t="shared" si="19"/>
        <v>-0.9013614256090876</v>
      </c>
      <c r="W47" s="60">
        <f t="shared" si="20"/>
        <v>-0.4859675675910302</v>
      </c>
      <c r="X47" s="60">
        <f t="shared" si="21"/>
        <v>-0.02195323375402164</v>
      </c>
      <c r="Y47" s="60">
        <f t="shared" si="22"/>
        <v>-0.00010965232754868276</v>
      </c>
      <c r="Z47" s="60">
        <f t="shared" si="23"/>
        <v>-0.00018322534179681952</v>
      </c>
      <c r="AA47" s="60">
        <f t="shared" si="24"/>
        <v>-0.00019830850826773024</v>
      </c>
      <c r="AB47" s="60">
        <f t="shared" si="25"/>
        <v>730.623605876981</v>
      </c>
    </row>
    <row r="48" spans="1:28" ht="12.75">
      <c r="A48" s="12" t="s">
        <v>58</v>
      </c>
      <c r="B48" s="1">
        <f>'DATOS MENSUALES'!E366</f>
        <v>0.0078948</v>
      </c>
      <c r="C48" s="1">
        <f>'DATOS MENSUALES'!E367</f>
        <v>0.0750825</v>
      </c>
      <c r="D48" s="1">
        <f>'DATOS MENSUALES'!E368</f>
        <v>0.2928668</v>
      </c>
      <c r="E48" s="1">
        <f>'DATOS MENSUALES'!E369</f>
        <v>1.1833512</v>
      </c>
      <c r="F48" s="1">
        <f>'DATOS MENSUALES'!E370</f>
        <v>1.5781184</v>
      </c>
      <c r="G48" s="1">
        <f>'DATOS MENSUALES'!E371</f>
        <v>0.5967767</v>
      </c>
      <c r="H48" s="1">
        <f>'DATOS MENSUALES'!E372</f>
        <v>2.133852</v>
      </c>
      <c r="I48" s="1">
        <f>'DATOS MENSUALES'!E373</f>
        <v>3.2760582</v>
      </c>
      <c r="J48" s="1">
        <f>'DATOS MENSUALES'!E374</f>
        <v>2.298582</v>
      </c>
      <c r="K48" s="1">
        <f>'DATOS MENSUALES'!E375</f>
        <v>0.5078472</v>
      </c>
      <c r="L48" s="1">
        <f>'DATOS MENSUALES'!E376</f>
        <v>0.122246</v>
      </c>
      <c r="M48" s="1">
        <f>'DATOS MENSUALES'!E377</f>
        <v>0.0358208</v>
      </c>
      <c r="N48" s="1">
        <f t="shared" si="11"/>
        <v>12.1084966</v>
      </c>
      <c r="O48" s="10"/>
      <c r="P48" s="60">
        <f t="shared" si="12"/>
        <v>-0.03806861127104114</v>
      </c>
      <c r="Q48" s="60">
        <f t="shared" si="13"/>
        <v>-0.5603674454217744</v>
      </c>
      <c r="R48" s="60">
        <f t="shared" si="15"/>
        <v>-2.9196107275873935</v>
      </c>
      <c r="S48" s="60">
        <f t="shared" si="16"/>
        <v>-0.5583069355089012</v>
      </c>
      <c r="T48" s="60">
        <f t="shared" si="17"/>
        <v>-0.01582639263822846</v>
      </c>
      <c r="U48" s="60">
        <f t="shared" si="18"/>
        <v>-2.212280271832409</v>
      </c>
      <c r="V48" s="60">
        <f t="shared" si="19"/>
        <v>0.5441955639456341</v>
      </c>
      <c r="W48" s="60">
        <f t="shared" si="20"/>
        <v>11.850134051970953</v>
      </c>
      <c r="X48" s="60">
        <f t="shared" si="21"/>
        <v>5.4796660901103875</v>
      </c>
      <c r="Y48" s="60">
        <f t="shared" si="22"/>
        <v>0.02533310846641305</v>
      </c>
      <c r="Z48" s="60">
        <f t="shared" si="23"/>
        <v>6.19775959583737E-06</v>
      </c>
      <c r="AA48" s="60">
        <f t="shared" si="24"/>
        <v>-0.00019479551184152838</v>
      </c>
      <c r="AB48" s="60">
        <f t="shared" si="25"/>
        <v>0.003098608360927214</v>
      </c>
    </row>
    <row r="49" spans="1:28" ht="12.75">
      <c r="A49" s="12" t="s">
        <v>59</v>
      </c>
      <c r="B49" s="1">
        <f>'DATOS MENSUALES'!E378</f>
        <v>0.0378714</v>
      </c>
      <c r="C49" s="1">
        <f>'DATOS MENSUALES'!E379</f>
        <v>0.030996</v>
      </c>
      <c r="D49" s="1">
        <f>'DATOS MENSUALES'!E380</f>
        <v>0.062868</v>
      </c>
      <c r="E49" s="1">
        <f>'DATOS MENSUALES'!E381</f>
        <v>0.4064904</v>
      </c>
      <c r="F49" s="1">
        <f>'DATOS MENSUALES'!E382</f>
        <v>7.6705902</v>
      </c>
      <c r="G49" s="1">
        <f>'DATOS MENSUALES'!E383</f>
        <v>3.5261637</v>
      </c>
      <c r="H49" s="1">
        <f>'DATOS MENSUALES'!E384</f>
        <v>1.2411711</v>
      </c>
      <c r="I49" s="1">
        <f>'DATOS MENSUALES'!E385</f>
        <v>0.5014321</v>
      </c>
      <c r="J49" s="1">
        <f>'DATOS MENSUALES'!E386</f>
        <v>0.1732409</v>
      </c>
      <c r="K49" s="1">
        <f>'DATOS MENSUALES'!E387</f>
        <v>0.0919904</v>
      </c>
      <c r="L49" s="1">
        <f>'DATOS MENSUALES'!E388</f>
        <v>0.030646</v>
      </c>
      <c r="M49" s="1">
        <f>'DATOS MENSUALES'!E389</f>
        <v>0.0362576</v>
      </c>
      <c r="N49" s="1">
        <f t="shared" si="11"/>
        <v>13.809717800000003</v>
      </c>
      <c r="O49" s="10"/>
      <c r="P49" s="60">
        <f t="shared" si="12"/>
        <v>-0.028771649656877347</v>
      </c>
      <c r="Q49" s="60">
        <f t="shared" si="13"/>
        <v>-0.6551566770675231</v>
      </c>
      <c r="R49" s="60">
        <f t="shared" si="15"/>
        <v>-4.568091943196438</v>
      </c>
      <c r="S49" s="60">
        <f t="shared" si="16"/>
        <v>-4.098199596527411</v>
      </c>
      <c r="T49" s="60">
        <f t="shared" si="17"/>
        <v>199.3202160627197</v>
      </c>
      <c r="U49" s="60">
        <f t="shared" si="18"/>
        <v>4.301957892611692</v>
      </c>
      <c r="V49" s="60">
        <f t="shared" si="19"/>
        <v>-0.0004433583666474994</v>
      </c>
      <c r="W49" s="60">
        <f t="shared" si="20"/>
        <v>-0.12111715897356813</v>
      </c>
      <c r="X49" s="60">
        <f t="shared" si="21"/>
        <v>-0.0475736663577606</v>
      </c>
      <c r="Y49" s="60">
        <f t="shared" si="22"/>
        <v>-0.0018230941504335987</v>
      </c>
      <c r="Z49" s="60">
        <f t="shared" si="23"/>
        <v>-0.0003927266437889477</v>
      </c>
      <c r="AA49" s="60">
        <f t="shared" si="24"/>
        <v>-0.00019042519139669237</v>
      </c>
      <c r="AB49" s="60">
        <f t="shared" si="25"/>
        <v>6.300968129013471</v>
      </c>
    </row>
    <row r="50" spans="1:28" ht="12.75">
      <c r="A50" s="12" t="s">
        <v>60</v>
      </c>
      <c r="B50" s="1">
        <f>'DATOS MENSUALES'!E390</f>
        <v>0.8154936</v>
      </c>
      <c r="C50" s="1">
        <f>'DATOS MENSUALES'!E391</f>
        <v>1.8712735</v>
      </c>
      <c r="D50" s="1">
        <f>'DATOS MENSUALES'!E392</f>
        <v>2.716258</v>
      </c>
      <c r="E50" s="1">
        <f>'DATOS MENSUALES'!E393</f>
        <v>2.5185132</v>
      </c>
      <c r="F50" s="1">
        <f>'DATOS MENSUALES'!E394</f>
        <v>1.5529875</v>
      </c>
      <c r="G50" s="1">
        <f>'DATOS MENSUALES'!E395</f>
        <v>1.0014696</v>
      </c>
      <c r="H50" s="1">
        <f>'DATOS MENSUALES'!E396</f>
        <v>0.465408</v>
      </c>
      <c r="I50" s="1">
        <f>'DATOS MENSUALES'!E397</f>
        <v>1.6080215</v>
      </c>
      <c r="J50" s="1">
        <f>'DATOS MENSUALES'!E398</f>
        <v>1.2629232</v>
      </c>
      <c r="K50" s="1">
        <f>'DATOS MENSUALES'!E399</f>
        <v>0.2109506</v>
      </c>
      <c r="L50" s="1">
        <f>'DATOS MENSUALES'!E400</f>
        <v>0.0470592</v>
      </c>
      <c r="M50" s="1">
        <f>'DATOS MENSUALES'!E401</f>
        <v>0.047941</v>
      </c>
      <c r="N50" s="1">
        <f aca="true" t="shared" si="26" ref="N50:N81">SUM(B50:M50)</f>
        <v>14.1182989</v>
      </c>
      <c r="O50" s="10"/>
      <c r="P50" s="60">
        <f aca="true" t="shared" si="27" ref="P50:P83">(B50-B$6)^3</f>
        <v>0.10461963228082731</v>
      </c>
      <c r="Q50" s="60">
        <f aca="true" t="shared" si="28" ref="Q50:Q83">(C50-C$6)^3</f>
        <v>0.9176321239827784</v>
      </c>
      <c r="R50" s="60">
        <f t="shared" si="15"/>
        <v>0.9825252434344108</v>
      </c>
      <c r="S50" s="60">
        <f t="shared" si="16"/>
        <v>0.13401056694549643</v>
      </c>
      <c r="T50" s="60">
        <f t="shared" si="17"/>
        <v>-0.02107040904592118</v>
      </c>
      <c r="U50" s="60">
        <f t="shared" si="18"/>
        <v>-0.7249106902165833</v>
      </c>
      <c r="V50" s="60">
        <f t="shared" si="19"/>
        <v>-0.618503243819316</v>
      </c>
      <c r="W50" s="60">
        <f t="shared" si="20"/>
        <v>0.22901993666296844</v>
      </c>
      <c r="X50" s="60">
        <f t="shared" si="21"/>
        <v>0.38477573623550015</v>
      </c>
      <c r="Y50" s="60">
        <f t="shared" si="22"/>
        <v>-3.282533085742241E-08</v>
      </c>
      <c r="Z50" s="60">
        <f t="shared" si="23"/>
        <v>-0.00018342574603305776</v>
      </c>
      <c r="AA50" s="60">
        <f t="shared" si="24"/>
        <v>-9.63769546325435E-05</v>
      </c>
      <c r="AB50" s="60">
        <f t="shared" si="25"/>
        <v>10.016102343911111</v>
      </c>
    </row>
    <row r="51" spans="1:28" ht="12.75">
      <c r="A51" s="12" t="s">
        <v>61</v>
      </c>
      <c r="B51" s="1">
        <f>'DATOS MENSUALES'!E402</f>
        <v>0.0721616</v>
      </c>
      <c r="C51" s="1">
        <f>'DATOS MENSUALES'!E403</f>
        <v>0.7251544</v>
      </c>
      <c r="D51" s="1">
        <f>'DATOS MENSUALES'!E404</f>
        <v>0.8519118</v>
      </c>
      <c r="E51" s="1">
        <f>'DATOS MENSUALES'!E405</f>
        <v>2.2322286</v>
      </c>
      <c r="F51" s="1">
        <f>'DATOS MENSUALES'!E406</f>
        <v>0.259806</v>
      </c>
      <c r="G51" s="1">
        <f>'DATOS MENSUALES'!E407</f>
        <v>1.0096754</v>
      </c>
      <c r="H51" s="1">
        <f>'DATOS MENSUALES'!E408</f>
        <v>2.72818</v>
      </c>
      <c r="I51" s="1">
        <f>'DATOS MENSUALES'!E409</f>
        <v>1.3916003</v>
      </c>
      <c r="J51" s="1">
        <f>'DATOS MENSUALES'!E410</f>
        <v>0.7068256</v>
      </c>
      <c r="K51" s="1">
        <f>'DATOS MENSUALES'!E411</f>
        <v>0.644413</v>
      </c>
      <c r="L51" s="1">
        <f>'DATOS MENSUALES'!E412</f>
        <v>0.0506432</v>
      </c>
      <c r="M51" s="1">
        <f>'DATOS MENSUALES'!E413</f>
        <v>0.0373648</v>
      </c>
      <c r="N51" s="1">
        <f t="shared" si="26"/>
        <v>10.7099647</v>
      </c>
      <c r="O51" s="10"/>
      <c r="P51" s="60">
        <f t="shared" si="27"/>
        <v>-0.020153173300461503</v>
      </c>
      <c r="Q51" s="60">
        <f t="shared" si="28"/>
        <v>-0.005301282295944701</v>
      </c>
      <c r="R51" s="60">
        <f aca="true" t="shared" si="29" ref="R51:R83">(D51-D$6)^3</f>
        <v>-0.6589694705974223</v>
      </c>
      <c r="S51" s="60">
        <f aca="true" t="shared" si="30" ref="S51:S83">(E51-E$6)^3</f>
        <v>0.011459386931572377</v>
      </c>
      <c r="T51" s="60">
        <f aca="true" t="shared" si="31" ref="T51:AB79">(F51-F$6)^3</f>
        <v>-3.8653242247002684</v>
      </c>
      <c r="U51" s="60">
        <f t="shared" si="31"/>
        <v>-0.7052261469195981</v>
      </c>
      <c r="V51" s="60">
        <f t="shared" si="31"/>
        <v>2.807737386320487</v>
      </c>
      <c r="W51" s="60">
        <f t="shared" si="31"/>
        <v>0.061817234259480665</v>
      </c>
      <c r="X51" s="60">
        <f t="shared" si="31"/>
        <v>0.005021272490162732</v>
      </c>
      <c r="Y51" s="60">
        <f t="shared" si="31"/>
        <v>0.0796516062612846</v>
      </c>
      <c r="Z51" s="60">
        <f t="shared" si="31"/>
        <v>-0.00015085855158225936</v>
      </c>
      <c r="AA51" s="60">
        <f t="shared" si="31"/>
        <v>-0.00017964121832892</v>
      </c>
      <c r="AB51" s="60">
        <f t="shared" si="31"/>
        <v>-1.9660145722621383</v>
      </c>
    </row>
    <row r="52" spans="1:28" ht="12.75">
      <c r="A52" s="12" t="s">
        <v>62</v>
      </c>
      <c r="B52" s="1">
        <f>'DATOS MENSUALES'!E414</f>
        <v>0.0318936</v>
      </c>
      <c r="C52" s="1">
        <f>'DATOS MENSUALES'!E415</f>
        <v>0.1635876</v>
      </c>
      <c r="D52" s="1">
        <f>'DATOS MENSUALES'!E416</f>
        <v>0.1854368</v>
      </c>
      <c r="E52" s="1">
        <f>'DATOS MENSUALES'!E417</f>
        <v>0.7996075</v>
      </c>
      <c r="F52" s="1">
        <f>'DATOS MENSUALES'!E418</f>
        <v>1.9046748</v>
      </c>
      <c r="G52" s="1">
        <f>'DATOS MENSUALES'!E419</f>
        <v>2.2662288</v>
      </c>
      <c r="H52" s="1">
        <f>'DATOS MENSUALES'!E420</f>
        <v>1.251136</v>
      </c>
      <c r="I52" s="1">
        <f>'DATOS MENSUALES'!E421</f>
        <v>0.3655744</v>
      </c>
      <c r="J52" s="1">
        <f>'DATOS MENSUALES'!E422</f>
        <v>0.3184768</v>
      </c>
      <c r="K52" s="1">
        <f>'DATOS MENSUALES'!E423</f>
        <v>0.0563174</v>
      </c>
      <c r="L52" s="1">
        <f>'DATOS MENSUALES'!E424</f>
        <v>0.0342265</v>
      </c>
      <c r="M52" s="1">
        <f>'DATOS MENSUALES'!E425</f>
        <v>0.024843</v>
      </c>
      <c r="N52" s="1">
        <f t="shared" si="26"/>
        <v>7.402003199999999</v>
      </c>
      <c r="O52" s="10"/>
      <c r="P52" s="60">
        <f t="shared" si="27"/>
        <v>-0.03048857187233683</v>
      </c>
      <c r="Q52" s="60">
        <f t="shared" si="28"/>
        <v>-0.3985780851831113</v>
      </c>
      <c r="R52" s="60">
        <f t="shared" si="29"/>
        <v>-3.6286964557539676</v>
      </c>
      <c r="S52" s="60">
        <f t="shared" si="30"/>
        <v>-1.7591565816818722</v>
      </c>
      <c r="T52" s="60">
        <f t="shared" si="31"/>
        <v>0.000430144686832551</v>
      </c>
      <c r="U52" s="60">
        <f t="shared" si="31"/>
        <v>0.049207025348777834</v>
      </c>
      <c r="V52" s="60">
        <f t="shared" si="31"/>
        <v>-0.00029126508563595836</v>
      </c>
      <c r="W52" s="60">
        <f t="shared" si="31"/>
        <v>-0.2507931534368368</v>
      </c>
      <c r="X52" s="60">
        <f t="shared" si="31"/>
        <v>-0.01023372526650707</v>
      </c>
      <c r="Y52" s="60">
        <f t="shared" si="31"/>
        <v>-0.003931972589301486</v>
      </c>
      <c r="Z52" s="60">
        <f t="shared" si="31"/>
        <v>-0.0003378924352080567</v>
      </c>
      <c r="AA52" s="60">
        <f t="shared" si="31"/>
        <v>-0.00032774434985834047</v>
      </c>
      <c r="AB52" s="60">
        <f t="shared" si="31"/>
        <v>-94.86281676913015</v>
      </c>
    </row>
    <row r="53" spans="1:28" ht="12.75">
      <c r="A53" s="12" t="s">
        <v>63</v>
      </c>
      <c r="B53" s="1">
        <f>'DATOS MENSUALES'!E426</f>
        <v>0.031705</v>
      </c>
      <c r="C53" s="1">
        <f>'DATOS MENSUALES'!E427</f>
        <v>0.1141881</v>
      </c>
      <c r="D53" s="1">
        <f>'DATOS MENSUALES'!E428</f>
        <v>0.1627363</v>
      </c>
      <c r="E53" s="1">
        <f>'DATOS MENSUALES'!E429</f>
        <v>0.18209</v>
      </c>
      <c r="F53" s="1">
        <f>'DATOS MENSUALES'!E430</f>
        <v>0.7077622</v>
      </c>
      <c r="G53" s="1">
        <f>'DATOS MENSUALES'!E431</f>
        <v>0.767746</v>
      </c>
      <c r="H53" s="1">
        <f>'DATOS MENSUALES'!E432</f>
        <v>0.4838883</v>
      </c>
      <c r="I53" s="1">
        <f>'DATOS MENSUALES'!E433</f>
        <v>0.570114</v>
      </c>
      <c r="J53" s="1">
        <f>'DATOS MENSUALES'!E434</f>
        <v>0.139453</v>
      </c>
      <c r="K53" s="1">
        <f>'DATOS MENSUALES'!E435</f>
        <v>0.100777</v>
      </c>
      <c r="L53" s="1">
        <f>'DATOS MENSUALES'!E436</f>
        <v>0.0378636</v>
      </c>
      <c r="M53" s="1">
        <f>'DATOS MENSUALES'!E437</f>
        <v>0.061335</v>
      </c>
      <c r="N53" s="1">
        <f t="shared" si="26"/>
        <v>3.3596585000000005</v>
      </c>
      <c r="O53" s="10"/>
      <c r="P53" s="60">
        <f t="shared" si="27"/>
        <v>-0.03054382410430849</v>
      </c>
      <c r="Q53" s="60">
        <f t="shared" si="28"/>
        <v>-0.48435008964261134</v>
      </c>
      <c r="R53" s="60">
        <f t="shared" si="29"/>
        <v>-3.791897735619139</v>
      </c>
      <c r="S53" s="60">
        <f t="shared" si="30"/>
        <v>-6.075261252764984</v>
      </c>
      <c r="T53" s="60">
        <f t="shared" si="31"/>
        <v>-1.4103000724735046</v>
      </c>
      <c r="U53" s="60">
        <f t="shared" si="31"/>
        <v>-1.4507165174283825</v>
      </c>
      <c r="V53" s="60">
        <f t="shared" si="31"/>
        <v>-0.5791236726783958</v>
      </c>
      <c r="W53" s="60">
        <f t="shared" si="31"/>
        <v>-0.07735583979935015</v>
      </c>
      <c r="X53" s="60">
        <f t="shared" si="31"/>
        <v>-0.06216165384646717</v>
      </c>
      <c r="Y53" s="60">
        <f t="shared" si="31"/>
        <v>-0.0014573277867030688</v>
      </c>
      <c r="Z53" s="60">
        <f t="shared" si="31"/>
        <v>-0.0002876751678063064</v>
      </c>
      <c r="AA53" s="60">
        <f t="shared" si="31"/>
        <v>-3.4183904457927655E-05</v>
      </c>
      <c r="AB53" s="60">
        <f t="shared" si="31"/>
        <v>-636.7329625945815</v>
      </c>
    </row>
    <row r="54" spans="1:28" ht="12.75">
      <c r="A54" s="12" t="s">
        <v>64</v>
      </c>
      <c r="B54" s="1">
        <f>'DATOS MENSUALES'!E438</f>
        <v>0.32788</v>
      </c>
      <c r="C54" s="1">
        <f>'DATOS MENSUALES'!E439</f>
        <v>1.0199007</v>
      </c>
      <c r="D54" s="1">
        <f>'DATOS MENSUALES'!E440</f>
        <v>0.62388</v>
      </c>
      <c r="E54" s="1">
        <f>'DATOS MENSUALES'!E441</f>
        <v>2.7627345</v>
      </c>
      <c r="F54" s="1">
        <f>'DATOS MENSUALES'!E442</f>
        <v>3.1884843</v>
      </c>
      <c r="G54" s="1">
        <f>'DATOS MENSUALES'!E443</f>
        <v>2.491335</v>
      </c>
      <c r="H54" s="1">
        <f>'DATOS MENSUALES'!E444</f>
        <v>1.3154284</v>
      </c>
      <c r="I54" s="1">
        <f>'DATOS MENSUALES'!E445</f>
        <v>0.4960228</v>
      </c>
      <c r="J54" s="1">
        <f>'DATOS MENSUALES'!E446</f>
        <v>0.5576164</v>
      </c>
      <c r="K54" s="1">
        <f>'DATOS MENSUALES'!E447</f>
        <v>0.186975</v>
      </c>
      <c r="L54" s="1">
        <f>'DATOS MENSUALES'!E448</f>
        <v>0.0892997</v>
      </c>
      <c r="M54" s="1">
        <f>'DATOS MENSUALES'!E449</f>
        <v>0.0408062</v>
      </c>
      <c r="N54" s="1">
        <f t="shared" si="26"/>
        <v>13.100363000000002</v>
      </c>
      <c r="O54" s="10"/>
      <c r="P54" s="60">
        <f t="shared" si="27"/>
        <v>-4.422703095858688E-06</v>
      </c>
      <c r="Q54" s="60">
        <f t="shared" si="28"/>
        <v>0.0017445071657943999</v>
      </c>
      <c r="R54" s="60">
        <f t="shared" si="29"/>
        <v>-1.3246112193642012</v>
      </c>
      <c r="S54" s="60">
        <f t="shared" si="30"/>
        <v>0.4320087700676458</v>
      </c>
      <c r="T54" s="60">
        <f t="shared" si="31"/>
        <v>2.511553816599148</v>
      </c>
      <c r="U54" s="60">
        <f t="shared" si="31"/>
        <v>0.20700339086424355</v>
      </c>
      <c r="V54" s="60">
        <f t="shared" si="31"/>
        <v>-7.937400356970096E-09</v>
      </c>
      <c r="W54" s="60">
        <f t="shared" si="31"/>
        <v>-0.12513326892449286</v>
      </c>
      <c r="X54" s="60">
        <f t="shared" si="31"/>
        <v>1.0692426844821651E-05</v>
      </c>
      <c r="Y54" s="60">
        <f t="shared" si="31"/>
        <v>-2.007367287971018E-05</v>
      </c>
      <c r="Z54" s="60">
        <f t="shared" si="31"/>
        <v>-3.097838443542461E-06</v>
      </c>
      <c r="AA54" s="60">
        <f t="shared" si="31"/>
        <v>-0.0001487356626728284</v>
      </c>
      <c r="AB54" s="60">
        <f t="shared" si="31"/>
        <v>1.472418366404467</v>
      </c>
    </row>
    <row r="55" spans="1:28" ht="12.75">
      <c r="A55" s="12" t="s">
        <v>65</v>
      </c>
      <c r="B55" s="1">
        <f>'DATOS MENSUALES'!E450</f>
        <v>0.2307603</v>
      </c>
      <c r="C55" s="1">
        <f>'DATOS MENSUALES'!E451</f>
        <v>0.3432563</v>
      </c>
      <c r="D55" s="1">
        <f>'DATOS MENSUALES'!E452</f>
        <v>7.1544375</v>
      </c>
      <c r="E55" s="1">
        <f>'DATOS MENSUALES'!E453</f>
        <v>2.4142414</v>
      </c>
      <c r="F55" s="1">
        <f>'DATOS MENSUALES'!E454</f>
        <v>5.7976914</v>
      </c>
      <c r="G55" s="1">
        <f>'DATOS MENSUALES'!E455</f>
        <v>4.0675362</v>
      </c>
      <c r="H55" s="1">
        <f>'DATOS MENSUALES'!E456</f>
        <v>1.076101</v>
      </c>
      <c r="I55" s="1">
        <f>'DATOS MENSUALES'!E457</f>
        <v>2.710322</v>
      </c>
      <c r="J55" s="1">
        <f>'DATOS MENSUALES'!E458</f>
        <v>0.6039464</v>
      </c>
      <c r="K55" s="1">
        <f>'DATOS MENSUALES'!E459</f>
        <v>0.3214222</v>
      </c>
      <c r="L55" s="1">
        <f>'DATOS MENSUALES'!E460</f>
        <v>0.0843796</v>
      </c>
      <c r="M55" s="1">
        <f>'DATOS MENSUALES'!E461</f>
        <v>0.0403641</v>
      </c>
      <c r="N55" s="1">
        <f t="shared" si="26"/>
        <v>24.844458400000004</v>
      </c>
      <c r="O55" s="10"/>
      <c r="P55" s="60">
        <f t="shared" si="27"/>
        <v>-0.001463459835792688</v>
      </c>
      <c r="Q55" s="60">
        <f t="shared" si="28"/>
        <v>-0.17212410383928842</v>
      </c>
      <c r="R55" s="60">
        <f t="shared" si="29"/>
        <v>160.30833776451723</v>
      </c>
      <c r="S55" s="60">
        <f t="shared" si="30"/>
        <v>0.0676503108732965</v>
      </c>
      <c r="T55" s="60">
        <f t="shared" si="31"/>
        <v>62.500040535997805</v>
      </c>
      <c r="U55" s="60">
        <f t="shared" si="31"/>
        <v>10.186597523820824</v>
      </c>
      <c r="V55" s="60">
        <f t="shared" si="31"/>
        <v>-0.014053731890513866</v>
      </c>
      <c r="W55" s="60">
        <f t="shared" si="31"/>
        <v>5.03645387426035</v>
      </c>
      <c r="X55" s="60">
        <f t="shared" si="31"/>
        <v>0.00031946017944085696</v>
      </c>
      <c r="Y55" s="60">
        <f t="shared" si="31"/>
        <v>0.0012343309574271788</v>
      </c>
      <c r="Z55" s="60">
        <f t="shared" si="31"/>
        <v>-7.412260224463074E-06</v>
      </c>
      <c r="AA55" s="60">
        <f t="shared" si="31"/>
        <v>-0.00015249003457151378</v>
      </c>
      <c r="AB55" s="60">
        <f t="shared" si="31"/>
        <v>2137.5909118037102</v>
      </c>
    </row>
    <row r="56" spans="1:28" ht="12.75">
      <c r="A56" s="12" t="s">
        <v>66</v>
      </c>
      <c r="B56" s="1">
        <f>'DATOS MENSUALES'!E462</f>
        <v>0.0696714</v>
      </c>
      <c r="C56" s="1">
        <f>'DATOS MENSUALES'!E463</f>
        <v>0.2104451</v>
      </c>
      <c r="D56" s="1">
        <f>'DATOS MENSUALES'!E464</f>
        <v>4.8696392</v>
      </c>
      <c r="E56" s="1">
        <f>'DATOS MENSUALES'!E465</f>
        <v>5.1455287</v>
      </c>
      <c r="F56" s="1">
        <f>'DATOS MENSUALES'!E466</f>
        <v>9.6158205</v>
      </c>
      <c r="G56" s="1">
        <f>'DATOS MENSUALES'!E467</f>
        <v>4.2508173</v>
      </c>
      <c r="H56" s="1">
        <f>'DATOS MENSUALES'!E468</f>
        <v>5.2963078</v>
      </c>
      <c r="I56" s="1">
        <f>'DATOS MENSUALES'!E469</f>
        <v>1.0906434</v>
      </c>
      <c r="J56" s="1">
        <f>'DATOS MENSUALES'!E470</f>
        <v>0.396568</v>
      </c>
      <c r="K56" s="1">
        <f>'DATOS MENSUALES'!E471</f>
        <v>0.112035</v>
      </c>
      <c r="L56" s="1">
        <f>'DATOS MENSUALES'!E472</f>
        <v>0.2969498</v>
      </c>
      <c r="M56" s="1">
        <f>'DATOS MENSUALES'!E473</f>
        <v>0.0058135</v>
      </c>
      <c r="N56" s="1">
        <f t="shared" si="26"/>
        <v>31.360239699999997</v>
      </c>
      <c r="O56" s="10"/>
      <c r="P56" s="60">
        <f t="shared" si="27"/>
        <v>-0.020711496665527112</v>
      </c>
      <c r="Q56" s="60">
        <f t="shared" si="28"/>
        <v>-0.3271891655105631</v>
      </c>
      <c r="R56" s="60">
        <f t="shared" si="29"/>
        <v>31.182169687733758</v>
      </c>
      <c r="S56" s="60">
        <f t="shared" si="30"/>
        <v>30.922242715237097</v>
      </c>
      <c r="T56" s="60">
        <f t="shared" si="31"/>
        <v>472.11635884338364</v>
      </c>
      <c r="U56" s="60">
        <f t="shared" si="31"/>
        <v>12.99500835903115</v>
      </c>
      <c r="V56" s="60">
        <f t="shared" si="31"/>
        <v>62.991803146120574</v>
      </c>
      <c r="W56" s="60">
        <f t="shared" si="31"/>
        <v>0.0008423817028378015</v>
      </c>
      <c r="X56" s="60">
        <f t="shared" si="31"/>
        <v>-0.0026866535088854197</v>
      </c>
      <c r="Y56" s="60">
        <f t="shared" si="31"/>
        <v>-0.001064878546136802</v>
      </c>
      <c r="Z56" s="60">
        <f t="shared" si="31"/>
        <v>0.007197160854045541</v>
      </c>
      <c r="AA56" s="60">
        <f t="shared" si="31"/>
        <v>-0.0006809127898308174</v>
      </c>
      <c r="AB56" s="60">
        <f t="shared" si="31"/>
        <v>7298.596940158331</v>
      </c>
    </row>
    <row r="57" spans="1:28" ht="12.75">
      <c r="A57" s="12" t="s">
        <v>67</v>
      </c>
      <c r="B57" s="1">
        <f>'DATOS MENSUALES'!E474</f>
        <v>1.055296</v>
      </c>
      <c r="C57" s="1">
        <f>'DATOS MENSUALES'!E475</f>
        <v>0.7657875</v>
      </c>
      <c r="D57" s="1">
        <f>'DATOS MENSUALES'!E476</f>
        <v>0.3374784</v>
      </c>
      <c r="E57" s="1">
        <f>'DATOS MENSUALES'!E477</f>
        <v>0.3698217</v>
      </c>
      <c r="F57" s="1">
        <f>'DATOS MENSUALES'!E478</f>
        <v>0.5484016</v>
      </c>
      <c r="G57" s="1">
        <f>'DATOS MENSUALES'!E479</f>
        <v>0.543252</v>
      </c>
      <c r="H57" s="1">
        <f>'DATOS MENSUALES'!E480</f>
        <v>0.659078</v>
      </c>
      <c r="I57" s="1">
        <f>'DATOS MENSUALES'!E481</f>
        <v>0.553242</v>
      </c>
      <c r="J57" s="1">
        <f>'DATOS MENSUALES'!E482</f>
        <v>0.292608</v>
      </c>
      <c r="K57" s="1">
        <f>'DATOS MENSUALES'!E483</f>
        <v>0.0810214</v>
      </c>
      <c r="L57" s="1">
        <f>'DATOS MENSUALES'!E484</f>
        <v>0.1251026</v>
      </c>
      <c r="M57" s="1">
        <f>'DATOS MENSUALES'!E485</f>
        <v>0.103873</v>
      </c>
      <c r="N57" s="1">
        <f t="shared" si="26"/>
        <v>5.4349622</v>
      </c>
      <c r="O57" s="10"/>
      <c r="P57" s="60">
        <f t="shared" si="27"/>
        <v>0.35942761393601014</v>
      </c>
      <c r="Q57" s="60">
        <f t="shared" si="28"/>
        <v>-0.002391712325858325</v>
      </c>
      <c r="R57" s="60">
        <f t="shared" si="29"/>
        <v>-2.6546634738508916</v>
      </c>
      <c r="S57" s="60">
        <f t="shared" si="30"/>
        <v>-4.386420532613242</v>
      </c>
      <c r="T57" s="60">
        <f t="shared" si="31"/>
        <v>-2.1010192560454772</v>
      </c>
      <c r="U57" s="60">
        <f t="shared" si="31"/>
        <v>-2.4962595819339732</v>
      </c>
      <c r="V57" s="60">
        <f t="shared" si="31"/>
        <v>-0.2853388853857044</v>
      </c>
      <c r="W57" s="60">
        <f t="shared" si="31"/>
        <v>-0.08691383437023745</v>
      </c>
      <c r="X57" s="60">
        <f t="shared" si="31"/>
        <v>-0.014344982746536086</v>
      </c>
      <c r="Y57" s="60">
        <f t="shared" si="31"/>
        <v>-0.002359599090698409</v>
      </c>
      <c r="Z57" s="60">
        <f t="shared" si="31"/>
        <v>9.562270982982008E-06</v>
      </c>
      <c r="AA57" s="60">
        <f t="shared" si="31"/>
        <v>1.0252833204343545E-06</v>
      </c>
      <c r="AB57" s="60">
        <f t="shared" si="31"/>
        <v>-278.1568705149703</v>
      </c>
    </row>
    <row r="58" spans="1:28" ht="12.75">
      <c r="A58" s="12" t="s">
        <v>68</v>
      </c>
      <c r="B58" s="1">
        <f>'DATOS MENSUALES'!E486</f>
        <v>0.0239212</v>
      </c>
      <c r="C58" s="1">
        <f>'DATOS MENSUALES'!E487</f>
        <v>0.0934248</v>
      </c>
      <c r="D58" s="1">
        <f>'DATOS MENSUALES'!E488</f>
        <v>0.0627245</v>
      </c>
      <c r="E58" s="1">
        <f>'DATOS MENSUALES'!E489</f>
        <v>0.0532</v>
      </c>
      <c r="F58" s="1">
        <f>'DATOS MENSUALES'!E490</f>
        <v>0.0568989</v>
      </c>
      <c r="G58" s="1">
        <f>'DATOS MENSUALES'!E491</f>
        <v>0.1681656</v>
      </c>
      <c r="H58" s="1">
        <f>'DATOS MENSUALES'!E492</f>
        <v>0.3839502</v>
      </c>
      <c r="I58" s="1">
        <f>'DATOS MENSUALES'!E493</f>
        <v>0.424952</v>
      </c>
      <c r="J58" s="1">
        <f>'DATOS MENSUALES'!E494</f>
        <v>0.21084</v>
      </c>
      <c r="K58" s="1">
        <f>'DATOS MENSUALES'!E495</f>
        <v>0.0596365</v>
      </c>
      <c r="L58" s="1">
        <f>'DATOS MENSUALES'!E496</f>
        <v>0.0016212</v>
      </c>
      <c r="M58" s="1">
        <f>'DATOS MENSUALES'!E497</f>
        <v>0.0630747</v>
      </c>
      <c r="N58" s="1">
        <f t="shared" si="26"/>
        <v>1.6024096</v>
      </c>
      <c r="O58" s="10"/>
      <c r="P58" s="60">
        <f t="shared" si="27"/>
        <v>-0.032882830252444095</v>
      </c>
      <c r="Q58" s="60">
        <f t="shared" si="28"/>
        <v>-0.5237917840833076</v>
      </c>
      <c r="R58" s="60">
        <f t="shared" si="29"/>
        <v>-4.569277258630704</v>
      </c>
      <c r="S58" s="60">
        <f t="shared" si="30"/>
        <v>-7.455751713297816</v>
      </c>
      <c r="T58" s="60">
        <f t="shared" si="31"/>
        <v>-5.566774572368262</v>
      </c>
      <c r="U58" s="60">
        <f t="shared" si="31"/>
        <v>-5.192258127861362</v>
      </c>
      <c r="V58" s="60">
        <f t="shared" si="31"/>
        <v>-0.8134020079986746</v>
      </c>
      <c r="W58" s="60">
        <f t="shared" si="31"/>
        <v>-0.18641251064760406</v>
      </c>
      <c r="X58" s="60">
        <f t="shared" si="31"/>
        <v>-0.03424765274166171</v>
      </c>
      <c r="Y58" s="60">
        <f t="shared" si="31"/>
        <v>-0.003689097019617628</v>
      </c>
      <c r="Z58" s="60">
        <f t="shared" si="31"/>
        <v>-0.0010692217173265692</v>
      </c>
      <c r="AA58" s="60">
        <f t="shared" si="31"/>
        <v>-2.8976091036349098E-05</v>
      </c>
      <c r="AB58" s="60">
        <f t="shared" si="31"/>
        <v>-1112.0308846408122</v>
      </c>
    </row>
    <row r="59" spans="1:28" ht="12.75">
      <c r="A59" s="12" t="s">
        <v>69</v>
      </c>
      <c r="B59" s="1">
        <f>'DATOS MENSUALES'!E498</f>
        <v>0.05733</v>
      </c>
      <c r="C59" s="1">
        <f>'DATOS MENSUALES'!E499</f>
        <v>0.0413868</v>
      </c>
      <c r="D59" s="1">
        <f>'DATOS MENSUALES'!E500</f>
        <v>1.0146736</v>
      </c>
      <c r="E59" s="1">
        <f>'DATOS MENSUALES'!E501</f>
        <v>1.8416195</v>
      </c>
      <c r="F59" s="1">
        <f>'DATOS MENSUALES'!E502</f>
        <v>0.9680055</v>
      </c>
      <c r="G59" s="1">
        <f>'DATOS MENSUALES'!E503</f>
        <v>0.8556084</v>
      </c>
      <c r="H59" s="1">
        <f>'DATOS MENSUALES'!E504</f>
        <v>0.6669405</v>
      </c>
      <c r="I59" s="1">
        <f>'DATOS MENSUALES'!E505</f>
        <v>0.1625778</v>
      </c>
      <c r="J59" s="1">
        <f>'DATOS MENSUALES'!E506</f>
        <v>0.1983018</v>
      </c>
      <c r="K59" s="1">
        <f>'DATOS MENSUALES'!E507</f>
        <v>0.0542812</v>
      </c>
      <c r="L59" s="1">
        <f>'DATOS MENSUALES'!E508</f>
        <v>0.0049152</v>
      </c>
      <c r="M59" s="1">
        <f>'DATOS MENSUALES'!E509</f>
        <v>0.1176327</v>
      </c>
      <c r="N59" s="1">
        <f t="shared" si="26"/>
        <v>5.9832730000000005</v>
      </c>
      <c r="O59" s="10"/>
      <c r="P59" s="60">
        <f t="shared" si="27"/>
        <v>-0.02363114675901083</v>
      </c>
      <c r="Q59" s="60">
        <f t="shared" si="28"/>
        <v>-0.6319224869698388</v>
      </c>
      <c r="R59" s="60">
        <f t="shared" si="29"/>
        <v>-0.3540588322101931</v>
      </c>
      <c r="S59" s="60">
        <f t="shared" si="30"/>
        <v>-0.004504981009739778</v>
      </c>
      <c r="T59" s="60">
        <f t="shared" si="31"/>
        <v>-0.6386831447616097</v>
      </c>
      <c r="U59" s="60">
        <f t="shared" si="31"/>
        <v>-1.1384661505038436</v>
      </c>
      <c r="V59" s="60">
        <f t="shared" si="31"/>
        <v>-0.27523723824492713</v>
      </c>
      <c r="W59" s="60">
        <f t="shared" si="31"/>
        <v>-0.5793066118212012</v>
      </c>
      <c r="X59" s="60">
        <f t="shared" si="31"/>
        <v>-0.03836961086691937</v>
      </c>
      <c r="Y59" s="60">
        <f t="shared" si="31"/>
        <v>-0.004086121116380273</v>
      </c>
      <c r="Z59" s="60">
        <f t="shared" si="31"/>
        <v>-0.0009691852754388285</v>
      </c>
      <c r="AA59" s="60">
        <f t="shared" si="31"/>
        <v>1.3554947742800664E-05</v>
      </c>
      <c r="AB59" s="60">
        <f t="shared" si="31"/>
        <v>-213.78663195362088</v>
      </c>
    </row>
    <row r="60" spans="1:28" ht="12.75">
      <c r="A60" s="12" t="s">
        <v>70</v>
      </c>
      <c r="B60" s="1">
        <f>'DATOS MENSUALES'!E510</f>
        <v>0.1150912</v>
      </c>
      <c r="C60" s="1">
        <f>'DATOS MENSUALES'!E511</f>
        <v>1.3197041</v>
      </c>
      <c r="D60" s="1">
        <f>'DATOS MENSUALES'!E512</f>
        <v>0.8450208</v>
      </c>
      <c r="E60" s="1">
        <f>'DATOS MENSUALES'!E513</f>
        <v>0.6172122</v>
      </c>
      <c r="F60" s="1">
        <f>'DATOS MENSUALES'!E514</f>
        <v>0.223712</v>
      </c>
      <c r="G60" s="1">
        <f>'DATOS MENSUALES'!E515</f>
        <v>0.5489316</v>
      </c>
      <c r="H60" s="1">
        <f>'DATOS MENSUALES'!E516</f>
        <v>0.8842075</v>
      </c>
      <c r="I60" s="1">
        <f>'DATOS MENSUALES'!E517</f>
        <v>2.684024</v>
      </c>
      <c r="J60" s="1">
        <f>'DATOS MENSUALES'!E518</f>
        <v>0.524736</v>
      </c>
      <c r="K60" s="1">
        <f>'DATOS MENSUALES'!E519</f>
        <v>0.0871137</v>
      </c>
      <c r="L60" s="1">
        <f>'DATOS MENSUALES'!E520</f>
        <v>0.0136756</v>
      </c>
      <c r="M60" s="1">
        <f>'DATOS MENSUALES'!E521</f>
        <v>0.0092732</v>
      </c>
      <c r="N60" s="1">
        <f t="shared" si="26"/>
        <v>7.872701899999999</v>
      </c>
      <c r="O60" s="10"/>
      <c r="P60" s="60">
        <f t="shared" si="27"/>
        <v>-0.012041010720290669</v>
      </c>
      <c r="Q60" s="60">
        <f t="shared" si="28"/>
        <v>0.0741855743640374</v>
      </c>
      <c r="R60" s="60">
        <f t="shared" si="29"/>
        <v>-0.6747485475957594</v>
      </c>
      <c r="S60" s="60">
        <f t="shared" si="30"/>
        <v>-2.683095818114391</v>
      </c>
      <c r="T60" s="60">
        <f t="shared" si="31"/>
        <v>-4.138199100234582</v>
      </c>
      <c r="U60" s="60">
        <f t="shared" si="31"/>
        <v>-2.4650362505296712</v>
      </c>
      <c r="V60" s="60">
        <f t="shared" si="31"/>
        <v>-0.08130410451840701</v>
      </c>
      <c r="W60" s="60">
        <f t="shared" si="31"/>
        <v>4.808184710697723</v>
      </c>
      <c r="X60" s="60">
        <f t="shared" si="31"/>
        <v>-1.2772345453455823E-06</v>
      </c>
      <c r="Y60" s="60">
        <f t="shared" si="31"/>
        <v>-0.002050259301987408</v>
      </c>
      <c r="Z60" s="60">
        <f t="shared" si="31"/>
        <v>-0.0007339124875030234</v>
      </c>
      <c r="AA60" s="60">
        <f t="shared" si="31"/>
        <v>-0.0006036986947048351</v>
      </c>
      <c r="AB60" s="60">
        <f t="shared" si="31"/>
        <v>-68.4182576316543</v>
      </c>
    </row>
    <row r="61" spans="1:28" ht="12.75">
      <c r="A61" s="12" t="s">
        <v>71</v>
      </c>
      <c r="B61" s="1">
        <f>'DATOS MENSUALES'!E522</f>
        <v>0.029585</v>
      </c>
      <c r="C61" s="1">
        <f>'DATOS MENSUALES'!E523</f>
        <v>1.6841323</v>
      </c>
      <c r="D61" s="1">
        <f>'DATOS MENSUALES'!E524</f>
        <v>2.6663424</v>
      </c>
      <c r="E61" s="1">
        <f>'DATOS MENSUALES'!E525</f>
        <v>1.3728</v>
      </c>
      <c r="F61" s="1">
        <f>'DATOS MENSUALES'!E526</f>
        <v>0.8502983</v>
      </c>
      <c r="G61" s="1">
        <f>'DATOS MENSUALES'!E527</f>
        <v>0.4933438</v>
      </c>
      <c r="H61" s="1">
        <f>'DATOS MENSUALES'!E528</f>
        <v>1.4459735</v>
      </c>
      <c r="I61" s="1">
        <f>'DATOS MENSUALES'!E529</f>
        <v>1.61533</v>
      </c>
      <c r="J61" s="1">
        <f>'DATOS MENSUALES'!E530</f>
        <v>0.825484</v>
      </c>
      <c r="K61" s="1">
        <f>'DATOS MENSUALES'!E531</f>
        <v>0.168168</v>
      </c>
      <c r="L61" s="1">
        <f>'DATOS MENSUALES'!E532</f>
        <v>0.0386</v>
      </c>
      <c r="M61" s="1">
        <f>'DATOS MENSUALES'!E533</f>
        <v>0.1817674</v>
      </c>
      <c r="N61" s="1">
        <f t="shared" si="26"/>
        <v>11.3718247</v>
      </c>
      <c r="O61" s="10"/>
      <c r="P61" s="60">
        <f t="shared" si="27"/>
        <v>-0.03116949814442336</v>
      </c>
      <c r="Q61" s="60">
        <f t="shared" si="28"/>
        <v>0.4830206169972828</v>
      </c>
      <c r="R61" s="60">
        <f t="shared" si="29"/>
        <v>0.8418346277486285</v>
      </c>
      <c r="S61" s="60">
        <f t="shared" si="30"/>
        <v>-0.25481207407795287</v>
      </c>
      <c r="T61" s="60">
        <f t="shared" si="31"/>
        <v>-0.9379963739806219</v>
      </c>
      <c r="U61" s="60">
        <f t="shared" si="31"/>
        <v>-2.78204046936607</v>
      </c>
      <c r="V61" s="60">
        <f t="shared" si="31"/>
        <v>0.002124318301291387</v>
      </c>
      <c r="W61" s="60">
        <f t="shared" si="31"/>
        <v>0.23732563008441238</v>
      </c>
      <c r="X61" s="60">
        <f t="shared" si="31"/>
        <v>0.02436331341483387</v>
      </c>
      <c r="Y61" s="60">
        <f t="shared" si="31"/>
        <v>-9.723741808181898E-05</v>
      </c>
      <c r="Z61" s="60">
        <f t="shared" si="31"/>
        <v>-0.00027815489024839493</v>
      </c>
      <c r="AA61" s="60">
        <f t="shared" si="31"/>
        <v>0.0006809604960294562</v>
      </c>
      <c r="AB61" s="60">
        <f t="shared" si="31"/>
        <v>-0.2063032816230941</v>
      </c>
    </row>
    <row r="62" spans="1:28" ht="12.75">
      <c r="A62" s="12" t="s">
        <v>72</v>
      </c>
      <c r="B62" s="1">
        <f>'DATOS MENSUALES'!E534</f>
        <v>0.0311922</v>
      </c>
      <c r="C62" s="1">
        <f>'DATOS MENSUALES'!E535</f>
        <v>1.618996</v>
      </c>
      <c r="D62" s="1">
        <f>'DATOS MENSUALES'!E536</f>
        <v>1.8860904</v>
      </c>
      <c r="E62" s="1">
        <f>'DATOS MENSUALES'!E537</f>
        <v>2.8940135</v>
      </c>
      <c r="F62" s="1">
        <f>'DATOS MENSUALES'!E538</f>
        <v>3.937625</v>
      </c>
      <c r="G62" s="1">
        <f>'DATOS MENSUALES'!E539</f>
        <v>1.9088692</v>
      </c>
      <c r="H62" s="1">
        <f>'DATOS MENSUALES'!E540</f>
        <v>1.0590076</v>
      </c>
      <c r="I62" s="1">
        <f>'DATOS MENSUALES'!E541</f>
        <v>0.9103186</v>
      </c>
      <c r="J62" s="1">
        <f>'DATOS MENSUALES'!E542</f>
        <v>0.7734253</v>
      </c>
      <c r="K62" s="1">
        <f>'DATOS MENSUALES'!E543</f>
        <v>0.1536777</v>
      </c>
      <c r="L62" s="1">
        <f>'DATOS MENSUALES'!E544</f>
        <v>0.0495238</v>
      </c>
      <c r="M62" s="1">
        <f>'DATOS MENSUALES'!E545</f>
        <v>0.029722</v>
      </c>
      <c r="N62" s="1">
        <f t="shared" si="26"/>
        <v>15.252461299999997</v>
      </c>
      <c r="O62" s="10"/>
      <c r="P62" s="60">
        <f t="shared" si="27"/>
        <v>-0.03069439133827234</v>
      </c>
      <c r="Q62" s="60">
        <f t="shared" si="28"/>
        <v>0.37243397872779727</v>
      </c>
      <c r="R62" s="60">
        <f t="shared" si="29"/>
        <v>0.004408783381530131</v>
      </c>
      <c r="S62" s="60">
        <f t="shared" si="30"/>
        <v>0.6984230441116716</v>
      </c>
      <c r="T62" s="60">
        <f t="shared" si="31"/>
        <v>9.373071735272646</v>
      </c>
      <c r="U62" s="60">
        <f t="shared" si="31"/>
        <v>7.499992659419953E-07</v>
      </c>
      <c r="V62" s="60">
        <f t="shared" si="31"/>
        <v>-0.01725663168408128</v>
      </c>
      <c r="W62" s="60">
        <f t="shared" si="31"/>
        <v>-0.0006334376183195812</v>
      </c>
      <c r="X62" s="60">
        <f t="shared" si="31"/>
        <v>0.013454008588918046</v>
      </c>
      <c r="Y62" s="60">
        <f t="shared" si="31"/>
        <v>-0.0002211681430001918</v>
      </c>
      <c r="Z62" s="60">
        <f t="shared" si="31"/>
        <v>-0.00016057677320191344</v>
      </c>
      <c r="AA62" s="60">
        <f t="shared" si="31"/>
        <v>-0.00026297336357745596</v>
      </c>
      <c r="AB62" s="60">
        <f t="shared" si="31"/>
        <v>35.60326412312334</v>
      </c>
    </row>
    <row r="63" spans="1:28" ht="12.75">
      <c r="A63" s="12" t="s">
        <v>73</v>
      </c>
      <c r="B63" s="1">
        <f>'DATOS MENSUALES'!E546</f>
        <v>0.0339888</v>
      </c>
      <c r="C63" s="1">
        <f>'DATOS MENSUALES'!E547</f>
        <v>0.0957696</v>
      </c>
      <c r="D63" s="1">
        <f>'DATOS MENSUALES'!E548</f>
        <v>0.4932117</v>
      </c>
      <c r="E63" s="1">
        <f>'DATOS MENSUALES'!E549</f>
        <v>0.7718032</v>
      </c>
      <c r="F63" s="1">
        <f>'DATOS MENSUALES'!E550</f>
        <v>1.7376112</v>
      </c>
      <c r="G63" s="1">
        <f>'DATOS MENSUALES'!E551</f>
        <v>1.4767623</v>
      </c>
      <c r="H63" s="1">
        <f>'DATOS MENSUALES'!E552</f>
        <v>0.666832</v>
      </c>
      <c r="I63" s="1">
        <f>'DATOS MENSUALES'!E553</f>
        <v>0.3946148</v>
      </c>
      <c r="J63" s="1">
        <f>'DATOS MENSUALES'!E554</f>
        <v>0.1298118</v>
      </c>
      <c r="K63" s="1">
        <f>'DATOS MENSUALES'!E555</f>
        <v>0.0594432</v>
      </c>
      <c r="L63" s="1">
        <f>'DATOS MENSUALES'!E556</f>
        <v>0.0263547</v>
      </c>
      <c r="M63" s="1">
        <f>'DATOS MENSUALES'!E557</f>
        <v>0.1431635</v>
      </c>
      <c r="N63" s="1">
        <f t="shared" si="26"/>
        <v>6.029366799999999</v>
      </c>
      <c r="O63" s="10"/>
      <c r="P63" s="60">
        <f t="shared" si="27"/>
        <v>-0.02987923775659256</v>
      </c>
      <c r="Q63" s="60">
        <f t="shared" si="28"/>
        <v>-0.5192341903429091</v>
      </c>
      <c r="R63" s="60">
        <f t="shared" si="29"/>
        <v>-1.855903729526466</v>
      </c>
      <c r="S63" s="60">
        <f t="shared" si="30"/>
        <v>-1.8835318717858887</v>
      </c>
      <c r="T63" s="60">
        <f t="shared" si="31"/>
        <v>-0.0007679892499856457</v>
      </c>
      <c r="U63" s="60">
        <f t="shared" si="31"/>
        <v>-0.0756984011388423</v>
      </c>
      <c r="V63" s="60">
        <f t="shared" si="31"/>
        <v>-0.2753749892866523</v>
      </c>
      <c r="W63" s="60">
        <f t="shared" si="31"/>
        <v>-0.21771700867110153</v>
      </c>
      <c r="X63" s="60">
        <f t="shared" si="31"/>
        <v>-0.06681174184364623</v>
      </c>
      <c r="Y63" s="60">
        <f t="shared" si="31"/>
        <v>-0.003702959566160325</v>
      </c>
      <c r="Z63" s="60">
        <f t="shared" si="31"/>
        <v>-0.0004658918540985628</v>
      </c>
      <c r="AA63" s="60">
        <f t="shared" si="31"/>
        <v>0.00012036410121098911</v>
      </c>
      <c r="AB63" s="60">
        <f t="shared" si="31"/>
        <v>-208.88058189580303</v>
      </c>
    </row>
    <row r="64" spans="1:28" ht="12.75">
      <c r="A64" s="12" t="s">
        <v>74</v>
      </c>
      <c r="B64" s="1">
        <f>'DATOS MENSUALES'!E558</f>
        <v>0.1221477</v>
      </c>
      <c r="C64" s="1">
        <f>'DATOS MENSUALES'!E559</f>
        <v>0.395976</v>
      </c>
      <c r="D64" s="1">
        <f>'DATOS MENSUALES'!E560</f>
        <v>0.3338136</v>
      </c>
      <c r="E64" s="1">
        <f>'DATOS MENSUALES'!E561</f>
        <v>1.3622848</v>
      </c>
      <c r="F64" s="1">
        <f>'DATOS MENSUALES'!E562</f>
        <v>2.4359335</v>
      </c>
      <c r="G64" s="1">
        <f>'DATOS MENSUALES'!E563</f>
        <v>1.002972</v>
      </c>
      <c r="H64" s="1">
        <f>'DATOS MENSUALES'!E564</f>
        <v>1.5015187</v>
      </c>
      <c r="I64" s="1">
        <f>'DATOS MENSUALES'!E565</f>
        <v>0.5939946</v>
      </c>
      <c r="J64" s="1">
        <f>'DATOS MENSUALES'!E566</f>
        <v>0.2365791</v>
      </c>
      <c r="K64" s="1">
        <f>'DATOS MENSUALES'!E567</f>
        <v>0.1160537</v>
      </c>
      <c r="L64" s="1">
        <f>'DATOS MENSUALES'!E568</f>
        <v>0.0216742</v>
      </c>
      <c r="M64" s="1">
        <f>'DATOS MENSUALES'!E569</f>
        <v>0.1300065</v>
      </c>
      <c r="N64" s="1">
        <f t="shared" si="26"/>
        <v>8.2529544</v>
      </c>
      <c r="O64" s="10"/>
      <c r="P64" s="60">
        <f t="shared" si="27"/>
        <v>-0.010962776001807827</v>
      </c>
      <c r="Q64" s="60">
        <f t="shared" si="28"/>
        <v>-0.12767673228253773</v>
      </c>
      <c r="R64" s="60">
        <f t="shared" si="29"/>
        <v>-2.675798046981195</v>
      </c>
      <c r="S64" s="60">
        <f t="shared" si="30"/>
        <v>-0.26770254548139155</v>
      </c>
      <c r="T64" s="60">
        <f t="shared" si="31"/>
        <v>0.22336744717377263</v>
      </c>
      <c r="U64" s="60">
        <f t="shared" si="31"/>
        <v>-0.7212796035023741</v>
      </c>
      <c r="V64" s="60">
        <f t="shared" si="31"/>
        <v>0.006239211860263453</v>
      </c>
      <c r="W64" s="60">
        <f t="shared" si="31"/>
        <v>-0.06506464736780981</v>
      </c>
      <c r="X64" s="60">
        <f t="shared" si="31"/>
        <v>-0.02673270819196028</v>
      </c>
      <c r="Y64" s="60">
        <f t="shared" si="31"/>
        <v>-0.0009440404903480823</v>
      </c>
      <c r="Z64" s="60">
        <f t="shared" si="31"/>
        <v>-0.0005554752425579973</v>
      </c>
      <c r="AA64" s="60">
        <f t="shared" si="31"/>
        <v>4.7505095900168916E-05</v>
      </c>
      <c r="AB64" s="60">
        <f t="shared" si="31"/>
        <v>-51.05465576951356</v>
      </c>
    </row>
    <row r="65" spans="1:28" ht="12.75">
      <c r="A65" s="12" t="s">
        <v>75</v>
      </c>
      <c r="B65" s="1">
        <f>'DATOS MENSUALES'!E570</f>
        <v>0.4509937</v>
      </c>
      <c r="C65" s="1">
        <f>'DATOS MENSUALES'!E571</f>
        <v>1.24736</v>
      </c>
      <c r="D65" s="1">
        <f>'DATOS MENSUALES'!E572</f>
        <v>3.2540052</v>
      </c>
      <c r="E65" s="1">
        <f>'DATOS MENSUALES'!E573</f>
        <v>6.164968</v>
      </c>
      <c r="F65" s="1">
        <f>'DATOS MENSUALES'!E574</f>
        <v>2.6271648</v>
      </c>
      <c r="G65" s="1">
        <f>'DATOS MENSUALES'!E575</f>
        <v>0.7052179</v>
      </c>
      <c r="H65" s="1">
        <f>'DATOS MENSUALES'!E576</f>
        <v>0.8738224</v>
      </c>
      <c r="I65" s="1">
        <f>'DATOS MENSUALES'!E577</f>
        <v>1.0053175</v>
      </c>
      <c r="J65" s="1">
        <f>'DATOS MENSUALES'!E578</f>
        <v>2.098965</v>
      </c>
      <c r="K65" s="1">
        <f>'DATOS MENSUALES'!E579</f>
        <v>1.6834079</v>
      </c>
      <c r="L65" s="1">
        <f>'DATOS MENSUALES'!E580</f>
        <v>0.180455</v>
      </c>
      <c r="M65" s="1">
        <f>'DATOS MENSUALES'!E581</f>
        <v>0.037442</v>
      </c>
      <c r="N65" s="1">
        <f t="shared" si="26"/>
        <v>20.329119399999996</v>
      </c>
      <c r="O65" s="10"/>
      <c r="P65" s="60">
        <f t="shared" si="27"/>
        <v>0.0012147383695210769</v>
      </c>
      <c r="Q65" s="60">
        <f t="shared" si="28"/>
        <v>0.04208616139794508</v>
      </c>
      <c r="R65" s="60">
        <f t="shared" si="29"/>
        <v>3.594852353587596</v>
      </c>
      <c r="S65" s="60">
        <f t="shared" si="30"/>
        <v>71.89743207557778</v>
      </c>
      <c r="T65" s="60">
        <f t="shared" si="31"/>
        <v>0.5081254396050814</v>
      </c>
      <c r="U65" s="60">
        <f t="shared" si="31"/>
        <v>-1.7046299773357008</v>
      </c>
      <c r="V65" s="60">
        <f t="shared" si="31"/>
        <v>-0.08729248824191403</v>
      </c>
      <c r="W65" s="60">
        <f t="shared" si="31"/>
        <v>7.578199621398968E-07</v>
      </c>
      <c r="X65" s="60">
        <f t="shared" si="31"/>
        <v>3.821140009538829</v>
      </c>
      <c r="Y65" s="60">
        <f t="shared" si="31"/>
        <v>3.17169865188324</v>
      </c>
      <c r="Z65" s="60">
        <f t="shared" si="31"/>
        <v>0.0004490625372261634</v>
      </c>
      <c r="AA65" s="60">
        <f t="shared" si="31"/>
        <v>-0.0001789048729816305</v>
      </c>
      <c r="AB65" s="60">
        <f t="shared" si="31"/>
        <v>585.6222635700387</v>
      </c>
    </row>
    <row r="66" spans="1:28" ht="12.75">
      <c r="A66" s="12" t="s">
        <v>76</v>
      </c>
      <c r="B66" s="1">
        <f>'DATOS MENSUALES'!E582</f>
        <v>0.4176292</v>
      </c>
      <c r="C66" s="1">
        <f>'DATOS MENSUALES'!E583</f>
        <v>2.4132996</v>
      </c>
      <c r="D66" s="1">
        <f>'DATOS MENSUALES'!E584</f>
        <v>0.521626</v>
      </c>
      <c r="E66" s="1">
        <f>'DATOS MENSUALES'!E585</f>
        <v>0.4441696</v>
      </c>
      <c r="F66" s="1">
        <f>'DATOS MENSUALES'!E586</f>
        <v>0.1897247</v>
      </c>
      <c r="G66" s="1">
        <f>'DATOS MENSUALES'!E587</f>
        <v>0.3310872</v>
      </c>
      <c r="H66" s="1">
        <f>'DATOS MENSUALES'!E588</f>
        <v>1.2920529</v>
      </c>
      <c r="I66" s="1">
        <f>'DATOS MENSUALES'!E589</f>
        <v>0.5538863</v>
      </c>
      <c r="J66" s="1">
        <f>'DATOS MENSUALES'!E590</f>
        <v>0.3045168</v>
      </c>
      <c r="K66" s="1">
        <f>'DATOS MENSUALES'!E591</f>
        <v>0.05418</v>
      </c>
      <c r="L66" s="1">
        <f>'DATOS MENSUALES'!E592</f>
        <v>0.0095728</v>
      </c>
      <c r="M66" s="1">
        <f>'DATOS MENSUALES'!E593</f>
        <v>0.0307086</v>
      </c>
      <c r="N66" s="1">
        <f t="shared" si="26"/>
        <v>6.5624537</v>
      </c>
      <c r="O66" s="10"/>
      <c r="P66" s="60">
        <f t="shared" si="27"/>
        <v>0.000394391441856757</v>
      </c>
      <c r="Q66" s="60">
        <f t="shared" si="28"/>
        <v>3.4688707395444003</v>
      </c>
      <c r="R66" s="60">
        <f t="shared" si="29"/>
        <v>-1.7301227741075285</v>
      </c>
      <c r="S66" s="60">
        <f t="shared" si="30"/>
        <v>-3.8154821427795205</v>
      </c>
      <c r="T66" s="60">
        <f t="shared" si="31"/>
        <v>-4.406614183463804</v>
      </c>
      <c r="U66" s="60">
        <f t="shared" si="31"/>
        <v>-3.8602612709113395</v>
      </c>
      <c r="V66" s="60">
        <f t="shared" si="31"/>
        <v>-1.6329588919299804E-05</v>
      </c>
      <c r="W66" s="60">
        <f t="shared" si="31"/>
        <v>-0.08653512724610578</v>
      </c>
      <c r="X66" s="60">
        <f t="shared" si="31"/>
        <v>-0.012337447307550578</v>
      </c>
      <c r="Y66" s="60">
        <f t="shared" si="31"/>
        <v>-0.004093885687536076</v>
      </c>
      <c r="Z66" s="60">
        <f t="shared" si="31"/>
        <v>-0.0008386820634651658</v>
      </c>
      <c r="AA66" s="60">
        <f t="shared" si="31"/>
        <v>-0.00025101059134879824</v>
      </c>
      <c r="AB66" s="60">
        <f t="shared" si="31"/>
        <v>-157.48628644879895</v>
      </c>
    </row>
    <row r="67" spans="1:28" ht="12.75">
      <c r="A67" s="12" t="s">
        <v>77</v>
      </c>
      <c r="B67" s="1">
        <f>'DATOS MENSUALES'!E594</f>
        <v>0.039485</v>
      </c>
      <c r="C67" s="1">
        <f>'DATOS MENSUALES'!E595</f>
        <v>4.4910528</v>
      </c>
      <c r="D67" s="1">
        <f>'DATOS MENSUALES'!E596</f>
        <v>12.7645</v>
      </c>
      <c r="E67" s="1">
        <f>'DATOS MENSUALES'!E597</f>
        <v>3.3404136</v>
      </c>
      <c r="F67" s="1">
        <f>'DATOS MENSUALES'!E598</f>
        <v>2.9113084</v>
      </c>
      <c r="G67" s="1">
        <f>'DATOS MENSUALES'!E599</f>
        <v>0.5617764</v>
      </c>
      <c r="H67" s="1">
        <f>'DATOS MENSUALES'!E600</f>
        <v>0.9927218</v>
      </c>
      <c r="I67" s="1">
        <f>'DATOS MENSUALES'!E601</f>
        <v>0.56021</v>
      </c>
      <c r="J67" s="1">
        <f>'DATOS MENSUALES'!E602</f>
        <v>0.1873795</v>
      </c>
      <c r="K67" s="1">
        <f>'DATOS MENSUALES'!E603</f>
        <v>0.0633519</v>
      </c>
      <c r="L67" s="1">
        <f>'DATOS MENSUALES'!E604</f>
        <v>0.037114</v>
      </c>
      <c r="M67" s="1">
        <f>'DATOS MENSUALES'!E605</f>
        <v>0.0234289</v>
      </c>
      <c r="N67" s="1">
        <f t="shared" si="26"/>
        <v>25.9727423</v>
      </c>
      <c r="O67" s="10"/>
      <c r="P67" s="60">
        <f t="shared" si="27"/>
        <v>-0.028319511303683615</v>
      </c>
      <c r="Q67" s="60">
        <f t="shared" si="28"/>
        <v>46.32757668596122</v>
      </c>
      <c r="R67" s="60">
        <f t="shared" si="29"/>
        <v>1346.4443171405376</v>
      </c>
      <c r="S67" s="60">
        <f t="shared" si="30"/>
        <v>2.371989470189896</v>
      </c>
      <c r="T67" s="60">
        <f t="shared" si="31"/>
        <v>1.267146589279215</v>
      </c>
      <c r="U67" s="60">
        <f t="shared" si="31"/>
        <v>-2.3953851414784877</v>
      </c>
      <c r="V67" s="60">
        <f t="shared" si="31"/>
        <v>-0.03423358344665175</v>
      </c>
      <c r="W67" s="60">
        <f t="shared" si="31"/>
        <v>-0.08287639777240419</v>
      </c>
      <c r="X67" s="60">
        <f t="shared" si="31"/>
        <v>-0.0422192042404659</v>
      </c>
      <c r="Y67" s="60">
        <f t="shared" si="31"/>
        <v>-0.0034293270678659557</v>
      </c>
      <c r="Z67" s="60">
        <f t="shared" si="31"/>
        <v>-0.00029758671054647736</v>
      </c>
      <c r="AA67" s="60">
        <f t="shared" si="31"/>
        <v>-0.0003483270260441848</v>
      </c>
      <c r="AB67" s="60">
        <f t="shared" si="31"/>
        <v>2749.904134184502</v>
      </c>
    </row>
    <row r="68" spans="1:28" ht="12.75">
      <c r="A68" s="12" t="s">
        <v>78</v>
      </c>
      <c r="B68" s="1">
        <f>'DATOS MENSUALES'!E606</f>
        <v>0.7501254</v>
      </c>
      <c r="C68" s="1">
        <f>'DATOS MENSUALES'!E607</f>
        <v>1.097859</v>
      </c>
      <c r="D68" s="1">
        <f>'DATOS MENSUALES'!E608</f>
        <v>0.370124</v>
      </c>
      <c r="E68" s="1">
        <f>'DATOS MENSUALES'!E609</f>
        <v>1.4512319</v>
      </c>
      <c r="F68" s="1">
        <f>'DATOS MENSUALES'!E610</f>
        <v>0.9319005</v>
      </c>
      <c r="G68" s="1">
        <f>'DATOS MENSUALES'!E611</f>
        <v>5.0198544</v>
      </c>
      <c r="H68" s="1">
        <f>'DATOS MENSUALES'!E612</f>
        <v>1.0937916</v>
      </c>
      <c r="I68" s="1">
        <f>'DATOS MENSUALES'!E613</f>
        <v>0.3808128</v>
      </c>
      <c r="J68" s="1">
        <f>'DATOS MENSUALES'!E614</f>
        <v>0.1450295</v>
      </c>
      <c r="K68" s="1">
        <f>'DATOS MENSUALES'!E615</f>
        <v>0.057288</v>
      </c>
      <c r="L68" s="1">
        <f>'DATOS MENSUALES'!E616</f>
        <v>0.0099588</v>
      </c>
      <c r="M68" s="1">
        <f>'DATOS MENSUALES'!E617</f>
        <v>0.0054832</v>
      </c>
      <c r="N68" s="1">
        <f t="shared" si="26"/>
        <v>11.313459099999998</v>
      </c>
      <c r="O68" s="10"/>
      <c r="P68" s="60">
        <f t="shared" si="27"/>
        <v>0.06683979957562595</v>
      </c>
      <c r="Q68" s="60">
        <f t="shared" si="28"/>
        <v>0.007802354373071351</v>
      </c>
      <c r="R68" s="60">
        <f t="shared" si="29"/>
        <v>-2.4712888192430977</v>
      </c>
      <c r="S68" s="60">
        <f t="shared" si="30"/>
        <v>-0.1714578559085215</v>
      </c>
      <c r="T68" s="60">
        <f t="shared" si="31"/>
        <v>-0.7224282584540642</v>
      </c>
      <c r="U68" s="60">
        <f t="shared" si="31"/>
        <v>30.37339563347866</v>
      </c>
      <c r="V68" s="60">
        <f t="shared" si="31"/>
        <v>-0.011184056091211201</v>
      </c>
      <c r="W68" s="60">
        <f t="shared" si="31"/>
        <v>-0.23304848497559208</v>
      </c>
      <c r="X68" s="60">
        <f t="shared" si="31"/>
        <v>-0.059573222741819025</v>
      </c>
      <c r="Y68" s="60">
        <f t="shared" si="31"/>
        <v>-0.00385987925419578</v>
      </c>
      <c r="Z68" s="60">
        <f t="shared" si="31"/>
        <v>-0.000828425671043277</v>
      </c>
      <c r="AA68" s="60">
        <f t="shared" si="31"/>
        <v>-0.0006886109510179229</v>
      </c>
      <c r="AB68" s="60">
        <f t="shared" si="31"/>
        <v>-0.27367464756308046</v>
      </c>
    </row>
    <row r="69" spans="1:28" ht="12.75">
      <c r="A69" s="12" t="s">
        <v>79</v>
      </c>
      <c r="B69" s="1">
        <f>'DATOS MENSUALES'!E618</f>
        <v>0.0457314</v>
      </c>
      <c r="C69" s="1">
        <f>'DATOS MENSUALES'!E619</f>
        <v>0.030732</v>
      </c>
      <c r="D69" s="1">
        <f>'DATOS MENSUALES'!E620</f>
        <v>0.2095772</v>
      </c>
      <c r="E69" s="1">
        <f>'DATOS MENSUALES'!E621</f>
        <v>0.2629095</v>
      </c>
      <c r="F69" s="1">
        <f>'DATOS MENSUALES'!E622</f>
        <v>0.1360815</v>
      </c>
      <c r="G69" s="1">
        <f>'DATOS MENSUALES'!E623</f>
        <v>0.1285424</v>
      </c>
      <c r="H69" s="1">
        <f>'DATOS MENSUALES'!E624</f>
        <v>0.3796352</v>
      </c>
      <c r="I69" s="1">
        <f>'DATOS MENSUALES'!E625</f>
        <v>0.12803</v>
      </c>
      <c r="J69" s="1">
        <f>'DATOS MENSUALES'!E626</f>
        <v>0.1802814</v>
      </c>
      <c r="K69" s="1">
        <f>'DATOS MENSUALES'!E627</f>
        <v>0.0265182</v>
      </c>
      <c r="L69" s="1">
        <f>'DATOS MENSUALES'!E628</f>
        <v>0.001152</v>
      </c>
      <c r="M69" s="1">
        <f>'DATOS MENSUALES'!E629</f>
        <v>0.0088352</v>
      </c>
      <c r="N69" s="1">
        <f t="shared" si="26"/>
        <v>1.5380260000000001</v>
      </c>
      <c r="O69" s="10"/>
      <c r="P69" s="60">
        <f t="shared" si="27"/>
        <v>-0.026613908453970343</v>
      </c>
      <c r="Q69" s="60">
        <f t="shared" si="28"/>
        <v>-0.6557542908880309</v>
      </c>
      <c r="R69" s="60">
        <f t="shared" si="29"/>
        <v>-3.460354479347213</v>
      </c>
      <c r="S69" s="60">
        <f t="shared" si="30"/>
        <v>-5.303227625956079</v>
      </c>
      <c r="T69" s="60">
        <f t="shared" si="31"/>
        <v>-4.8534746254215015</v>
      </c>
      <c r="U69" s="60">
        <f t="shared" si="31"/>
        <v>-5.5569068488183735</v>
      </c>
      <c r="V69" s="60">
        <f t="shared" si="31"/>
        <v>-0.8247341377292228</v>
      </c>
      <c r="W69" s="60">
        <f t="shared" si="31"/>
        <v>-0.6543573230578964</v>
      </c>
      <c r="X69" s="60">
        <f t="shared" si="31"/>
        <v>-0.04485407695513742</v>
      </c>
      <c r="Y69" s="60">
        <f t="shared" si="31"/>
        <v>-0.0066059677953804255</v>
      </c>
      <c r="Z69" s="60">
        <f t="shared" si="31"/>
        <v>-0.0010840076593681954</v>
      </c>
      <c r="AA69" s="60">
        <f t="shared" si="31"/>
        <v>-0.0006131333118851746</v>
      </c>
      <c r="AB69" s="60">
        <f t="shared" si="31"/>
        <v>-1132.8919836872967</v>
      </c>
    </row>
    <row r="70" spans="1:28" ht="12.75">
      <c r="A70" s="12" t="s">
        <v>80</v>
      </c>
      <c r="B70" s="1">
        <f>'DATOS MENSUALES'!E630</f>
        <v>0.0403047</v>
      </c>
      <c r="C70" s="1">
        <f>'DATOS MENSUALES'!E631</f>
        <v>0.081828</v>
      </c>
      <c r="D70" s="1">
        <f>'DATOS MENSUALES'!E632</f>
        <v>0.1652136</v>
      </c>
      <c r="E70" s="1">
        <f>'DATOS MENSUALES'!E633</f>
        <v>0.1507192</v>
      </c>
      <c r="F70" s="1">
        <f>'DATOS MENSUALES'!E634</f>
        <v>0.182578</v>
      </c>
      <c r="G70" s="1">
        <f>'DATOS MENSUALES'!E635</f>
        <v>0.2131038</v>
      </c>
      <c r="H70" s="1">
        <f>'DATOS MENSUALES'!E636</f>
        <v>0.1102365</v>
      </c>
      <c r="I70" s="1">
        <f>'DATOS MENSUALES'!E637</f>
        <v>0.5871831</v>
      </c>
      <c r="J70" s="1">
        <f>'DATOS MENSUALES'!E638</f>
        <v>0.629387</v>
      </c>
      <c r="K70" s="1">
        <f>'DATOS MENSUALES'!E639</f>
        <v>0.130669</v>
      </c>
      <c r="L70" s="1">
        <f>'DATOS MENSUALES'!E640</f>
        <v>0.0230056</v>
      </c>
      <c r="M70" s="1">
        <f>'DATOS MENSUALES'!E641</f>
        <v>0.0254646</v>
      </c>
      <c r="N70" s="1">
        <f t="shared" si="26"/>
        <v>2.3396931</v>
      </c>
      <c r="O70" s="10"/>
      <c r="P70" s="60">
        <f t="shared" si="27"/>
        <v>-0.02809165296706834</v>
      </c>
      <c r="Q70" s="60">
        <f t="shared" si="28"/>
        <v>-0.546724993019012</v>
      </c>
      <c r="R70" s="60">
        <f t="shared" si="29"/>
        <v>-3.7738545113803297</v>
      </c>
      <c r="S70" s="60">
        <f t="shared" si="30"/>
        <v>-6.394024815088402</v>
      </c>
      <c r="T70" s="60">
        <f t="shared" si="31"/>
        <v>-4.464493307133093</v>
      </c>
      <c r="U70" s="60">
        <f t="shared" si="31"/>
        <v>-4.7984163840401814</v>
      </c>
      <c r="V70" s="60">
        <f t="shared" si="31"/>
        <v>-1.7592327178664144</v>
      </c>
      <c r="W70" s="60">
        <f t="shared" si="31"/>
        <v>-0.06842662569935255</v>
      </c>
      <c r="X70" s="60">
        <f t="shared" si="31"/>
        <v>0.0008253241469718316</v>
      </c>
      <c r="Y70" s="60">
        <f t="shared" si="31"/>
        <v>-0.0005818370881904396</v>
      </c>
      <c r="Z70" s="60">
        <f t="shared" si="31"/>
        <v>-0.0005289198176259839</v>
      </c>
      <c r="AA70" s="60">
        <f t="shared" si="31"/>
        <v>-0.00031895949914475613</v>
      </c>
      <c r="AB70" s="60">
        <f t="shared" si="31"/>
        <v>-891.1145512809221</v>
      </c>
    </row>
    <row r="71" spans="1:28" ht="12.75">
      <c r="A71" s="12" t="s">
        <v>81</v>
      </c>
      <c r="B71" s="1">
        <f>'DATOS MENSUALES'!E642</f>
        <v>2.5271456</v>
      </c>
      <c r="C71" s="1">
        <f>'DATOS MENSUALES'!E643</f>
        <v>2.7731751</v>
      </c>
      <c r="D71" s="1">
        <f>'DATOS MENSUALES'!E644</f>
        <v>0.562861</v>
      </c>
      <c r="E71" s="1">
        <f>'DATOS MENSUALES'!E645</f>
        <v>1.137682</v>
      </c>
      <c r="F71" s="1">
        <f>'DATOS MENSUALES'!E646</f>
        <v>1.12837</v>
      </c>
      <c r="G71" s="1">
        <f>'DATOS MENSUALES'!E647</f>
        <v>2.072064</v>
      </c>
      <c r="H71" s="1">
        <f>'DATOS MENSUALES'!E648</f>
        <v>0.5343066</v>
      </c>
      <c r="I71" s="1">
        <f>'DATOS MENSUALES'!E649</f>
        <v>2.7662448</v>
      </c>
      <c r="J71" s="1">
        <f>'DATOS MENSUALES'!E650</f>
        <v>0.971136</v>
      </c>
      <c r="K71" s="1">
        <f>'DATOS MENSUALES'!E651</f>
        <v>0.1552492</v>
      </c>
      <c r="L71" s="1">
        <f>'DATOS MENSUALES'!E652</f>
        <v>0.0291411</v>
      </c>
      <c r="M71" s="1">
        <f>'DATOS MENSUALES'!E653</f>
        <v>0.0221564</v>
      </c>
      <c r="N71" s="1">
        <f t="shared" si="26"/>
        <v>14.679531800000001</v>
      </c>
      <c r="O71" s="10"/>
      <c r="P71" s="60">
        <f t="shared" si="27"/>
        <v>10.400933021925324</v>
      </c>
      <c r="Q71" s="60">
        <f t="shared" si="28"/>
        <v>6.577624660982743</v>
      </c>
      <c r="R71" s="60">
        <f t="shared" si="29"/>
        <v>-1.5578952797160028</v>
      </c>
      <c r="S71" s="60">
        <f t="shared" si="30"/>
        <v>-0.6564495972195005</v>
      </c>
      <c r="T71" s="60">
        <f t="shared" si="31"/>
        <v>-0.3442037362238491</v>
      </c>
      <c r="U71" s="60">
        <f t="shared" si="31"/>
        <v>0.005113374652912775</v>
      </c>
      <c r="V71" s="60">
        <f t="shared" si="31"/>
        <v>-0.48026312171779284</v>
      </c>
      <c r="W71" s="60">
        <f t="shared" si="31"/>
        <v>5.545650042165805</v>
      </c>
      <c r="X71" s="60">
        <f t="shared" si="31"/>
        <v>0.08262557913248743</v>
      </c>
      <c r="Y71" s="60">
        <f t="shared" si="31"/>
        <v>-0.0002043704533727358</v>
      </c>
      <c r="Z71" s="60">
        <f t="shared" si="31"/>
        <v>-0.00041743914143422644</v>
      </c>
      <c r="AA71" s="60">
        <f t="shared" si="31"/>
        <v>-0.0003675698092537033</v>
      </c>
      <c r="AB71" s="60">
        <f t="shared" si="31"/>
        <v>20.05322396283336</v>
      </c>
    </row>
    <row r="72" spans="1:28" ht="12.75">
      <c r="A72" s="12" t="s">
        <v>82</v>
      </c>
      <c r="B72" s="1">
        <f>'DATOS MENSUALES'!E654</f>
        <v>0.0429538</v>
      </c>
      <c r="C72" s="1">
        <f>'DATOS MENSUALES'!E655</f>
        <v>0.3945744</v>
      </c>
      <c r="D72" s="1">
        <f>'DATOS MENSUALES'!E656</f>
        <v>0.2785116</v>
      </c>
      <c r="E72" s="1">
        <f>'DATOS MENSUALES'!E657</f>
        <v>0.36211</v>
      </c>
      <c r="F72" s="1">
        <f>'DATOS MENSUALES'!E658</f>
        <v>0.4873284</v>
      </c>
      <c r="G72" s="1">
        <f>'DATOS MENSUALES'!E659</f>
        <v>0.5311978</v>
      </c>
      <c r="H72" s="1">
        <f>'DATOS MENSUALES'!E660</f>
        <v>0.2606688</v>
      </c>
      <c r="I72" s="1">
        <f>'DATOS MENSUALES'!E661</f>
        <v>0.2643381</v>
      </c>
      <c r="J72" s="1">
        <f>'DATOS MENSUALES'!E662</f>
        <v>0.1351932</v>
      </c>
      <c r="K72" s="1">
        <f>'DATOS MENSUALES'!E663</f>
        <v>0.09843</v>
      </c>
      <c r="L72" s="1">
        <f>'DATOS MENSUALES'!E664</f>
        <v>0.043844</v>
      </c>
      <c r="M72" s="1">
        <f>'DATOS MENSUALES'!E665</f>
        <v>0.0300548</v>
      </c>
      <c r="N72" s="1">
        <f t="shared" si="26"/>
        <v>2.9292048999999993</v>
      </c>
      <c r="O72" s="10"/>
      <c r="P72" s="60">
        <f t="shared" si="27"/>
        <v>-0.02736362564894243</v>
      </c>
      <c r="Q72" s="60">
        <f t="shared" si="28"/>
        <v>-0.1287458564212947</v>
      </c>
      <c r="R72" s="60">
        <f t="shared" si="29"/>
        <v>-3.00846981119937</v>
      </c>
      <c r="S72" s="60">
        <f t="shared" si="30"/>
        <v>-4.44870636141383</v>
      </c>
      <c r="T72" s="60">
        <f t="shared" si="31"/>
        <v>-2.4161347266213635</v>
      </c>
      <c r="U72" s="60">
        <f t="shared" si="31"/>
        <v>-2.5633982810739946</v>
      </c>
      <c r="V72" s="60">
        <f t="shared" si="31"/>
        <v>-1.1801090936737817</v>
      </c>
      <c r="W72" s="60">
        <f t="shared" si="31"/>
        <v>-0.39200190700028364</v>
      </c>
      <c r="X72" s="60">
        <f t="shared" si="31"/>
        <v>-0.06418865488325966</v>
      </c>
      <c r="Y72" s="60">
        <f t="shared" si="31"/>
        <v>-0.0015497192567651395</v>
      </c>
      <c r="Z72" s="60">
        <f t="shared" si="31"/>
        <v>-0.00021635992154616103</v>
      </c>
      <c r="AA72" s="60">
        <f t="shared" si="31"/>
        <v>-0.0002588965470021075</v>
      </c>
      <c r="AB72" s="60">
        <f t="shared" si="31"/>
        <v>-737.1717070586903</v>
      </c>
    </row>
    <row r="73" spans="1:28" ht="12.75">
      <c r="A73" s="12" t="s">
        <v>83</v>
      </c>
      <c r="B73" s="1">
        <f>'DATOS MENSUALES'!E666</f>
        <v>0.0433588</v>
      </c>
      <c r="C73" s="1">
        <f>'DATOS MENSUALES'!E667</f>
        <v>0.1602328</v>
      </c>
      <c r="D73" s="1">
        <f>'DATOS MENSUALES'!E668</f>
        <v>0.9434898</v>
      </c>
      <c r="E73" s="1">
        <f>'DATOS MENSUALES'!E669</f>
        <v>15.6392559</v>
      </c>
      <c r="F73" s="1">
        <f>'DATOS MENSUALES'!E670</f>
        <v>3.09281</v>
      </c>
      <c r="G73" s="1">
        <f>'DATOS MENSUALES'!E671</f>
        <v>1.7936468</v>
      </c>
      <c r="H73" s="1">
        <f>'DATOS MENSUALES'!E672</f>
        <v>1.5405071</v>
      </c>
      <c r="I73" s="1">
        <f>'DATOS MENSUALES'!E673</f>
        <v>2.8072968</v>
      </c>
      <c r="J73" s="1">
        <f>'DATOS MENSUALES'!E674</f>
        <v>0.663594</v>
      </c>
      <c r="K73" s="1">
        <f>'DATOS MENSUALES'!E675</f>
        <v>0.1650048</v>
      </c>
      <c r="L73" s="1">
        <f>'DATOS MENSUALES'!E676</f>
        <v>0.0521872</v>
      </c>
      <c r="M73" s="1">
        <f>'DATOS MENSUALES'!E677</f>
        <v>0.0402192</v>
      </c>
      <c r="N73" s="1">
        <f t="shared" si="26"/>
        <v>26.941603199999996</v>
      </c>
      <c r="O73" s="10"/>
      <c r="P73" s="60">
        <f t="shared" si="27"/>
        <v>-0.027253444266153865</v>
      </c>
      <c r="Q73" s="60">
        <f t="shared" si="28"/>
        <v>-0.40405381181671296</v>
      </c>
      <c r="R73" s="60">
        <f t="shared" si="29"/>
        <v>-0.4720511034571964</v>
      </c>
      <c r="S73" s="60">
        <f t="shared" si="30"/>
        <v>2533.5211022033927</v>
      </c>
      <c r="T73" s="60">
        <f t="shared" si="31"/>
        <v>2.0176769194570205</v>
      </c>
      <c r="U73" s="60">
        <f t="shared" si="31"/>
        <v>-0.001195633208088429</v>
      </c>
      <c r="V73" s="60">
        <f t="shared" si="31"/>
        <v>0.011102093023343314</v>
      </c>
      <c r="W73" s="60">
        <f t="shared" si="31"/>
        <v>5.940522993523968</v>
      </c>
      <c r="X73" s="60">
        <f t="shared" si="31"/>
        <v>0.0020975528377534286</v>
      </c>
      <c r="Y73" s="60">
        <f t="shared" si="31"/>
        <v>-0.00011871584064075722</v>
      </c>
      <c r="Z73" s="60">
        <f t="shared" si="31"/>
        <v>-0.0001381091040916264</v>
      </c>
      <c r="AA73" s="60">
        <f t="shared" si="31"/>
        <v>-0.00015373415181233708</v>
      </c>
      <c r="AB73" s="60">
        <f t="shared" si="31"/>
        <v>3360.773992289895</v>
      </c>
    </row>
    <row r="74" spans="1:28" s="24" customFormat="1" ht="12.75">
      <c r="A74" s="21" t="s">
        <v>84</v>
      </c>
      <c r="B74" s="22">
        <f>'DATOS MENSUALES'!E678</f>
        <v>0.081504</v>
      </c>
      <c r="C74" s="22">
        <f>'DATOS MENSUALES'!E679</f>
        <v>0.125636</v>
      </c>
      <c r="D74" s="22">
        <f>'DATOS MENSUALES'!E680</f>
        <v>9.6324414</v>
      </c>
      <c r="E74" s="22">
        <f>'DATOS MENSUALES'!E681</f>
        <v>3.5063532</v>
      </c>
      <c r="F74" s="22">
        <f>'DATOS MENSUALES'!E682</f>
        <v>1.0719435</v>
      </c>
      <c r="G74" s="22">
        <f>'DATOS MENSUALES'!E683</f>
        <v>0.3970176</v>
      </c>
      <c r="H74" s="22">
        <f>'DATOS MENSUALES'!E684</f>
        <v>0.2676525</v>
      </c>
      <c r="I74" s="22">
        <f>'DATOS MENSUALES'!E685</f>
        <v>0.23466</v>
      </c>
      <c r="J74" s="22">
        <f>'DATOS MENSUALES'!E686</f>
        <v>0.7012536</v>
      </c>
      <c r="K74" s="22">
        <f>'DATOS MENSUALES'!E687</f>
        <v>0.2157708</v>
      </c>
      <c r="L74" s="22">
        <f>'DATOS MENSUALES'!E688</f>
        <v>0.064974</v>
      </c>
      <c r="M74" s="22">
        <f>'DATOS MENSUALES'!E689</f>
        <v>0.0465321</v>
      </c>
      <c r="N74" s="22">
        <f t="shared" si="26"/>
        <v>16.345738700000002</v>
      </c>
      <c r="O74" s="23"/>
      <c r="P74" s="60">
        <f t="shared" si="27"/>
        <v>-0.018148021459869126</v>
      </c>
      <c r="Q74" s="60">
        <f t="shared" si="28"/>
        <v>-0.4634760174574969</v>
      </c>
      <c r="R74" s="60">
        <f t="shared" si="29"/>
        <v>494.974530641336</v>
      </c>
      <c r="S74" s="60">
        <f t="shared" si="30"/>
        <v>3.3721418140352384</v>
      </c>
      <c r="T74" s="60">
        <f t="shared" si="31"/>
        <v>-0.4342184090429209</v>
      </c>
      <c r="U74" s="60">
        <f t="shared" si="31"/>
        <v>-3.3937049495639915</v>
      </c>
      <c r="V74" s="60">
        <f t="shared" si="31"/>
        <v>-1.1568666556766867</v>
      </c>
      <c r="W74" s="60">
        <f t="shared" si="31"/>
        <v>-0.4416506689184907</v>
      </c>
      <c r="X74" s="60">
        <f t="shared" si="31"/>
        <v>0.004546884868835003</v>
      </c>
      <c r="Y74" s="60">
        <f t="shared" si="31"/>
        <v>4.2384313999390705E-09</v>
      </c>
      <c r="Z74" s="60">
        <f t="shared" si="31"/>
        <v>-5.887888544687701E-05</v>
      </c>
      <c r="AA74" s="60">
        <f t="shared" si="31"/>
        <v>-0.00010553763106527876</v>
      </c>
      <c r="AB74" s="60">
        <f t="shared" si="31"/>
        <v>84.20219335638167</v>
      </c>
    </row>
    <row r="75" spans="1:28" s="24" customFormat="1" ht="12.75">
      <c r="A75" s="21" t="s">
        <v>85</v>
      </c>
      <c r="B75" s="22">
        <f>'DATOS MENSUALES'!E690</f>
        <v>0.211072</v>
      </c>
      <c r="C75" s="22">
        <f>'DATOS MENSUALES'!E691</f>
        <v>4.1316402</v>
      </c>
      <c r="D75" s="22">
        <f>'DATOS MENSUALES'!E692</f>
        <v>2.5684539</v>
      </c>
      <c r="E75" s="22">
        <f>'DATOS MENSUALES'!E693</f>
        <v>2.172143</v>
      </c>
      <c r="F75" s="22">
        <f>'DATOS MENSUALES'!E694</f>
        <v>1.5914949</v>
      </c>
      <c r="G75" s="22">
        <f>'DATOS MENSUALES'!E695</f>
        <v>0.439432</v>
      </c>
      <c r="H75" s="22">
        <f>'DATOS MENSUALES'!E696</f>
        <v>0.7385928</v>
      </c>
      <c r="I75" s="22">
        <f>'DATOS MENSUALES'!E697</f>
        <v>0.5463252</v>
      </c>
      <c r="J75" s="22">
        <f>'DATOS MENSUALES'!E698</f>
        <v>2.14666</v>
      </c>
      <c r="K75" s="22">
        <f>'DATOS MENSUALES'!E699</f>
        <v>0.2642942</v>
      </c>
      <c r="L75" s="22">
        <f>'DATOS MENSUALES'!E700</f>
        <v>0.052496</v>
      </c>
      <c r="M75" s="22">
        <f>'DATOS MENSUALES'!E701</f>
        <v>0.0731178</v>
      </c>
      <c r="N75" s="22">
        <f t="shared" si="26"/>
        <v>14.935722</v>
      </c>
      <c r="O75" s="23"/>
      <c r="P75" s="60">
        <f t="shared" si="27"/>
        <v>-0.00236446739846209</v>
      </c>
      <c r="Q75" s="60">
        <f t="shared" si="28"/>
        <v>33.7646763401853</v>
      </c>
      <c r="R75" s="60">
        <f t="shared" si="29"/>
        <v>0.6062190075650744</v>
      </c>
      <c r="S75" s="60">
        <f t="shared" si="30"/>
        <v>0.004522104543814482</v>
      </c>
      <c r="T75" s="60">
        <f t="shared" si="31"/>
        <v>-0.013429172195323066</v>
      </c>
      <c r="U75" s="60">
        <f t="shared" si="31"/>
        <v>-3.1143849531902794</v>
      </c>
      <c r="V75" s="60">
        <f t="shared" si="31"/>
        <v>-0.19393398787906582</v>
      </c>
      <c r="W75" s="60">
        <f t="shared" si="31"/>
        <v>-0.09104922250329857</v>
      </c>
      <c r="X75" s="60">
        <f t="shared" si="31"/>
        <v>4.181639522123766</v>
      </c>
      <c r="Y75" s="60">
        <f t="shared" si="31"/>
        <v>0.00012606602752600525</v>
      </c>
      <c r="Z75" s="60">
        <f t="shared" si="31"/>
        <v>-0.00013564864396053064</v>
      </c>
      <c r="AA75" s="60">
        <f t="shared" si="31"/>
        <v>-8.833314851618488E-06</v>
      </c>
      <c r="AB75" s="60">
        <f t="shared" si="31"/>
        <v>26.277900653147864</v>
      </c>
    </row>
    <row r="76" spans="1:28" s="24" customFormat="1" ht="12.75">
      <c r="A76" s="21" t="s">
        <v>86</v>
      </c>
      <c r="B76" s="22">
        <f>'DATOS MENSUALES'!E702</f>
        <v>0.1109364</v>
      </c>
      <c r="C76" s="22">
        <f>'DATOS MENSUALES'!E703</f>
        <v>0.0820287</v>
      </c>
      <c r="D76" s="22">
        <f>'DATOS MENSUALES'!E704</f>
        <v>0.075153</v>
      </c>
      <c r="E76" s="22">
        <f>'DATOS MENSUALES'!E705</f>
        <v>0.281624</v>
      </c>
      <c r="F76" s="22">
        <f>'DATOS MENSUALES'!E706</f>
        <v>0.2316871</v>
      </c>
      <c r="G76" s="22">
        <f>'DATOS MENSUALES'!E707</f>
        <v>0.343312</v>
      </c>
      <c r="H76" s="22">
        <f>'DATOS MENSUALES'!E708</f>
        <v>0.2218329</v>
      </c>
      <c r="I76" s="22">
        <f>'DATOS MENSUALES'!E709</f>
        <v>0.3075366</v>
      </c>
      <c r="J76" s="22">
        <f>'DATOS MENSUALES'!E710</f>
        <v>0.1909402</v>
      </c>
      <c r="K76" s="22">
        <f>'DATOS MENSUALES'!E711</f>
        <v>0.0331008</v>
      </c>
      <c r="L76" s="22">
        <f>'DATOS MENSUALES'!E712</f>
        <v>0.0069344</v>
      </c>
      <c r="M76" s="22">
        <f>'DATOS MENSUALES'!E713</f>
        <v>0.0393764</v>
      </c>
      <c r="N76" s="22">
        <f t="shared" si="26"/>
        <v>1.9244625000000002</v>
      </c>
      <c r="O76" s="23"/>
      <c r="P76" s="60">
        <f t="shared" si="27"/>
        <v>-0.01270775925640657</v>
      </c>
      <c r="Q76" s="60">
        <f t="shared" si="28"/>
        <v>-0.5463225157923871</v>
      </c>
      <c r="R76" s="60">
        <f t="shared" si="29"/>
        <v>-4.467375547171878</v>
      </c>
      <c r="S76" s="60">
        <f t="shared" si="30"/>
        <v>-5.134316866489712</v>
      </c>
      <c r="T76" s="60">
        <f t="shared" si="31"/>
        <v>-4.07683620199339</v>
      </c>
      <c r="U76" s="60">
        <f t="shared" si="31"/>
        <v>-3.770714077511509</v>
      </c>
      <c r="V76" s="60">
        <f t="shared" si="31"/>
        <v>-1.315056764130052</v>
      </c>
      <c r="W76" s="60">
        <f t="shared" si="31"/>
        <v>-0.32660423995395077</v>
      </c>
      <c r="X76" s="60">
        <f t="shared" si="31"/>
        <v>-0.04093722376818042</v>
      </c>
      <c r="Y76" s="60">
        <f t="shared" si="31"/>
        <v>-0.005934820255647598</v>
      </c>
      <c r="Z76" s="60">
        <f t="shared" si="31"/>
        <v>-0.0009110624004823798</v>
      </c>
      <c r="AA76" s="60">
        <f t="shared" si="31"/>
        <v>-0.00016110482849407428</v>
      </c>
      <c r="AB76" s="60">
        <f t="shared" si="31"/>
        <v>-1011.5177230670787</v>
      </c>
    </row>
    <row r="77" spans="1:28" s="24" customFormat="1" ht="12.75">
      <c r="A77" s="21" t="s">
        <v>87</v>
      </c>
      <c r="B77" s="22">
        <f>'DATOS MENSUALES'!E714</f>
        <v>0.664488</v>
      </c>
      <c r="C77" s="22">
        <f>'DATOS MENSUALES'!E715</f>
        <v>0.568121</v>
      </c>
      <c r="D77" s="22">
        <f>'DATOS MENSUALES'!E716</f>
        <v>0.2710848</v>
      </c>
      <c r="E77" s="22">
        <f>'DATOS MENSUALES'!E717</f>
        <v>0.21483</v>
      </c>
      <c r="F77" s="22">
        <f>'DATOS MENSUALES'!E718</f>
        <v>0.274536</v>
      </c>
      <c r="G77" s="22">
        <f>'DATOS MENSUALES'!E719</f>
        <v>0.1851514</v>
      </c>
      <c r="H77" s="22">
        <f>'DATOS MENSUALES'!E720</f>
        <v>0.5270356</v>
      </c>
      <c r="I77" s="22">
        <f>'DATOS MENSUALES'!E721</f>
        <v>1.4086464</v>
      </c>
      <c r="J77" s="22">
        <f>'DATOS MENSUALES'!E722</f>
        <v>0.3781248</v>
      </c>
      <c r="K77" s="22">
        <f>'DATOS MENSUALES'!E723</f>
        <v>0.0860544</v>
      </c>
      <c r="L77" s="22">
        <f>'DATOS MENSUALES'!E724</f>
        <v>0.0054426</v>
      </c>
      <c r="M77" s="22">
        <f>'DATOS MENSUALES'!E725</f>
        <v>0.0039066</v>
      </c>
      <c r="N77" s="22">
        <f t="shared" si="26"/>
        <v>4.587421600000001</v>
      </c>
      <c r="O77" s="23"/>
      <c r="P77" s="60">
        <f t="shared" si="27"/>
        <v>0.032827460511103586</v>
      </c>
      <c r="Q77" s="60">
        <f t="shared" si="28"/>
        <v>-0.03639592777197568</v>
      </c>
      <c r="R77" s="60">
        <f t="shared" si="29"/>
        <v>-3.0551413857016563</v>
      </c>
      <c r="S77" s="60">
        <f t="shared" si="30"/>
        <v>-5.7540721476071885</v>
      </c>
      <c r="T77" s="60">
        <f t="shared" si="31"/>
        <v>-3.757504384614033</v>
      </c>
      <c r="U77" s="60">
        <f t="shared" si="31"/>
        <v>-5.040956223284588</v>
      </c>
      <c r="V77" s="60">
        <f t="shared" si="31"/>
        <v>-0.49376500280019253</v>
      </c>
      <c r="W77" s="60">
        <f t="shared" si="31"/>
        <v>0.07016187672942849</v>
      </c>
      <c r="X77" s="60">
        <f t="shared" si="31"/>
        <v>-0.0039040861433595852</v>
      </c>
      <c r="Y77" s="60">
        <f t="shared" si="31"/>
        <v>-0.0021019757921115407</v>
      </c>
      <c r="Z77" s="60">
        <f t="shared" si="31"/>
        <v>-0.0009537724341985781</v>
      </c>
      <c r="AA77" s="60">
        <f t="shared" si="31"/>
        <v>-0.000726156297902398</v>
      </c>
      <c r="AB77" s="60">
        <f t="shared" si="31"/>
        <v>-401.17766680062726</v>
      </c>
    </row>
    <row r="78" spans="1:28" s="24" customFormat="1" ht="12.75">
      <c r="A78" s="21" t="s">
        <v>88</v>
      </c>
      <c r="B78" s="22">
        <f>'DATOS MENSUALES'!E726</f>
        <v>0.0275359</v>
      </c>
      <c r="C78" s="22">
        <f>'DATOS MENSUALES'!E727</f>
        <v>0.2541924</v>
      </c>
      <c r="D78" s="22">
        <f>'DATOS MENSUALES'!E728</f>
        <v>7.9140936</v>
      </c>
      <c r="E78" s="22">
        <f>'DATOS MENSUALES'!E729</f>
        <v>7.2488143</v>
      </c>
      <c r="F78" s="22">
        <f>'DATOS MENSUALES'!E730</f>
        <v>3.5983397</v>
      </c>
      <c r="G78" s="22">
        <f>'DATOS MENSUALES'!E731</f>
        <v>4.9640889</v>
      </c>
      <c r="H78" s="22">
        <f>'DATOS MENSUALES'!E732</f>
        <v>1.0109988</v>
      </c>
      <c r="I78" s="22">
        <f>'DATOS MENSUALES'!E733</f>
        <v>0.5878796</v>
      </c>
      <c r="J78" s="22">
        <f>'DATOS MENSUALES'!E734</f>
        <v>0.2596825</v>
      </c>
      <c r="K78" s="22">
        <f>'DATOS MENSUALES'!E735</f>
        <v>0.0877415</v>
      </c>
      <c r="L78" s="22">
        <f>'DATOS MENSUALES'!E736</f>
        <v>0.0164822</v>
      </c>
      <c r="M78" s="22">
        <f>'DATOS MENSUALES'!E737</f>
        <v>0.0061398</v>
      </c>
      <c r="N78" s="22">
        <f t="shared" si="26"/>
        <v>25.9759892</v>
      </c>
      <c r="O78" s="23"/>
      <c r="P78" s="60">
        <f t="shared" si="27"/>
        <v>-0.03178231251358317</v>
      </c>
      <c r="Q78" s="60">
        <f t="shared" si="28"/>
        <v>-0.268744952204215</v>
      </c>
      <c r="R78" s="60">
        <f t="shared" si="29"/>
        <v>237.4039174564788</v>
      </c>
      <c r="S78" s="60">
        <f t="shared" si="30"/>
        <v>144.04572759569535</v>
      </c>
      <c r="T78" s="60">
        <f t="shared" si="31"/>
        <v>5.537264728478894</v>
      </c>
      <c r="U78" s="60">
        <f t="shared" si="31"/>
        <v>28.77372555792362</v>
      </c>
      <c r="V78" s="60">
        <f t="shared" si="31"/>
        <v>-0.028771990241550086</v>
      </c>
      <c r="W78" s="60">
        <f t="shared" si="31"/>
        <v>-0.06807765735073955</v>
      </c>
      <c r="X78" s="60">
        <f t="shared" si="31"/>
        <v>-0.021002495464393145</v>
      </c>
      <c r="Y78" s="60">
        <f t="shared" si="31"/>
        <v>-0.0020200133589557173</v>
      </c>
      <c r="Z78" s="60">
        <f t="shared" si="31"/>
        <v>-0.0006675155141120342</v>
      </c>
      <c r="AA78" s="60">
        <f t="shared" si="31"/>
        <v>-0.0006733644019437781</v>
      </c>
      <c r="AB78" s="60">
        <f t="shared" si="31"/>
        <v>2751.8164921245016</v>
      </c>
    </row>
    <row r="79" spans="1:28" s="24" customFormat="1" ht="12.75">
      <c r="A79" s="21" t="s">
        <v>89</v>
      </c>
      <c r="B79" s="22">
        <f>'DATOS MENSUALES'!E738</f>
        <v>0.1816581</v>
      </c>
      <c r="C79" s="22">
        <f>'DATOS MENSUALES'!E739</f>
        <v>0.1950417</v>
      </c>
      <c r="D79" s="22">
        <f>'DATOS MENSUALES'!E740</f>
        <v>0.1528927</v>
      </c>
      <c r="E79" s="22">
        <f>'DATOS MENSUALES'!E741</f>
        <v>0.3503468</v>
      </c>
      <c r="F79" s="22">
        <f>'DATOS MENSUALES'!E742</f>
        <v>0.33966</v>
      </c>
      <c r="G79" s="22">
        <f>'DATOS MENSUALES'!E743</f>
        <v>0.88323</v>
      </c>
      <c r="H79" s="22">
        <f>'DATOS MENSUALES'!E744</f>
        <v>0.6515578</v>
      </c>
      <c r="I79" s="22">
        <f>'DATOS MENSUALES'!E745</f>
        <v>0.470994</v>
      </c>
      <c r="J79" s="22">
        <f>'DATOS MENSUALES'!E746</f>
        <v>0.1637026</v>
      </c>
      <c r="K79" s="22">
        <f>'DATOS MENSUALES'!E747</f>
        <v>0.0183438</v>
      </c>
      <c r="L79" s="22">
        <f>'DATOS MENSUALES'!E748</f>
        <v>0.0021945</v>
      </c>
      <c r="M79" s="22">
        <f>'DATOS MENSUALES'!E749</f>
        <v>0.341094</v>
      </c>
      <c r="N79" s="22">
        <f t="shared" si="26"/>
        <v>3.7507159999999997</v>
      </c>
      <c r="O79" s="23"/>
      <c r="P79" s="60">
        <f t="shared" si="27"/>
        <v>-0.004301834944157261</v>
      </c>
      <c r="Q79" s="60">
        <f t="shared" si="28"/>
        <v>-0.3496250088982204</v>
      </c>
      <c r="R79" s="60">
        <f t="shared" si="29"/>
        <v>-3.8641611079624893</v>
      </c>
      <c r="S79" s="60">
        <f t="shared" si="30"/>
        <v>-4.544846573953575</v>
      </c>
      <c r="T79" s="60">
        <f t="shared" si="31"/>
        <v>-3.304805749211033</v>
      </c>
      <c r="U79" s="60">
        <f t="shared" si="31"/>
        <v>-1.050487401064046</v>
      </c>
      <c r="V79" s="60">
        <f t="shared" si="31"/>
        <v>-0.29522918397587306</v>
      </c>
      <c r="W79" s="60">
        <f aca="true" t="shared" si="32" ref="W79:AB82">(I79-I$6)^3</f>
        <v>-0.14487388292800357</v>
      </c>
      <c r="X79" s="60">
        <f t="shared" si="32"/>
        <v>-0.0514303923282461</v>
      </c>
      <c r="Y79" s="60">
        <f t="shared" si="32"/>
        <v>-0.007507506560483501</v>
      </c>
      <c r="Z79" s="60">
        <f t="shared" si="32"/>
        <v>-0.0010513385451178892</v>
      </c>
      <c r="AA79" s="60">
        <f t="shared" si="32"/>
        <v>0.01512503763333074</v>
      </c>
      <c r="AB79" s="60">
        <f t="shared" si="32"/>
        <v>-553.7906563760912</v>
      </c>
    </row>
    <row r="80" spans="1:28" s="24" customFormat="1" ht="12.75">
      <c r="A80" s="21" t="s">
        <v>90</v>
      </c>
      <c r="B80" s="22">
        <f>'DATOS MENSUALES'!E750</f>
        <v>0.35919</v>
      </c>
      <c r="C80" s="22">
        <f>'DATOS MENSUALES'!E751</f>
        <v>0.6735168</v>
      </c>
      <c r="D80" s="22">
        <f>'DATOS MENSUALES'!E752</f>
        <v>4.7452982</v>
      </c>
      <c r="E80" s="22">
        <f>'DATOS MENSUALES'!E753</f>
        <v>3.3530236</v>
      </c>
      <c r="F80" s="22">
        <f>'DATOS MENSUALES'!E754</f>
        <v>1.102275</v>
      </c>
      <c r="G80" s="22">
        <f>'DATOS MENSUALES'!E755</f>
        <v>1.630008</v>
      </c>
      <c r="H80" s="22">
        <f>'DATOS MENSUALES'!E756</f>
        <v>1.852236</v>
      </c>
      <c r="I80" s="22">
        <f>'DATOS MENSUALES'!E757</f>
        <v>1.1212032</v>
      </c>
      <c r="J80" s="22">
        <f>'DATOS MENSUALES'!E758</f>
        <v>0.2193638</v>
      </c>
      <c r="K80" s="22">
        <f>'DATOS MENSUALES'!E759</f>
        <v>0.0449996</v>
      </c>
      <c r="L80" s="22">
        <f>'DATOS MENSUALES'!E760</f>
        <v>0.0013022</v>
      </c>
      <c r="M80" s="22">
        <f>'DATOS MENSUALES'!E761</f>
        <v>0.0033488</v>
      </c>
      <c r="N80" s="22">
        <f t="shared" si="26"/>
        <v>15.1057652</v>
      </c>
      <c r="O80" s="23"/>
      <c r="P80" s="60">
        <f t="shared" si="27"/>
        <v>3.304912429171565E-06</v>
      </c>
      <c r="Q80" s="60">
        <f t="shared" si="28"/>
        <v>-0.011543635690102036</v>
      </c>
      <c r="R80" s="60">
        <f t="shared" si="29"/>
        <v>27.630736183887347</v>
      </c>
      <c r="S80" s="60">
        <f t="shared" si="30"/>
        <v>2.4399116236397824</v>
      </c>
      <c r="T80" s="60">
        <f aca="true" t="shared" si="33" ref="T80:V83">(F80-F$6)^3</f>
        <v>-0.3841025141322319</v>
      </c>
      <c r="U80" s="60">
        <f t="shared" si="33"/>
        <v>-0.01963396449654191</v>
      </c>
      <c r="V80" s="60">
        <f t="shared" si="33"/>
        <v>0.15296971328105302</v>
      </c>
      <c r="W80" s="60">
        <f t="shared" si="32"/>
        <v>0.0019532549034480757</v>
      </c>
      <c r="X80" s="60">
        <f t="shared" si="32"/>
        <v>-0.03162106046404133</v>
      </c>
      <c r="Y80" s="60">
        <f t="shared" si="32"/>
        <v>-0.004839918795800951</v>
      </c>
      <c r="Z80" s="60">
        <f t="shared" si="32"/>
        <v>-0.0010792596569800907</v>
      </c>
      <c r="AA80" s="60">
        <f t="shared" si="32"/>
        <v>-0.0007397596378836213</v>
      </c>
      <c r="AB80" s="60">
        <f t="shared" si="32"/>
        <v>31.049647088212843</v>
      </c>
    </row>
    <row r="81" spans="1:28" s="24" customFormat="1" ht="12.75">
      <c r="A81" s="21" t="s">
        <v>91</v>
      </c>
      <c r="B81" s="22">
        <f>'DATOS MENSUALES'!E762</f>
        <v>1.0708572</v>
      </c>
      <c r="C81" s="22">
        <f>'DATOS MENSUALES'!E763</f>
        <v>2.4442968</v>
      </c>
      <c r="D81" s="22">
        <f>'DATOS MENSUALES'!E764</f>
        <v>2.0344527</v>
      </c>
      <c r="E81" s="22">
        <f>'DATOS MENSUALES'!E765</f>
        <v>0.605089</v>
      </c>
      <c r="F81" s="22">
        <f>'DATOS MENSUALES'!E766</f>
        <v>0.5934502</v>
      </c>
      <c r="G81" s="22">
        <f>'DATOS MENSUALES'!E767</f>
        <v>0.5342516</v>
      </c>
      <c r="H81" s="22">
        <f>'DATOS MENSUALES'!E768</f>
        <v>0.6516683</v>
      </c>
      <c r="I81" s="22">
        <f>'DATOS MENSUALES'!E769</f>
        <v>0.378603</v>
      </c>
      <c r="J81" s="22">
        <f>'DATOS MENSUALES'!E770</f>
        <v>0.142272</v>
      </c>
      <c r="K81" s="22">
        <f>'DATOS MENSUALES'!E771</f>
        <v>0.0115326</v>
      </c>
      <c r="L81" s="22">
        <f>'DATOS MENSUALES'!E772</f>
        <v>0.0132432</v>
      </c>
      <c r="M81" s="22">
        <f>'DATOS MENSUALES'!E773</f>
        <v>0.0047478</v>
      </c>
      <c r="N81" s="22">
        <f t="shared" si="26"/>
        <v>8.484464400000002</v>
      </c>
      <c r="O81" s="23"/>
      <c r="P81" s="60">
        <f t="shared" si="27"/>
        <v>0.3835475268161157</v>
      </c>
      <c r="Q81" s="60">
        <f t="shared" si="28"/>
        <v>3.6863569357578245</v>
      </c>
      <c r="R81" s="60">
        <f t="shared" si="29"/>
        <v>0.03046941545125646</v>
      </c>
      <c r="S81" s="60">
        <f t="shared" si="30"/>
        <v>-2.7539359652995685</v>
      </c>
      <c r="T81" s="60">
        <f t="shared" si="33"/>
        <v>-1.887030422643745</v>
      </c>
      <c r="U81" s="60">
        <f t="shared" si="33"/>
        <v>-2.5462769912338485</v>
      </c>
      <c r="V81" s="60">
        <f t="shared" si="33"/>
        <v>-0.2950822289927505</v>
      </c>
      <c r="W81" s="60">
        <f t="shared" si="32"/>
        <v>-0.23556807757778184</v>
      </c>
      <c r="X81" s="60">
        <f t="shared" si="32"/>
        <v>-0.06084399251102553</v>
      </c>
      <c r="Y81" s="60">
        <f t="shared" si="32"/>
        <v>-0.008318520016180282</v>
      </c>
      <c r="Z81" s="60">
        <f t="shared" si="32"/>
        <v>-0.0007445176340135171</v>
      </c>
      <c r="AA81" s="60">
        <f t="shared" si="32"/>
        <v>-0.0007059585435048209</v>
      </c>
      <c r="AB81" s="60">
        <f t="shared" si="32"/>
        <v>-42.08042835923651</v>
      </c>
    </row>
    <row r="82" spans="1:28" s="24" customFormat="1" ht="12.75">
      <c r="A82" s="21" t="s">
        <v>92</v>
      </c>
      <c r="B82" s="22">
        <f>'DATOS MENSUALES'!E774</f>
        <v>0.2550015</v>
      </c>
      <c r="C82" s="22">
        <f>'DATOS MENSUALES'!E775</f>
        <v>0.3979521</v>
      </c>
      <c r="D82" s="22">
        <f>'DATOS MENSUALES'!E776</f>
        <v>0.547836</v>
      </c>
      <c r="E82" s="22">
        <f>'DATOS MENSUALES'!E777</f>
        <v>0.2612072</v>
      </c>
      <c r="F82" s="22">
        <f>'DATOS MENSUALES'!E778</f>
        <v>0.1581852</v>
      </c>
      <c r="G82" s="22">
        <f>'DATOS MENSUALES'!E779</f>
        <v>0.125799</v>
      </c>
      <c r="H82" s="22">
        <f>'DATOS MENSUALES'!E780</f>
        <v>0.4739955</v>
      </c>
      <c r="I82" s="22">
        <f>'DATOS MENSUALES'!E781</f>
        <v>0.1657536</v>
      </c>
      <c r="J82" s="22">
        <f>'DATOS MENSUALES'!E782</f>
        <v>0.0302953</v>
      </c>
      <c r="K82" s="22">
        <f>'DATOS MENSUALES'!E783</f>
        <v>0.0012705</v>
      </c>
      <c r="L82" s="22">
        <f>'DATOS MENSUALES'!E784</f>
        <v>0.0138985</v>
      </c>
      <c r="M82" s="22">
        <f>'DATOS MENSUALES'!E785</f>
        <v>0.0147455</v>
      </c>
      <c r="N82" s="22">
        <f>SUM(B82:M82)</f>
        <v>2.4459399</v>
      </c>
      <c r="O82" s="23"/>
      <c r="P82" s="60">
        <f t="shared" si="27"/>
        <v>-0.0007119559555177153</v>
      </c>
      <c r="Q82" s="60">
        <f t="shared" si="28"/>
        <v>-0.12617946537784513</v>
      </c>
      <c r="R82" s="60">
        <f t="shared" si="29"/>
        <v>-1.6192589409377818</v>
      </c>
      <c r="S82" s="60">
        <f t="shared" si="30"/>
        <v>-5.318773246868185</v>
      </c>
      <c r="T82" s="60">
        <f t="shared" si="33"/>
        <v>-4.665857429725014</v>
      </c>
      <c r="U82" s="60">
        <f t="shared" si="33"/>
        <v>-5.582767430350963</v>
      </c>
      <c r="V82" s="60">
        <f t="shared" si="33"/>
        <v>-0.5999893387632301</v>
      </c>
      <c r="W82" s="60">
        <f t="shared" si="32"/>
        <v>-0.5727109582884752</v>
      </c>
      <c r="X82" s="60">
        <f t="shared" si="32"/>
        <v>-0.1290100419794048</v>
      </c>
      <c r="Y82" s="60">
        <f t="shared" si="32"/>
        <v>-0.009647540531924861</v>
      </c>
      <c r="Z82" s="60">
        <f t="shared" si="32"/>
        <v>-0.0007284851453434783</v>
      </c>
      <c r="AA82" s="60">
        <f t="shared" si="32"/>
        <v>-0.0004938618225292777</v>
      </c>
      <c r="AB82" s="60">
        <f t="shared" si="32"/>
        <v>-861.923102967545</v>
      </c>
    </row>
    <row r="83" spans="1:28" s="24" customFormat="1" ht="12.75">
      <c r="A83" s="21" t="s">
        <v>93</v>
      </c>
      <c r="B83" s="22">
        <f>'DATOS MENSUALES'!E786</f>
        <v>0.2075961</v>
      </c>
      <c r="C83" s="22">
        <f>'DATOS MENSUALES'!E787</f>
        <v>0.5789414</v>
      </c>
      <c r="D83" s="22">
        <f>'DATOS MENSUALES'!E788</f>
        <v>0.4866672</v>
      </c>
      <c r="E83" s="22">
        <f>'DATOS MENSUALES'!E789</f>
        <v>0.3460035</v>
      </c>
      <c r="F83" s="22">
        <f>'DATOS MENSUALES'!E790</f>
        <v>0.2160225</v>
      </c>
      <c r="G83" s="22">
        <f>'DATOS MENSUALES'!E791</f>
        <v>0.8638336</v>
      </c>
      <c r="H83" s="22">
        <f>'DATOS MENSUALES'!E792</f>
        <v>0.9434178</v>
      </c>
      <c r="I83" s="22">
        <f>'DATOS MENSUALES'!E793</f>
        <v>0.4338736</v>
      </c>
      <c r="J83" s="22">
        <f>'DATOS MENSUALES'!E794</f>
        <v>0.1335474</v>
      </c>
      <c r="K83" s="22">
        <f>'DATOS MENSUALES'!E795</f>
        <v>0.0405963</v>
      </c>
      <c r="L83" s="22">
        <f>'DATOS MENSUALES'!E796</f>
        <v>0.002014</v>
      </c>
      <c r="M83" s="22">
        <f>'DATOS MENSUALES'!E797</f>
        <v>0.004675</v>
      </c>
      <c r="N83" s="22">
        <f>SUM(B83:M83)</f>
        <v>4.2571883999999995</v>
      </c>
      <c r="O83" s="23"/>
      <c r="P83" s="60">
        <f t="shared" si="27"/>
        <v>-0.002554411564516191</v>
      </c>
      <c r="Q83" s="60">
        <f t="shared" si="28"/>
        <v>-0.032946005838199344</v>
      </c>
      <c r="R83" s="60">
        <f t="shared" si="29"/>
        <v>-1.8857125958488954</v>
      </c>
      <c r="S83" s="60">
        <f t="shared" si="30"/>
        <v>-4.580691318793213</v>
      </c>
      <c r="T83" s="60">
        <f t="shared" si="33"/>
        <v>-4.197944621792811</v>
      </c>
      <c r="U83" s="60">
        <f t="shared" si="33"/>
        <v>-1.1117736693698754</v>
      </c>
      <c r="V83" s="60">
        <f t="shared" si="33"/>
        <v>-0.05231587730755138</v>
      </c>
      <c r="W83" s="60">
        <f aca="true" t="shared" si="34" ref="W83:AB83">(I83-I$6)^3</f>
        <v>-0.1778141888635043</v>
      </c>
      <c r="X83" s="60">
        <f t="shared" si="34"/>
        <v>-0.06498344860029777</v>
      </c>
      <c r="Y83" s="60">
        <f t="shared" si="34"/>
        <v>-0.005227814109403641</v>
      </c>
      <c r="Z83" s="60">
        <f t="shared" si="34"/>
        <v>-0.0010569472710550373</v>
      </c>
      <c r="AA83" s="60">
        <f t="shared" si="34"/>
        <v>-0.0007076915244799252</v>
      </c>
      <c r="AB83" s="60">
        <f t="shared" si="34"/>
        <v>-457.51555507080565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19.68400960599771</v>
      </c>
      <c r="Q84" s="61">
        <f t="shared" si="35"/>
        <v>131.87123261303364</v>
      </c>
      <c r="R84" s="61">
        <f t="shared" si="35"/>
        <v>2298.9319385400354</v>
      </c>
      <c r="S84" s="61">
        <f t="shared" si="35"/>
        <v>4486.078605263785</v>
      </c>
      <c r="T84" s="61">
        <f t="shared" si="35"/>
        <v>1129.926727122302</v>
      </c>
      <c r="U84" s="61">
        <f t="shared" si="35"/>
        <v>787.0526075396127</v>
      </c>
      <c r="V84" s="61">
        <f t="shared" si="35"/>
        <v>345.52820728600386</v>
      </c>
      <c r="W84" s="61">
        <f t="shared" si="35"/>
        <v>199.88299136422796</v>
      </c>
      <c r="X84" s="61">
        <f t="shared" si="35"/>
        <v>14.101445088517524</v>
      </c>
      <c r="Y84" s="61">
        <f t="shared" si="35"/>
        <v>3.3399137213700785</v>
      </c>
      <c r="Z84" s="61">
        <f t="shared" si="35"/>
        <v>0.17992485416808018</v>
      </c>
      <c r="AA84" s="61">
        <f t="shared" si="35"/>
        <v>0.16971074569191438</v>
      </c>
      <c r="AB84" s="61">
        <f t="shared" si="35"/>
        <v>19639.561092147174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626 - Río Águeda desde la presa del embalse de Irueña hasta cola del embalse de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0.0239212</v>
      </c>
      <c r="C4" s="1">
        <f t="shared" si="0"/>
        <v>0.030732</v>
      </c>
      <c r="D4" s="1">
        <f t="shared" si="0"/>
        <v>0.0627245</v>
      </c>
      <c r="E4" s="1">
        <f t="shared" si="0"/>
        <v>0.0532</v>
      </c>
      <c r="F4" s="1">
        <f t="shared" si="0"/>
        <v>0.0568989</v>
      </c>
      <c r="G4" s="1">
        <f t="shared" si="0"/>
        <v>0.125799</v>
      </c>
      <c r="H4" s="1">
        <f t="shared" si="0"/>
        <v>0.1102365</v>
      </c>
      <c r="I4" s="1">
        <f t="shared" si="0"/>
        <v>0.12803</v>
      </c>
      <c r="J4" s="1">
        <f t="shared" si="0"/>
        <v>0.0302953</v>
      </c>
      <c r="K4" s="1">
        <f t="shared" si="0"/>
        <v>0.0012705</v>
      </c>
      <c r="L4" s="1">
        <f t="shared" si="0"/>
        <v>0.001152</v>
      </c>
      <c r="M4" s="1">
        <f t="shared" si="0"/>
        <v>0.0033488</v>
      </c>
      <c r="N4" s="1">
        <f>MIN(N18:N43)</f>
        <v>1.5380260000000001</v>
      </c>
    </row>
    <row r="5" spans="1:14" ht="12.75">
      <c r="A5" s="13" t="s">
        <v>94</v>
      </c>
      <c r="B5" s="1">
        <f aca="true" t="shared" si="1" ref="B5:M5">MAX(B18:B43)</f>
        <v>2.5271456</v>
      </c>
      <c r="C5" s="1">
        <f t="shared" si="1"/>
        <v>4.4910528</v>
      </c>
      <c r="D5" s="1">
        <f t="shared" si="1"/>
        <v>12.7645</v>
      </c>
      <c r="E5" s="1">
        <f t="shared" si="1"/>
        <v>15.6392559</v>
      </c>
      <c r="F5" s="1">
        <f t="shared" si="1"/>
        <v>3.937625</v>
      </c>
      <c r="G5" s="1">
        <f t="shared" si="1"/>
        <v>5.0198544</v>
      </c>
      <c r="H5" s="1">
        <f t="shared" si="1"/>
        <v>1.852236</v>
      </c>
      <c r="I5" s="1">
        <f t="shared" si="1"/>
        <v>2.8072968</v>
      </c>
      <c r="J5" s="1">
        <f t="shared" si="1"/>
        <v>2.14666</v>
      </c>
      <c r="K5" s="1">
        <f t="shared" si="1"/>
        <v>1.6834079</v>
      </c>
      <c r="L5" s="1">
        <f t="shared" si="1"/>
        <v>0.180455</v>
      </c>
      <c r="M5" s="1">
        <f t="shared" si="1"/>
        <v>0.341094</v>
      </c>
      <c r="N5" s="1">
        <f>MAX(N18:N43)</f>
        <v>26.941603199999996</v>
      </c>
    </row>
    <row r="6" spans="1:14" ht="12.75">
      <c r="A6" s="13" t="s">
        <v>16</v>
      </c>
      <c r="B6" s="1">
        <f aca="true" t="shared" si="2" ref="B6:M6">AVERAGE(B18:B43)</f>
        <v>0.30541626538461536</v>
      </c>
      <c r="C6" s="1">
        <f t="shared" si="2"/>
        <v>1.0534950153846157</v>
      </c>
      <c r="D6" s="1">
        <f t="shared" si="2"/>
        <v>2.1076984192307693</v>
      </c>
      <c r="E6" s="1">
        <f t="shared" si="2"/>
        <v>2.1617625961538462</v>
      </c>
      <c r="F6" s="1">
        <f t="shared" si="2"/>
        <v>1.1951901846153843</v>
      </c>
      <c r="G6" s="1">
        <f t="shared" si="2"/>
        <v>1.0837410653846156</v>
      </c>
      <c r="H6" s="1">
        <f t="shared" si="2"/>
        <v>0.8086600346153846</v>
      </c>
      <c r="I6" s="1">
        <f t="shared" si="2"/>
        <v>0.8267156307692307</v>
      </c>
      <c r="J6" s="1">
        <f t="shared" si="2"/>
        <v>0.4838654846153846</v>
      </c>
      <c r="K6" s="1">
        <f t="shared" si="2"/>
        <v>0.1513914423076923</v>
      </c>
      <c r="L6" s="1">
        <f t="shared" si="2"/>
        <v>0.027760646153846154</v>
      </c>
      <c r="M6" s="1">
        <f t="shared" si="2"/>
        <v>0.0552352576923077</v>
      </c>
      <c r="N6" s="1">
        <f>SUM(B6:M6)</f>
        <v>10.260932042307694</v>
      </c>
    </row>
    <row r="7" spans="1:14" ht="12.75">
      <c r="A7" s="13" t="s">
        <v>17</v>
      </c>
      <c r="B7" s="1">
        <f aca="true" t="shared" si="3" ref="B7:M7">PERCENTILE(B18:B43,0.1)</f>
        <v>0.0303886</v>
      </c>
      <c r="C7" s="1">
        <f t="shared" si="3"/>
        <v>0.08192835</v>
      </c>
      <c r="D7" s="1">
        <f t="shared" si="3"/>
        <v>0.15905314999999998</v>
      </c>
      <c r="E7" s="1">
        <f t="shared" si="3"/>
        <v>0.23801859999999997</v>
      </c>
      <c r="F7" s="1">
        <f t="shared" si="3"/>
        <v>0.1703816</v>
      </c>
      <c r="G7" s="1">
        <f t="shared" si="3"/>
        <v>0.1766585</v>
      </c>
      <c r="H7" s="1">
        <f t="shared" si="3"/>
        <v>0.26416065</v>
      </c>
      <c r="I7" s="1">
        <f t="shared" si="3"/>
        <v>0.20020680000000002</v>
      </c>
      <c r="J7" s="1">
        <f t="shared" si="3"/>
        <v>0.1343703</v>
      </c>
      <c r="K7" s="1">
        <f t="shared" si="3"/>
        <v>0.022431</v>
      </c>
      <c r="L7" s="1">
        <f t="shared" si="3"/>
        <v>0.0018176</v>
      </c>
      <c r="M7" s="1">
        <f t="shared" si="3"/>
        <v>0.0047114</v>
      </c>
      <c r="N7" s="1">
        <f>PERCENTILE(N18:N43,0.1)</f>
        <v>2.1320778000000002</v>
      </c>
    </row>
    <row r="8" spans="1:14" ht="12.75">
      <c r="A8" s="13" t="s">
        <v>18</v>
      </c>
      <c r="B8" s="1">
        <f aca="true" t="shared" si="4" ref="B8:M8">PERCENTILE(B18:B43,0.25)</f>
        <v>0.040966975</v>
      </c>
      <c r="C8" s="1">
        <f t="shared" si="4"/>
        <v>0.1342852</v>
      </c>
      <c r="D8" s="1">
        <f t="shared" si="4"/>
        <v>0.2923371</v>
      </c>
      <c r="E8" s="1">
        <f t="shared" si="4"/>
        <v>0.347089325</v>
      </c>
      <c r="F8" s="1">
        <f t="shared" si="4"/>
        <v>0.225705775</v>
      </c>
      <c r="G8" s="1">
        <f t="shared" si="4"/>
        <v>0.3567384</v>
      </c>
      <c r="H8" s="1">
        <f t="shared" si="4"/>
        <v>0.487255525</v>
      </c>
      <c r="I8" s="1">
        <f t="shared" si="4"/>
        <v>0.37915545</v>
      </c>
      <c r="J8" s="1">
        <f t="shared" si="4"/>
        <v>0.1678473</v>
      </c>
      <c r="K8" s="1">
        <f t="shared" si="4"/>
        <v>0.0472947</v>
      </c>
      <c r="L8" s="1">
        <f t="shared" si="4"/>
        <v>0.00581555</v>
      </c>
      <c r="M8" s="1">
        <f t="shared" si="4"/>
        <v>0.0089447</v>
      </c>
      <c r="N8" s="1">
        <f>PERCENTILE(N18:N43,0.25)</f>
        <v>3.8773340999999997</v>
      </c>
    </row>
    <row r="9" spans="1:14" ht="12.75">
      <c r="A9" s="13" t="s">
        <v>19</v>
      </c>
      <c r="B9" s="1">
        <f aca="true" t="shared" si="5" ref="B9:M9">PERCENTILE(B18:B43,0.5)</f>
        <v>0.1130138</v>
      </c>
      <c r="C9" s="1">
        <f t="shared" si="5"/>
        <v>0.48303655</v>
      </c>
      <c r="D9" s="1">
        <f t="shared" si="5"/>
        <v>0.5553485</v>
      </c>
      <c r="E9" s="1">
        <f t="shared" si="5"/>
        <v>0.9547426000000001</v>
      </c>
      <c r="F9" s="1">
        <f t="shared" si="5"/>
        <v>0.8910994</v>
      </c>
      <c r="G9" s="1">
        <f t="shared" si="5"/>
        <v>0.5553539999999999</v>
      </c>
      <c r="H9" s="1">
        <f t="shared" si="5"/>
        <v>0.70276665</v>
      </c>
      <c r="I9" s="1">
        <f t="shared" si="5"/>
        <v>0.55010575</v>
      </c>
      <c r="J9" s="1">
        <f t="shared" si="5"/>
        <v>0.22797145</v>
      </c>
      <c r="K9" s="1">
        <f t="shared" si="5"/>
        <v>0.07470315</v>
      </c>
      <c r="L9" s="1">
        <f t="shared" si="5"/>
        <v>0.015190349999999998</v>
      </c>
      <c r="M9" s="1">
        <f t="shared" si="5"/>
        <v>0.0298884</v>
      </c>
      <c r="N9" s="1">
        <f>PERCENTILE(N18:N43,0.5)</f>
        <v>8.06282815</v>
      </c>
    </row>
    <row r="10" spans="1:14" ht="12.75">
      <c r="A10" s="13" t="s">
        <v>20</v>
      </c>
      <c r="B10" s="1">
        <f aca="true" t="shared" si="6" ref="B10:M10">PERCENTILE(B18:B43,0.75)</f>
        <v>0.333142875</v>
      </c>
      <c r="C10" s="1">
        <f t="shared" si="6"/>
        <v>1.544173025</v>
      </c>
      <c r="D10" s="1">
        <f t="shared" si="6"/>
        <v>2.4349536</v>
      </c>
      <c r="E10" s="1">
        <f t="shared" si="6"/>
        <v>2.713545875</v>
      </c>
      <c r="F10" s="1">
        <f t="shared" si="6"/>
        <v>1.701082125</v>
      </c>
      <c r="G10" s="1">
        <f t="shared" si="6"/>
        <v>1.358314725</v>
      </c>
      <c r="H10" s="1">
        <f t="shared" si="6"/>
        <v>1.0470054</v>
      </c>
      <c r="I10" s="1">
        <f t="shared" si="6"/>
        <v>0.981567775</v>
      </c>
      <c r="J10" s="1">
        <f t="shared" si="6"/>
        <v>0.65504225</v>
      </c>
      <c r="K10" s="1">
        <f t="shared" si="6"/>
        <v>0.147925525</v>
      </c>
      <c r="L10" s="1">
        <f t="shared" si="6"/>
        <v>0.0382285</v>
      </c>
      <c r="M10" s="1">
        <f t="shared" si="6"/>
        <v>0.05893905</v>
      </c>
      <c r="N10" s="1">
        <f>PERCENTILE(N18:N43,0.75)</f>
        <v>15.0632544</v>
      </c>
    </row>
    <row r="11" spans="1:14" ht="12.75">
      <c r="A11" s="13" t="s">
        <v>21</v>
      </c>
      <c r="B11" s="1">
        <f aca="true" t="shared" si="7" ref="B11:M11">PERCENTILE(B18:B43,0.9)</f>
        <v>0.7073067</v>
      </c>
      <c r="C11" s="1">
        <f t="shared" si="7"/>
        <v>2.60873595</v>
      </c>
      <c r="D11" s="1">
        <f t="shared" si="7"/>
        <v>6.3296959</v>
      </c>
      <c r="E11" s="1">
        <f t="shared" si="7"/>
        <v>4.8356606</v>
      </c>
      <c r="F11" s="1">
        <f t="shared" si="7"/>
        <v>3.0020591999999997</v>
      </c>
      <c r="G11" s="1">
        <f t="shared" si="7"/>
        <v>1.9904666</v>
      </c>
      <c r="H11" s="1">
        <f t="shared" si="7"/>
        <v>1.4737461</v>
      </c>
      <c r="I11" s="1">
        <f t="shared" si="7"/>
        <v>2.149677</v>
      </c>
      <c r="J11" s="1">
        <f t="shared" si="7"/>
        <v>0.8983099999999999</v>
      </c>
      <c r="K11" s="1">
        <f t="shared" si="7"/>
        <v>0.1919694</v>
      </c>
      <c r="L11" s="1">
        <f t="shared" si="7"/>
        <v>0.0523416</v>
      </c>
      <c r="M11" s="1">
        <f t="shared" si="7"/>
        <v>0.136585</v>
      </c>
      <c r="N11" s="1">
        <f>PERCENTILE(N18:N43,0.9)</f>
        <v>23.150930849999998</v>
      </c>
    </row>
    <row r="12" spans="1:14" ht="12.75">
      <c r="A12" s="13" t="s">
        <v>25</v>
      </c>
      <c r="B12" s="1">
        <f aca="true" t="shared" si="8" ref="B12:M12">STDEV(B18:B43)</f>
        <v>0.5241531164222638</v>
      </c>
      <c r="C12" s="1">
        <f t="shared" si="8"/>
        <v>1.2584711295132989</v>
      </c>
      <c r="D12" s="1">
        <f t="shared" si="8"/>
        <v>3.2364345701601067</v>
      </c>
      <c r="E12" s="1">
        <f t="shared" si="8"/>
        <v>3.311545404051032</v>
      </c>
      <c r="F12" s="1">
        <f t="shared" si="8"/>
        <v>1.1824425491012407</v>
      </c>
      <c r="G12" s="1">
        <f t="shared" si="8"/>
        <v>1.283814508737187</v>
      </c>
      <c r="H12" s="1">
        <f t="shared" si="8"/>
        <v>0.45352190021409106</v>
      </c>
      <c r="I12" s="1">
        <f t="shared" si="8"/>
        <v>0.7985980940502129</v>
      </c>
      <c r="J12" s="1">
        <f t="shared" si="8"/>
        <v>0.546621387563588</v>
      </c>
      <c r="K12" s="1">
        <f t="shared" si="8"/>
        <v>0.3191693969634484</v>
      </c>
      <c r="L12" s="1">
        <f t="shared" si="8"/>
        <v>0.036412925036247566</v>
      </c>
      <c r="M12" s="1">
        <f t="shared" si="8"/>
        <v>0.0754435162960326</v>
      </c>
      <c r="N12" s="1">
        <f>STDEV(N18:N43)</f>
        <v>7.934962813732456</v>
      </c>
    </row>
    <row r="13" spans="1:14" ht="12.75">
      <c r="A13" s="13" t="s">
        <v>127</v>
      </c>
      <c r="B13" s="1">
        <f>ROUND(B12/B6,2)</f>
        <v>1.72</v>
      </c>
      <c r="C13" s="1">
        <f aca="true" t="shared" si="9" ref="C13:N13">ROUND(C12/C6,2)</f>
        <v>1.19</v>
      </c>
      <c r="D13" s="1">
        <f t="shared" si="9"/>
        <v>1.54</v>
      </c>
      <c r="E13" s="1">
        <f t="shared" si="9"/>
        <v>1.53</v>
      </c>
      <c r="F13" s="1">
        <f t="shared" si="9"/>
        <v>0.99</v>
      </c>
      <c r="G13" s="1">
        <f t="shared" si="9"/>
        <v>1.18</v>
      </c>
      <c r="H13" s="1">
        <f t="shared" si="9"/>
        <v>0.56</v>
      </c>
      <c r="I13" s="1">
        <f t="shared" si="9"/>
        <v>0.97</v>
      </c>
      <c r="J13" s="1">
        <f t="shared" si="9"/>
        <v>1.13</v>
      </c>
      <c r="K13" s="1">
        <f t="shared" si="9"/>
        <v>2.11</v>
      </c>
      <c r="L13" s="1">
        <f t="shared" si="9"/>
        <v>1.31</v>
      </c>
      <c r="M13" s="1">
        <f t="shared" si="9"/>
        <v>1.37</v>
      </c>
      <c r="N13" s="1">
        <f t="shared" si="9"/>
        <v>0.77</v>
      </c>
    </row>
    <row r="14" spans="1:14" ht="12.75">
      <c r="A14" s="13" t="s">
        <v>126</v>
      </c>
      <c r="B14" s="53">
        <f>26*P44/(25*24*B12^3)</f>
        <v>3.4024484000876485</v>
      </c>
      <c r="C14" s="53">
        <f aca="true" t="shared" si="10" ref="C14:N14">26*Q44/(25*24*C12^3)</f>
        <v>1.5446831660800024</v>
      </c>
      <c r="D14" s="53">
        <f t="shared" si="10"/>
        <v>2.256956026535637</v>
      </c>
      <c r="E14" s="53">
        <f t="shared" si="10"/>
        <v>3.065874855485557</v>
      </c>
      <c r="F14" s="53">
        <f t="shared" si="10"/>
        <v>1.0700256654607916</v>
      </c>
      <c r="G14" s="53">
        <f t="shared" si="10"/>
        <v>2.360638024769493</v>
      </c>
      <c r="H14" s="53">
        <f t="shared" si="10"/>
        <v>0.545346482249492</v>
      </c>
      <c r="I14" s="53">
        <f t="shared" si="10"/>
        <v>1.7197126814549972</v>
      </c>
      <c r="J14" s="53">
        <f t="shared" si="10"/>
        <v>2.2552473131226956</v>
      </c>
      <c r="K14" s="53">
        <f t="shared" si="10"/>
        <v>4.767253330684201</v>
      </c>
      <c r="L14" s="53">
        <f t="shared" si="10"/>
        <v>3.154812075617235</v>
      </c>
      <c r="M14" s="53">
        <f t="shared" si="10"/>
        <v>2.577204999128183</v>
      </c>
      <c r="N14" s="53">
        <f t="shared" si="10"/>
        <v>0.8593889720359258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-0.14899337523633824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0.0239212</v>
      </c>
      <c r="C18" s="1">
        <f>'DATOS MENSUALES'!E487</f>
        <v>0.0934248</v>
      </c>
      <c r="D18" s="1">
        <f>'DATOS MENSUALES'!E488</f>
        <v>0.0627245</v>
      </c>
      <c r="E18" s="1">
        <f>'DATOS MENSUALES'!E489</f>
        <v>0.0532</v>
      </c>
      <c r="F18" s="1">
        <f>'DATOS MENSUALES'!E490</f>
        <v>0.0568989</v>
      </c>
      <c r="G18" s="1">
        <f>'DATOS MENSUALES'!E491</f>
        <v>0.1681656</v>
      </c>
      <c r="H18" s="1">
        <f>'DATOS MENSUALES'!E492</f>
        <v>0.3839502</v>
      </c>
      <c r="I18" s="1">
        <f>'DATOS MENSUALES'!E493</f>
        <v>0.424952</v>
      </c>
      <c r="J18" s="1">
        <f>'DATOS MENSUALES'!E494</f>
        <v>0.21084</v>
      </c>
      <c r="K18" s="1">
        <f>'DATOS MENSUALES'!E495</f>
        <v>0.0596365</v>
      </c>
      <c r="L18" s="1">
        <f>'DATOS MENSUALES'!E496</f>
        <v>0.0016212</v>
      </c>
      <c r="M18" s="1">
        <f>'DATOS MENSUALES'!E497</f>
        <v>0.0630747</v>
      </c>
      <c r="N18" s="1">
        <f aca="true" t="shared" si="11" ref="N18:N41">SUM(B18:M18)</f>
        <v>1.6024096</v>
      </c>
      <c r="O18" s="10"/>
      <c r="P18" s="60">
        <f aca="true" t="shared" si="12" ref="P18:P43">(B18-B$6)^3</f>
        <v>-0.022305520305485934</v>
      </c>
      <c r="Q18" s="60">
        <f aca="true" t="shared" si="13" ref="Q18:AB33">(C18-C$6)^3</f>
        <v>-0.8849301456947083</v>
      </c>
      <c r="R18" s="60">
        <f t="shared" si="13"/>
        <v>-8.551913917886226</v>
      </c>
      <c r="S18" s="60">
        <f t="shared" si="13"/>
        <v>-9.374745678641498</v>
      </c>
      <c r="T18" s="60">
        <f t="shared" si="13"/>
        <v>-1.4748920408717783</v>
      </c>
      <c r="U18" s="60">
        <f t="shared" si="13"/>
        <v>-0.767507166245798</v>
      </c>
      <c r="V18" s="60">
        <f t="shared" si="13"/>
        <v>-0.07660849895761757</v>
      </c>
      <c r="W18" s="60">
        <f t="shared" si="13"/>
        <v>-0.06485028072700462</v>
      </c>
      <c r="X18" s="60">
        <f t="shared" si="13"/>
        <v>-0.02035211556062888</v>
      </c>
      <c r="Y18" s="60">
        <f t="shared" si="13"/>
        <v>-0.0007724820550636327</v>
      </c>
      <c r="Z18" s="60">
        <f t="shared" si="13"/>
        <v>-1.7860316239488665E-05</v>
      </c>
      <c r="AA18" s="60">
        <f t="shared" si="13"/>
        <v>4.817874746381086E-07</v>
      </c>
      <c r="AB18" s="60">
        <f t="shared" si="13"/>
        <v>-649.1295217386984</v>
      </c>
    </row>
    <row r="19" spans="1:28" ht="12.75">
      <c r="A19" s="12" t="s">
        <v>69</v>
      </c>
      <c r="B19" s="1">
        <f>'DATOS MENSUALES'!E498</f>
        <v>0.05733</v>
      </c>
      <c r="C19" s="1">
        <f>'DATOS MENSUALES'!E499</f>
        <v>0.0413868</v>
      </c>
      <c r="D19" s="1">
        <f>'DATOS MENSUALES'!E500</f>
        <v>1.0146736</v>
      </c>
      <c r="E19" s="1">
        <f>'DATOS MENSUALES'!E501</f>
        <v>1.8416195</v>
      </c>
      <c r="F19" s="1">
        <f>'DATOS MENSUALES'!E502</f>
        <v>0.9680055</v>
      </c>
      <c r="G19" s="1">
        <f>'DATOS MENSUALES'!E503</f>
        <v>0.8556084</v>
      </c>
      <c r="H19" s="1">
        <f>'DATOS MENSUALES'!E504</f>
        <v>0.6669405</v>
      </c>
      <c r="I19" s="1">
        <f>'DATOS MENSUALES'!E505</f>
        <v>0.1625778</v>
      </c>
      <c r="J19" s="1">
        <f>'DATOS MENSUALES'!E506</f>
        <v>0.1983018</v>
      </c>
      <c r="K19" s="1">
        <f>'DATOS MENSUALES'!E507</f>
        <v>0.0542812</v>
      </c>
      <c r="L19" s="1">
        <f>'DATOS MENSUALES'!E508</f>
        <v>0.0049152</v>
      </c>
      <c r="M19" s="1">
        <f>'DATOS MENSUALES'!E509</f>
        <v>0.1176327</v>
      </c>
      <c r="N19" s="1">
        <f t="shared" si="11"/>
        <v>5.9832730000000005</v>
      </c>
      <c r="O19" s="10"/>
      <c r="P19" s="60">
        <f t="shared" si="12"/>
        <v>-0.01526891453592525</v>
      </c>
      <c r="Q19" s="60">
        <f t="shared" si="13"/>
        <v>-1.0367662479651418</v>
      </c>
      <c r="R19" s="60">
        <f t="shared" si="13"/>
        <v>-1.305840309827518</v>
      </c>
      <c r="S19" s="60">
        <f t="shared" si="13"/>
        <v>-0.03281197879884057</v>
      </c>
      <c r="T19" s="60">
        <f t="shared" si="13"/>
        <v>-0.01172565607476299</v>
      </c>
      <c r="U19" s="60">
        <f t="shared" si="13"/>
        <v>-0.011873053472867809</v>
      </c>
      <c r="V19" s="60">
        <f t="shared" si="13"/>
        <v>-0.0028463555754066204</v>
      </c>
      <c r="W19" s="60">
        <f t="shared" si="13"/>
        <v>-0.292937288949774</v>
      </c>
      <c r="X19" s="60">
        <f t="shared" si="13"/>
        <v>-0.023286752695754698</v>
      </c>
      <c r="Y19" s="60">
        <f t="shared" si="13"/>
        <v>-0.0009157883475886697</v>
      </c>
      <c r="Z19" s="60">
        <f t="shared" si="13"/>
        <v>-1.1923367549846823E-05</v>
      </c>
      <c r="AA19" s="60">
        <f t="shared" si="13"/>
        <v>0.00024294074810460631</v>
      </c>
      <c r="AB19" s="60">
        <f t="shared" si="13"/>
        <v>-78.27417455326375</v>
      </c>
    </row>
    <row r="20" spans="1:28" ht="12.75">
      <c r="A20" s="12" t="s">
        <v>70</v>
      </c>
      <c r="B20" s="1">
        <f>'DATOS MENSUALES'!E510</f>
        <v>0.1150912</v>
      </c>
      <c r="C20" s="1">
        <f>'DATOS MENSUALES'!E511</f>
        <v>1.3197041</v>
      </c>
      <c r="D20" s="1">
        <f>'DATOS MENSUALES'!E512</f>
        <v>0.8450208</v>
      </c>
      <c r="E20" s="1">
        <f>'DATOS MENSUALES'!E513</f>
        <v>0.6172122</v>
      </c>
      <c r="F20" s="1">
        <f>'DATOS MENSUALES'!E514</f>
        <v>0.223712</v>
      </c>
      <c r="G20" s="1">
        <f>'DATOS MENSUALES'!E515</f>
        <v>0.5489316</v>
      </c>
      <c r="H20" s="1">
        <f>'DATOS MENSUALES'!E516</f>
        <v>0.8842075</v>
      </c>
      <c r="I20" s="1">
        <f>'DATOS MENSUALES'!E517</f>
        <v>2.684024</v>
      </c>
      <c r="J20" s="1">
        <f>'DATOS MENSUALES'!E518</f>
        <v>0.524736</v>
      </c>
      <c r="K20" s="1">
        <f>'DATOS MENSUALES'!E519</f>
        <v>0.0871137</v>
      </c>
      <c r="L20" s="1">
        <f>'DATOS MENSUALES'!E520</f>
        <v>0.0136756</v>
      </c>
      <c r="M20" s="1">
        <f>'DATOS MENSUALES'!E521</f>
        <v>0.0092732</v>
      </c>
      <c r="N20" s="1">
        <f t="shared" si="11"/>
        <v>7.872701899999999</v>
      </c>
      <c r="O20" s="10"/>
      <c r="P20" s="60">
        <f t="shared" si="12"/>
        <v>-0.006894264845980128</v>
      </c>
      <c r="Q20" s="60">
        <f t="shared" si="13"/>
        <v>0.018865512867947198</v>
      </c>
      <c r="R20" s="60">
        <f t="shared" si="13"/>
        <v>-2.013156085327023</v>
      </c>
      <c r="S20" s="60">
        <f t="shared" si="13"/>
        <v>-3.6847349149821915</v>
      </c>
      <c r="T20" s="60">
        <f t="shared" si="13"/>
        <v>-0.916851833380316</v>
      </c>
      <c r="U20" s="60">
        <f t="shared" si="13"/>
        <v>-0.1529668259492384</v>
      </c>
      <c r="V20" s="60">
        <f t="shared" si="13"/>
        <v>0.00043118107907895995</v>
      </c>
      <c r="W20" s="60">
        <f t="shared" si="13"/>
        <v>6.40696050948096</v>
      </c>
      <c r="X20" s="60">
        <f t="shared" si="13"/>
        <v>6.827006916431338E-05</v>
      </c>
      <c r="Y20" s="60">
        <f t="shared" si="13"/>
        <v>-0.0002655717299337645</v>
      </c>
      <c r="Z20" s="60">
        <f t="shared" si="13"/>
        <v>-2.794311533215396E-06</v>
      </c>
      <c r="AA20" s="60">
        <f t="shared" si="13"/>
        <v>-9.709534084352921E-05</v>
      </c>
      <c r="AB20" s="60">
        <f t="shared" si="13"/>
        <v>-13.621612641364571</v>
      </c>
    </row>
    <row r="21" spans="1:28" ht="12.75">
      <c r="A21" s="12" t="s">
        <v>71</v>
      </c>
      <c r="B21" s="1">
        <f>'DATOS MENSUALES'!E522</f>
        <v>0.029585</v>
      </c>
      <c r="C21" s="1">
        <f>'DATOS MENSUALES'!E523</f>
        <v>1.6841323</v>
      </c>
      <c r="D21" s="1">
        <f>'DATOS MENSUALES'!E524</f>
        <v>2.6663424</v>
      </c>
      <c r="E21" s="1">
        <f>'DATOS MENSUALES'!E525</f>
        <v>1.3728</v>
      </c>
      <c r="F21" s="1">
        <f>'DATOS MENSUALES'!E526</f>
        <v>0.8502983</v>
      </c>
      <c r="G21" s="1">
        <f>'DATOS MENSUALES'!E527</f>
        <v>0.4933438</v>
      </c>
      <c r="H21" s="1">
        <f>'DATOS MENSUALES'!E528</f>
        <v>1.4459735</v>
      </c>
      <c r="I21" s="1">
        <f>'DATOS MENSUALES'!E529</f>
        <v>1.61533</v>
      </c>
      <c r="J21" s="1">
        <f>'DATOS MENSUALES'!E530</f>
        <v>0.825484</v>
      </c>
      <c r="K21" s="1">
        <f>'DATOS MENSUALES'!E531</f>
        <v>0.168168</v>
      </c>
      <c r="L21" s="1">
        <f>'DATOS MENSUALES'!E532</f>
        <v>0.0386</v>
      </c>
      <c r="M21" s="1">
        <f>'DATOS MENSUALES'!E533</f>
        <v>0.1817674</v>
      </c>
      <c r="N21" s="1">
        <f t="shared" si="11"/>
        <v>11.3718247</v>
      </c>
      <c r="O21" s="10"/>
      <c r="P21" s="60">
        <f t="shared" si="12"/>
        <v>-0.020986038985305985</v>
      </c>
      <c r="Q21" s="60">
        <f t="shared" si="13"/>
        <v>0.2508065826392366</v>
      </c>
      <c r="R21" s="60">
        <f t="shared" si="13"/>
        <v>0.17434334377835925</v>
      </c>
      <c r="S21" s="60">
        <f t="shared" si="13"/>
        <v>-0.49109921827235914</v>
      </c>
      <c r="T21" s="60">
        <f t="shared" si="13"/>
        <v>-0.04102503179582377</v>
      </c>
      <c r="U21" s="60">
        <f t="shared" si="13"/>
        <v>-0.20579414364487125</v>
      </c>
      <c r="V21" s="60">
        <f t="shared" si="13"/>
        <v>0.2588566244136573</v>
      </c>
      <c r="W21" s="60">
        <f t="shared" si="13"/>
        <v>0.4904492311855259</v>
      </c>
      <c r="X21" s="60">
        <f t="shared" si="13"/>
        <v>0.0398679773591259</v>
      </c>
      <c r="Y21" s="60">
        <f t="shared" si="13"/>
        <v>4.721810613254468E-06</v>
      </c>
      <c r="Z21" s="60">
        <f t="shared" si="13"/>
        <v>1.273532937491158E-06</v>
      </c>
      <c r="AA21" s="60">
        <f t="shared" si="13"/>
        <v>0.0020258280648350695</v>
      </c>
      <c r="AB21" s="60">
        <f t="shared" si="13"/>
        <v>1.3709331848090993</v>
      </c>
    </row>
    <row r="22" spans="1:28" ht="12.75">
      <c r="A22" s="12" t="s">
        <v>72</v>
      </c>
      <c r="B22" s="1">
        <f>'DATOS MENSUALES'!E534</f>
        <v>0.0311922</v>
      </c>
      <c r="C22" s="1">
        <f>'DATOS MENSUALES'!E535</f>
        <v>1.618996</v>
      </c>
      <c r="D22" s="1">
        <f>'DATOS MENSUALES'!E536</f>
        <v>1.8860904</v>
      </c>
      <c r="E22" s="1">
        <f>'DATOS MENSUALES'!E537</f>
        <v>2.8940135</v>
      </c>
      <c r="F22" s="1">
        <f>'DATOS MENSUALES'!E538</f>
        <v>3.937625</v>
      </c>
      <c r="G22" s="1">
        <f>'DATOS MENSUALES'!E539</f>
        <v>1.9088692</v>
      </c>
      <c r="H22" s="1">
        <f>'DATOS MENSUALES'!E540</f>
        <v>1.0590076</v>
      </c>
      <c r="I22" s="1">
        <f>'DATOS MENSUALES'!E541</f>
        <v>0.9103186</v>
      </c>
      <c r="J22" s="1">
        <f>'DATOS MENSUALES'!E542</f>
        <v>0.7734253</v>
      </c>
      <c r="K22" s="1">
        <f>'DATOS MENSUALES'!E543</f>
        <v>0.1536777</v>
      </c>
      <c r="L22" s="1">
        <f>'DATOS MENSUALES'!E544</f>
        <v>0.0495238</v>
      </c>
      <c r="M22" s="1">
        <f>'DATOS MENSUALES'!E545</f>
        <v>0.029722</v>
      </c>
      <c r="N22" s="1">
        <f t="shared" si="11"/>
        <v>15.252461299999997</v>
      </c>
      <c r="O22" s="10"/>
      <c r="P22" s="60">
        <f t="shared" si="12"/>
        <v>-0.020621331078449205</v>
      </c>
      <c r="Q22" s="60">
        <f t="shared" si="13"/>
        <v>0.18084233098784452</v>
      </c>
      <c r="R22" s="60">
        <f t="shared" si="13"/>
        <v>-0.010883195129263284</v>
      </c>
      <c r="S22" s="60">
        <f t="shared" si="13"/>
        <v>0.39262662716739627</v>
      </c>
      <c r="T22" s="60">
        <f t="shared" si="13"/>
        <v>20.625711605218378</v>
      </c>
      <c r="U22" s="60">
        <f t="shared" si="13"/>
        <v>0.561777300505629</v>
      </c>
      <c r="V22" s="60">
        <f t="shared" si="13"/>
        <v>0.015690259152874298</v>
      </c>
      <c r="W22" s="60">
        <f t="shared" si="13"/>
        <v>0.0005843393137163936</v>
      </c>
      <c r="X22" s="60">
        <f t="shared" si="13"/>
        <v>0.024278109909618387</v>
      </c>
      <c r="Y22" s="60">
        <f t="shared" si="13"/>
        <v>1.1950210053717217E-08</v>
      </c>
      <c r="Z22" s="60">
        <f t="shared" si="13"/>
        <v>1.0307788441108766E-05</v>
      </c>
      <c r="AA22" s="60">
        <f t="shared" si="13"/>
        <v>-1.6607250891729513E-05</v>
      </c>
      <c r="AB22" s="60">
        <f t="shared" si="13"/>
        <v>124.36577002124618</v>
      </c>
    </row>
    <row r="23" spans="1:28" ht="12.75">
      <c r="A23" s="12" t="s">
        <v>73</v>
      </c>
      <c r="B23" s="1">
        <f>'DATOS MENSUALES'!E546</f>
        <v>0.0339888</v>
      </c>
      <c r="C23" s="1">
        <f>'DATOS MENSUALES'!E547</f>
        <v>0.0957696</v>
      </c>
      <c r="D23" s="1">
        <f>'DATOS MENSUALES'!E548</f>
        <v>0.4932117</v>
      </c>
      <c r="E23" s="1">
        <f>'DATOS MENSUALES'!E549</f>
        <v>0.7718032</v>
      </c>
      <c r="F23" s="1">
        <f>'DATOS MENSUALES'!E550</f>
        <v>1.7376112</v>
      </c>
      <c r="G23" s="1">
        <f>'DATOS MENSUALES'!E551</f>
        <v>1.4767623</v>
      </c>
      <c r="H23" s="1">
        <f>'DATOS MENSUALES'!E552</f>
        <v>0.666832</v>
      </c>
      <c r="I23" s="1">
        <f>'DATOS MENSUALES'!E553</f>
        <v>0.3946148</v>
      </c>
      <c r="J23" s="1">
        <f>'DATOS MENSUALES'!E554</f>
        <v>0.1298118</v>
      </c>
      <c r="K23" s="1">
        <f>'DATOS MENSUALES'!E555</f>
        <v>0.0594432</v>
      </c>
      <c r="L23" s="1">
        <f>'DATOS MENSUALES'!E556</f>
        <v>0.0263547</v>
      </c>
      <c r="M23" s="1">
        <f>'DATOS MENSUALES'!E557</f>
        <v>0.1431635</v>
      </c>
      <c r="N23" s="1">
        <f t="shared" si="11"/>
        <v>6.029366799999999</v>
      </c>
      <c r="O23" s="10"/>
      <c r="P23" s="60">
        <f t="shared" si="12"/>
        <v>-0.019996840090814483</v>
      </c>
      <c r="Q23" s="60">
        <f t="shared" si="13"/>
        <v>-0.8784621170445839</v>
      </c>
      <c r="R23" s="60">
        <f t="shared" si="13"/>
        <v>-4.2082683961116745</v>
      </c>
      <c r="S23" s="60">
        <f t="shared" si="13"/>
        <v>-2.6853836548014365</v>
      </c>
      <c r="T23" s="60">
        <f t="shared" si="13"/>
        <v>0.15959141377989466</v>
      </c>
      <c r="U23" s="60">
        <f t="shared" si="13"/>
        <v>0.06070829652696573</v>
      </c>
      <c r="V23" s="60">
        <f t="shared" si="13"/>
        <v>-0.002852898062580304</v>
      </c>
      <c r="W23" s="60">
        <f t="shared" si="13"/>
        <v>-0.08067803350168573</v>
      </c>
      <c r="X23" s="60">
        <f t="shared" si="13"/>
        <v>-0.044382049684663596</v>
      </c>
      <c r="Y23" s="60">
        <f t="shared" si="13"/>
        <v>-0.0007773745079032761</v>
      </c>
      <c r="Z23" s="60">
        <f t="shared" si="13"/>
        <v>-2.7791120931834082E-09</v>
      </c>
      <c r="AA23" s="60">
        <f t="shared" si="13"/>
        <v>0.0006798062843027463</v>
      </c>
      <c r="AB23" s="60">
        <f t="shared" si="13"/>
        <v>-75.77101826638724</v>
      </c>
    </row>
    <row r="24" spans="1:28" ht="12.75">
      <c r="A24" s="12" t="s">
        <v>74</v>
      </c>
      <c r="B24" s="1">
        <f>'DATOS MENSUALES'!E558</f>
        <v>0.1221477</v>
      </c>
      <c r="C24" s="1">
        <f>'DATOS MENSUALES'!E559</f>
        <v>0.395976</v>
      </c>
      <c r="D24" s="1">
        <f>'DATOS MENSUALES'!E560</f>
        <v>0.3338136</v>
      </c>
      <c r="E24" s="1">
        <f>'DATOS MENSUALES'!E561</f>
        <v>1.3622848</v>
      </c>
      <c r="F24" s="1">
        <f>'DATOS MENSUALES'!E562</f>
        <v>2.4359335</v>
      </c>
      <c r="G24" s="1">
        <f>'DATOS MENSUALES'!E563</f>
        <v>1.002972</v>
      </c>
      <c r="H24" s="1">
        <f>'DATOS MENSUALES'!E564</f>
        <v>1.5015187</v>
      </c>
      <c r="I24" s="1">
        <f>'DATOS MENSUALES'!E565</f>
        <v>0.5939946</v>
      </c>
      <c r="J24" s="1">
        <f>'DATOS MENSUALES'!E566</f>
        <v>0.2365791</v>
      </c>
      <c r="K24" s="1">
        <f>'DATOS MENSUALES'!E567</f>
        <v>0.1160537</v>
      </c>
      <c r="L24" s="1">
        <f>'DATOS MENSUALES'!E568</f>
        <v>0.0216742</v>
      </c>
      <c r="M24" s="1">
        <f>'DATOS MENSUALES'!E569</f>
        <v>0.1300065</v>
      </c>
      <c r="N24" s="1">
        <f t="shared" si="11"/>
        <v>8.2529544</v>
      </c>
      <c r="O24" s="10"/>
      <c r="P24" s="60">
        <f t="shared" si="12"/>
        <v>-0.006155508575790897</v>
      </c>
      <c r="Q24" s="60">
        <f t="shared" si="13"/>
        <v>-0.2842660214970795</v>
      </c>
      <c r="R24" s="60">
        <f t="shared" si="13"/>
        <v>-5.5818254466998445</v>
      </c>
      <c r="S24" s="60">
        <f t="shared" si="13"/>
        <v>-0.510998022945438</v>
      </c>
      <c r="T24" s="60">
        <f t="shared" si="13"/>
        <v>1.9100548209829211</v>
      </c>
      <c r="U24" s="60">
        <f t="shared" si="13"/>
        <v>-0.0005269084610330313</v>
      </c>
      <c r="V24" s="60">
        <f t="shared" si="13"/>
        <v>0.3326089711030748</v>
      </c>
      <c r="W24" s="60">
        <f t="shared" si="13"/>
        <v>-0.012603956495440207</v>
      </c>
      <c r="X24" s="60">
        <f t="shared" si="13"/>
        <v>-0.015121699914453777</v>
      </c>
      <c r="Y24" s="60">
        <f t="shared" si="13"/>
        <v>-4.412821884296171E-05</v>
      </c>
      <c r="Z24" s="60">
        <f t="shared" si="13"/>
        <v>-2.2547134349735694E-07</v>
      </c>
      <c r="AA24" s="60">
        <f t="shared" si="13"/>
        <v>0.0004180264762398016</v>
      </c>
      <c r="AB24" s="60">
        <f t="shared" si="13"/>
        <v>-8.09611407207237</v>
      </c>
    </row>
    <row r="25" spans="1:28" ht="12.75">
      <c r="A25" s="12" t="s">
        <v>75</v>
      </c>
      <c r="B25" s="1">
        <f>'DATOS MENSUALES'!E570</f>
        <v>0.4509937</v>
      </c>
      <c r="C25" s="1">
        <f>'DATOS MENSUALES'!E571</f>
        <v>1.24736</v>
      </c>
      <c r="D25" s="1">
        <f>'DATOS MENSUALES'!E572</f>
        <v>3.2540052</v>
      </c>
      <c r="E25" s="1">
        <f>'DATOS MENSUALES'!E573</f>
        <v>6.164968</v>
      </c>
      <c r="F25" s="1">
        <f>'DATOS MENSUALES'!E574</f>
        <v>2.6271648</v>
      </c>
      <c r="G25" s="1">
        <f>'DATOS MENSUALES'!E575</f>
        <v>0.7052179</v>
      </c>
      <c r="H25" s="1">
        <f>'DATOS MENSUALES'!E576</f>
        <v>0.8738224</v>
      </c>
      <c r="I25" s="1">
        <f>'DATOS MENSUALES'!E577</f>
        <v>1.0053175</v>
      </c>
      <c r="J25" s="1">
        <f>'DATOS MENSUALES'!E578</f>
        <v>2.098965</v>
      </c>
      <c r="K25" s="1">
        <f>'DATOS MENSUALES'!E579</f>
        <v>1.6834079</v>
      </c>
      <c r="L25" s="1">
        <f>'DATOS MENSUALES'!E580</f>
        <v>0.180455</v>
      </c>
      <c r="M25" s="1">
        <f>'DATOS MENSUALES'!E581</f>
        <v>0.037442</v>
      </c>
      <c r="N25" s="1">
        <f t="shared" si="11"/>
        <v>20.329119399999996</v>
      </c>
      <c r="O25" s="10"/>
      <c r="P25" s="60">
        <f t="shared" si="12"/>
        <v>0.0030851919232695786</v>
      </c>
      <c r="Q25" s="60">
        <f t="shared" si="13"/>
        <v>0.007286150289860279</v>
      </c>
      <c r="R25" s="60">
        <f t="shared" si="13"/>
        <v>1.5062691598724873</v>
      </c>
      <c r="S25" s="60">
        <f t="shared" si="13"/>
        <v>64.1539827129155</v>
      </c>
      <c r="T25" s="60">
        <f t="shared" si="13"/>
        <v>2.9363374078636215</v>
      </c>
      <c r="U25" s="60">
        <f t="shared" si="13"/>
        <v>-0.054234718409727975</v>
      </c>
      <c r="V25" s="60">
        <f t="shared" si="13"/>
        <v>0.0002766881262213942</v>
      </c>
      <c r="W25" s="60">
        <f t="shared" si="13"/>
        <v>0.00569715453181704</v>
      </c>
      <c r="X25" s="60">
        <f t="shared" si="13"/>
        <v>4.213062098524649</v>
      </c>
      <c r="Y25" s="60">
        <f t="shared" si="13"/>
        <v>3.5957566490413493</v>
      </c>
      <c r="Z25" s="60">
        <f t="shared" si="13"/>
        <v>0.0035601552385837684</v>
      </c>
      <c r="AA25" s="60">
        <f t="shared" si="13"/>
        <v>-5.633345728881091E-06</v>
      </c>
      <c r="AB25" s="60">
        <f t="shared" si="13"/>
        <v>1020.5960098183559</v>
      </c>
    </row>
    <row r="26" spans="1:28" ht="12.75">
      <c r="A26" s="12" t="s">
        <v>76</v>
      </c>
      <c r="B26" s="1">
        <f>'DATOS MENSUALES'!E582</f>
        <v>0.4176292</v>
      </c>
      <c r="C26" s="1">
        <f>'DATOS MENSUALES'!E583</f>
        <v>2.4132996</v>
      </c>
      <c r="D26" s="1">
        <f>'DATOS MENSUALES'!E584</f>
        <v>0.521626</v>
      </c>
      <c r="E26" s="1">
        <f>'DATOS MENSUALES'!E585</f>
        <v>0.4441696</v>
      </c>
      <c r="F26" s="1">
        <f>'DATOS MENSUALES'!E586</f>
        <v>0.1897247</v>
      </c>
      <c r="G26" s="1">
        <f>'DATOS MENSUALES'!E587</f>
        <v>0.3310872</v>
      </c>
      <c r="H26" s="1">
        <f>'DATOS MENSUALES'!E588</f>
        <v>1.2920529</v>
      </c>
      <c r="I26" s="1">
        <f>'DATOS MENSUALES'!E589</f>
        <v>0.5538863</v>
      </c>
      <c r="J26" s="1">
        <f>'DATOS MENSUALES'!E590</f>
        <v>0.3045168</v>
      </c>
      <c r="K26" s="1">
        <f>'DATOS MENSUALES'!E591</f>
        <v>0.05418</v>
      </c>
      <c r="L26" s="1">
        <f>'DATOS MENSUALES'!E592</f>
        <v>0.0095728</v>
      </c>
      <c r="M26" s="1">
        <f>'DATOS MENSUALES'!E593</f>
        <v>0.0307086</v>
      </c>
      <c r="N26" s="1">
        <f t="shared" si="11"/>
        <v>6.5624537</v>
      </c>
      <c r="O26" s="10"/>
      <c r="P26" s="60">
        <f t="shared" si="12"/>
        <v>0.0014129563997273987</v>
      </c>
      <c r="Q26" s="60">
        <f t="shared" si="13"/>
        <v>2.5143718349100475</v>
      </c>
      <c r="R26" s="60">
        <f t="shared" si="13"/>
        <v>-3.9899645700841258</v>
      </c>
      <c r="S26" s="60">
        <f t="shared" si="13"/>
        <v>-5.067115240843616</v>
      </c>
      <c r="T26" s="60">
        <f t="shared" si="13"/>
        <v>-1.0164862316747403</v>
      </c>
      <c r="U26" s="60">
        <f t="shared" si="13"/>
        <v>-0.4263692632810458</v>
      </c>
      <c r="V26" s="60">
        <f t="shared" si="13"/>
        <v>0.11295376422208267</v>
      </c>
      <c r="W26" s="60">
        <f t="shared" si="13"/>
        <v>-0.02030828142954953</v>
      </c>
      <c r="X26" s="60">
        <f t="shared" si="13"/>
        <v>-0.005768920942654086</v>
      </c>
      <c r="Y26" s="60">
        <f t="shared" si="13"/>
        <v>-0.0009186544014565607</v>
      </c>
      <c r="Z26" s="60">
        <f t="shared" si="13"/>
        <v>-6.016498543496992E-06</v>
      </c>
      <c r="AA26" s="60">
        <f t="shared" si="13"/>
        <v>-1.4754181089860014E-05</v>
      </c>
      <c r="AB26" s="60">
        <f t="shared" si="13"/>
        <v>-50.59053121646135</v>
      </c>
    </row>
    <row r="27" spans="1:28" ht="12.75">
      <c r="A27" s="12" t="s">
        <v>77</v>
      </c>
      <c r="B27" s="1">
        <f>'DATOS MENSUALES'!E594</f>
        <v>0.039485</v>
      </c>
      <c r="C27" s="1">
        <f>'DATOS MENSUALES'!E595</f>
        <v>4.4910528</v>
      </c>
      <c r="D27" s="1">
        <f>'DATOS MENSUALES'!E596</f>
        <v>12.7645</v>
      </c>
      <c r="E27" s="1">
        <f>'DATOS MENSUALES'!E597</f>
        <v>3.3404136</v>
      </c>
      <c r="F27" s="1">
        <f>'DATOS MENSUALES'!E598</f>
        <v>2.9113084</v>
      </c>
      <c r="G27" s="1">
        <f>'DATOS MENSUALES'!E599</f>
        <v>0.5617764</v>
      </c>
      <c r="H27" s="1">
        <f>'DATOS MENSUALES'!E600</f>
        <v>0.9927218</v>
      </c>
      <c r="I27" s="1">
        <f>'DATOS MENSUALES'!E601</f>
        <v>0.56021</v>
      </c>
      <c r="J27" s="1">
        <f>'DATOS MENSUALES'!E602</f>
        <v>0.1873795</v>
      </c>
      <c r="K27" s="1">
        <f>'DATOS MENSUALES'!E603</f>
        <v>0.0633519</v>
      </c>
      <c r="L27" s="1">
        <f>'DATOS MENSUALES'!E604</f>
        <v>0.037114</v>
      </c>
      <c r="M27" s="1">
        <f>'DATOS MENSUALES'!E605</f>
        <v>0.0234289</v>
      </c>
      <c r="N27" s="1">
        <f t="shared" si="11"/>
        <v>25.9727423</v>
      </c>
      <c r="O27" s="10"/>
      <c r="P27" s="60">
        <f t="shared" si="12"/>
        <v>-0.018806509610445787</v>
      </c>
      <c r="Q27" s="60">
        <f t="shared" si="13"/>
        <v>40.620944938280424</v>
      </c>
      <c r="R27" s="60">
        <f t="shared" si="13"/>
        <v>1210.2654602540008</v>
      </c>
      <c r="S27" s="60">
        <f t="shared" si="13"/>
        <v>1.6374034128700694</v>
      </c>
      <c r="T27" s="60">
        <f t="shared" si="13"/>
        <v>5.054074078869121</v>
      </c>
      <c r="U27" s="60">
        <f t="shared" si="13"/>
        <v>-0.14220776560314657</v>
      </c>
      <c r="V27" s="60">
        <f t="shared" si="13"/>
        <v>0.0062357794926796795</v>
      </c>
      <c r="W27" s="60">
        <f t="shared" si="13"/>
        <v>-0.018928629380048766</v>
      </c>
      <c r="X27" s="60">
        <f t="shared" si="13"/>
        <v>-0.026062285927734147</v>
      </c>
      <c r="Y27" s="60">
        <f t="shared" si="13"/>
        <v>-0.0006823910597429775</v>
      </c>
      <c r="Z27" s="60">
        <f t="shared" si="13"/>
        <v>8.182802953982459E-07</v>
      </c>
      <c r="AA27" s="60">
        <f t="shared" si="13"/>
        <v>-3.2176723314656696E-05</v>
      </c>
      <c r="AB27" s="60">
        <f t="shared" si="13"/>
        <v>3878.6329025140467</v>
      </c>
    </row>
    <row r="28" spans="1:28" ht="12.75">
      <c r="A28" s="12" t="s">
        <v>78</v>
      </c>
      <c r="B28" s="1">
        <f>'DATOS MENSUALES'!E606</f>
        <v>0.7501254</v>
      </c>
      <c r="C28" s="1">
        <f>'DATOS MENSUALES'!E607</f>
        <v>1.097859</v>
      </c>
      <c r="D28" s="1">
        <f>'DATOS MENSUALES'!E608</f>
        <v>0.370124</v>
      </c>
      <c r="E28" s="1">
        <f>'DATOS MENSUALES'!E609</f>
        <v>1.4512319</v>
      </c>
      <c r="F28" s="1">
        <f>'DATOS MENSUALES'!E610</f>
        <v>0.9319005</v>
      </c>
      <c r="G28" s="1">
        <f>'DATOS MENSUALES'!E611</f>
        <v>5.0198544</v>
      </c>
      <c r="H28" s="1">
        <f>'DATOS MENSUALES'!E612</f>
        <v>1.0937916</v>
      </c>
      <c r="I28" s="1">
        <f>'DATOS MENSUALES'!E613</f>
        <v>0.3808128</v>
      </c>
      <c r="J28" s="1">
        <f>'DATOS MENSUALES'!E614</f>
        <v>0.1450295</v>
      </c>
      <c r="K28" s="1">
        <f>'DATOS MENSUALES'!E615</f>
        <v>0.057288</v>
      </c>
      <c r="L28" s="1">
        <f>'DATOS MENSUALES'!E616</f>
        <v>0.0099588</v>
      </c>
      <c r="M28" s="1">
        <f>'DATOS MENSUALES'!E617</f>
        <v>0.0054832</v>
      </c>
      <c r="N28" s="1">
        <f t="shared" si="11"/>
        <v>11.313459099999998</v>
      </c>
      <c r="O28" s="10"/>
      <c r="P28" s="60">
        <f t="shared" si="12"/>
        <v>0.08794844206659375</v>
      </c>
      <c r="Q28" s="60">
        <f t="shared" si="13"/>
        <v>8.73155588622121E-05</v>
      </c>
      <c r="R28" s="60">
        <f t="shared" si="13"/>
        <v>-5.246023632286061</v>
      </c>
      <c r="S28" s="60">
        <f t="shared" si="13"/>
        <v>-0.35871417183273446</v>
      </c>
      <c r="T28" s="60">
        <f t="shared" si="13"/>
        <v>-0.01825162482044623</v>
      </c>
      <c r="U28" s="60">
        <f t="shared" si="13"/>
        <v>60.982157379897046</v>
      </c>
      <c r="V28" s="60">
        <f t="shared" si="13"/>
        <v>0.023181198996953617</v>
      </c>
      <c r="W28" s="60">
        <f t="shared" si="13"/>
        <v>-0.08865856308816732</v>
      </c>
      <c r="X28" s="60">
        <f t="shared" si="13"/>
        <v>-0.03890169991790582</v>
      </c>
      <c r="Y28" s="60">
        <f t="shared" si="13"/>
        <v>-0.0008333290672868801</v>
      </c>
      <c r="Z28" s="60">
        <f t="shared" si="13"/>
        <v>-5.6415069881625054E-06</v>
      </c>
      <c r="AA28" s="60">
        <f t="shared" si="13"/>
        <v>-0.00012314963875814978</v>
      </c>
      <c r="AB28" s="60">
        <f t="shared" si="13"/>
        <v>1.166003375419965</v>
      </c>
    </row>
    <row r="29" spans="1:28" ht="12.75">
      <c r="A29" s="12" t="s">
        <v>79</v>
      </c>
      <c r="B29" s="1">
        <f>'DATOS MENSUALES'!E618</f>
        <v>0.0457314</v>
      </c>
      <c r="C29" s="1">
        <f>'DATOS MENSUALES'!E619</f>
        <v>0.030732</v>
      </c>
      <c r="D29" s="1">
        <f>'DATOS MENSUALES'!E620</f>
        <v>0.2095772</v>
      </c>
      <c r="E29" s="1">
        <f>'DATOS MENSUALES'!E621</f>
        <v>0.2629095</v>
      </c>
      <c r="F29" s="1">
        <f>'DATOS MENSUALES'!E622</f>
        <v>0.1360815</v>
      </c>
      <c r="G29" s="1">
        <f>'DATOS MENSUALES'!E623</f>
        <v>0.1285424</v>
      </c>
      <c r="H29" s="1">
        <f>'DATOS MENSUALES'!E624</f>
        <v>0.3796352</v>
      </c>
      <c r="I29" s="1">
        <f>'DATOS MENSUALES'!E625</f>
        <v>0.12803</v>
      </c>
      <c r="J29" s="1">
        <f>'DATOS MENSUALES'!E626</f>
        <v>0.1802814</v>
      </c>
      <c r="K29" s="1">
        <f>'DATOS MENSUALES'!E627</f>
        <v>0.0265182</v>
      </c>
      <c r="L29" s="1">
        <f>'DATOS MENSUALES'!E628</f>
        <v>0.001152</v>
      </c>
      <c r="M29" s="1">
        <f>'DATOS MENSUALES'!E629</f>
        <v>0.0088352</v>
      </c>
      <c r="N29" s="1">
        <f t="shared" si="11"/>
        <v>1.5380260000000001</v>
      </c>
      <c r="O29" s="10"/>
      <c r="P29" s="60">
        <f t="shared" si="12"/>
        <v>-0.017512168130368173</v>
      </c>
      <c r="Q29" s="60">
        <f t="shared" si="13"/>
        <v>-1.0698553055293114</v>
      </c>
      <c r="R29" s="60">
        <f t="shared" si="13"/>
        <v>-6.838672917595398</v>
      </c>
      <c r="S29" s="60">
        <f t="shared" si="13"/>
        <v>-6.846586527551594</v>
      </c>
      <c r="T29" s="60">
        <f t="shared" si="13"/>
        <v>-1.1880140797225434</v>
      </c>
      <c r="U29" s="60">
        <f t="shared" si="13"/>
        <v>-0.8715275514756871</v>
      </c>
      <c r="V29" s="60">
        <f t="shared" si="13"/>
        <v>-0.078967301556133</v>
      </c>
      <c r="W29" s="60">
        <f t="shared" si="13"/>
        <v>-0.341071502849706</v>
      </c>
      <c r="X29" s="60">
        <f t="shared" si="13"/>
        <v>-0.02797930998237249</v>
      </c>
      <c r="Y29" s="60">
        <f t="shared" si="13"/>
        <v>-0.0019471892564536062</v>
      </c>
      <c r="Z29" s="60">
        <f t="shared" si="13"/>
        <v>-1.8839454984019417E-05</v>
      </c>
      <c r="AA29" s="60">
        <f t="shared" si="13"/>
        <v>-9.989771662815567E-05</v>
      </c>
      <c r="AB29" s="60">
        <f t="shared" si="13"/>
        <v>-663.7179813701122</v>
      </c>
    </row>
    <row r="30" spans="1:28" ht="12.75">
      <c r="A30" s="12" t="s">
        <v>80</v>
      </c>
      <c r="B30" s="1">
        <f>'DATOS MENSUALES'!E630</f>
        <v>0.0403047</v>
      </c>
      <c r="C30" s="1">
        <f>'DATOS MENSUALES'!E631</f>
        <v>0.081828</v>
      </c>
      <c r="D30" s="1">
        <f>'DATOS MENSUALES'!E632</f>
        <v>0.1652136</v>
      </c>
      <c r="E30" s="1">
        <f>'DATOS MENSUALES'!E633</f>
        <v>0.1507192</v>
      </c>
      <c r="F30" s="1">
        <f>'DATOS MENSUALES'!E634</f>
        <v>0.182578</v>
      </c>
      <c r="G30" s="1">
        <f>'DATOS MENSUALES'!E635</f>
        <v>0.2131038</v>
      </c>
      <c r="H30" s="1">
        <f>'DATOS MENSUALES'!E636</f>
        <v>0.1102365</v>
      </c>
      <c r="I30" s="1">
        <f>'DATOS MENSUALES'!E637</f>
        <v>0.5871831</v>
      </c>
      <c r="J30" s="1">
        <f>'DATOS MENSUALES'!E638</f>
        <v>0.629387</v>
      </c>
      <c r="K30" s="1">
        <f>'DATOS MENSUALES'!E639</f>
        <v>0.130669</v>
      </c>
      <c r="L30" s="1">
        <f>'DATOS MENSUALES'!E640</f>
        <v>0.0230056</v>
      </c>
      <c r="M30" s="1">
        <f>'DATOS MENSUALES'!E641</f>
        <v>0.0254646</v>
      </c>
      <c r="N30" s="1">
        <f t="shared" si="11"/>
        <v>2.3396931</v>
      </c>
      <c r="O30" s="10"/>
      <c r="P30" s="60">
        <f t="shared" si="12"/>
        <v>-0.01863313893402633</v>
      </c>
      <c r="Q30" s="60">
        <f t="shared" si="13"/>
        <v>-0.9173865756749421</v>
      </c>
      <c r="R30" s="60">
        <f t="shared" si="13"/>
        <v>-7.329475546893724</v>
      </c>
      <c r="S30" s="60">
        <f t="shared" si="13"/>
        <v>-8.13325384025285</v>
      </c>
      <c r="T30" s="60">
        <f t="shared" si="13"/>
        <v>-1.0383157616333731</v>
      </c>
      <c r="U30" s="60">
        <f t="shared" si="13"/>
        <v>-0.6599510987073594</v>
      </c>
      <c r="V30" s="60">
        <f t="shared" si="13"/>
        <v>-0.3406878109772444</v>
      </c>
      <c r="W30" s="60">
        <f t="shared" si="13"/>
        <v>-0.013743378554555038</v>
      </c>
      <c r="X30" s="60">
        <f t="shared" si="13"/>
        <v>0.0030816380352844145</v>
      </c>
      <c r="Y30" s="60">
        <f t="shared" si="13"/>
        <v>-8.898623201682984E-06</v>
      </c>
      <c r="Z30" s="60">
        <f t="shared" si="13"/>
        <v>-1.0751379952423321E-07</v>
      </c>
      <c r="AA30" s="60">
        <f t="shared" si="13"/>
        <v>-2.638549751677716E-05</v>
      </c>
      <c r="AB30" s="60">
        <f t="shared" si="13"/>
        <v>-497.026267645288</v>
      </c>
    </row>
    <row r="31" spans="1:28" ht="12.75">
      <c r="A31" s="12" t="s">
        <v>81</v>
      </c>
      <c r="B31" s="1">
        <f>'DATOS MENSUALES'!E642</f>
        <v>2.5271456</v>
      </c>
      <c r="C31" s="1">
        <f>'DATOS MENSUALES'!E643</f>
        <v>2.7731751</v>
      </c>
      <c r="D31" s="1">
        <f>'DATOS MENSUALES'!E644</f>
        <v>0.562861</v>
      </c>
      <c r="E31" s="1">
        <f>'DATOS MENSUALES'!E645</f>
        <v>1.137682</v>
      </c>
      <c r="F31" s="1">
        <f>'DATOS MENSUALES'!E646</f>
        <v>1.12837</v>
      </c>
      <c r="G31" s="1">
        <f>'DATOS MENSUALES'!E647</f>
        <v>2.072064</v>
      </c>
      <c r="H31" s="1">
        <f>'DATOS MENSUALES'!E648</f>
        <v>0.5343066</v>
      </c>
      <c r="I31" s="1">
        <f>'DATOS MENSUALES'!E649</f>
        <v>2.7662448</v>
      </c>
      <c r="J31" s="1">
        <f>'DATOS MENSUALES'!E650</f>
        <v>0.971136</v>
      </c>
      <c r="K31" s="1">
        <f>'DATOS MENSUALES'!E651</f>
        <v>0.1552492</v>
      </c>
      <c r="L31" s="1">
        <f>'DATOS MENSUALES'!E652</f>
        <v>0.0291411</v>
      </c>
      <c r="M31" s="1">
        <f>'DATOS MENSUALES'!E653</f>
        <v>0.0221564</v>
      </c>
      <c r="N31" s="1">
        <f t="shared" si="11"/>
        <v>14.679531800000001</v>
      </c>
      <c r="O31" s="10"/>
      <c r="P31" s="60">
        <f t="shared" si="12"/>
        <v>10.96663648071122</v>
      </c>
      <c r="Q31" s="60">
        <f t="shared" si="13"/>
        <v>5.0856092150503205</v>
      </c>
      <c r="R31" s="60">
        <f t="shared" si="13"/>
        <v>-3.6867894944283526</v>
      </c>
      <c r="S31" s="60">
        <f t="shared" si="13"/>
        <v>-1.073995377533283</v>
      </c>
      <c r="T31" s="60">
        <f t="shared" si="13"/>
        <v>-0.0002983479194493866</v>
      </c>
      <c r="U31" s="60">
        <f t="shared" si="13"/>
        <v>0.9653762732012515</v>
      </c>
      <c r="V31" s="60">
        <f t="shared" si="13"/>
        <v>-0.020650530096677982</v>
      </c>
      <c r="W31" s="60">
        <f t="shared" si="13"/>
        <v>7.296069234033384</v>
      </c>
      <c r="X31" s="60">
        <f t="shared" si="13"/>
        <v>0.1156938835234531</v>
      </c>
      <c r="Y31" s="60">
        <f t="shared" si="13"/>
        <v>5.74122857492383E-08</v>
      </c>
      <c r="Z31" s="60">
        <f t="shared" si="13"/>
        <v>2.6306657666816413E-09</v>
      </c>
      <c r="AA31" s="60">
        <f t="shared" si="13"/>
        <v>-3.6195244206176604E-05</v>
      </c>
      <c r="AB31" s="60">
        <f t="shared" si="13"/>
        <v>86.26884691439174</v>
      </c>
    </row>
    <row r="32" spans="1:28" ht="12.75">
      <c r="A32" s="12" t="s">
        <v>82</v>
      </c>
      <c r="B32" s="1">
        <f>'DATOS MENSUALES'!E654</f>
        <v>0.0429538</v>
      </c>
      <c r="C32" s="1">
        <f>'DATOS MENSUALES'!E655</f>
        <v>0.3945744</v>
      </c>
      <c r="D32" s="1">
        <f>'DATOS MENSUALES'!E656</f>
        <v>0.2785116</v>
      </c>
      <c r="E32" s="1">
        <f>'DATOS MENSUALES'!E657</f>
        <v>0.36211</v>
      </c>
      <c r="F32" s="1">
        <f>'DATOS MENSUALES'!E658</f>
        <v>0.4873284</v>
      </c>
      <c r="G32" s="1">
        <f>'DATOS MENSUALES'!E659</f>
        <v>0.5311978</v>
      </c>
      <c r="H32" s="1">
        <f>'DATOS MENSUALES'!E660</f>
        <v>0.2606688</v>
      </c>
      <c r="I32" s="1">
        <f>'DATOS MENSUALES'!E661</f>
        <v>0.2643381</v>
      </c>
      <c r="J32" s="1">
        <f>'DATOS MENSUALES'!E662</f>
        <v>0.1351932</v>
      </c>
      <c r="K32" s="1">
        <f>'DATOS MENSUALES'!E663</f>
        <v>0.09843</v>
      </c>
      <c r="L32" s="1">
        <f>'DATOS MENSUALES'!E664</f>
        <v>0.043844</v>
      </c>
      <c r="M32" s="1">
        <f>'DATOS MENSUALES'!E665</f>
        <v>0.0300548</v>
      </c>
      <c r="N32" s="1">
        <f t="shared" si="11"/>
        <v>2.9292048999999993</v>
      </c>
      <c r="O32" s="10"/>
      <c r="P32" s="60">
        <f t="shared" si="12"/>
        <v>-0.018080132625640368</v>
      </c>
      <c r="Q32" s="60">
        <f t="shared" si="13"/>
        <v>-0.28608776576792877</v>
      </c>
      <c r="R32" s="60">
        <f t="shared" si="13"/>
        <v>-6.120320846561712</v>
      </c>
      <c r="S32" s="60">
        <f t="shared" si="13"/>
        <v>-5.828623886296393</v>
      </c>
      <c r="T32" s="60">
        <f t="shared" si="13"/>
        <v>-0.3546871053835157</v>
      </c>
      <c r="U32" s="60">
        <f t="shared" si="13"/>
        <v>-0.16869370231493208</v>
      </c>
      <c r="V32" s="60">
        <f t="shared" si="13"/>
        <v>-0.1645586952861264</v>
      </c>
      <c r="W32" s="60">
        <f t="shared" si="13"/>
        <v>-0.17786229084334612</v>
      </c>
      <c r="X32" s="60">
        <f t="shared" si="13"/>
        <v>-0.04238891322516946</v>
      </c>
      <c r="Y32" s="60">
        <f t="shared" si="13"/>
        <v>-0.0001485523106542056</v>
      </c>
      <c r="Z32" s="60">
        <f t="shared" si="13"/>
        <v>4.160349830433408E-06</v>
      </c>
      <c r="AA32" s="60">
        <f t="shared" si="13"/>
        <v>-1.5965806423081324E-05</v>
      </c>
      <c r="AB32" s="60">
        <f t="shared" si="13"/>
        <v>-394.11129497078167</v>
      </c>
    </row>
    <row r="33" spans="1:28" ht="12.75">
      <c r="A33" s="12" t="s">
        <v>83</v>
      </c>
      <c r="B33" s="1">
        <f>'DATOS MENSUALES'!E666</f>
        <v>0.0433588</v>
      </c>
      <c r="C33" s="1">
        <f>'DATOS MENSUALES'!E667</f>
        <v>0.1602328</v>
      </c>
      <c r="D33" s="1">
        <f>'DATOS MENSUALES'!E668</f>
        <v>0.9434898</v>
      </c>
      <c r="E33" s="1">
        <f>'DATOS MENSUALES'!E669</f>
        <v>15.6392559</v>
      </c>
      <c r="F33" s="1">
        <f>'DATOS MENSUALES'!E670</f>
        <v>3.09281</v>
      </c>
      <c r="G33" s="1">
        <f>'DATOS MENSUALES'!E671</f>
        <v>1.7936468</v>
      </c>
      <c r="H33" s="1">
        <f>'DATOS MENSUALES'!E672</f>
        <v>1.5405071</v>
      </c>
      <c r="I33" s="1">
        <f>'DATOS MENSUALES'!E673</f>
        <v>2.8072968</v>
      </c>
      <c r="J33" s="1">
        <f>'DATOS MENSUALES'!E674</f>
        <v>0.663594</v>
      </c>
      <c r="K33" s="1">
        <f>'DATOS MENSUALES'!E675</f>
        <v>0.1650048</v>
      </c>
      <c r="L33" s="1">
        <f>'DATOS MENSUALES'!E676</f>
        <v>0.0521872</v>
      </c>
      <c r="M33" s="1">
        <f>'DATOS MENSUALES'!E677</f>
        <v>0.0402192</v>
      </c>
      <c r="N33" s="1">
        <f t="shared" si="11"/>
        <v>26.941603199999996</v>
      </c>
      <c r="O33" s="10"/>
      <c r="P33" s="60">
        <f t="shared" si="12"/>
        <v>-0.01799656455735894</v>
      </c>
      <c r="Q33" s="60">
        <f t="shared" si="13"/>
        <v>-0.7127494514065247</v>
      </c>
      <c r="R33" s="60">
        <f t="shared" si="13"/>
        <v>-1.5779470680717225</v>
      </c>
      <c r="S33" s="60">
        <f t="shared" si="13"/>
        <v>2448.0899678076435</v>
      </c>
      <c r="T33" s="60">
        <f t="shared" si="13"/>
        <v>6.833254879220158</v>
      </c>
      <c r="U33" s="60">
        <f t="shared" si="13"/>
        <v>0.35776846138510904</v>
      </c>
      <c r="V33" s="60">
        <f t="shared" si="13"/>
        <v>0.39197738124659787</v>
      </c>
      <c r="W33" s="60">
        <f t="shared" si="13"/>
        <v>7.7692292540338075</v>
      </c>
      <c r="X33" s="60">
        <f t="shared" si="13"/>
        <v>0.005805651475479197</v>
      </c>
      <c r="Y33" s="60">
        <f t="shared" si="13"/>
        <v>2.522875198551191E-06</v>
      </c>
      <c r="Z33" s="60">
        <f t="shared" si="13"/>
        <v>1.4574262926075536E-05</v>
      </c>
      <c r="AA33" s="60">
        <f t="shared" si="13"/>
        <v>-3.3858505496748686E-06</v>
      </c>
      <c r="AB33" s="60">
        <f t="shared" si="13"/>
        <v>4641.309847852745</v>
      </c>
    </row>
    <row r="34" spans="1:28" s="24" customFormat="1" ht="12.75">
      <c r="A34" s="21" t="s">
        <v>84</v>
      </c>
      <c r="B34" s="22">
        <f>'DATOS MENSUALES'!E678</f>
        <v>0.081504</v>
      </c>
      <c r="C34" s="22">
        <f>'DATOS MENSUALES'!E679</f>
        <v>0.125636</v>
      </c>
      <c r="D34" s="22">
        <f>'DATOS MENSUALES'!E680</f>
        <v>9.6324414</v>
      </c>
      <c r="E34" s="22">
        <f>'DATOS MENSUALES'!E681</f>
        <v>3.5063532</v>
      </c>
      <c r="F34" s="22">
        <f>'DATOS MENSUALES'!E682</f>
        <v>1.0719435</v>
      </c>
      <c r="G34" s="22">
        <f>'DATOS MENSUALES'!E683</f>
        <v>0.3970176</v>
      </c>
      <c r="H34" s="22">
        <f>'DATOS MENSUALES'!E684</f>
        <v>0.2676525</v>
      </c>
      <c r="I34" s="22">
        <f>'DATOS MENSUALES'!E685</f>
        <v>0.23466</v>
      </c>
      <c r="J34" s="22">
        <f>'DATOS MENSUALES'!E686</f>
        <v>0.7012536</v>
      </c>
      <c r="K34" s="22">
        <f>'DATOS MENSUALES'!E687</f>
        <v>0.2157708</v>
      </c>
      <c r="L34" s="22">
        <f>'DATOS MENSUALES'!E688</f>
        <v>0.064974</v>
      </c>
      <c r="M34" s="22">
        <f>'DATOS MENSUALES'!E689</f>
        <v>0.0465321</v>
      </c>
      <c r="N34" s="22">
        <f t="shared" si="11"/>
        <v>16.345738700000002</v>
      </c>
      <c r="O34" s="23"/>
      <c r="P34" s="60">
        <f t="shared" si="12"/>
        <v>-0.011226222655767816</v>
      </c>
      <c r="Q34" s="60">
        <f aca="true" t="shared" si="14" ref="Q34:Q43">(C34-C$6)^3</f>
        <v>-0.7988145662487788</v>
      </c>
      <c r="R34" s="60">
        <f aca="true" t="shared" si="15" ref="R34:R43">(D34-D$6)^3</f>
        <v>426.06416799252423</v>
      </c>
      <c r="S34" s="60">
        <f aca="true" t="shared" si="16" ref="S34:S43">(E34-E$6)^3</f>
        <v>2.4309174775867732</v>
      </c>
      <c r="T34" s="60">
        <f aca="true" t="shared" si="17" ref="T34:T43">(F34-F$6)^3</f>
        <v>-0.0018720857445175257</v>
      </c>
      <c r="U34" s="60">
        <f aca="true" t="shared" si="18" ref="U34:U43">(G34-G$6)^3</f>
        <v>-0.3238513132887298</v>
      </c>
      <c r="V34" s="60">
        <f aca="true" t="shared" si="19" ref="V34:V43">(H34-H$6)^3</f>
        <v>-0.158347036808435</v>
      </c>
      <c r="W34" s="60">
        <f aca="true" t="shared" si="20" ref="W34:W43">(I34-I$6)^3</f>
        <v>-0.2075331832422289</v>
      </c>
      <c r="X34" s="60">
        <f aca="true" t="shared" si="21" ref="X34:X43">(J34-J$6)^3</f>
        <v>0.010273239016943873</v>
      </c>
      <c r="Y34" s="60">
        <f aca="true" t="shared" si="22" ref="Y34:Y43">(K34-K$6)^3</f>
        <v>0.0002668332330709724</v>
      </c>
      <c r="Z34" s="60">
        <f aca="true" t="shared" si="23" ref="Z34:Z43">(L34-L$6)^3</f>
        <v>5.153430666285905E-05</v>
      </c>
      <c r="AA34" s="60">
        <f aca="true" t="shared" si="24" ref="AA34:AA43">(M34-M$6)^3</f>
        <v>-6.592202774674355E-07</v>
      </c>
      <c r="AB34" s="60">
        <f aca="true" t="shared" si="25" ref="AB34:AB43">(N34-N$6)^3</f>
        <v>225.28918802000067</v>
      </c>
    </row>
    <row r="35" spans="1:28" s="24" customFormat="1" ht="12.75">
      <c r="A35" s="21" t="s">
        <v>85</v>
      </c>
      <c r="B35" s="22">
        <f>'DATOS MENSUALES'!E690</f>
        <v>0.211072</v>
      </c>
      <c r="C35" s="22">
        <f>'DATOS MENSUALES'!E691</f>
        <v>4.1316402</v>
      </c>
      <c r="D35" s="22">
        <f>'DATOS MENSUALES'!E692</f>
        <v>2.5684539</v>
      </c>
      <c r="E35" s="22">
        <f>'DATOS MENSUALES'!E693</f>
        <v>2.172143</v>
      </c>
      <c r="F35" s="22">
        <f>'DATOS MENSUALES'!E694</f>
        <v>1.5914949</v>
      </c>
      <c r="G35" s="22">
        <f>'DATOS MENSUALES'!E695</f>
        <v>0.439432</v>
      </c>
      <c r="H35" s="22">
        <f>'DATOS MENSUALES'!E696</f>
        <v>0.7385928</v>
      </c>
      <c r="I35" s="22">
        <f>'DATOS MENSUALES'!E697</f>
        <v>0.5463252</v>
      </c>
      <c r="J35" s="22">
        <f>'DATOS MENSUALES'!E698</f>
        <v>2.14666</v>
      </c>
      <c r="K35" s="22">
        <f>'DATOS MENSUALES'!E699</f>
        <v>0.2642942</v>
      </c>
      <c r="L35" s="22">
        <f>'DATOS MENSUALES'!E700</f>
        <v>0.052496</v>
      </c>
      <c r="M35" s="22">
        <f>'DATOS MENSUALES'!E701</f>
        <v>0.0731178</v>
      </c>
      <c r="N35" s="22">
        <f t="shared" si="11"/>
        <v>14.935722</v>
      </c>
      <c r="O35" s="23"/>
      <c r="P35" s="60">
        <f t="shared" si="12"/>
        <v>-0.0008397432498779766</v>
      </c>
      <c r="Q35" s="60">
        <f t="shared" si="14"/>
        <v>29.165357220367564</v>
      </c>
      <c r="R35" s="60">
        <f t="shared" si="15"/>
        <v>0.09781636726014523</v>
      </c>
      <c r="S35" s="60">
        <f t="shared" si="16"/>
        <v>1.118517413563377E-06</v>
      </c>
      <c r="T35" s="60">
        <f t="shared" si="17"/>
        <v>0.06224259907909615</v>
      </c>
      <c r="U35" s="60">
        <f t="shared" si="18"/>
        <v>-0.267474710200952</v>
      </c>
      <c r="V35" s="60">
        <f t="shared" si="19"/>
        <v>-0.00034398929845372284</v>
      </c>
      <c r="W35" s="60">
        <f t="shared" si="20"/>
        <v>-0.022043957422834725</v>
      </c>
      <c r="X35" s="60">
        <f t="shared" si="21"/>
        <v>4.597436611999642</v>
      </c>
      <c r="Y35" s="60">
        <f t="shared" si="22"/>
        <v>0.0014391751436062118</v>
      </c>
      <c r="Z35" s="60">
        <f t="shared" si="23"/>
        <v>1.5134022745366423E-05</v>
      </c>
      <c r="AA35" s="60">
        <f t="shared" si="24"/>
        <v>5.71857450330628E-06</v>
      </c>
      <c r="AB35" s="60">
        <f t="shared" si="25"/>
        <v>102.16127567600923</v>
      </c>
    </row>
    <row r="36" spans="1:28" s="24" customFormat="1" ht="12.75">
      <c r="A36" s="21" t="s">
        <v>86</v>
      </c>
      <c r="B36" s="22">
        <f>'DATOS MENSUALES'!E702</f>
        <v>0.1109364</v>
      </c>
      <c r="C36" s="22">
        <f>'DATOS MENSUALES'!E703</f>
        <v>0.0820287</v>
      </c>
      <c r="D36" s="22">
        <f>'DATOS MENSUALES'!E704</f>
        <v>0.075153</v>
      </c>
      <c r="E36" s="22">
        <f>'DATOS MENSUALES'!E705</f>
        <v>0.281624</v>
      </c>
      <c r="F36" s="22">
        <f>'DATOS MENSUALES'!E706</f>
        <v>0.2316871</v>
      </c>
      <c r="G36" s="22">
        <f>'DATOS MENSUALES'!E707</f>
        <v>0.343312</v>
      </c>
      <c r="H36" s="22">
        <f>'DATOS MENSUALES'!E708</f>
        <v>0.2218329</v>
      </c>
      <c r="I36" s="22">
        <f>'DATOS MENSUALES'!E709</f>
        <v>0.3075366</v>
      </c>
      <c r="J36" s="22">
        <f>'DATOS MENSUALES'!E710</f>
        <v>0.1909402</v>
      </c>
      <c r="K36" s="22">
        <f>'DATOS MENSUALES'!E711</f>
        <v>0.0331008</v>
      </c>
      <c r="L36" s="22">
        <f>'DATOS MENSUALES'!E712</f>
        <v>0.0069344</v>
      </c>
      <c r="M36" s="22">
        <f>'DATOS MENSUALES'!E713</f>
        <v>0.0393764</v>
      </c>
      <c r="N36" s="22">
        <f t="shared" si="11"/>
        <v>1.9244625000000002</v>
      </c>
      <c r="O36" s="23"/>
      <c r="P36" s="60">
        <f t="shared" si="12"/>
        <v>-0.007355698768943372</v>
      </c>
      <c r="Q36" s="60">
        <f t="shared" si="14"/>
        <v>-0.9168182283240001</v>
      </c>
      <c r="R36" s="60">
        <f t="shared" si="15"/>
        <v>-8.396934728895088</v>
      </c>
      <c r="S36" s="60">
        <f t="shared" si="16"/>
        <v>-6.646141671079287</v>
      </c>
      <c r="T36" s="60">
        <f t="shared" si="17"/>
        <v>-0.8944567135463228</v>
      </c>
      <c r="U36" s="60">
        <f t="shared" si="18"/>
        <v>-0.40592927738840756</v>
      </c>
      <c r="V36" s="60">
        <f t="shared" si="19"/>
        <v>-0.2020833634596787</v>
      </c>
      <c r="W36" s="60">
        <f t="shared" si="20"/>
        <v>-0.13994308063182004</v>
      </c>
      <c r="X36" s="60">
        <f t="shared" si="21"/>
        <v>-0.02513451918334103</v>
      </c>
      <c r="Y36" s="60">
        <f t="shared" si="22"/>
        <v>-0.0016552026384529977</v>
      </c>
      <c r="Z36" s="60">
        <f t="shared" si="23"/>
        <v>-9.033020410980865E-06</v>
      </c>
      <c r="AA36" s="60">
        <f t="shared" si="24"/>
        <v>-3.988556111224082E-06</v>
      </c>
      <c r="AB36" s="60">
        <f t="shared" si="25"/>
        <v>-579.3573264993775</v>
      </c>
    </row>
    <row r="37" spans="1:28" s="24" customFormat="1" ht="12.75">
      <c r="A37" s="21" t="s">
        <v>87</v>
      </c>
      <c r="B37" s="22">
        <f>'DATOS MENSUALES'!E714</f>
        <v>0.664488</v>
      </c>
      <c r="C37" s="22">
        <f>'DATOS MENSUALES'!E715</f>
        <v>0.568121</v>
      </c>
      <c r="D37" s="22">
        <f>'DATOS MENSUALES'!E716</f>
        <v>0.2710848</v>
      </c>
      <c r="E37" s="22">
        <f>'DATOS MENSUALES'!E717</f>
        <v>0.21483</v>
      </c>
      <c r="F37" s="22">
        <f>'DATOS MENSUALES'!E718</f>
        <v>0.274536</v>
      </c>
      <c r="G37" s="22">
        <f>'DATOS MENSUALES'!E719</f>
        <v>0.1851514</v>
      </c>
      <c r="H37" s="22">
        <f>'DATOS MENSUALES'!E720</f>
        <v>0.5270356</v>
      </c>
      <c r="I37" s="22">
        <f>'DATOS MENSUALES'!E721</f>
        <v>1.4086464</v>
      </c>
      <c r="J37" s="22">
        <f>'DATOS MENSUALES'!E722</f>
        <v>0.3781248</v>
      </c>
      <c r="K37" s="22">
        <f>'DATOS MENSUALES'!E723</f>
        <v>0.0860544</v>
      </c>
      <c r="L37" s="22">
        <f>'DATOS MENSUALES'!E724</f>
        <v>0.0054426</v>
      </c>
      <c r="M37" s="22">
        <f>'DATOS MENSUALES'!E725</f>
        <v>0.0039066</v>
      </c>
      <c r="N37" s="22">
        <f t="shared" si="11"/>
        <v>4.587421600000001</v>
      </c>
      <c r="O37" s="23"/>
      <c r="P37" s="60">
        <f t="shared" si="12"/>
        <v>0.04629602022935118</v>
      </c>
      <c r="Q37" s="60">
        <f t="shared" si="14"/>
        <v>-0.11434826189518278</v>
      </c>
      <c r="R37" s="60">
        <f t="shared" si="15"/>
        <v>-6.195172469981924</v>
      </c>
      <c r="S37" s="60">
        <f t="shared" si="16"/>
        <v>-7.37993860421708</v>
      </c>
      <c r="T37" s="60">
        <f t="shared" si="17"/>
        <v>-0.7803502870180774</v>
      </c>
      <c r="U37" s="60">
        <f t="shared" si="18"/>
        <v>-0.7255782544974626</v>
      </c>
      <c r="V37" s="60">
        <f t="shared" si="19"/>
        <v>-0.02233628788984524</v>
      </c>
      <c r="W37" s="60">
        <f t="shared" si="20"/>
        <v>0.1970670259988399</v>
      </c>
      <c r="X37" s="60">
        <f t="shared" si="21"/>
        <v>-0.0011822963633189051</v>
      </c>
      <c r="Y37" s="60">
        <f t="shared" si="22"/>
        <v>-0.0002789192010530183</v>
      </c>
      <c r="Z37" s="60">
        <f t="shared" si="23"/>
        <v>-1.1116511308314873E-05</v>
      </c>
      <c r="AA37" s="60">
        <f t="shared" si="24"/>
        <v>-0.00013523207790276946</v>
      </c>
      <c r="AB37" s="60">
        <f t="shared" si="25"/>
        <v>-182.62304323709765</v>
      </c>
    </row>
    <row r="38" spans="1:28" s="24" customFormat="1" ht="12.75">
      <c r="A38" s="21" t="s">
        <v>88</v>
      </c>
      <c r="B38" s="22">
        <f>'DATOS MENSUALES'!E726</f>
        <v>0.0275359</v>
      </c>
      <c r="C38" s="22">
        <f>'DATOS MENSUALES'!E727</f>
        <v>0.2541924</v>
      </c>
      <c r="D38" s="22">
        <f>'DATOS MENSUALES'!E728</f>
        <v>7.9140936</v>
      </c>
      <c r="E38" s="22">
        <f>'DATOS MENSUALES'!E729</f>
        <v>7.2488143</v>
      </c>
      <c r="F38" s="22">
        <f>'DATOS MENSUALES'!E730</f>
        <v>3.5983397</v>
      </c>
      <c r="G38" s="22">
        <f>'DATOS MENSUALES'!E731</f>
        <v>4.9640889</v>
      </c>
      <c r="H38" s="22">
        <f>'DATOS MENSUALES'!E732</f>
        <v>1.0109988</v>
      </c>
      <c r="I38" s="22">
        <f>'DATOS MENSUALES'!E733</f>
        <v>0.5878796</v>
      </c>
      <c r="J38" s="22">
        <f>'DATOS MENSUALES'!E734</f>
        <v>0.2596825</v>
      </c>
      <c r="K38" s="22">
        <f>'DATOS MENSUALES'!E735</f>
        <v>0.0877415</v>
      </c>
      <c r="L38" s="22">
        <f>'DATOS MENSUALES'!E736</f>
        <v>0.0164822</v>
      </c>
      <c r="M38" s="22">
        <f>'DATOS MENSUALES'!E737</f>
        <v>0.0061398</v>
      </c>
      <c r="N38" s="22">
        <f t="shared" si="11"/>
        <v>25.9759892</v>
      </c>
      <c r="O38" s="23"/>
      <c r="P38" s="60">
        <f t="shared" si="12"/>
        <v>-0.021457226410017537</v>
      </c>
      <c r="Q38" s="60">
        <f t="shared" si="14"/>
        <v>-0.5106621884280166</v>
      </c>
      <c r="R38" s="60">
        <f t="shared" si="15"/>
        <v>195.75811353584805</v>
      </c>
      <c r="S38" s="60">
        <f t="shared" si="16"/>
        <v>131.6432074533364</v>
      </c>
      <c r="T38" s="60">
        <f t="shared" si="17"/>
        <v>13.878495077107152</v>
      </c>
      <c r="U38" s="60">
        <f t="shared" si="18"/>
        <v>58.42678273265464</v>
      </c>
      <c r="V38" s="60">
        <f t="shared" si="19"/>
        <v>0.00828394653290234</v>
      </c>
      <c r="W38" s="60">
        <f t="shared" si="20"/>
        <v>-0.013623840013495725</v>
      </c>
      <c r="X38" s="60">
        <f t="shared" si="21"/>
        <v>-0.011266990815135837</v>
      </c>
      <c r="Y38" s="60">
        <f t="shared" si="22"/>
        <v>-0.0002578659759352028</v>
      </c>
      <c r="Z38" s="60">
        <f t="shared" si="23"/>
        <v>-1.4346561070054419E-06</v>
      </c>
      <c r="AA38" s="60">
        <f t="shared" si="24"/>
        <v>-0.00011833792211665921</v>
      </c>
      <c r="AB38" s="60">
        <f t="shared" si="25"/>
        <v>3881.037998230154</v>
      </c>
    </row>
    <row r="39" spans="1:28" s="24" customFormat="1" ht="12.75">
      <c r="A39" s="21" t="s">
        <v>89</v>
      </c>
      <c r="B39" s="22">
        <f>'DATOS MENSUALES'!E738</f>
        <v>0.1816581</v>
      </c>
      <c r="C39" s="22">
        <f>'DATOS MENSUALES'!E739</f>
        <v>0.1950417</v>
      </c>
      <c r="D39" s="22">
        <f>'DATOS MENSUALES'!E740</f>
        <v>0.1528927</v>
      </c>
      <c r="E39" s="22">
        <f>'DATOS MENSUALES'!E741</f>
        <v>0.3503468</v>
      </c>
      <c r="F39" s="22">
        <f>'DATOS MENSUALES'!E742</f>
        <v>0.33966</v>
      </c>
      <c r="G39" s="22">
        <f>'DATOS MENSUALES'!E743</f>
        <v>0.88323</v>
      </c>
      <c r="H39" s="22">
        <f>'DATOS MENSUALES'!E744</f>
        <v>0.6515578</v>
      </c>
      <c r="I39" s="22">
        <f>'DATOS MENSUALES'!E745</f>
        <v>0.470994</v>
      </c>
      <c r="J39" s="22">
        <f>'DATOS MENSUALES'!E746</f>
        <v>0.1637026</v>
      </c>
      <c r="K39" s="22">
        <f>'DATOS MENSUALES'!E747</f>
        <v>0.0183438</v>
      </c>
      <c r="L39" s="22">
        <f>'DATOS MENSUALES'!E748</f>
        <v>0.0021945</v>
      </c>
      <c r="M39" s="22">
        <f>'DATOS MENSUALES'!E749</f>
        <v>0.341094</v>
      </c>
      <c r="N39" s="22">
        <f t="shared" si="11"/>
        <v>3.7507159999999997</v>
      </c>
      <c r="O39" s="23"/>
      <c r="P39" s="60">
        <f t="shared" si="12"/>
        <v>-0.0018954903947590925</v>
      </c>
      <c r="Q39" s="60">
        <f t="shared" si="14"/>
        <v>-0.6326303844372674</v>
      </c>
      <c r="R39" s="60">
        <f t="shared" si="15"/>
        <v>-7.469831458496136</v>
      </c>
      <c r="S39" s="60">
        <f t="shared" si="16"/>
        <v>-5.9436667564963885</v>
      </c>
      <c r="T39" s="60">
        <f t="shared" si="17"/>
        <v>-0.6261898307849545</v>
      </c>
      <c r="U39" s="60">
        <f t="shared" si="18"/>
        <v>-0.008061484692334342</v>
      </c>
      <c r="V39" s="60">
        <f t="shared" si="19"/>
        <v>-0.003877457867025106</v>
      </c>
      <c r="W39" s="60">
        <f t="shared" si="20"/>
        <v>-0.04501226052864678</v>
      </c>
      <c r="X39" s="60">
        <f t="shared" si="21"/>
        <v>-0.032818063628309704</v>
      </c>
      <c r="Y39" s="60">
        <f t="shared" si="22"/>
        <v>-0.0023551661400964493</v>
      </c>
      <c r="Z39" s="60">
        <f t="shared" si="23"/>
        <v>-1.671074461052121E-05</v>
      </c>
      <c r="AA39" s="60">
        <f t="shared" si="24"/>
        <v>0.02335901017488656</v>
      </c>
      <c r="AB39" s="60">
        <f t="shared" si="25"/>
        <v>-275.92191959537166</v>
      </c>
    </row>
    <row r="40" spans="1:28" s="24" customFormat="1" ht="12.75">
      <c r="A40" s="21" t="s">
        <v>90</v>
      </c>
      <c r="B40" s="22">
        <f>'DATOS MENSUALES'!E750</f>
        <v>0.35919</v>
      </c>
      <c r="C40" s="22">
        <f>'DATOS MENSUALES'!E751</f>
        <v>0.6735168</v>
      </c>
      <c r="D40" s="22">
        <f>'DATOS MENSUALES'!E752</f>
        <v>4.7452982</v>
      </c>
      <c r="E40" s="22">
        <f>'DATOS MENSUALES'!E753</f>
        <v>3.3530236</v>
      </c>
      <c r="F40" s="22">
        <f>'DATOS MENSUALES'!E754</f>
        <v>1.102275</v>
      </c>
      <c r="G40" s="22">
        <f>'DATOS MENSUALES'!E755</f>
        <v>1.630008</v>
      </c>
      <c r="H40" s="22">
        <f>'DATOS MENSUALES'!E756</f>
        <v>1.852236</v>
      </c>
      <c r="I40" s="22">
        <f>'DATOS MENSUALES'!E757</f>
        <v>1.1212032</v>
      </c>
      <c r="J40" s="22">
        <f>'DATOS MENSUALES'!E758</f>
        <v>0.2193638</v>
      </c>
      <c r="K40" s="22">
        <f>'DATOS MENSUALES'!E759</f>
        <v>0.0449996</v>
      </c>
      <c r="L40" s="22">
        <f>'DATOS MENSUALES'!E760</f>
        <v>0.0013022</v>
      </c>
      <c r="M40" s="22">
        <f>'DATOS MENSUALES'!E761</f>
        <v>0.0033488</v>
      </c>
      <c r="N40" s="22">
        <f t="shared" si="11"/>
        <v>15.1057652</v>
      </c>
      <c r="O40" s="23"/>
      <c r="P40" s="60">
        <f t="shared" si="12"/>
        <v>0.00015549291258742937</v>
      </c>
      <c r="Q40" s="60">
        <f t="shared" si="14"/>
        <v>-0.05486256344561435</v>
      </c>
      <c r="R40" s="60">
        <f t="shared" si="15"/>
        <v>18.349603909854554</v>
      </c>
      <c r="S40" s="60">
        <f t="shared" si="16"/>
        <v>1.6905218014113759</v>
      </c>
      <c r="T40" s="60">
        <f t="shared" si="17"/>
        <v>-0.0008021583016334481</v>
      </c>
      <c r="U40" s="60">
        <f t="shared" si="18"/>
        <v>0.16301018517261753</v>
      </c>
      <c r="V40" s="60">
        <f t="shared" si="19"/>
        <v>1.1365072352964674</v>
      </c>
      <c r="W40" s="60">
        <f t="shared" si="20"/>
        <v>0.025538824390350854</v>
      </c>
      <c r="X40" s="60">
        <f t="shared" si="21"/>
        <v>-0.01850483969559228</v>
      </c>
      <c r="Y40" s="60">
        <f t="shared" si="22"/>
        <v>-0.0012042731065166376</v>
      </c>
      <c r="Z40" s="60">
        <f t="shared" si="23"/>
        <v>-1.852221863727279E-05</v>
      </c>
      <c r="AA40" s="60">
        <f t="shared" si="24"/>
        <v>-0.00013968895446570827</v>
      </c>
      <c r="AB40" s="60">
        <f t="shared" si="25"/>
        <v>113.71990214809122</v>
      </c>
    </row>
    <row r="41" spans="1:28" s="24" customFormat="1" ht="12.75">
      <c r="A41" s="21" t="s">
        <v>91</v>
      </c>
      <c r="B41" s="22">
        <f>'DATOS MENSUALES'!E762</f>
        <v>1.0708572</v>
      </c>
      <c r="C41" s="22">
        <f>'DATOS MENSUALES'!E763</f>
        <v>2.4442968</v>
      </c>
      <c r="D41" s="22">
        <f>'DATOS MENSUALES'!E764</f>
        <v>2.0344527</v>
      </c>
      <c r="E41" s="22">
        <f>'DATOS MENSUALES'!E765</f>
        <v>0.605089</v>
      </c>
      <c r="F41" s="22">
        <f>'DATOS MENSUALES'!E766</f>
        <v>0.5934502</v>
      </c>
      <c r="G41" s="22">
        <f>'DATOS MENSUALES'!E767</f>
        <v>0.5342516</v>
      </c>
      <c r="H41" s="22">
        <f>'DATOS MENSUALES'!E768</f>
        <v>0.6516683</v>
      </c>
      <c r="I41" s="22">
        <f>'DATOS MENSUALES'!E769</f>
        <v>0.378603</v>
      </c>
      <c r="J41" s="22">
        <f>'DATOS MENSUALES'!E770</f>
        <v>0.142272</v>
      </c>
      <c r="K41" s="22">
        <f>'DATOS MENSUALES'!E771</f>
        <v>0.0115326</v>
      </c>
      <c r="L41" s="22">
        <f>'DATOS MENSUALES'!E772</f>
        <v>0.0132432</v>
      </c>
      <c r="M41" s="22">
        <f>'DATOS MENSUALES'!E773</f>
        <v>0.0047478</v>
      </c>
      <c r="N41" s="22">
        <f t="shared" si="11"/>
        <v>8.484464400000002</v>
      </c>
      <c r="O41" s="23"/>
      <c r="P41" s="60">
        <f t="shared" si="12"/>
        <v>0.44847170916814755</v>
      </c>
      <c r="Q41" s="60">
        <f t="shared" si="14"/>
        <v>2.6902690654018215</v>
      </c>
      <c r="R41" s="60">
        <f t="shared" si="15"/>
        <v>-0.00039295855094726876</v>
      </c>
      <c r="S41" s="60">
        <f t="shared" si="16"/>
        <v>-3.7721823380181903</v>
      </c>
      <c r="T41" s="60">
        <f t="shared" si="17"/>
        <v>-0.21788463823613044</v>
      </c>
      <c r="U41" s="60">
        <f t="shared" si="18"/>
        <v>-0.16591211976869927</v>
      </c>
      <c r="V41" s="60">
        <f t="shared" si="19"/>
        <v>-0.003869281831780393</v>
      </c>
      <c r="W41" s="60">
        <f t="shared" si="20"/>
        <v>-0.08998322538871943</v>
      </c>
      <c r="X41" s="60">
        <f t="shared" si="21"/>
        <v>-0.03985921448786456</v>
      </c>
      <c r="Y41" s="60">
        <f t="shared" si="22"/>
        <v>-0.0027357082935871913</v>
      </c>
      <c r="Z41" s="60">
        <f t="shared" si="23"/>
        <v>-3.059642406868873E-06</v>
      </c>
      <c r="AA41" s="60">
        <f t="shared" si="24"/>
        <v>-0.00012869169076983665</v>
      </c>
      <c r="AB41" s="60">
        <f t="shared" si="25"/>
        <v>-5.606242819709525</v>
      </c>
    </row>
    <row r="42" spans="1:28" s="24" customFormat="1" ht="12.75">
      <c r="A42" s="21" t="s">
        <v>92</v>
      </c>
      <c r="B42" s="22">
        <f>'DATOS MENSUALES'!E774</f>
        <v>0.2550015</v>
      </c>
      <c r="C42" s="22">
        <f>'DATOS MENSUALES'!E775</f>
        <v>0.3979521</v>
      </c>
      <c r="D42" s="22">
        <f>'DATOS MENSUALES'!E776</f>
        <v>0.547836</v>
      </c>
      <c r="E42" s="22">
        <f>'DATOS MENSUALES'!E777</f>
        <v>0.2612072</v>
      </c>
      <c r="F42" s="22">
        <f>'DATOS MENSUALES'!E778</f>
        <v>0.1581852</v>
      </c>
      <c r="G42" s="22">
        <f>'DATOS MENSUALES'!E779</f>
        <v>0.125799</v>
      </c>
      <c r="H42" s="22">
        <f>'DATOS MENSUALES'!E780</f>
        <v>0.4739955</v>
      </c>
      <c r="I42" s="22">
        <f>'DATOS MENSUALES'!E781</f>
        <v>0.1657536</v>
      </c>
      <c r="J42" s="22">
        <f>'DATOS MENSUALES'!E782</f>
        <v>0.0302953</v>
      </c>
      <c r="K42" s="22">
        <f>'DATOS MENSUALES'!E783</f>
        <v>0.0012705</v>
      </c>
      <c r="L42" s="22">
        <f>'DATOS MENSUALES'!E784</f>
        <v>0.0138985</v>
      </c>
      <c r="M42" s="22">
        <f>'DATOS MENSUALES'!E785</f>
        <v>0.0147455</v>
      </c>
      <c r="N42" s="22">
        <f>SUM(B42:M42)</f>
        <v>2.4459399</v>
      </c>
      <c r="O42" s="23"/>
      <c r="P42" s="60">
        <f t="shared" si="12"/>
        <v>-0.00012813661628548014</v>
      </c>
      <c r="Q42" s="60">
        <f t="shared" si="14"/>
        <v>-0.28171072717641316</v>
      </c>
      <c r="R42" s="60">
        <f t="shared" si="15"/>
        <v>-3.795411638902627</v>
      </c>
      <c r="S42" s="60">
        <f t="shared" si="16"/>
        <v>-6.865016698767337</v>
      </c>
      <c r="T42" s="60">
        <f t="shared" si="17"/>
        <v>-1.115173733979881</v>
      </c>
      <c r="U42" s="60">
        <f t="shared" si="18"/>
        <v>-0.8790584107330947</v>
      </c>
      <c r="V42" s="60">
        <f t="shared" si="19"/>
        <v>-0.03748254525359173</v>
      </c>
      <c r="W42" s="60">
        <f t="shared" si="20"/>
        <v>-0.2887550151959312</v>
      </c>
      <c r="X42" s="60">
        <f t="shared" si="21"/>
        <v>-0.0933111400547519</v>
      </c>
      <c r="Y42" s="60">
        <f t="shared" si="22"/>
        <v>-0.0033831701897070634</v>
      </c>
      <c r="Z42" s="60">
        <f t="shared" si="23"/>
        <v>-2.6637374734125354E-06</v>
      </c>
      <c r="AA42" s="60">
        <f t="shared" si="24"/>
        <v>-6.637973790928996E-05</v>
      </c>
      <c r="AB42" s="60">
        <f t="shared" si="25"/>
        <v>-477.29362866904387</v>
      </c>
    </row>
    <row r="43" spans="1:28" s="24" customFormat="1" ht="12.75">
      <c r="A43" s="21" t="s">
        <v>93</v>
      </c>
      <c r="B43" s="22">
        <f>'DATOS MENSUALES'!E786</f>
        <v>0.2075961</v>
      </c>
      <c r="C43" s="22">
        <f>'DATOS MENSUALES'!E787</f>
        <v>0.5789414</v>
      </c>
      <c r="D43" s="22">
        <f>'DATOS MENSUALES'!E788</f>
        <v>0.4866672</v>
      </c>
      <c r="E43" s="22">
        <f>'DATOS MENSUALES'!E789</f>
        <v>0.3460035</v>
      </c>
      <c r="F43" s="22">
        <f>'DATOS MENSUALES'!E790</f>
        <v>0.2160225</v>
      </c>
      <c r="G43" s="22">
        <f>'DATOS MENSUALES'!E791</f>
        <v>0.8638336</v>
      </c>
      <c r="H43" s="22">
        <f>'DATOS MENSUALES'!E792</f>
        <v>0.9434178</v>
      </c>
      <c r="I43" s="22">
        <f>'DATOS MENSUALES'!E793</f>
        <v>0.4338736</v>
      </c>
      <c r="J43" s="22">
        <f>'DATOS MENSUALES'!E794</f>
        <v>0.1335474</v>
      </c>
      <c r="K43" s="22">
        <f>'DATOS MENSUALES'!E795</f>
        <v>0.0405963</v>
      </c>
      <c r="L43" s="22">
        <f>'DATOS MENSUALES'!E796</f>
        <v>0.002014</v>
      </c>
      <c r="M43" s="22">
        <f>'DATOS MENSUALES'!E797</f>
        <v>0.004675</v>
      </c>
      <c r="N43" s="22">
        <f>SUM(B43:M43)</f>
        <v>4.2571883999999995</v>
      </c>
      <c r="O43" s="23"/>
      <c r="P43" s="60">
        <f t="shared" si="12"/>
        <v>-0.000936020107349332</v>
      </c>
      <c r="Q43" s="60">
        <f t="shared" si="14"/>
        <v>-0.10687001226891084</v>
      </c>
      <c r="R43" s="60">
        <f t="shared" si="15"/>
        <v>-4.259652164531979</v>
      </c>
      <c r="S43" s="60">
        <f t="shared" si="16"/>
        <v>-5.986523413575479</v>
      </c>
      <c r="T43" s="60">
        <f t="shared" si="17"/>
        <v>-0.9387959690190241</v>
      </c>
      <c r="U43" s="60">
        <f t="shared" si="18"/>
        <v>-0.01063456962440617</v>
      </c>
      <c r="V43" s="60">
        <f t="shared" si="19"/>
        <v>0.002447154572621698</v>
      </c>
      <c r="W43" s="60">
        <f t="shared" si="20"/>
        <v>-0.06062529184798233</v>
      </c>
      <c r="X43" s="60">
        <f t="shared" si="21"/>
        <v>-0.04299200236505062</v>
      </c>
      <c r="Y43" s="60">
        <f t="shared" si="22"/>
        <v>-0.001360072811424509</v>
      </c>
      <c r="Z43" s="60">
        <f t="shared" si="23"/>
        <v>-1.7067188815046065E-05</v>
      </c>
      <c r="AA43" s="60">
        <f t="shared" si="24"/>
        <v>-0.00012924919185312476</v>
      </c>
      <c r="AB43" s="60">
        <f t="shared" si="25"/>
        <v>-216.4045656891367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11.306910822932302</v>
      </c>
      <c r="Q44" s="61">
        <f aca="true" t="shared" si="26" ref="Q44:AB44">SUM(Q18:Q43)</f>
        <v>71.04721960354952</v>
      </c>
      <c r="R44" s="61">
        <f t="shared" si="26"/>
        <v>1765.6372977168771</v>
      </c>
      <c r="S44" s="61">
        <f t="shared" si="26"/>
        <v>2569.357096416542</v>
      </c>
      <c r="T44" s="61">
        <f t="shared" si="26"/>
        <v>40.82368875221306</v>
      </c>
      <c r="U44" s="61">
        <f t="shared" si="26"/>
        <v>115.26942829158347</v>
      </c>
      <c r="V44" s="61">
        <f t="shared" si="26"/>
        <v>1.173938131314616</v>
      </c>
      <c r="W44" s="61">
        <f t="shared" si="26"/>
        <v>20.212433512877464</v>
      </c>
      <c r="X44" s="61">
        <f t="shared" si="26"/>
        <v>8.500254665468656</v>
      </c>
      <c r="Y44" s="61">
        <f t="shared" si="26"/>
        <v>3.576925233531432</v>
      </c>
      <c r="Z44" s="61">
        <f t="shared" si="26"/>
        <v>0.0035149414732255</v>
      </c>
      <c r="AA44" s="61">
        <f t="shared" si="26"/>
        <v>0.025538338162989976</v>
      </c>
      <c r="AB44" s="61">
        <f t="shared" si="26"/>
        <v>9908.373434771103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2009-04-14T10:11:51Z</dcterms:modified>
  <cp:category/>
  <cp:version/>
  <cp:contentType/>
  <cp:contentStatus/>
</cp:coreProperties>
</file>