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<sst xmlns="http://schemas.openxmlformats.org/spreadsheetml/2006/main" count="1362" uniqueCount="135">
  <si>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</si>
  <si>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</si>
  <si>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</si>
  <si>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</si>
  <si>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</si>
  <si>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</si>
  <si>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</si>
  <si>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</si>
  <si>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</si>
  <si>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</si>
  <si>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</si>
  <si>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</si>
  <si>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</si>
  <si>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</si>
  <si>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</si>
  <si>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</si>
  <si>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</si>
  <si>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</si>
  <si>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</si>
  <si>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</si>
  <si>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</si>
  <si>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</si>
  <si>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</si>
  <si>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</si>
  <si>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</si>
  <si>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</si>
  <si>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</si>
  <si>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</si>
  <si>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</si>
  <si>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</si>
  <si>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</si>
  <si>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</si>
  <si>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</si>
  <si>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</si>
  <si>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</si>
  <si>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</si>
  <si>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</si>
  <si>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</si>
  <si>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</si>
  <si>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</si>
  <si>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</si>
  <si>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</si>
  <si>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</si>
  <si>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</si>
  <si>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</si>
  <si>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</si>
  <si>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</si>
  <si>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</si>
  <si>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</si>
  <si>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</si>
  <si>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</si>
  <si>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</si>
  <si>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</si>
  <si>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</si>
  <si>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</si>
  <si>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</si>
  <si>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</si>
  <si>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</si>
  <si>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</si>
  <si>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</si>
  <si>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</si>
  <si>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</si>
  <si>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</si>
  <si>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</si>
  <si>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</si>
  <si>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</si>
  <si>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</si>
  <si>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</si>
  <si>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</si>
  <si>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</si>
  <si>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</si>
  <si>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</si>
  <si>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</si>
  <si>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</si>
  <si>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</si>
  <si>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</si>
  <si>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</si>
  <si>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</si>
  <si>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</si>
  <si>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</si>
  <si>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</si>
  <si>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</si>
  <si>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</si>
  <si>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</si>
  <si>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</si>
  <si>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</si>
  <si>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</si>
  <si>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</si>
  <si>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</si>
  <si>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</si>
  <si>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</si>
  <si>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</si>
  <si>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</si>
  <si>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</si>
  <si>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</si>
  <si>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</si>
  <si>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</si>
  <si>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</si>
  <si>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</si>
  <si>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</si>
  <si>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</si>
  <si>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</si>
  <si>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</si>
  <si>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</si>
  <si>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</si>
  <si>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</si>
  <si>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</si>
  <si>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</si>
  <si>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</si>
  <si>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</si>
  <si>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</si>
  <si>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</si>
  <si>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</si>
  <si>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</si>
  <si>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</si>
  <si>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</si>
  <si>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</si>
  <si>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</si>
  <si>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</si>
  <si>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</si>
  <si>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</si>
  <si>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</si>
  <si>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</si>
  <si>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</si>
  <si>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</si>
  <si>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</si>
  <si>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</si>
  <si>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</si>
  <si>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</si>
  <si>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</si>
  <si>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</si>
  <si>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</si>
  <si>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</si>
  <si>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60</t>
  </si>
  <si>
    <t xml:space="preserve"> Río Omañas desde límite del LIC "Omañas" hasta confluencia con el río Negro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</si>
</sst>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4601572"/>
        <c:axId val="44543237"/>
      </c:lineChart>
      <c:dateAx>
        <c:axId val="6460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543237"/>
        <c:crosses val="autoZero"/>
        <c:auto val="0"/>
        <c:majorUnit val="1"/>
        <c:majorTimeUnit val="years"/>
        <c:noMultiLvlLbl val="0"/>
      </c:dateAx>
      <c:valAx>
        <c:axId val="44543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01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0486142"/>
        <c:axId val="50157551"/>
      </c:lineChart>
      <c:catAx>
        <c:axId val="20486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57551"/>
        <c:crosses val="autoZero"/>
        <c:auto val="1"/>
        <c:lblOffset val="100"/>
        <c:noMultiLvlLbl val="0"/>
      </c:catAx>
      <c:valAx>
        <c:axId val="501575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4861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8764776"/>
        <c:axId val="36229801"/>
      </c:lineChart>
      <c:catAx>
        <c:axId val="48764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29801"/>
        <c:crosses val="autoZero"/>
        <c:auto val="1"/>
        <c:lblOffset val="100"/>
        <c:noMultiLvlLbl val="0"/>
      </c:catAx>
      <c:valAx>
        <c:axId val="362298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7647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5344814"/>
        <c:axId val="51232415"/>
      </c:lineChart>
      <c:catAx>
        <c:axId val="65344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32415"/>
        <c:crosses val="autoZero"/>
        <c:auto val="1"/>
        <c:lblOffset val="100"/>
        <c:noMultiLvlLbl val="0"/>
      </c:catAx>
      <c:valAx>
        <c:axId val="5123241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44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8438552"/>
        <c:axId val="56184921"/>
      </c:lineChart>
      <c:dateAx>
        <c:axId val="58438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184921"/>
        <c:crosses val="autoZero"/>
        <c:auto val="0"/>
        <c:majorUnit val="1"/>
        <c:majorTimeUnit val="years"/>
        <c:noMultiLvlLbl val="0"/>
      </c:dateAx>
      <c:valAx>
        <c:axId val="56184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38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5902242"/>
        <c:axId val="54684723"/>
      </c:barChart>
      <c:catAx>
        <c:axId val="35902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84723"/>
        <c:crosses val="autoZero"/>
        <c:auto val="1"/>
        <c:lblOffset val="100"/>
        <c:tickLblSkip val="1"/>
        <c:noMultiLvlLbl val="0"/>
      </c:catAx>
      <c:valAx>
        <c:axId val="54684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902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2400460"/>
        <c:axId val="277549"/>
      </c:barChart>
      <c:catAx>
        <c:axId val="22400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549"/>
        <c:crosses val="autoZero"/>
        <c:auto val="1"/>
        <c:lblOffset val="100"/>
        <c:tickLblSkip val="1"/>
        <c:noMultiLvlLbl val="0"/>
      </c:catAx>
      <c:valAx>
        <c:axId val="277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400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497942"/>
        <c:axId val="22481479"/>
      </c:barChart>
      <c:catAx>
        <c:axId val="2497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81479"/>
        <c:crosses val="autoZero"/>
        <c:auto val="1"/>
        <c:lblOffset val="100"/>
        <c:tickLblSkip val="1"/>
        <c:noMultiLvlLbl val="0"/>
      </c:catAx>
      <c:valAx>
        <c:axId val="22481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97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006720"/>
        <c:axId val="9060481"/>
      </c:barChart>
      <c:catAx>
        <c:axId val="1006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60481"/>
        <c:crosses val="autoZero"/>
        <c:auto val="1"/>
        <c:lblOffset val="100"/>
        <c:tickLblSkip val="1"/>
        <c:noMultiLvlLbl val="0"/>
      </c:catAx>
      <c:valAx>
        <c:axId val="9060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06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4435466"/>
        <c:axId val="62810331"/>
      </c:lineChart>
      <c:catAx>
        <c:axId val="14435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10331"/>
        <c:crosses val="autoZero"/>
        <c:auto val="1"/>
        <c:lblOffset val="100"/>
        <c:noMultiLvlLbl val="0"/>
      </c:catAx>
      <c:valAx>
        <c:axId val="628103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4354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8422068"/>
        <c:axId val="54472021"/>
      </c:lineChart>
      <c:catAx>
        <c:axId val="28422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72021"/>
        <c:crosses val="autoZero"/>
        <c:auto val="1"/>
        <c:lblOffset val="100"/>
        <c:noMultiLvlLbl val="0"/>
      </c:catAx>
      <c:valAx>
        <c:axId val="544720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4220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3</v>
      </c>
      <c r="C2" s="5">
        <v>1940</v>
      </c>
      <c r="D2" s="5">
        <v>10</v>
      </c>
      <c r="E2" s="28">
        <v>0.127248</v>
      </c>
      <c r="F2" s="28">
        <v>18.119585</v>
      </c>
      <c r="H2" t="s">
        <v>128</v>
      </c>
      <c r="I2" t="s">
        <v>131</v>
      </c>
    </row>
    <row r="3" spans="1:9" ht="12.75">
      <c r="A3" s="30" t="s">
        <v>133</v>
      </c>
      <c r="B3" s="30">
        <v>3</v>
      </c>
      <c r="C3" s="5">
        <v>1940</v>
      </c>
      <c r="D3" s="5">
        <v>11</v>
      </c>
      <c r="E3" s="28">
        <v>0.09709</v>
      </c>
      <c r="F3" s="28">
        <v>16.46953</v>
      </c>
      <c r="H3" t="s">
        <v>129</v>
      </c>
      <c r="I3" t="s">
        <v>130</v>
      </c>
    </row>
    <row r="4" spans="1:14" ht="12.75">
      <c r="A4" s="30" t="s">
        <v>133</v>
      </c>
      <c r="B4" s="30">
        <v>3</v>
      </c>
      <c r="C4" s="5">
        <v>1940</v>
      </c>
      <c r="D4" s="5">
        <v>12</v>
      </c>
      <c r="E4" s="28">
        <v>0.301484</v>
      </c>
      <c r="F4" s="28">
        <v>15.991992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3</v>
      </c>
      <c r="C5" s="5">
        <v>1941</v>
      </c>
      <c r="D5" s="5">
        <v>1</v>
      </c>
      <c r="E5" s="28">
        <v>0.131384</v>
      </c>
      <c r="F5" s="28">
        <v>19.179078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3</v>
      </c>
      <c r="C6" s="5">
        <v>1941</v>
      </c>
      <c r="D6" s="5">
        <v>2</v>
      </c>
      <c r="E6" s="28">
        <v>0.158194</v>
      </c>
      <c r="F6" s="28">
        <v>21.830772</v>
      </c>
      <c r="I6" s="26"/>
      <c r="J6" s="36">
        <f>AVERAGE(E2:E793)*12</f>
        <v>2.563318136363636</v>
      </c>
      <c r="K6" s="36">
        <f>AVERAGE(F2:F793)*12</f>
        <v>205.79018907575744</v>
      </c>
      <c r="L6" t="s">
        <v>102</v>
      </c>
    </row>
    <row r="7" spans="1:12" ht="12.75">
      <c r="A7" s="30" t="s">
        <v>133</v>
      </c>
      <c r="B7" s="30">
        <v>3</v>
      </c>
      <c r="C7" s="5">
        <v>1941</v>
      </c>
      <c r="D7" s="5">
        <v>3</v>
      </c>
      <c r="E7" s="28">
        <v>0.178318</v>
      </c>
      <c r="F7" s="28">
        <v>23.5228</v>
      </c>
      <c r="J7" s="36">
        <f>AVERAGE(E482:E793)*12</f>
        <v>2.3625640384615383</v>
      </c>
      <c r="K7" s="36">
        <f>AVERAGE(F482:F793)*12</f>
        <v>198.72347776923078</v>
      </c>
      <c r="L7" t="s">
        <v>103</v>
      </c>
    </row>
    <row r="8" spans="1:6" ht="12.75">
      <c r="A8" s="30" t="s">
        <v>133</v>
      </c>
      <c r="B8" s="30">
        <v>3</v>
      </c>
      <c r="C8" s="5">
        <v>1941</v>
      </c>
      <c r="D8" s="5">
        <v>4</v>
      </c>
      <c r="E8" s="28">
        <v>0.188573</v>
      </c>
      <c r="F8" s="28">
        <v>14.147873</v>
      </c>
    </row>
    <row r="9" spans="1:6" ht="12.75">
      <c r="A9" s="30" t="s">
        <v>133</v>
      </c>
      <c r="B9" s="30">
        <v>3</v>
      </c>
      <c r="C9" s="5">
        <v>1941</v>
      </c>
      <c r="D9" s="5">
        <v>5</v>
      </c>
      <c r="E9" s="28">
        <v>0.374877</v>
      </c>
      <c r="F9" s="28">
        <v>29.028519</v>
      </c>
    </row>
    <row r="10" spans="1:6" ht="12.75">
      <c r="A10" s="30" t="s">
        <v>133</v>
      </c>
      <c r="B10" s="30">
        <v>3</v>
      </c>
      <c r="C10" s="5">
        <v>1941</v>
      </c>
      <c r="D10" s="5">
        <v>6</v>
      </c>
      <c r="E10" s="28">
        <v>0.422484</v>
      </c>
      <c r="F10" s="28">
        <v>20.909252</v>
      </c>
    </row>
    <row r="11" spans="1:11" ht="12.75">
      <c r="A11" s="30" t="s">
        <v>133</v>
      </c>
      <c r="B11" s="30">
        <v>3</v>
      </c>
      <c r="C11" s="5">
        <v>1941</v>
      </c>
      <c r="D11" s="5">
        <v>7</v>
      </c>
      <c r="E11" s="28">
        <v>0.274134</v>
      </c>
      <c r="F11" s="28">
        <v>13.243818000000001</v>
      </c>
      <c r="K11" s="34"/>
    </row>
    <row r="12" spans="1:6" ht="12.75">
      <c r="A12" s="30" t="s">
        <v>133</v>
      </c>
      <c r="B12" s="30">
        <v>3</v>
      </c>
      <c r="C12" s="5">
        <v>1941</v>
      </c>
      <c r="D12" s="5">
        <v>8</v>
      </c>
      <c r="E12" s="28">
        <v>0.30024</v>
      </c>
      <c r="F12" s="28">
        <v>11.96208</v>
      </c>
    </row>
    <row r="13" spans="1:6" ht="12.75">
      <c r="A13" s="30" t="s">
        <v>133</v>
      </c>
      <c r="B13" s="30">
        <v>3</v>
      </c>
      <c r="C13" s="5">
        <v>1941</v>
      </c>
      <c r="D13" s="5">
        <v>9</v>
      </c>
      <c r="E13" s="28">
        <v>0.290796</v>
      </c>
      <c r="F13" s="28">
        <v>12.107688</v>
      </c>
    </row>
    <row r="14" spans="1:6" ht="12.75">
      <c r="A14" s="30" t="s">
        <v>133</v>
      </c>
      <c r="B14" s="30">
        <v>3</v>
      </c>
      <c r="C14" s="5">
        <v>1941</v>
      </c>
      <c r="D14" s="5">
        <v>10</v>
      </c>
      <c r="E14" s="28">
        <v>0.35714</v>
      </c>
      <c r="F14" s="28">
        <v>14.155498999999999</v>
      </c>
    </row>
    <row r="15" spans="1:6" ht="12.75">
      <c r="A15" s="30" t="s">
        <v>133</v>
      </c>
      <c r="B15" s="30">
        <v>3</v>
      </c>
      <c r="C15" s="5">
        <v>1941</v>
      </c>
      <c r="D15" s="5">
        <v>11</v>
      </c>
      <c r="E15" s="28">
        <v>0.158841</v>
      </c>
      <c r="F15" s="28">
        <v>19.087893</v>
      </c>
    </row>
    <row r="16" spans="1:6" ht="12.75">
      <c r="A16" s="30" t="s">
        <v>133</v>
      </c>
      <c r="B16" s="30">
        <v>3</v>
      </c>
      <c r="C16" s="5">
        <v>1941</v>
      </c>
      <c r="D16" s="5">
        <v>12</v>
      </c>
      <c r="E16" s="28">
        <v>0.320712</v>
      </c>
      <c r="F16" s="28">
        <v>12.940031999999999</v>
      </c>
    </row>
    <row r="17" spans="1:6" ht="12.75">
      <c r="A17" s="30" t="s">
        <v>133</v>
      </c>
      <c r="B17" s="30">
        <v>3</v>
      </c>
      <c r="C17" s="5">
        <v>1942</v>
      </c>
      <c r="D17" s="5">
        <v>1</v>
      </c>
      <c r="E17" s="28">
        <v>0.158496</v>
      </c>
      <c r="F17" s="28">
        <v>23.381208</v>
      </c>
    </row>
    <row r="18" spans="1:6" ht="12.75">
      <c r="A18" s="30" t="s">
        <v>133</v>
      </c>
      <c r="B18" s="30">
        <v>3</v>
      </c>
      <c r="C18" s="5">
        <v>1942</v>
      </c>
      <c r="D18" s="5">
        <v>2</v>
      </c>
      <c r="E18" s="28">
        <v>0.20622</v>
      </c>
      <c r="F18" s="28">
        <v>16.686635</v>
      </c>
    </row>
    <row r="19" spans="1:6" ht="12.75">
      <c r="A19" s="30" t="s">
        <v>133</v>
      </c>
      <c r="B19" s="30">
        <v>3</v>
      </c>
      <c r="C19" s="5">
        <v>1942</v>
      </c>
      <c r="D19" s="5">
        <v>3</v>
      </c>
      <c r="E19" s="28">
        <v>0.267387</v>
      </c>
      <c r="F19" s="28">
        <v>24.29938</v>
      </c>
    </row>
    <row r="20" spans="1:6" ht="12.75">
      <c r="A20" s="30" t="s">
        <v>133</v>
      </c>
      <c r="B20" s="30">
        <v>3</v>
      </c>
      <c r="C20" s="5">
        <v>1942</v>
      </c>
      <c r="D20" s="5">
        <v>4</v>
      </c>
      <c r="E20" s="28">
        <v>0.200129</v>
      </c>
      <c r="F20" s="28">
        <v>16.553954</v>
      </c>
    </row>
    <row r="21" spans="1:6" ht="12.75">
      <c r="A21" s="30" t="s">
        <v>133</v>
      </c>
      <c r="B21" s="30">
        <v>3</v>
      </c>
      <c r="C21" s="5">
        <v>1942</v>
      </c>
      <c r="D21" s="5">
        <v>5</v>
      </c>
      <c r="E21" s="28">
        <v>0.316998</v>
      </c>
      <c r="F21" s="28">
        <v>17.857554</v>
      </c>
    </row>
    <row r="22" spans="1:6" ht="12.75">
      <c r="A22" s="30" t="s">
        <v>133</v>
      </c>
      <c r="B22" s="30">
        <v>3</v>
      </c>
      <c r="C22" s="5">
        <v>1942</v>
      </c>
      <c r="D22" s="5">
        <v>6</v>
      </c>
      <c r="E22" s="28">
        <v>0.251637</v>
      </c>
      <c r="F22" s="28">
        <v>13.01258</v>
      </c>
    </row>
    <row r="23" spans="1:6" ht="12.75">
      <c r="A23" s="30" t="s">
        <v>133</v>
      </c>
      <c r="B23" s="30">
        <v>3</v>
      </c>
      <c r="C23" s="5">
        <v>1942</v>
      </c>
      <c r="D23" s="5">
        <v>7</v>
      </c>
      <c r="E23" s="28">
        <v>0.29456</v>
      </c>
      <c r="F23" s="28">
        <v>11.706655999999999</v>
      </c>
    </row>
    <row r="24" spans="1:6" ht="12.75">
      <c r="A24" s="30" t="s">
        <v>133</v>
      </c>
      <c r="B24" s="30">
        <v>3</v>
      </c>
      <c r="C24" s="5">
        <v>1942</v>
      </c>
      <c r="D24" s="5">
        <v>8</v>
      </c>
      <c r="E24" s="28">
        <v>0.258688</v>
      </c>
      <c r="F24" s="28">
        <v>11.661169999999998</v>
      </c>
    </row>
    <row r="25" spans="1:6" ht="12.75">
      <c r="A25" s="30" t="s">
        <v>133</v>
      </c>
      <c r="B25" s="30">
        <v>3</v>
      </c>
      <c r="C25" s="5">
        <v>1942</v>
      </c>
      <c r="D25" s="5">
        <v>9</v>
      </c>
      <c r="E25" s="28">
        <v>0.198947</v>
      </c>
      <c r="F25" s="28">
        <v>13.82374</v>
      </c>
    </row>
    <row r="26" spans="1:6" ht="12.75">
      <c r="A26" s="30" t="s">
        <v>133</v>
      </c>
      <c r="B26" s="30">
        <v>3</v>
      </c>
      <c r="C26" s="5">
        <v>1942</v>
      </c>
      <c r="D26" s="5">
        <v>10</v>
      </c>
      <c r="E26" s="28">
        <v>0.095456</v>
      </c>
      <c r="F26" s="28">
        <v>16.280272</v>
      </c>
    </row>
    <row r="27" spans="1:6" ht="12.75">
      <c r="A27" s="30" t="s">
        <v>133</v>
      </c>
      <c r="B27" s="30">
        <v>3</v>
      </c>
      <c r="C27" s="5">
        <v>1942</v>
      </c>
      <c r="D27" s="5">
        <v>11</v>
      </c>
      <c r="E27" s="28">
        <v>0.327762</v>
      </c>
      <c r="F27" s="28">
        <v>14.091263999999999</v>
      </c>
    </row>
    <row r="28" spans="1:6" ht="12.75">
      <c r="A28" s="30" t="s">
        <v>133</v>
      </c>
      <c r="B28" s="30">
        <v>3</v>
      </c>
      <c r="C28" s="5">
        <v>1942</v>
      </c>
      <c r="D28" s="5">
        <v>12</v>
      </c>
      <c r="E28" s="28">
        <v>0.273634</v>
      </c>
      <c r="F28" s="28">
        <v>16.347963</v>
      </c>
    </row>
    <row r="29" spans="1:6" ht="12.75">
      <c r="A29" s="30" t="s">
        <v>133</v>
      </c>
      <c r="B29" s="30">
        <v>3</v>
      </c>
      <c r="C29" s="5">
        <v>1943</v>
      </c>
      <c r="D29" s="5">
        <v>1</v>
      </c>
      <c r="E29" s="28">
        <v>0.292666</v>
      </c>
      <c r="F29" s="28">
        <v>33.4081</v>
      </c>
    </row>
    <row r="30" spans="1:6" ht="12.75">
      <c r="A30" s="30" t="s">
        <v>133</v>
      </c>
      <c r="B30" s="30">
        <v>3</v>
      </c>
      <c r="C30" s="5">
        <v>1943</v>
      </c>
      <c r="D30" s="5">
        <v>2</v>
      </c>
      <c r="E30" s="28">
        <v>0.25272</v>
      </c>
      <c r="F30" s="28">
        <v>17.476992000000003</v>
      </c>
    </row>
    <row r="31" spans="1:6" ht="12.75">
      <c r="A31" s="30" t="s">
        <v>133</v>
      </c>
      <c r="B31" s="30">
        <v>3</v>
      </c>
      <c r="C31" s="5">
        <v>1943</v>
      </c>
      <c r="D31" s="5">
        <v>3</v>
      </c>
      <c r="E31" s="28">
        <v>0.26586</v>
      </c>
      <c r="F31" s="28">
        <v>15.549645</v>
      </c>
    </row>
    <row r="32" spans="1:6" ht="12.75">
      <c r="A32" s="30" t="s">
        <v>133</v>
      </c>
      <c r="B32" s="30">
        <v>3</v>
      </c>
      <c r="C32" s="5">
        <v>1943</v>
      </c>
      <c r="D32" s="5">
        <v>4</v>
      </c>
      <c r="E32" s="28">
        <v>0.266385</v>
      </c>
      <c r="F32" s="28">
        <v>13.570412999999999</v>
      </c>
    </row>
    <row r="33" spans="1:6" ht="12.75">
      <c r="A33" s="30" t="s">
        <v>133</v>
      </c>
      <c r="B33" s="30">
        <v>3</v>
      </c>
      <c r="C33" s="5">
        <v>1943</v>
      </c>
      <c r="D33" s="5">
        <v>5</v>
      </c>
      <c r="E33" s="28">
        <v>0.336825</v>
      </c>
      <c r="F33" s="28">
        <v>13.68258</v>
      </c>
    </row>
    <row r="34" spans="1:6" ht="12.75">
      <c r="A34" s="30" t="s">
        <v>133</v>
      </c>
      <c r="B34" s="30">
        <v>3</v>
      </c>
      <c r="C34" s="5">
        <v>1943</v>
      </c>
      <c r="D34" s="5">
        <v>6</v>
      </c>
      <c r="E34" s="28">
        <v>0.292873</v>
      </c>
      <c r="F34" s="28">
        <v>11.676994</v>
      </c>
    </row>
    <row r="35" spans="1:6" ht="12.75">
      <c r="A35" s="30" t="s">
        <v>133</v>
      </c>
      <c r="B35" s="30">
        <v>3</v>
      </c>
      <c r="C35" s="5">
        <v>1943</v>
      </c>
      <c r="D35" s="5">
        <v>7</v>
      </c>
      <c r="E35" s="28">
        <v>0.239382</v>
      </c>
      <c r="F35" s="28">
        <v>12.329196</v>
      </c>
    </row>
    <row r="36" spans="1:6" ht="12.75">
      <c r="A36" s="30" t="s">
        <v>133</v>
      </c>
      <c r="B36" s="30">
        <v>3</v>
      </c>
      <c r="C36" s="5">
        <v>1943</v>
      </c>
      <c r="D36" s="5">
        <v>8</v>
      </c>
      <c r="E36" s="28">
        <v>0.275915</v>
      </c>
      <c r="F36" s="28">
        <v>11.032630000000001</v>
      </c>
    </row>
    <row r="37" spans="1:6" ht="12.75">
      <c r="A37" s="30" t="s">
        <v>133</v>
      </c>
      <c r="B37" s="30">
        <v>3</v>
      </c>
      <c r="C37" s="5">
        <v>1943</v>
      </c>
      <c r="D37" s="5">
        <v>9</v>
      </c>
      <c r="E37" s="28">
        <v>0.111524</v>
      </c>
      <c r="F37" s="28">
        <v>15.756748</v>
      </c>
    </row>
    <row r="38" spans="1:6" ht="12.75">
      <c r="A38" s="30" t="s">
        <v>133</v>
      </c>
      <c r="B38" s="30">
        <v>3</v>
      </c>
      <c r="C38" s="5">
        <v>1943</v>
      </c>
      <c r="D38" s="5">
        <v>10</v>
      </c>
      <c r="E38" s="28">
        <v>0.164868</v>
      </c>
      <c r="F38" s="28">
        <v>22.834218</v>
      </c>
    </row>
    <row r="39" spans="1:6" ht="12.75">
      <c r="A39" s="30" t="s">
        <v>133</v>
      </c>
      <c r="B39" s="30">
        <v>3</v>
      </c>
      <c r="C39" s="5">
        <v>1943</v>
      </c>
      <c r="D39" s="5">
        <v>11</v>
      </c>
      <c r="E39" s="28">
        <v>0.19074</v>
      </c>
      <c r="F39" s="28">
        <v>21.982785</v>
      </c>
    </row>
    <row r="40" spans="1:6" ht="12.75">
      <c r="A40" s="30" t="s">
        <v>133</v>
      </c>
      <c r="B40" s="30">
        <v>3</v>
      </c>
      <c r="C40" s="5">
        <v>1943</v>
      </c>
      <c r="D40" s="5">
        <v>12</v>
      </c>
      <c r="E40" s="28">
        <v>0.207792</v>
      </c>
      <c r="F40" s="28">
        <v>19.044714</v>
      </c>
    </row>
    <row r="41" spans="1:6" ht="12.75">
      <c r="A41" s="30" t="s">
        <v>133</v>
      </c>
      <c r="B41" s="30">
        <v>3</v>
      </c>
      <c r="C41" s="5">
        <v>1944</v>
      </c>
      <c r="D41" s="5">
        <v>1</v>
      </c>
      <c r="E41" s="28">
        <v>0.31968</v>
      </c>
      <c r="F41" s="28">
        <v>12.839296</v>
      </c>
    </row>
    <row r="42" spans="1:6" ht="12.75">
      <c r="A42" s="30" t="s">
        <v>133</v>
      </c>
      <c r="B42" s="30">
        <v>3</v>
      </c>
      <c r="C42" s="5">
        <v>1944</v>
      </c>
      <c r="D42" s="5">
        <v>2</v>
      </c>
      <c r="E42" s="28">
        <v>0.205679</v>
      </c>
      <c r="F42" s="28">
        <v>14.416018000000001</v>
      </c>
    </row>
    <row r="43" spans="1:6" ht="12.75">
      <c r="A43" s="30" t="s">
        <v>133</v>
      </c>
      <c r="B43" s="30">
        <v>3</v>
      </c>
      <c r="C43" s="5">
        <v>1944</v>
      </c>
      <c r="D43" s="5">
        <v>3</v>
      </c>
      <c r="E43" s="28">
        <v>0.371868</v>
      </c>
      <c r="F43" s="28">
        <v>15.607272</v>
      </c>
    </row>
    <row r="44" spans="1:6" ht="12.75">
      <c r="A44" s="30" t="s">
        <v>133</v>
      </c>
      <c r="B44" s="30">
        <v>3</v>
      </c>
      <c r="C44" s="5">
        <v>1944</v>
      </c>
      <c r="D44" s="5">
        <v>4</v>
      </c>
      <c r="E44" s="28">
        <v>0.241995</v>
      </c>
      <c r="F44" s="28">
        <v>22.889004</v>
      </c>
    </row>
    <row r="45" spans="1:6" ht="12.75">
      <c r="A45" s="30" t="s">
        <v>133</v>
      </c>
      <c r="B45" s="30">
        <v>3</v>
      </c>
      <c r="C45" s="5">
        <v>1944</v>
      </c>
      <c r="D45" s="5">
        <v>5</v>
      </c>
      <c r="E45" s="28">
        <v>0.26216</v>
      </c>
      <c r="F45" s="28">
        <v>12.448080000000001</v>
      </c>
    </row>
    <row r="46" spans="1:6" ht="12.75">
      <c r="A46" s="30" t="s">
        <v>133</v>
      </c>
      <c r="B46" s="30">
        <v>3</v>
      </c>
      <c r="C46" s="5">
        <v>1944</v>
      </c>
      <c r="D46" s="5">
        <v>6</v>
      </c>
      <c r="E46" s="28">
        <v>0.280568</v>
      </c>
      <c r="F46" s="28">
        <v>11.369193</v>
      </c>
    </row>
    <row r="47" spans="1:6" ht="12.75">
      <c r="A47" s="30" t="s">
        <v>133</v>
      </c>
      <c r="B47" s="30">
        <v>3</v>
      </c>
      <c r="C47" s="5">
        <v>1944</v>
      </c>
      <c r="D47" s="5">
        <v>7</v>
      </c>
      <c r="E47" s="28">
        <v>0.246806</v>
      </c>
      <c r="F47" s="28">
        <v>12.063149</v>
      </c>
    </row>
    <row r="48" spans="1:6" ht="12.75">
      <c r="A48" s="30" t="s">
        <v>133</v>
      </c>
      <c r="B48" s="30">
        <v>3</v>
      </c>
      <c r="C48" s="5">
        <v>1944</v>
      </c>
      <c r="D48" s="5">
        <v>8</v>
      </c>
      <c r="E48" s="28">
        <v>0.256896</v>
      </c>
      <c r="F48" s="28">
        <v>11.187018</v>
      </c>
    </row>
    <row r="49" spans="1:6" ht="12.75">
      <c r="A49" s="30" t="s">
        <v>133</v>
      </c>
      <c r="B49" s="30">
        <v>3</v>
      </c>
      <c r="C49" s="5">
        <v>1944</v>
      </c>
      <c r="D49" s="5">
        <v>9</v>
      </c>
      <c r="E49" s="28">
        <v>0.175653</v>
      </c>
      <c r="F49" s="28">
        <v>12.283596</v>
      </c>
    </row>
    <row r="50" spans="1:6" ht="12.75">
      <c r="A50" s="30" t="s">
        <v>133</v>
      </c>
      <c r="B50" s="30">
        <v>3</v>
      </c>
      <c r="C50" s="5">
        <v>1944</v>
      </c>
      <c r="D50" s="5">
        <v>10</v>
      </c>
      <c r="E50" s="28">
        <v>0.119548</v>
      </c>
      <c r="F50" s="28">
        <v>20.418255000000002</v>
      </c>
    </row>
    <row r="51" spans="1:6" ht="12.75">
      <c r="A51" s="30" t="s">
        <v>133</v>
      </c>
      <c r="B51" s="30">
        <v>3</v>
      </c>
      <c r="C51" s="5">
        <v>1944</v>
      </c>
      <c r="D51" s="5">
        <v>11</v>
      </c>
      <c r="E51" s="28">
        <v>0.230538</v>
      </c>
      <c r="F51" s="28">
        <v>21.131652000000003</v>
      </c>
    </row>
    <row r="52" spans="1:6" ht="12.75">
      <c r="A52" s="30" t="s">
        <v>133</v>
      </c>
      <c r="B52" s="30">
        <v>3</v>
      </c>
      <c r="C52" s="5">
        <v>1944</v>
      </c>
      <c r="D52" s="5">
        <v>12</v>
      </c>
      <c r="E52" s="28">
        <v>0.118986</v>
      </c>
      <c r="F52" s="28">
        <v>18.575981</v>
      </c>
    </row>
    <row r="53" spans="1:6" ht="12.75">
      <c r="A53" s="30" t="s">
        <v>133</v>
      </c>
      <c r="B53" s="30">
        <v>3</v>
      </c>
      <c r="C53" s="5">
        <v>1945</v>
      </c>
      <c r="D53" s="5">
        <v>1</v>
      </c>
      <c r="E53" s="28">
        <v>0.211552</v>
      </c>
      <c r="F53" s="28">
        <v>14.060996</v>
      </c>
    </row>
    <row r="54" spans="1:6" ht="12.75">
      <c r="A54" s="30" t="s">
        <v>133</v>
      </c>
      <c r="B54" s="30">
        <v>3</v>
      </c>
      <c r="C54" s="5">
        <v>1945</v>
      </c>
      <c r="D54" s="5">
        <v>2</v>
      </c>
      <c r="E54" s="28">
        <v>0.148257</v>
      </c>
      <c r="F54" s="28">
        <v>19.482714</v>
      </c>
    </row>
    <row r="55" spans="1:6" ht="12.75">
      <c r="A55" s="30" t="s">
        <v>133</v>
      </c>
      <c r="B55" s="30">
        <v>3</v>
      </c>
      <c r="C55" s="5">
        <v>1945</v>
      </c>
      <c r="D55" s="5">
        <v>3</v>
      </c>
      <c r="E55" s="28">
        <v>0.25769</v>
      </c>
      <c r="F55" s="28">
        <v>21.360030000000002</v>
      </c>
    </row>
    <row r="56" spans="1:6" ht="12.75">
      <c r="A56" s="30" t="s">
        <v>133</v>
      </c>
      <c r="B56" s="30">
        <v>3</v>
      </c>
      <c r="C56" s="5">
        <v>1945</v>
      </c>
      <c r="D56" s="5">
        <v>4</v>
      </c>
      <c r="E56" s="28">
        <v>0.245349</v>
      </c>
      <c r="F56" s="28">
        <v>19.119048</v>
      </c>
    </row>
    <row r="57" spans="1:6" ht="12.75">
      <c r="A57" s="30" t="s">
        <v>133</v>
      </c>
      <c r="B57" s="30">
        <v>3</v>
      </c>
      <c r="C57" s="5">
        <v>1945</v>
      </c>
      <c r="D57" s="5">
        <v>5</v>
      </c>
      <c r="E57" s="28">
        <v>0.222216</v>
      </c>
      <c r="F57" s="28">
        <v>14.79864</v>
      </c>
    </row>
    <row r="58" spans="1:6" ht="12.75">
      <c r="A58" s="30" t="s">
        <v>133</v>
      </c>
      <c r="B58" s="30">
        <v>3</v>
      </c>
      <c r="C58" s="5">
        <v>1945</v>
      </c>
      <c r="D58" s="5">
        <v>6</v>
      </c>
      <c r="E58" s="28">
        <v>0.264287</v>
      </c>
      <c r="F58" s="28">
        <v>12.015694</v>
      </c>
    </row>
    <row r="59" spans="1:6" ht="12.75">
      <c r="A59" s="30" t="s">
        <v>133</v>
      </c>
      <c r="B59" s="30">
        <v>3</v>
      </c>
      <c r="C59" s="5">
        <v>1945</v>
      </c>
      <c r="D59" s="5">
        <v>7</v>
      </c>
      <c r="E59" s="28">
        <v>0.259328</v>
      </c>
      <c r="F59" s="28">
        <v>11.843995999999999</v>
      </c>
    </row>
    <row r="60" spans="1:6" ht="12.75">
      <c r="A60" s="30" t="s">
        <v>133</v>
      </c>
      <c r="B60" s="30">
        <v>3</v>
      </c>
      <c r="C60" s="5">
        <v>1945</v>
      </c>
      <c r="D60" s="5">
        <v>8</v>
      </c>
      <c r="E60" s="28">
        <v>0.257556</v>
      </c>
      <c r="F60" s="28">
        <v>12.03618</v>
      </c>
    </row>
    <row r="61" spans="1:6" ht="12.75">
      <c r="A61" s="30" t="s">
        <v>133</v>
      </c>
      <c r="B61" s="30">
        <v>3</v>
      </c>
      <c r="C61" s="5">
        <v>1945</v>
      </c>
      <c r="D61" s="5">
        <v>9</v>
      </c>
      <c r="E61" s="28">
        <v>0.2786</v>
      </c>
      <c r="F61" s="28">
        <v>11.08828</v>
      </c>
    </row>
    <row r="62" spans="1:6" ht="12.75">
      <c r="A62" s="30" t="s">
        <v>133</v>
      </c>
      <c r="B62" s="30">
        <v>3</v>
      </c>
      <c r="C62" s="5">
        <v>1945</v>
      </c>
      <c r="D62" s="5">
        <v>10</v>
      </c>
      <c r="E62" s="28">
        <v>0.086223</v>
      </c>
      <c r="F62" s="28">
        <v>16.344516</v>
      </c>
    </row>
    <row r="63" spans="1:6" ht="12.75">
      <c r="A63" s="30" t="s">
        <v>133</v>
      </c>
      <c r="B63" s="30">
        <v>3</v>
      </c>
      <c r="C63" s="5">
        <v>1945</v>
      </c>
      <c r="D63" s="5">
        <v>11</v>
      </c>
      <c r="E63" s="28">
        <v>0.096588</v>
      </c>
      <c r="F63" s="28">
        <v>17.503892</v>
      </c>
    </row>
    <row r="64" spans="1:6" ht="12.75">
      <c r="A64" s="30" t="s">
        <v>133</v>
      </c>
      <c r="B64" s="30">
        <v>3</v>
      </c>
      <c r="C64" s="5">
        <v>1945</v>
      </c>
      <c r="D64" s="5">
        <v>12</v>
      </c>
      <c r="E64" s="28">
        <v>0.2912</v>
      </c>
      <c r="F64" s="28">
        <v>15.568000000000001</v>
      </c>
    </row>
    <row r="65" spans="1:6" ht="12.75">
      <c r="A65" s="30" t="s">
        <v>133</v>
      </c>
      <c r="B65" s="30">
        <v>3</v>
      </c>
      <c r="C65" s="5">
        <v>1946</v>
      </c>
      <c r="D65" s="5">
        <v>1</v>
      </c>
      <c r="E65" s="28">
        <v>0.285923</v>
      </c>
      <c r="F65" s="28">
        <v>13.395847</v>
      </c>
    </row>
    <row r="66" spans="1:6" ht="12.75">
      <c r="A66" s="30" t="s">
        <v>133</v>
      </c>
      <c r="B66" s="30">
        <v>3</v>
      </c>
      <c r="C66" s="5">
        <v>1946</v>
      </c>
      <c r="D66" s="5">
        <v>2</v>
      </c>
      <c r="E66" s="28">
        <v>0.181226</v>
      </c>
      <c r="F66" s="28">
        <v>14.126452</v>
      </c>
    </row>
    <row r="67" spans="1:6" ht="12.75">
      <c r="A67" s="30" t="s">
        <v>133</v>
      </c>
      <c r="B67" s="30">
        <v>3</v>
      </c>
      <c r="C67" s="5">
        <v>1946</v>
      </c>
      <c r="D67" s="5">
        <v>3</v>
      </c>
      <c r="E67" s="28">
        <v>0.19008</v>
      </c>
      <c r="F67" s="28">
        <v>16.72407</v>
      </c>
    </row>
    <row r="68" spans="1:6" ht="12.75">
      <c r="A68" s="30" t="s">
        <v>133</v>
      </c>
      <c r="B68" s="30">
        <v>3</v>
      </c>
      <c r="C68" s="5">
        <v>1946</v>
      </c>
      <c r="D68" s="5">
        <v>4</v>
      </c>
      <c r="E68" s="28">
        <v>0.190266</v>
      </c>
      <c r="F68" s="28">
        <v>18.05858</v>
      </c>
    </row>
    <row r="69" spans="1:6" ht="12.75">
      <c r="A69" s="30" t="s">
        <v>133</v>
      </c>
      <c r="B69" s="30">
        <v>3</v>
      </c>
      <c r="C69" s="5">
        <v>1946</v>
      </c>
      <c r="D69" s="5">
        <v>5</v>
      </c>
      <c r="E69" s="28">
        <v>0.316624</v>
      </c>
      <c r="F69" s="28">
        <v>20.971200000000003</v>
      </c>
    </row>
    <row r="70" spans="1:6" ht="12.75">
      <c r="A70" s="30" t="s">
        <v>133</v>
      </c>
      <c r="B70" s="30">
        <v>3</v>
      </c>
      <c r="C70" s="5">
        <v>1946</v>
      </c>
      <c r="D70" s="5">
        <v>6</v>
      </c>
      <c r="E70" s="28">
        <v>0.348588</v>
      </c>
      <c r="F70" s="28">
        <v>13.872792</v>
      </c>
    </row>
    <row r="71" spans="1:6" ht="12.75">
      <c r="A71" s="30" t="s">
        <v>133</v>
      </c>
      <c r="B71" s="30">
        <v>3</v>
      </c>
      <c r="C71" s="5">
        <v>1946</v>
      </c>
      <c r="D71" s="5">
        <v>7</v>
      </c>
      <c r="E71" s="28">
        <v>0.28882</v>
      </c>
      <c r="F71" s="28">
        <v>11.398074999999999</v>
      </c>
    </row>
    <row r="72" spans="1:6" ht="12.75">
      <c r="A72" s="30" t="s">
        <v>133</v>
      </c>
      <c r="B72" s="30">
        <v>3</v>
      </c>
      <c r="C72" s="5">
        <v>1946</v>
      </c>
      <c r="D72" s="5">
        <v>8</v>
      </c>
      <c r="E72" s="28">
        <v>0.278834</v>
      </c>
      <c r="F72" s="28">
        <v>11.167402</v>
      </c>
    </row>
    <row r="73" spans="1:6" ht="12.75">
      <c r="A73" s="30" t="s">
        <v>133</v>
      </c>
      <c r="B73" s="30">
        <v>3</v>
      </c>
      <c r="C73" s="5">
        <v>1946</v>
      </c>
      <c r="D73" s="5">
        <v>9</v>
      </c>
      <c r="E73" s="28">
        <v>0.21546</v>
      </c>
      <c r="F73" s="28">
        <v>12.829104000000001</v>
      </c>
    </row>
    <row r="74" spans="1:6" ht="12.75">
      <c r="A74" s="30" t="s">
        <v>133</v>
      </c>
      <c r="B74" s="30">
        <v>3</v>
      </c>
      <c r="C74" s="5">
        <v>1946</v>
      </c>
      <c r="D74" s="5">
        <v>10</v>
      </c>
      <c r="E74" s="28">
        <v>0.160358</v>
      </c>
      <c r="F74" s="28">
        <v>15.3857</v>
      </c>
    </row>
    <row r="75" spans="1:6" ht="12.75">
      <c r="A75" s="30" t="s">
        <v>133</v>
      </c>
      <c r="B75" s="30">
        <v>3</v>
      </c>
      <c r="C75" s="5">
        <v>1946</v>
      </c>
      <c r="D75" s="5">
        <v>11</v>
      </c>
      <c r="E75" s="28">
        <v>0.128821</v>
      </c>
      <c r="F75" s="28">
        <v>19.373101</v>
      </c>
    </row>
    <row r="76" spans="1:6" ht="12.75">
      <c r="A76" s="30" t="s">
        <v>133</v>
      </c>
      <c r="B76" s="30">
        <v>3</v>
      </c>
      <c r="C76" s="5">
        <v>1946</v>
      </c>
      <c r="D76" s="5">
        <v>12</v>
      </c>
      <c r="E76" s="28">
        <v>0.09705</v>
      </c>
      <c r="F76" s="28">
        <v>22.9038</v>
      </c>
    </row>
    <row r="77" spans="1:6" ht="12.75">
      <c r="A77" s="30" t="s">
        <v>133</v>
      </c>
      <c r="B77" s="30">
        <v>3</v>
      </c>
      <c r="C77" s="5">
        <v>1947</v>
      </c>
      <c r="D77" s="5">
        <v>1</v>
      </c>
      <c r="E77" s="28">
        <v>0.212625</v>
      </c>
      <c r="F77" s="28">
        <v>15.612345</v>
      </c>
    </row>
    <row r="78" spans="1:6" ht="12.75">
      <c r="A78" s="30" t="s">
        <v>133</v>
      </c>
      <c r="B78" s="30">
        <v>3</v>
      </c>
      <c r="C78" s="5">
        <v>1947</v>
      </c>
      <c r="D78" s="5">
        <v>2</v>
      </c>
      <c r="E78" s="28">
        <v>0.088686</v>
      </c>
      <c r="F78" s="28">
        <v>22.92192</v>
      </c>
    </row>
    <row r="79" spans="1:6" ht="12.75">
      <c r="A79" s="30" t="s">
        <v>133</v>
      </c>
      <c r="B79" s="30">
        <v>3</v>
      </c>
      <c r="C79" s="5">
        <v>1947</v>
      </c>
      <c r="D79" s="5">
        <v>3</v>
      </c>
      <c r="E79" s="28">
        <v>0.1485</v>
      </c>
      <c r="F79" s="28">
        <v>35.799499999999995</v>
      </c>
    </row>
    <row r="80" spans="1:6" ht="12.75">
      <c r="A80" s="30" t="s">
        <v>133</v>
      </c>
      <c r="B80" s="30">
        <v>3</v>
      </c>
      <c r="C80" s="5">
        <v>1947</v>
      </c>
      <c r="D80" s="5">
        <v>4</v>
      </c>
      <c r="E80" s="28">
        <v>0.26394</v>
      </c>
      <c r="F80" s="28">
        <v>19.55382</v>
      </c>
    </row>
    <row r="81" spans="1:6" ht="12.75">
      <c r="A81" s="30" t="s">
        <v>133</v>
      </c>
      <c r="B81" s="30">
        <v>3</v>
      </c>
      <c r="C81" s="5">
        <v>1947</v>
      </c>
      <c r="D81" s="5">
        <v>5</v>
      </c>
      <c r="E81" s="28">
        <v>0.214526</v>
      </c>
      <c r="F81" s="28">
        <v>17.394</v>
      </c>
    </row>
    <row r="82" spans="1:6" ht="12.75">
      <c r="A82" s="30" t="s">
        <v>133</v>
      </c>
      <c r="B82" s="30">
        <v>3</v>
      </c>
      <c r="C82" s="5">
        <v>1947</v>
      </c>
      <c r="D82" s="5">
        <v>6</v>
      </c>
      <c r="E82" s="28">
        <v>0.285802</v>
      </c>
      <c r="F82" s="28">
        <v>13.694876</v>
      </c>
    </row>
    <row r="83" spans="1:6" ht="12.75">
      <c r="A83" s="30" t="s">
        <v>133</v>
      </c>
      <c r="B83" s="30">
        <v>3</v>
      </c>
      <c r="C83" s="5">
        <v>1947</v>
      </c>
      <c r="D83" s="5">
        <v>7</v>
      </c>
      <c r="E83" s="28">
        <v>0.287174</v>
      </c>
      <c r="F83" s="28">
        <v>11.4663</v>
      </c>
    </row>
    <row r="84" spans="1:6" ht="12.75">
      <c r="A84" s="30" t="s">
        <v>133</v>
      </c>
      <c r="B84" s="30">
        <v>3</v>
      </c>
      <c r="C84" s="5">
        <v>1947</v>
      </c>
      <c r="D84" s="5">
        <v>8</v>
      </c>
      <c r="E84" s="28">
        <v>0.275536</v>
      </c>
      <c r="F84" s="28">
        <v>11.234169999999999</v>
      </c>
    </row>
    <row r="85" spans="1:6" ht="12.75">
      <c r="A85" s="30" t="s">
        <v>133</v>
      </c>
      <c r="B85" s="30">
        <v>3</v>
      </c>
      <c r="C85" s="5">
        <v>1947</v>
      </c>
      <c r="D85" s="5">
        <v>9</v>
      </c>
      <c r="E85" s="28">
        <v>0.177197</v>
      </c>
      <c r="F85" s="28">
        <v>13.949216999999999</v>
      </c>
    </row>
    <row r="86" spans="1:6" ht="12.75">
      <c r="A86" s="30" t="s">
        <v>133</v>
      </c>
      <c r="B86" s="30">
        <v>3</v>
      </c>
      <c r="C86" s="5">
        <v>1947</v>
      </c>
      <c r="D86" s="5">
        <v>10</v>
      </c>
      <c r="E86" s="28">
        <v>0.140608</v>
      </c>
      <c r="F86" s="28">
        <v>14.221181000000001</v>
      </c>
    </row>
    <row r="87" spans="1:6" ht="12.75">
      <c r="A87" s="30" t="s">
        <v>133</v>
      </c>
      <c r="B87" s="30">
        <v>3</v>
      </c>
      <c r="C87" s="5">
        <v>1947</v>
      </c>
      <c r="D87" s="5">
        <v>11</v>
      </c>
      <c r="E87" s="28">
        <v>0.177552</v>
      </c>
      <c r="F87" s="28">
        <v>14.791616000000001</v>
      </c>
    </row>
    <row r="88" spans="1:6" ht="12.75">
      <c r="A88" s="30" t="s">
        <v>133</v>
      </c>
      <c r="B88" s="30">
        <v>3</v>
      </c>
      <c r="C88" s="5">
        <v>1947</v>
      </c>
      <c r="D88" s="5">
        <v>12</v>
      </c>
      <c r="E88" s="28">
        <v>0.164076</v>
      </c>
      <c r="F88" s="28">
        <v>14.523212000000001</v>
      </c>
    </row>
    <row r="89" spans="1:6" ht="12.75">
      <c r="A89" s="30" t="s">
        <v>133</v>
      </c>
      <c r="B89" s="30">
        <v>3</v>
      </c>
      <c r="C89" s="5">
        <v>1948</v>
      </c>
      <c r="D89" s="5">
        <v>1</v>
      </c>
      <c r="E89" s="28">
        <v>0.167367</v>
      </c>
      <c r="F89" s="28">
        <v>21.643758</v>
      </c>
    </row>
    <row r="90" spans="1:6" ht="12.75">
      <c r="A90" s="30" t="s">
        <v>133</v>
      </c>
      <c r="B90" s="30">
        <v>3</v>
      </c>
      <c r="C90" s="5">
        <v>1948</v>
      </c>
      <c r="D90" s="5">
        <v>2</v>
      </c>
      <c r="E90" s="28">
        <v>0.212586</v>
      </c>
      <c r="F90" s="28">
        <v>20.002409999999998</v>
      </c>
    </row>
    <row r="91" spans="1:6" ht="12.75">
      <c r="A91" s="30" t="s">
        <v>133</v>
      </c>
      <c r="B91" s="30">
        <v>3</v>
      </c>
      <c r="C91" s="5">
        <v>1948</v>
      </c>
      <c r="D91" s="5">
        <v>3</v>
      </c>
      <c r="E91" s="28">
        <v>0.252296</v>
      </c>
      <c r="F91" s="28">
        <v>13.430736</v>
      </c>
    </row>
    <row r="92" spans="1:6" ht="12.75">
      <c r="A92" s="30" t="s">
        <v>133</v>
      </c>
      <c r="B92" s="30">
        <v>3</v>
      </c>
      <c r="C92" s="5">
        <v>1948</v>
      </c>
      <c r="D92" s="5">
        <v>4</v>
      </c>
      <c r="E92" s="28">
        <v>0.25654</v>
      </c>
      <c r="F92" s="28">
        <v>14.856459999999998</v>
      </c>
    </row>
    <row r="93" spans="1:6" ht="12.75">
      <c r="A93" s="30" t="s">
        <v>133</v>
      </c>
      <c r="B93" s="30">
        <v>3</v>
      </c>
      <c r="C93" s="5">
        <v>1948</v>
      </c>
      <c r="D93" s="5">
        <v>5</v>
      </c>
      <c r="E93" s="28">
        <v>0.17367</v>
      </c>
      <c r="F93" s="28">
        <v>14.198763</v>
      </c>
    </row>
    <row r="94" spans="1:6" ht="12.75">
      <c r="A94" s="30" t="s">
        <v>133</v>
      </c>
      <c r="B94" s="30">
        <v>3</v>
      </c>
      <c r="C94" s="5">
        <v>1948</v>
      </c>
      <c r="D94" s="5">
        <v>6</v>
      </c>
      <c r="E94" s="28">
        <v>0.305105</v>
      </c>
      <c r="F94" s="28">
        <v>12.140545</v>
      </c>
    </row>
    <row r="95" spans="1:6" ht="12.75">
      <c r="A95" s="30" t="s">
        <v>133</v>
      </c>
      <c r="B95" s="30">
        <v>3</v>
      </c>
      <c r="C95" s="5">
        <v>1948</v>
      </c>
      <c r="D95" s="5">
        <v>7</v>
      </c>
      <c r="E95" s="28">
        <v>0.2912</v>
      </c>
      <c r="F95" s="28">
        <v>11.55024</v>
      </c>
    </row>
    <row r="96" spans="1:6" ht="12.75">
      <c r="A96" s="30" t="s">
        <v>133</v>
      </c>
      <c r="B96" s="30">
        <v>3</v>
      </c>
      <c r="C96" s="5">
        <v>1948</v>
      </c>
      <c r="D96" s="5">
        <v>8</v>
      </c>
      <c r="E96" s="28">
        <v>0.256184</v>
      </c>
      <c r="F96" s="28">
        <v>12.373274</v>
      </c>
    </row>
    <row r="97" spans="1:6" ht="12.75">
      <c r="A97" s="30" t="s">
        <v>133</v>
      </c>
      <c r="B97" s="30">
        <v>3</v>
      </c>
      <c r="C97" s="5">
        <v>1948</v>
      </c>
      <c r="D97" s="5">
        <v>9</v>
      </c>
      <c r="E97" s="28">
        <v>0.284004</v>
      </c>
      <c r="F97" s="28">
        <v>11.436306</v>
      </c>
    </row>
    <row r="98" spans="1:6" ht="12.75">
      <c r="A98" s="30" t="s">
        <v>133</v>
      </c>
      <c r="B98" s="30">
        <v>3</v>
      </c>
      <c r="C98" s="5">
        <v>1948</v>
      </c>
      <c r="D98" s="5">
        <v>10</v>
      </c>
      <c r="E98" s="28">
        <v>0.1386</v>
      </c>
      <c r="F98" s="28">
        <v>14.2905</v>
      </c>
    </row>
    <row r="99" spans="1:6" ht="12.75">
      <c r="A99" s="30" t="s">
        <v>133</v>
      </c>
      <c r="B99" s="30">
        <v>3</v>
      </c>
      <c r="C99" s="5">
        <v>1948</v>
      </c>
      <c r="D99" s="5">
        <v>11</v>
      </c>
      <c r="E99" s="28">
        <v>0.26712</v>
      </c>
      <c r="F99" s="28">
        <v>12.966450000000002</v>
      </c>
    </row>
    <row r="100" spans="1:6" ht="12.75">
      <c r="A100" s="30" t="s">
        <v>133</v>
      </c>
      <c r="B100" s="30">
        <v>3</v>
      </c>
      <c r="C100" s="5">
        <v>1948</v>
      </c>
      <c r="D100" s="5">
        <v>12</v>
      </c>
      <c r="E100" s="28">
        <v>0.161196</v>
      </c>
      <c r="F100" s="28">
        <v>15.443707999999999</v>
      </c>
    </row>
    <row r="101" spans="1:6" ht="12.75">
      <c r="A101" s="30" t="s">
        <v>133</v>
      </c>
      <c r="B101" s="30">
        <v>3</v>
      </c>
      <c r="C101" s="5">
        <v>1949</v>
      </c>
      <c r="D101" s="5">
        <v>1</v>
      </c>
      <c r="E101" s="28">
        <v>0.251064</v>
      </c>
      <c r="F101" s="28">
        <v>17.468919</v>
      </c>
    </row>
    <row r="102" spans="1:6" ht="12.75">
      <c r="A102" s="30" t="s">
        <v>133</v>
      </c>
      <c r="B102" s="30">
        <v>3</v>
      </c>
      <c r="C102" s="5">
        <v>1949</v>
      </c>
      <c r="D102" s="5">
        <v>2</v>
      </c>
      <c r="E102" s="28">
        <v>0.255606</v>
      </c>
      <c r="F102" s="28">
        <v>12.945426</v>
      </c>
    </row>
    <row r="103" spans="1:6" ht="12.75">
      <c r="A103" s="30" t="s">
        <v>133</v>
      </c>
      <c r="B103" s="30">
        <v>3</v>
      </c>
      <c r="C103" s="5">
        <v>1949</v>
      </c>
      <c r="D103" s="5">
        <v>3</v>
      </c>
      <c r="E103" s="28">
        <v>0.211208</v>
      </c>
      <c r="F103" s="28">
        <v>16.716492000000002</v>
      </c>
    </row>
    <row r="104" spans="1:6" ht="12.75">
      <c r="A104" s="30" t="s">
        <v>133</v>
      </c>
      <c r="B104" s="30">
        <v>3</v>
      </c>
      <c r="C104" s="5">
        <v>1949</v>
      </c>
      <c r="D104" s="5">
        <v>4</v>
      </c>
      <c r="E104" s="28">
        <v>0.27459</v>
      </c>
      <c r="F104" s="28">
        <v>13.18761</v>
      </c>
    </row>
    <row r="105" spans="1:6" ht="12.75">
      <c r="A105" s="30" t="s">
        <v>133</v>
      </c>
      <c r="B105" s="30">
        <v>3</v>
      </c>
      <c r="C105" s="5">
        <v>1949</v>
      </c>
      <c r="D105" s="5">
        <v>5</v>
      </c>
      <c r="E105" s="28">
        <v>0.318228</v>
      </c>
      <c r="F105" s="28">
        <v>12.731425999999999</v>
      </c>
    </row>
    <row r="106" spans="1:6" ht="12.75">
      <c r="A106" s="30" t="s">
        <v>133</v>
      </c>
      <c r="B106" s="30">
        <v>3</v>
      </c>
      <c r="C106" s="5">
        <v>1949</v>
      </c>
      <c r="D106" s="5">
        <v>6</v>
      </c>
      <c r="E106" s="28">
        <v>0.21084</v>
      </c>
      <c r="F106" s="28">
        <v>11.552024</v>
      </c>
    </row>
    <row r="107" spans="1:6" ht="12.75">
      <c r="A107" s="30" t="s">
        <v>133</v>
      </c>
      <c r="B107" s="30">
        <v>3</v>
      </c>
      <c r="C107" s="5">
        <v>1949</v>
      </c>
      <c r="D107" s="5">
        <v>7</v>
      </c>
      <c r="E107" s="28">
        <v>0.267784</v>
      </c>
      <c r="F107" s="28">
        <v>11.057904</v>
      </c>
    </row>
    <row r="108" spans="1:6" ht="12.75">
      <c r="A108" s="30" t="s">
        <v>133</v>
      </c>
      <c r="B108" s="30">
        <v>3</v>
      </c>
      <c r="C108" s="5">
        <v>1949</v>
      </c>
      <c r="D108" s="5">
        <v>8</v>
      </c>
      <c r="E108" s="28">
        <v>0.27398</v>
      </c>
      <c r="F108" s="28">
        <v>10.890705</v>
      </c>
    </row>
    <row r="109" spans="1:6" ht="12.75">
      <c r="A109" s="30" t="s">
        <v>133</v>
      </c>
      <c r="B109" s="30">
        <v>3</v>
      </c>
      <c r="C109" s="5">
        <v>1949</v>
      </c>
      <c r="D109" s="5">
        <v>9</v>
      </c>
      <c r="E109" s="28">
        <v>0.104346</v>
      </c>
      <c r="F109" s="28">
        <v>13.100538</v>
      </c>
    </row>
    <row r="110" spans="1:6" ht="12.75">
      <c r="A110" s="30" t="s">
        <v>133</v>
      </c>
      <c r="B110" s="30">
        <v>3</v>
      </c>
      <c r="C110" s="5">
        <v>1949</v>
      </c>
      <c r="D110" s="5">
        <v>10</v>
      </c>
      <c r="E110" s="28">
        <v>0.163846</v>
      </c>
      <c r="F110" s="28">
        <v>13.111828</v>
      </c>
    </row>
    <row r="111" spans="1:6" ht="12.75">
      <c r="A111" s="30" t="s">
        <v>133</v>
      </c>
      <c r="B111" s="30">
        <v>3</v>
      </c>
      <c r="C111" s="5">
        <v>1949</v>
      </c>
      <c r="D111" s="5">
        <v>11</v>
      </c>
      <c r="E111" s="28">
        <v>0.069024</v>
      </c>
      <c r="F111" s="28">
        <v>13.39497</v>
      </c>
    </row>
    <row r="112" spans="1:6" ht="12.75">
      <c r="A112" s="30" t="s">
        <v>133</v>
      </c>
      <c r="B112" s="30">
        <v>3</v>
      </c>
      <c r="C112" s="5">
        <v>1949</v>
      </c>
      <c r="D112" s="5">
        <v>12</v>
      </c>
      <c r="E112" s="28">
        <v>0.158816</v>
      </c>
      <c r="F112" s="28">
        <v>18.141892</v>
      </c>
    </row>
    <row r="113" spans="1:6" ht="12.75">
      <c r="A113" s="30" t="s">
        <v>133</v>
      </c>
      <c r="B113" s="30">
        <v>3</v>
      </c>
      <c r="C113" s="5">
        <v>1950</v>
      </c>
      <c r="D113" s="5">
        <v>1</v>
      </c>
      <c r="E113" s="28">
        <v>0.311346</v>
      </c>
      <c r="F113" s="28">
        <v>13.069119</v>
      </c>
    </row>
    <row r="114" spans="1:6" ht="12.75">
      <c r="A114" s="30" t="s">
        <v>133</v>
      </c>
      <c r="B114" s="30">
        <v>3</v>
      </c>
      <c r="C114" s="5">
        <v>1950</v>
      </c>
      <c r="D114" s="5">
        <v>2</v>
      </c>
      <c r="E114" s="28">
        <v>0.090303</v>
      </c>
      <c r="F114" s="28">
        <v>20.344392</v>
      </c>
    </row>
    <row r="115" spans="1:6" ht="12.75">
      <c r="A115" s="30" t="s">
        <v>133</v>
      </c>
      <c r="B115" s="30">
        <v>3</v>
      </c>
      <c r="C115" s="5">
        <v>1950</v>
      </c>
      <c r="D115" s="5">
        <v>3</v>
      </c>
      <c r="E115" s="28">
        <v>0.254907</v>
      </c>
      <c r="F115" s="28">
        <v>18.359598</v>
      </c>
    </row>
    <row r="116" spans="1:6" ht="12.75">
      <c r="A116" s="30" t="s">
        <v>133</v>
      </c>
      <c r="B116" s="30">
        <v>3</v>
      </c>
      <c r="C116" s="5">
        <v>1950</v>
      </c>
      <c r="D116" s="5">
        <v>4</v>
      </c>
      <c r="E116" s="28">
        <v>0.329788</v>
      </c>
      <c r="F116" s="28">
        <v>16.881734</v>
      </c>
    </row>
    <row r="117" spans="1:6" ht="12.75">
      <c r="A117" s="30" t="s">
        <v>133</v>
      </c>
      <c r="B117" s="30">
        <v>3</v>
      </c>
      <c r="C117" s="5">
        <v>1950</v>
      </c>
      <c r="D117" s="5">
        <v>5</v>
      </c>
      <c r="E117" s="28">
        <v>0.200982</v>
      </c>
      <c r="F117" s="28">
        <v>18.486818</v>
      </c>
    </row>
    <row r="118" spans="1:6" ht="12.75">
      <c r="A118" s="30" t="s">
        <v>133</v>
      </c>
      <c r="B118" s="30">
        <v>3</v>
      </c>
      <c r="C118" s="5">
        <v>1950</v>
      </c>
      <c r="D118" s="5">
        <v>6</v>
      </c>
      <c r="E118" s="28">
        <v>0.292734</v>
      </c>
      <c r="F118" s="28">
        <v>13.3857</v>
      </c>
    </row>
    <row r="119" spans="1:6" ht="12.75">
      <c r="A119" s="30" t="s">
        <v>133</v>
      </c>
      <c r="B119" s="30">
        <v>3</v>
      </c>
      <c r="C119" s="5">
        <v>1950</v>
      </c>
      <c r="D119" s="5">
        <v>7</v>
      </c>
      <c r="E119" s="28">
        <v>0.28704</v>
      </c>
      <c r="F119" s="28">
        <v>11.49408</v>
      </c>
    </row>
    <row r="120" spans="1:6" ht="12.75">
      <c r="A120" s="30" t="s">
        <v>133</v>
      </c>
      <c r="B120" s="30">
        <v>3</v>
      </c>
      <c r="C120" s="5">
        <v>1950</v>
      </c>
      <c r="D120" s="5">
        <v>8</v>
      </c>
      <c r="E120" s="28">
        <v>0.27888</v>
      </c>
      <c r="F120" s="28">
        <v>11.093447999999999</v>
      </c>
    </row>
    <row r="121" spans="1:6" ht="12.75">
      <c r="A121" s="30" t="s">
        <v>133</v>
      </c>
      <c r="B121" s="30">
        <v>3</v>
      </c>
      <c r="C121" s="5">
        <v>1950</v>
      </c>
      <c r="D121" s="5">
        <v>9</v>
      </c>
      <c r="E121" s="28">
        <v>0.286056</v>
      </c>
      <c r="F121" s="28">
        <v>11.770056</v>
      </c>
    </row>
    <row r="122" spans="1:6" ht="12.75">
      <c r="A122" s="30" t="s">
        <v>133</v>
      </c>
      <c r="B122" s="30">
        <v>3</v>
      </c>
      <c r="C122" s="5">
        <v>1950</v>
      </c>
      <c r="D122" s="5">
        <v>10</v>
      </c>
      <c r="E122" s="28">
        <v>0.239616</v>
      </c>
      <c r="F122" s="28">
        <v>14.853888</v>
      </c>
    </row>
    <row r="123" spans="1:6" ht="12.75">
      <c r="A123" s="30" t="s">
        <v>133</v>
      </c>
      <c r="B123" s="30">
        <v>3</v>
      </c>
      <c r="C123" s="5">
        <v>1950</v>
      </c>
      <c r="D123" s="5">
        <v>11</v>
      </c>
      <c r="E123" s="28">
        <v>0.07968</v>
      </c>
      <c r="F123" s="28">
        <v>17.73876</v>
      </c>
    </row>
    <row r="124" spans="1:6" ht="12.75">
      <c r="A124" s="30" t="s">
        <v>133</v>
      </c>
      <c r="B124" s="30">
        <v>3</v>
      </c>
      <c r="C124" s="5">
        <v>1950</v>
      </c>
      <c r="D124" s="5">
        <v>12</v>
      </c>
      <c r="E124" s="28">
        <v>0.127056</v>
      </c>
      <c r="F124" s="28">
        <v>16.930211999999997</v>
      </c>
    </row>
    <row r="125" spans="1:6" ht="12.75">
      <c r="A125" s="30" t="s">
        <v>133</v>
      </c>
      <c r="B125" s="30">
        <v>3</v>
      </c>
      <c r="C125" s="5">
        <v>1951</v>
      </c>
      <c r="D125" s="5">
        <v>1</v>
      </c>
      <c r="E125" s="28">
        <v>0.134685</v>
      </c>
      <c r="F125" s="28">
        <v>18.188461</v>
      </c>
    </row>
    <row r="126" spans="1:6" ht="12.75">
      <c r="A126" s="30" t="s">
        <v>133</v>
      </c>
      <c r="B126" s="30">
        <v>3</v>
      </c>
      <c r="C126" s="5">
        <v>1951</v>
      </c>
      <c r="D126" s="5">
        <v>2</v>
      </c>
      <c r="E126" s="28">
        <v>0.140736</v>
      </c>
      <c r="F126" s="28">
        <v>18.436416</v>
      </c>
    </row>
    <row r="127" spans="1:6" ht="12.75">
      <c r="A127" s="30" t="s">
        <v>133</v>
      </c>
      <c r="B127" s="30">
        <v>3</v>
      </c>
      <c r="C127" s="5">
        <v>1951</v>
      </c>
      <c r="D127" s="5">
        <v>3</v>
      </c>
      <c r="E127" s="28">
        <v>0.244494</v>
      </c>
      <c r="F127" s="28">
        <v>27.25389</v>
      </c>
    </row>
    <row r="128" spans="1:6" ht="12.75">
      <c r="A128" s="30" t="s">
        <v>133</v>
      </c>
      <c r="B128" s="30">
        <v>3</v>
      </c>
      <c r="C128" s="5">
        <v>1951</v>
      </c>
      <c r="D128" s="5">
        <v>4</v>
      </c>
      <c r="E128" s="28">
        <v>0.327402</v>
      </c>
      <c r="F128" s="28">
        <v>20.496888</v>
      </c>
    </row>
    <row r="129" spans="1:6" ht="12.75">
      <c r="A129" s="30" t="s">
        <v>133</v>
      </c>
      <c r="B129" s="30">
        <v>3</v>
      </c>
      <c r="C129" s="5">
        <v>1951</v>
      </c>
      <c r="D129" s="5">
        <v>5</v>
      </c>
      <c r="E129" s="28">
        <v>0.220881</v>
      </c>
      <c r="F129" s="28">
        <v>22.750743</v>
      </c>
    </row>
    <row r="130" spans="1:6" ht="12.75">
      <c r="A130" s="30" t="s">
        <v>133</v>
      </c>
      <c r="B130" s="30">
        <v>3</v>
      </c>
      <c r="C130" s="5">
        <v>1951</v>
      </c>
      <c r="D130" s="5">
        <v>6</v>
      </c>
      <c r="E130" s="28">
        <v>0.3384</v>
      </c>
      <c r="F130" s="28">
        <v>15.86814</v>
      </c>
    </row>
    <row r="131" spans="1:6" ht="12.75">
      <c r="A131" s="30" t="s">
        <v>133</v>
      </c>
      <c r="B131" s="30">
        <v>3</v>
      </c>
      <c r="C131" s="5">
        <v>1951</v>
      </c>
      <c r="D131" s="5">
        <v>7</v>
      </c>
      <c r="E131" s="28">
        <v>0.28496</v>
      </c>
      <c r="F131" s="28">
        <v>12.496592</v>
      </c>
    </row>
    <row r="132" spans="1:6" ht="12.75">
      <c r="A132" s="30" t="s">
        <v>133</v>
      </c>
      <c r="B132" s="30">
        <v>3</v>
      </c>
      <c r="C132" s="5">
        <v>1951</v>
      </c>
      <c r="D132" s="5">
        <v>8</v>
      </c>
      <c r="E132" s="28">
        <v>0.289676</v>
      </c>
      <c r="F132" s="28">
        <v>11.595376</v>
      </c>
    </row>
    <row r="133" spans="1:6" ht="12.75">
      <c r="A133" s="30" t="s">
        <v>133</v>
      </c>
      <c r="B133" s="30">
        <v>3</v>
      </c>
      <c r="C133" s="5">
        <v>1951</v>
      </c>
      <c r="D133" s="5">
        <v>9</v>
      </c>
      <c r="E133" s="28">
        <v>0.288703</v>
      </c>
      <c r="F133" s="28">
        <v>11.483732999999999</v>
      </c>
    </row>
    <row r="134" spans="1:6" ht="12.75">
      <c r="A134" s="30" t="s">
        <v>133</v>
      </c>
      <c r="B134" s="30">
        <v>3</v>
      </c>
      <c r="C134" s="5">
        <v>1951</v>
      </c>
      <c r="D134" s="5">
        <v>10</v>
      </c>
      <c r="E134" s="28">
        <v>0.179088</v>
      </c>
      <c r="F134" s="28">
        <v>14.014728</v>
      </c>
    </row>
    <row r="135" spans="1:6" ht="12.75">
      <c r="A135" s="30" t="s">
        <v>133</v>
      </c>
      <c r="B135" s="30">
        <v>3</v>
      </c>
      <c r="C135" s="5">
        <v>1951</v>
      </c>
      <c r="D135" s="5">
        <v>11</v>
      </c>
      <c r="E135" s="28">
        <v>0.114048</v>
      </c>
      <c r="F135" s="28">
        <v>33.534864</v>
      </c>
    </row>
    <row r="136" spans="1:6" ht="12.75">
      <c r="A136" s="30" t="s">
        <v>133</v>
      </c>
      <c r="B136" s="30">
        <v>3</v>
      </c>
      <c r="C136" s="5">
        <v>1951</v>
      </c>
      <c r="D136" s="5">
        <v>12</v>
      </c>
      <c r="E136" s="28">
        <v>0.164954</v>
      </c>
      <c r="F136" s="28">
        <v>13.875831999999999</v>
      </c>
    </row>
    <row r="137" spans="1:6" ht="12.75">
      <c r="A137" s="30" t="s">
        <v>133</v>
      </c>
      <c r="B137" s="30">
        <v>3</v>
      </c>
      <c r="C137" s="5">
        <v>1952</v>
      </c>
      <c r="D137" s="5">
        <v>1</v>
      </c>
      <c r="E137" s="28">
        <v>0.195585</v>
      </c>
      <c r="F137" s="28">
        <v>19.537437</v>
      </c>
    </row>
    <row r="138" spans="1:6" ht="12.75">
      <c r="A138" s="30" t="s">
        <v>133</v>
      </c>
      <c r="B138" s="30">
        <v>3</v>
      </c>
      <c r="C138" s="5">
        <v>1952</v>
      </c>
      <c r="D138" s="5">
        <v>2</v>
      </c>
      <c r="E138" s="28">
        <v>0.35625</v>
      </c>
      <c r="F138" s="28">
        <v>16.53855</v>
      </c>
    </row>
    <row r="139" spans="1:6" ht="12.75">
      <c r="A139" s="30" t="s">
        <v>133</v>
      </c>
      <c r="B139" s="30">
        <v>3</v>
      </c>
      <c r="C139" s="5">
        <v>1952</v>
      </c>
      <c r="D139" s="5">
        <v>3</v>
      </c>
      <c r="E139" s="28">
        <v>0.21054</v>
      </c>
      <c r="F139" s="28">
        <v>21.375552</v>
      </c>
    </row>
    <row r="140" spans="1:6" ht="12.75">
      <c r="A140" s="30" t="s">
        <v>133</v>
      </c>
      <c r="B140" s="30">
        <v>3</v>
      </c>
      <c r="C140" s="5">
        <v>1952</v>
      </c>
      <c r="D140" s="5">
        <v>4</v>
      </c>
      <c r="E140" s="28">
        <v>0.284144</v>
      </c>
      <c r="F140" s="28">
        <v>21.439656</v>
      </c>
    </row>
    <row r="141" spans="1:6" ht="12.75">
      <c r="A141" s="30" t="s">
        <v>133</v>
      </c>
      <c r="B141" s="30">
        <v>3</v>
      </c>
      <c r="C141" s="5">
        <v>1952</v>
      </c>
      <c r="D141" s="5">
        <v>5</v>
      </c>
      <c r="E141" s="28">
        <v>0.223608</v>
      </c>
      <c r="F141" s="28">
        <v>16.85772</v>
      </c>
    </row>
    <row r="142" spans="1:6" ht="12.75">
      <c r="A142" s="30" t="s">
        <v>133</v>
      </c>
      <c r="B142" s="30">
        <v>3</v>
      </c>
      <c r="C142" s="5">
        <v>1952</v>
      </c>
      <c r="D142" s="5">
        <v>6</v>
      </c>
      <c r="E142" s="28">
        <v>0.242089</v>
      </c>
      <c r="F142" s="28">
        <v>12.695236</v>
      </c>
    </row>
    <row r="143" spans="1:6" ht="12.75">
      <c r="A143" s="30" t="s">
        <v>133</v>
      </c>
      <c r="B143" s="30">
        <v>3</v>
      </c>
      <c r="C143" s="5">
        <v>1952</v>
      </c>
      <c r="D143" s="5">
        <v>7</v>
      </c>
      <c r="E143" s="28">
        <v>0.287147</v>
      </c>
      <c r="F143" s="28">
        <v>12.101195</v>
      </c>
    </row>
    <row r="144" spans="1:6" ht="12.75">
      <c r="A144" s="30" t="s">
        <v>133</v>
      </c>
      <c r="B144" s="30">
        <v>3</v>
      </c>
      <c r="C144" s="5">
        <v>1952</v>
      </c>
      <c r="D144" s="5">
        <v>8</v>
      </c>
      <c r="E144" s="28">
        <v>0.291403</v>
      </c>
      <c r="F144" s="28">
        <v>12.51061</v>
      </c>
    </row>
    <row r="145" spans="1:6" ht="12.75">
      <c r="A145" s="30" t="s">
        <v>133</v>
      </c>
      <c r="B145" s="30">
        <v>3</v>
      </c>
      <c r="C145" s="5">
        <v>1952</v>
      </c>
      <c r="D145" s="5">
        <v>9</v>
      </c>
      <c r="E145" s="28">
        <v>0.241071</v>
      </c>
      <c r="F145" s="28">
        <v>14.187141</v>
      </c>
    </row>
    <row r="146" spans="1:6" ht="12.75">
      <c r="A146" s="30" t="s">
        <v>133</v>
      </c>
      <c r="B146" s="30">
        <v>3</v>
      </c>
      <c r="C146" s="5">
        <v>1952</v>
      </c>
      <c r="D146" s="5">
        <v>10</v>
      </c>
      <c r="E146" s="28">
        <v>0.085766</v>
      </c>
      <c r="F146" s="28">
        <v>15.681270000000001</v>
      </c>
    </row>
    <row r="147" spans="1:6" ht="12.75">
      <c r="A147" s="30" t="s">
        <v>133</v>
      </c>
      <c r="B147" s="30">
        <v>3</v>
      </c>
      <c r="C147" s="5">
        <v>1952</v>
      </c>
      <c r="D147" s="5">
        <v>11</v>
      </c>
      <c r="E147" s="28">
        <v>0.085176</v>
      </c>
      <c r="F147" s="28">
        <v>18.969912</v>
      </c>
    </row>
    <row r="148" spans="1:6" ht="12.75">
      <c r="A148" s="30" t="s">
        <v>133</v>
      </c>
      <c r="B148" s="30">
        <v>3</v>
      </c>
      <c r="C148" s="5">
        <v>1952</v>
      </c>
      <c r="D148" s="5">
        <v>12</v>
      </c>
      <c r="E148" s="28">
        <v>0.15994</v>
      </c>
      <c r="F148" s="28">
        <v>16.308063999999998</v>
      </c>
    </row>
    <row r="149" spans="1:6" ht="12.75">
      <c r="A149" s="30" t="s">
        <v>133</v>
      </c>
      <c r="B149" s="30">
        <v>3</v>
      </c>
      <c r="C149" s="5">
        <v>1953</v>
      </c>
      <c r="D149" s="5">
        <v>1</v>
      </c>
      <c r="E149" s="28">
        <v>0.25086</v>
      </c>
      <c r="F149" s="28">
        <v>12.301179999999999</v>
      </c>
    </row>
    <row r="150" spans="1:6" ht="12.75">
      <c r="A150" s="30" t="s">
        <v>133</v>
      </c>
      <c r="B150" s="30">
        <v>3</v>
      </c>
      <c r="C150" s="5">
        <v>1953</v>
      </c>
      <c r="D150" s="5">
        <v>2</v>
      </c>
      <c r="E150" s="28">
        <v>0.14787</v>
      </c>
      <c r="F150" s="28">
        <v>15.223455000000001</v>
      </c>
    </row>
    <row r="151" spans="1:6" ht="12.75">
      <c r="A151" s="30" t="s">
        <v>133</v>
      </c>
      <c r="B151" s="30">
        <v>3</v>
      </c>
      <c r="C151" s="5">
        <v>1953</v>
      </c>
      <c r="D151" s="5">
        <v>3</v>
      </c>
      <c r="E151" s="28">
        <v>0.328597</v>
      </c>
      <c r="F151" s="28">
        <v>16.537335</v>
      </c>
    </row>
    <row r="152" spans="1:6" ht="12.75">
      <c r="A152" s="30" t="s">
        <v>133</v>
      </c>
      <c r="B152" s="30">
        <v>3</v>
      </c>
      <c r="C152" s="5">
        <v>1953</v>
      </c>
      <c r="D152" s="5">
        <v>4</v>
      </c>
      <c r="E152" s="28">
        <v>0.178133</v>
      </c>
      <c r="F152" s="28">
        <v>18.962762</v>
      </c>
    </row>
    <row r="153" spans="1:6" ht="12.75">
      <c r="A153" s="30" t="s">
        <v>133</v>
      </c>
      <c r="B153" s="30">
        <v>3</v>
      </c>
      <c r="C153" s="5">
        <v>1953</v>
      </c>
      <c r="D153" s="5">
        <v>5</v>
      </c>
      <c r="E153" s="28">
        <v>0.30317</v>
      </c>
      <c r="F153" s="28">
        <v>12.6238</v>
      </c>
    </row>
    <row r="154" spans="1:6" ht="12.75">
      <c r="A154" s="30" t="s">
        <v>133</v>
      </c>
      <c r="B154" s="30">
        <v>3</v>
      </c>
      <c r="C154" s="5">
        <v>1953</v>
      </c>
      <c r="D154" s="5">
        <v>6</v>
      </c>
      <c r="E154" s="28">
        <v>0.197702</v>
      </c>
      <c r="F154" s="28">
        <v>14.355094000000001</v>
      </c>
    </row>
    <row r="155" spans="1:6" ht="12.75">
      <c r="A155" s="30" t="s">
        <v>133</v>
      </c>
      <c r="B155" s="30">
        <v>3</v>
      </c>
      <c r="C155" s="5">
        <v>1953</v>
      </c>
      <c r="D155" s="5">
        <v>7</v>
      </c>
      <c r="E155" s="28">
        <v>0.27468</v>
      </c>
      <c r="F155" s="28">
        <v>10.838087999999999</v>
      </c>
    </row>
    <row r="156" spans="1:6" ht="12.75">
      <c r="A156" s="30" t="s">
        <v>133</v>
      </c>
      <c r="B156" s="30">
        <v>3</v>
      </c>
      <c r="C156" s="5">
        <v>1953</v>
      </c>
      <c r="D156" s="5">
        <v>8</v>
      </c>
      <c r="E156" s="28">
        <v>0.26446</v>
      </c>
      <c r="F156" s="28">
        <v>10.461282</v>
      </c>
    </row>
    <row r="157" spans="1:6" ht="12.75">
      <c r="A157" s="30" t="s">
        <v>133</v>
      </c>
      <c r="B157" s="30">
        <v>3</v>
      </c>
      <c r="C157" s="5">
        <v>1953</v>
      </c>
      <c r="D157" s="5">
        <v>9</v>
      </c>
      <c r="E157" s="28">
        <v>0.219108</v>
      </c>
      <c r="F157" s="28">
        <v>11.16682</v>
      </c>
    </row>
    <row r="158" spans="1:6" ht="12.75">
      <c r="A158" s="30" t="s">
        <v>133</v>
      </c>
      <c r="B158" s="30">
        <v>3</v>
      </c>
      <c r="C158" s="5">
        <v>1953</v>
      </c>
      <c r="D158" s="5">
        <v>10</v>
      </c>
      <c r="E158" s="28">
        <v>0.175384</v>
      </c>
      <c r="F158" s="28">
        <v>12.944535</v>
      </c>
    </row>
    <row r="159" spans="1:6" ht="12.75">
      <c r="A159" s="30" t="s">
        <v>133</v>
      </c>
      <c r="B159" s="30">
        <v>3</v>
      </c>
      <c r="C159" s="5">
        <v>1953</v>
      </c>
      <c r="D159" s="5">
        <v>11</v>
      </c>
      <c r="E159" s="28">
        <v>0.102192</v>
      </c>
      <c r="F159" s="28">
        <v>14.079077</v>
      </c>
    </row>
    <row r="160" spans="1:6" ht="12.75">
      <c r="A160" s="30" t="s">
        <v>133</v>
      </c>
      <c r="B160" s="30">
        <v>3</v>
      </c>
      <c r="C160" s="5">
        <v>1953</v>
      </c>
      <c r="D160" s="5">
        <v>12</v>
      </c>
      <c r="E160" s="28">
        <v>0.140562</v>
      </c>
      <c r="F160" s="28">
        <v>15.631015000000001</v>
      </c>
    </row>
    <row r="161" spans="1:6" ht="12.75">
      <c r="A161" s="30" t="s">
        <v>133</v>
      </c>
      <c r="B161" s="30">
        <v>3</v>
      </c>
      <c r="C161" s="5">
        <v>1954</v>
      </c>
      <c r="D161" s="5">
        <v>1</v>
      </c>
      <c r="E161" s="28">
        <v>0.163744</v>
      </c>
      <c r="F161" s="28">
        <v>14.739368</v>
      </c>
    </row>
    <row r="162" spans="1:6" ht="12.75">
      <c r="A162" s="30" t="s">
        <v>133</v>
      </c>
      <c r="B162" s="30">
        <v>3</v>
      </c>
      <c r="C162" s="5">
        <v>1954</v>
      </c>
      <c r="D162" s="5">
        <v>2</v>
      </c>
      <c r="E162" s="28">
        <v>0.12384</v>
      </c>
      <c r="F162" s="28">
        <v>18.31456</v>
      </c>
    </row>
    <row r="163" spans="1:6" ht="12.75">
      <c r="A163" s="30" t="s">
        <v>133</v>
      </c>
      <c r="B163" s="30">
        <v>3</v>
      </c>
      <c r="C163" s="5">
        <v>1954</v>
      </c>
      <c r="D163" s="5">
        <v>3</v>
      </c>
      <c r="E163" s="28">
        <v>0.23544</v>
      </c>
      <c r="F163" s="28">
        <v>24.769160000000003</v>
      </c>
    </row>
    <row r="164" spans="1:6" ht="12.75">
      <c r="A164" s="30" t="s">
        <v>133</v>
      </c>
      <c r="B164" s="30">
        <v>3</v>
      </c>
      <c r="C164" s="5">
        <v>1954</v>
      </c>
      <c r="D164" s="5">
        <v>4</v>
      </c>
      <c r="E164" s="28">
        <v>0.266004</v>
      </c>
      <c r="F164" s="28">
        <v>18.961816</v>
      </c>
    </row>
    <row r="165" spans="1:6" ht="12.75">
      <c r="A165" s="30" t="s">
        <v>133</v>
      </c>
      <c r="B165" s="30">
        <v>3</v>
      </c>
      <c r="C165" s="5">
        <v>1954</v>
      </c>
      <c r="D165" s="5">
        <v>5</v>
      </c>
      <c r="E165" s="28">
        <v>0.33804</v>
      </c>
      <c r="F165" s="28">
        <v>16.679769999999998</v>
      </c>
    </row>
    <row r="166" spans="1:6" ht="12.75">
      <c r="A166" s="30" t="s">
        <v>133</v>
      </c>
      <c r="B166" s="30">
        <v>3</v>
      </c>
      <c r="C166" s="5">
        <v>1954</v>
      </c>
      <c r="D166" s="5">
        <v>6</v>
      </c>
      <c r="E166" s="28">
        <v>0.275528</v>
      </c>
      <c r="F166" s="28">
        <v>12.789832</v>
      </c>
    </row>
    <row r="167" spans="1:6" ht="12.75">
      <c r="A167" s="30" t="s">
        <v>133</v>
      </c>
      <c r="B167" s="30">
        <v>3</v>
      </c>
      <c r="C167" s="5">
        <v>1954</v>
      </c>
      <c r="D167" s="5">
        <v>7</v>
      </c>
      <c r="E167" s="28">
        <v>0.26978</v>
      </c>
      <c r="F167" s="28">
        <v>10.677507</v>
      </c>
    </row>
    <row r="168" spans="1:6" ht="12.75">
      <c r="A168" s="30" t="s">
        <v>133</v>
      </c>
      <c r="B168" s="30">
        <v>3</v>
      </c>
      <c r="C168" s="5">
        <v>1954</v>
      </c>
      <c r="D168" s="5">
        <v>8</v>
      </c>
      <c r="E168" s="28">
        <v>0.25278</v>
      </c>
      <c r="F168" s="28">
        <v>10.645485</v>
      </c>
    </row>
    <row r="169" spans="1:6" ht="12.75">
      <c r="A169" s="30" t="s">
        <v>133</v>
      </c>
      <c r="B169" s="30">
        <v>3</v>
      </c>
      <c r="C169" s="5">
        <v>1954</v>
      </c>
      <c r="D169" s="5">
        <v>9</v>
      </c>
      <c r="E169" s="28">
        <v>0.267158</v>
      </c>
      <c r="F169" s="28">
        <v>10.686319999999998</v>
      </c>
    </row>
    <row r="170" spans="1:6" ht="12.75">
      <c r="A170" s="30" t="s">
        <v>133</v>
      </c>
      <c r="B170" s="30">
        <v>3</v>
      </c>
      <c r="C170" s="5">
        <v>1954</v>
      </c>
      <c r="D170" s="5">
        <v>10</v>
      </c>
      <c r="E170" s="28">
        <v>0.138237</v>
      </c>
      <c r="F170" s="28">
        <v>13.313585999999999</v>
      </c>
    </row>
    <row r="171" spans="1:6" ht="12.75">
      <c r="A171" s="30" t="s">
        <v>133</v>
      </c>
      <c r="B171" s="30">
        <v>3</v>
      </c>
      <c r="C171" s="5">
        <v>1954</v>
      </c>
      <c r="D171" s="5">
        <v>11</v>
      </c>
      <c r="E171" s="28">
        <v>0.06097</v>
      </c>
      <c r="F171" s="28">
        <v>14.07469</v>
      </c>
    </row>
    <row r="172" spans="1:6" ht="12.75">
      <c r="A172" s="30" t="s">
        <v>133</v>
      </c>
      <c r="B172" s="30">
        <v>3</v>
      </c>
      <c r="C172" s="5">
        <v>1954</v>
      </c>
      <c r="D172" s="5">
        <v>12</v>
      </c>
      <c r="E172" s="28">
        <v>0.271338</v>
      </c>
      <c r="F172" s="28">
        <v>12.481548</v>
      </c>
    </row>
    <row r="173" spans="1:6" ht="12.75">
      <c r="A173" s="30" t="s">
        <v>133</v>
      </c>
      <c r="B173" s="30">
        <v>3</v>
      </c>
      <c r="C173" s="5">
        <v>1955</v>
      </c>
      <c r="D173" s="5">
        <v>1</v>
      </c>
      <c r="E173" s="28">
        <v>0.10031</v>
      </c>
      <c r="F173" s="28">
        <v>18.067263999999998</v>
      </c>
    </row>
    <row r="174" spans="1:6" ht="12.75">
      <c r="A174" s="30" t="s">
        <v>133</v>
      </c>
      <c r="B174" s="30">
        <v>3</v>
      </c>
      <c r="C174" s="5">
        <v>1955</v>
      </c>
      <c r="D174" s="5">
        <v>2</v>
      </c>
      <c r="E174" s="28">
        <v>0.111915</v>
      </c>
      <c r="F174" s="28">
        <v>15.168213000000002</v>
      </c>
    </row>
    <row r="175" spans="1:6" ht="12.75">
      <c r="A175" s="30" t="s">
        <v>133</v>
      </c>
      <c r="B175" s="30">
        <v>3</v>
      </c>
      <c r="C175" s="5">
        <v>1955</v>
      </c>
      <c r="D175" s="5">
        <v>3</v>
      </c>
      <c r="E175" s="28">
        <v>0.333477</v>
      </c>
      <c r="F175" s="28">
        <v>21.16138</v>
      </c>
    </row>
    <row r="176" spans="1:6" ht="12.75">
      <c r="A176" s="30" t="s">
        <v>133</v>
      </c>
      <c r="B176" s="30">
        <v>3</v>
      </c>
      <c r="C176" s="5">
        <v>1955</v>
      </c>
      <c r="D176" s="5">
        <v>4</v>
      </c>
      <c r="E176" s="28">
        <v>0.215306</v>
      </c>
      <c r="F176" s="28">
        <v>13.715702</v>
      </c>
    </row>
    <row r="177" spans="1:6" ht="12.75">
      <c r="A177" s="30" t="s">
        <v>133</v>
      </c>
      <c r="B177" s="30">
        <v>3</v>
      </c>
      <c r="C177" s="5">
        <v>1955</v>
      </c>
      <c r="D177" s="5">
        <v>5</v>
      </c>
      <c r="E177" s="28">
        <v>0.210573</v>
      </c>
      <c r="F177" s="28">
        <v>12.330219</v>
      </c>
    </row>
    <row r="178" spans="1:6" ht="12.75">
      <c r="A178" s="30" t="s">
        <v>133</v>
      </c>
      <c r="B178" s="30">
        <v>3</v>
      </c>
      <c r="C178" s="5">
        <v>1955</v>
      </c>
      <c r="D178" s="5">
        <v>6</v>
      </c>
      <c r="E178" s="28">
        <v>0.199983</v>
      </c>
      <c r="F178" s="28">
        <v>13.929153000000001</v>
      </c>
    </row>
    <row r="179" spans="1:6" ht="12.75">
      <c r="A179" s="30" t="s">
        <v>133</v>
      </c>
      <c r="B179" s="30">
        <v>3</v>
      </c>
      <c r="C179" s="5">
        <v>1955</v>
      </c>
      <c r="D179" s="5">
        <v>7</v>
      </c>
      <c r="E179" s="28">
        <v>0.29643</v>
      </c>
      <c r="F179" s="28">
        <v>13.592400000000001</v>
      </c>
    </row>
    <row r="180" spans="1:6" ht="12.75">
      <c r="A180" s="30" t="s">
        <v>133</v>
      </c>
      <c r="B180" s="30">
        <v>3</v>
      </c>
      <c r="C180" s="5">
        <v>1955</v>
      </c>
      <c r="D180" s="5">
        <v>8</v>
      </c>
      <c r="E180" s="28">
        <v>0.320796</v>
      </c>
      <c r="F180" s="28">
        <v>13.638618000000001</v>
      </c>
    </row>
    <row r="181" spans="1:6" ht="12.75">
      <c r="A181" s="30" t="s">
        <v>133</v>
      </c>
      <c r="B181" s="30">
        <v>3</v>
      </c>
      <c r="C181" s="5">
        <v>1955</v>
      </c>
      <c r="D181" s="5">
        <v>9</v>
      </c>
      <c r="E181" s="28">
        <v>0.328848</v>
      </c>
      <c r="F181" s="28">
        <v>13.608504</v>
      </c>
    </row>
    <row r="182" spans="1:6" ht="12.75">
      <c r="A182" s="30" t="s">
        <v>133</v>
      </c>
      <c r="B182" s="30">
        <v>3</v>
      </c>
      <c r="C182" s="5">
        <v>1955</v>
      </c>
      <c r="D182" s="5">
        <v>10</v>
      </c>
      <c r="E182" s="28">
        <v>0.19851</v>
      </c>
      <c r="F182" s="28">
        <v>17.36708</v>
      </c>
    </row>
    <row r="183" spans="1:6" ht="12.75">
      <c r="A183" s="30" t="s">
        <v>133</v>
      </c>
      <c r="B183" s="30">
        <v>3</v>
      </c>
      <c r="C183" s="5">
        <v>1955</v>
      </c>
      <c r="D183" s="5">
        <v>11</v>
      </c>
      <c r="E183" s="28">
        <v>0.098384</v>
      </c>
      <c r="F183" s="28">
        <v>23.755952</v>
      </c>
    </row>
    <row r="184" spans="1:6" ht="12.75">
      <c r="A184" s="30" t="s">
        <v>133</v>
      </c>
      <c r="B184" s="30">
        <v>3</v>
      </c>
      <c r="C184" s="5">
        <v>1955</v>
      </c>
      <c r="D184" s="5">
        <v>12</v>
      </c>
      <c r="E184" s="28">
        <v>0.117234</v>
      </c>
      <c r="F184" s="28">
        <v>18.036</v>
      </c>
    </row>
    <row r="185" spans="1:6" ht="12.75">
      <c r="A185" s="30" t="s">
        <v>133</v>
      </c>
      <c r="B185" s="30">
        <v>3</v>
      </c>
      <c r="C185" s="5">
        <v>1956</v>
      </c>
      <c r="D185" s="5">
        <v>1</v>
      </c>
      <c r="E185" s="28">
        <v>0.188376</v>
      </c>
      <c r="F185" s="28">
        <v>24.3486</v>
      </c>
    </row>
    <row r="186" spans="1:6" ht="12.75">
      <c r="A186" s="30" t="s">
        <v>133</v>
      </c>
      <c r="B186" s="30">
        <v>3</v>
      </c>
      <c r="C186" s="5">
        <v>1956</v>
      </c>
      <c r="D186" s="5">
        <v>2</v>
      </c>
      <c r="E186" s="28">
        <v>0.33245</v>
      </c>
      <c r="F186" s="28">
        <v>15.232750000000001</v>
      </c>
    </row>
    <row r="187" spans="1:6" ht="12.75">
      <c r="A187" s="30" t="s">
        <v>133</v>
      </c>
      <c r="B187" s="30">
        <v>3</v>
      </c>
      <c r="C187" s="5">
        <v>1956</v>
      </c>
      <c r="D187" s="5">
        <v>3</v>
      </c>
      <c r="E187" s="28">
        <v>0.2143</v>
      </c>
      <c r="F187" s="28">
        <v>24.983094</v>
      </c>
    </row>
    <row r="188" spans="1:6" ht="12.75">
      <c r="A188" s="30" t="s">
        <v>133</v>
      </c>
      <c r="B188" s="30">
        <v>3</v>
      </c>
      <c r="C188" s="5">
        <v>1956</v>
      </c>
      <c r="D188" s="5">
        <v>4</v>
      </c>
      <c r="E188" s="28">
        <v>0.243048</v>
      </c>
      <c r="F188" s="28">
        <v>28.006608</v>
      </c>
    </row>
    <row r="189" spans="1:6" ht="12.75">
      <c r="A189" s="30" t="s">
        <v>133</v>
      </c>
      <c r="B189" s="30">
        <v>3</v>
      </c>
      <c r="C189" s="5">
        <v>1956</v>
      </c>
      <c r="D189" s="5">
        <v>5</v>
      </c>
      <c r="E189" s="28">
        <v>0.293358</v>
      </c>
      <c r="F189" s="28">
        <v>21.452744000000003</v>
      </c>
    </row>
    <row r="190" spans="1:6" ht="12.75">
      <c r="A190" s="30" t="s">
        <v>133</v>
      </c>
      <c r="B190" s="30">
        <v>3</v>
      </c>
      <c r="C190" s="5">
        <v>1956</v>
      </c>
      <c r="D190" s="5">
        <v>6</v>
      </c>
      <c r="E190" s="28">
        <v>0.354748</v>
      </c>
      <c r="F190" s="28">
        <v>14.964408</v>
      </c>
    </row>
    <row r="191" spans="1:6" ht="12.75">
      <c r="A191" s="30" t="s">
        <v>133</v>
      </c>
      <c r="B191" s="30">
        <v>3</v>
      </c>
      <c r="C191" s="5">
        <v>1956</v>
      </c>
      <c r="D191" s="5">
        <v>7</v>
      </c>
      <c r="E191" s="28">
        <v>0.314568</v>
      </c>
      <c r="F191" s="28">
        <v>12.774699</v>
      </c>
    </row>
    <row r="192" spans="1:6" ht="12.75">
      <c r="A192" s="30" t="s">
        <v>133</v>
      </c>
      <c r="B192" s="30">
        <v>3</v>
      </c>
      <c r="C192" s="5">
        <v>1956</v>
      </c>
      <c r="D192" s="5">
        <v>8</v>
      </c>
      <c r="E192" s="28">
        <v>0.29237</v>
      </c>
      <c r="F192" s="28">
        <v>12.857533</v>
      </c>
    </row>
    <row r="193" spans="1:6" ht="12.75">
      <c r="A193" s="30" t="s">
        <v>133</v>
      </c>
      <c r="B193" s="30">
        <v>3</v>
      </c>
      <c r="C193" s="5">
        <v>1956</v>
      </c>
      <c r="D193" s="5">
        <v>9</v>
      </c>
      <c r="E193" s="28">
        <v>0.148864</v>
      </c>
      <c r="F193" s="28">
        <v>14.749165999999999</v>
      </c>
    </row>
    <row r="194" spans="1:6" ht="12.75">
      <c r="A194" s="30" t="s">
        <v>133</v>
      </c>
      <c r="B194" s="30">
        <v>3</v>
      </c>
      <c r="C194" s="5">
        <v>1956</v>
      </c>
      <c r="D194" s="5">
        <v>10</v>
      </c>
      <c r="E194" s="28">
        <v>0.147174</v>
      </c>
      <c r="F194" s="28">
        <v>16.372462</v>
      </c>
    </row>
    <row r="195" spans="1:6" ht="12.75">
      <c r="A195" s="30" t="s">
        <v>133</v>
      </c>
      <c r="B195" s="30">
        <v>3</v>
      </c>
      <c r="C195" s="5">
        <v>1956</v>
      </c>
      <c r="D195" s="5">
        <v>11</v>
      </c>
      <c r="E195" s="28">
        <v>0.323757</v>
      </c>
      <c r="F195" s="28">
        <v>24.653496</v>
      </c>
    </row>
    <row r="196" spans="1:6" ht="12.75">
      <c r="A196" s="30" t="s">
        <v>133</v>
      </c>
      <c r="B196" s="30">
        <v>3</v>
      </c>
      <c r="C196" s="5">
        <v>1956</v>
      </c>
      <c r="D196" s="5">
        <v>12</v>
      </c>
      <c r="E196" s="28">
        <v>0.22272</v>
      </c>
      <c r="F196" s="28">
        <v>22.5216</v>
      </c>
    </row>
    <row r="197" spans="1:6" ht="12.75">
      <c r="A197" s="30" t="s">
        <v>133</v>
      </c>
      <c r="B197" s="30">
        <v>3</v>
      </c>
      <c r="C197" s="5">
        <v>1957</v>
      </c>
      <c r="D197" s="5">
        <v>1</v>
      </c>
      <c r="E197" s="28">
        <v>0.22656</v>
      </c>
      <c r="F197" s="28">
        <v>24.51456</v>
      </c>
    </row>
    <row r="198" spans="1:6" ht="12.75">
      <c r="A198" s="30" t="s">
        <v>133</v>
      </c>
      <c r="B198" s="30">
        <v>3</v>
      </c>
      <c r="C198" s="5">
        <v>1957</v>
      </c>
      <c r="D198" s="5">
        <v>2</v>
      </c>
      <c r="E198" s="28">
        <v>0.159991</v>
      </c>
      <c r="F198" s="28">
        <v>34.872877</v>
      </c>
    </row>
    <row r="199" spans="1:6" ht="12.75">
      <c r="A199" s="30" t="s">
        <v>133</v>
      </c>
      <c r="B199" s="30">
        <v>3</v>
      </c>
      <c r="C199" s="5">
        <v>1957</v>
      </c>
      <c r="D199" s="5">
        <v>3</v>
      </c>
      <c r="E199" s="28">
        <v>0.31987</v>
      </c>
      <c r="F199" s="28">
        <v>32.15245</v>
      </c>
    </row>
    <row r="200" spans="1:6" ht="12.75">
      <c r="A200" s="30" t="s">
        <v>133</v>
      </c>
      <c r="B200" s="30">
        <v>3</v>
      </c>
      <c r="C200" s="5">
        <v>1957</v>
      </c>
      <c r="D200" s="5">
        <v>4</v>
      </c>
      <c r="E200" s="28">
        <v>0.272952</v>
      </c>
      <c r="F200" s="28">
        <v>22.992192000000003</v>
      </c>
    </row>
    <row r="201" spans="1:6" ht="12.75">
      <c r="A201" s="30" t="s">
        <v>133</v>
      </c>
      <c r="B201" s="30">
        <v>3</v>
      </c>
      <c r="C201" s="5">
        <v>1957</v>
      </c>
      <c r="D201" s="5">
        <v>5</v>
      </c>
      <c r="E201" s="28">
        <v>0.343116</v>
      </c>
      <c r="F201" s="28">
        <v>23.675003999999998</v>
      </c>
    </row>
    <row r="202" spans="1:6" ht="12.75">
      <c r="A202" s="30" t="s">
        <v>133</v>
      </c>
      <c r="B202" s="30">
        <v>3</v>
      </c>
      <c r="C202" s="5">
        <v>1957</v>
      </c>
      <c r="D202" s="5">
        <v>6</v>
      </c>
      <c r="E202" s="28">
        <v>0.310635</v>
      </c>
      <c r="F202" s="28">
        <v>22.101105</v>
      </c>
    </row>
    <row r="203" spans="1:6" ht="12.75">
      <c r="A203" s="30" t="s">
        <v>133</v>
      </c>
      <c r="B203" s="30">
        <v>3</v>
      </c>
      <c r="C203" s="5">
        <v>1957</v>
      </c>
      <c r="D203" s="5">
        <v>7</v>
      </c>
      <c r="E203" s="28">
        <v>0.482172</v>
      </c>
      <c r="F203" s="28">
        <v>19.35676</v>
      </c>
    </row>
    <row r="204" spans="1:6" ht="12.75">
      <c r="A204" s="30" t="s">
        <v>133</v>
      </c>
      <c r="B204" s="30">
        <v>3</v>
      </c>
      <c r="C204" s="5">
        <v>1957</v>
      </c>
      <c r="D204" s="5">
        <v>8</v>
      </c>
      <c r="E204" s="28">
        <v>0.46172</v>
      </c>
      <c r="F204" s="28">
        <v>18.330284</v>
      </c>
    </row>
    <row r="205" spans="1:6" ht="12.75">
      <c r="A205" s="30" t="s">
        <v>133</v>
      </c>
      <c r="B205" s="30">
        <v>3</v>
      </c>
      <c r="C205" s="5">
        <v>1957</v>
      </c>
      <c r="D205" s="5">
        <v>9</v>
      </c>
      <c r="E205" s="28">
        <v>0.449034</v>
      </c>
      <c r="F205" s="28">
        <v>18.909693</v>
      </c>
    </row>
    <row r="206" spans="1:6" ht="12.75">
      <c r="A206" s="30" t="s">
        <v>133</v>
      </c>
      <c r="B206" s="30">
        <v>3</v>
      </c>
      <c r="C206" s="5">
        <v>1957</v>
      </c>
      <c r="D206" s="5">
        <v>10</v>
      </c>
      <c r="E206" s="28">
        <v>0.185894</v>
      </c>
      <c r="F206" s="28">
        <v>13.701748</v>
      </c>
    </row>
    <row r="207" spans="1:6" ht="12.75">
      <c r="A207" s="30" t="s">
        <v>133</v>
      </c>
      <c r="B207" s="30">
        <v>3</v>
      </c>
      <c r="C207" s="5">
        <v>1957</v>
      </c>
      <c r="D207" s="5">
        <v>11</v>
      </c>
      <c r="E207" s="28">
        <v>0.14592</v>
      </c>
      <c r="F207" s="28">
        <v>24.175296000000003</v>
      </c>
    </row>
    <row r="208" spans="1:6" ht="12.75">
      <c r="A208" s="30" t="s">
        <v>133</v>
      </c>
      <c r="B208" s="30">
        <v>3</v>
      </c>
      <c r="C208" s="5">
        <v>1957</v>
      </c>
      <c r="D208" s="5">
        <v>12</v>
      </c>
      <c r="E208" s="28">
        <v>0.217588</v>
      </c>
      <c r="F208" s="28">
        <v>19.121977</v>
      </c>
    </row>
    <row r="209" spans="1:6" ht="12.75">
      <c r="A209" s="30" t="s">
        <v>133</v>
      </c>
      <c r="B209" s="30">
        <v>3</v>
      </c>
      <c r="C209" s="5">
        <v>1958</v>
      </c>
      <c r="D209" s="5">
        <v>1</v>
      </c>
      <c r="E209" s="28">
        <v>0.24073</v>
      </c>
      <c r="F209" s="28">
        <v>38.662504999999996</v>
      </c>
    </row>
    <row r="210" spans="1:6" ht="12.75">
      <c r="A210" s="30" t="s">
        <v>133</v>
      </c>
      <c r="B210" s="30">
        <v>3</v>
      </c>
      <c r="C210" s="5">
        <v>1958</v>
      </c>
      <c r="D210" s="5">
        <v>2</v>
      </c>
      <c r="E210" s="28">
        <v>0.318288</v>
      </c>
      <c r="F210" s="28">
        <v>54.15084</v>
      </c>
    </row>
    <row r="211" spans="1:6" ht="12.75">
      <c r="A211" s="30" t="s">
        <v>133</v>
      </c>
      <c r="B211" s="30">
        <v>3</v>
      </c>
      <c r="C211" s="5">
        <v>1958</v>
      </c>
      <c r="D211" s="5">
        <v>3</v>
      </c>
      <c r="E211" s="28">
        <v>0.321792</v>
      </c>
      <c r="F211" s="28">
        <v>40.083216</v>
      </c>
    </row>
    <row r="212" spans="1:6" ht="12.75">
      <c r="A212" s="30" t="s">
        <v>133</v>
      </c>
      <c r="B212" s="30">
        <v>3</v>
      </c>
      <c r="C212" s="5">
        <v>1958</v>
      </c>
      <c r="D212" s="5">
        <v>4</v>
      </c>
      <c r="E212" s="28">
        <v>0.65723</v>
      </c>
      <c r="F212" s="28">
        <v>46.302655</v>
      </c>
    </row>
    <row r="213" spans="1:6" ht="12.75">
      <c r="A213" s="30" t="s">
        <v>133</v>
      </c>
      <c r="B213" s="30">
        <v>3</v>
      </c>
      <c r="C213" s="5">
        <v>1958</v>
      </c>
      <c r="D213" s="5">
        <v>5</v>
      </c>
      <c r="E213" s="28">
        <v>0.493316</v>
      </c>
      <c r="F213" s="28">
        <v>35.888739</v>
      </c>
    </row>
    <row r="214" spans="1:6" ht="12.75">
      <c r="A214" s="30" t="s">
        <v>133</v>
      </c>
      <c r="B214" s="30">
        <v>3</v>
      </c>
      <c r="C214" s="5">
        <v>1958</v>
      </c>
      <c r="D214" s="5">
        <v>6</v>
      </c>
      <c r="E214" s="28">
        <v>0.41952</v>
      </c>
      <c r="F214" s="28">
        <v>34.54968</v>
      </c>
    </row>
    <row r="215" spans="1:6" ht="12.75">
      <c r="A215" s="30" t="s">
        <v>133</v>
      </c>
      <c r="B215" s="30">
        <v>3</v>
      </c>
      <c r="C215" s="5">
        <v>1958</v>
      </c>
      <c r="D215" s="5">
        <v>7</v>
      </c>
      <c r="E215" s="28">
        <v>0.724916</v>
      </c>
      <c r="F215" s="28">
        <v>32.472812</v>
      </c>
    </row>
    <row r="216" spans="1:6" ht="12.75">
      <c r="A216" s="30" t="s">
        <v>133</v>
      </c>
      <c r="B216" s="30">
        <v>3</v>
      </c>
      <c r="C216" s="5">
        <v>1958</v>
      </c>
      <c r="D216" s="5">
        <v>8</v>
      </c>
      <c r="E216" s="28">
        <v>0.433344</v>
      </c>
      <c r="F216" s="28">
        <v>20.864448</v>
      </c>
    </row>
    <row r="217" spans="1:6" ht="12.75">
      <c r="A217" s="30" t="s">
        <v>133</v>
      </c>
      <c r="B217" s="30">
        <v>3</v>
      </c>
      <c r="C217" s="5">
        <v>1958</v>
      </c>
      <c r="D217" s="5">
        <v>9</v>
      </c>
      <c r="E217" s="28">
        <v>0.31512</v>
      </c>
      <c r="F217" s="28">
        <v>13.814376000000001</v>
      </c>
    </row>
    <row r="218" spans="1:6" ht="12.75">
      <c r="A218" s="30" t="s">
        <v>133</v>
      </c>
      <c r="B218" s="30">
        <v>3</v>
      </c>
      <c r="C218" s="5">
        <v>1958</v>
      </c>
      <c r="D218" s="5">
        <v>10</v>
      </c>
      <c r="E218" s="28">
        <v>0.130845</v>
      </c>
      <c r="F218" s="28">
        <v>15.180399</v>
      </c>
    </row>
    <row r="219" spans="1:6" ht="12.75">
      <c r="A219" s="30" t="s">
        <v>133</v>
      </c>
      <c r="B219" s="30">
        <v>3</v>
      </c>
      <c r="C219" s="5">
        <v>1958</v>
      </c>
      <c r="D219" s="5">
        <v>11</v>
      </c>
      <c r="E219" s="28">
        <v>0.32654</v>
      </c>
      <c r="F219" s="28">
        <v>16.19751</v>
      </c>
    </row>
    <row r="220" spans="1:6" ht="12.75">
      <c r="A220" s="30" t="s">
        <v>133</v>
      </c>
      <c r="B220" s="30">
        <v>3</v>
      </c>
      <c r="C220" s="5">
        <v>1958</v>
      </c>
      <c r="D220" s="5">
        <v>12</v>
      </c>
      <c r="E220" s="28">
        <v>0.123411</v>
      </c>
      <c r="F220" s="28">
        <v>24.586655999999998</v>
      </c>
    </row>
    <row r="221" spans="1:6" ht="12.75">
      <c r="A221" s="30" t="s">
        <v>133</v>
      </c>
      <c r="B221" s="30">
        <v>3</v>
      </c>
      <c r="C221" s="5">
        <v>1959</v>
      </c>
      <c r="D221" s="5">
        <v>1</v>
      </c>
      <c r="E221" s="28">
        <v>0.25437</v>
      </c>
      <c r="F221" s="28">
        <v>25.1034</v>
      </c>
    </row>
    <row r="222" spans="1:6" ht="12.75">
      <c r="A222" s="30" t="s">
        <v>133</v>
      </c>
      <c r="B222" s="30">
        <v>3</v>
      </c>
      <c r="C222" s="5">
        <v>1959</v>
      </c>
      <c r="D222" s="5">
        <v>2</v>
      </c>
      <c r="E222" s="28">
        <v>0.31311</v>
      </c>
      <c r="F222" s="28">
        <v>20.153847</v>
      </c>
    </row>
    <row r="223" spans="1:6" ht="12.75">
      <c r="A223" s="30" t="s">
        <v>133</v>
      </c>
      <c r="B223" s="30">
        <v>3</v>
      </c>
      <c r="C223" s="5">
        <v>1959</v>
      </c>
      <c r="D223" s="5">
        <v>3</v>
      </c>
      <c r="E223" s="28">
        <v>0.273642</v>
      </c>
      <c r="F223" s="28">
        <v>28.978224</v>
      </c>
    </row>
    <row r="224" spans="1:6" ht="12.75">
      <c r="A224" s="30" t="s">
        <v>133</v>
      </c>
      <c r="B224" s="30">
        <v>3</v>
      </c>
      <c r="C224" s="5">
        <v>1959</v>
      </c>
      <c r="D224" s="5">
        <v>4</v>
      </c>
      <c r="E224" s="28">
        <v>0.316668</v>
      </c>
      <c r="F224" s="28">
        <v>48.500583000000006</v>
      </c>
    </row>
    <row r="225" spans="1:6" ht="12.75">
      <c r="A225" s="30" t="s">
        <v>133</v>
      </c>
      <c r="B225" s="30">
        <v>3</v>
      </c>
      <c r="C225" s="5">
        <v>1959</v>
      </c>
      <c r="D225" s="5">
        <v>5</v>
      </c>
      <c r="E225" s="28">
        <v>0.444686</v>
      </c>
      <c r="F225" s="28">
        <v>33.687676</v>
      </c>
    </row>
    <row r="226" spans="1:6" ht="12.75">
      <c r="A226" s="30" t="s">
        <v>133</v>
      </c>
      <c r="B226" s="30">
        <v>3</v>
      </c>
      <c r="C226" s="5">
        <v>1959</v>
      </c>
      <c r="D226" s="5">
        <v>6</v>
      </c>
      <c r="E226" s="28">
        <v>0.321789</v>
      </c>
      <c r="F226" s="28">
        <v>15.941600999999999</v>
      </c>
    </row>
    <row r="227" spans="1:6" ht="12.75">
      <c r="A227" s="30" t="s">
        <v>133</v>
      </c>
      <c r="B227" s="30">
        <v>3</v>
      </c>
      <c r="C227" s="5">
        <v>1959</v>
      </c>
      <c r="D227" s="5">
        <v>7</v>
      </c>
      <c r="E227" s="28">
        <v>0.28726</v>
      </c>
      <c r="F227" s="28">
        <v>16.80742</v>
      </c>
    </row>
    <row r="228" spans="1:6" ht="12.75">
      <c r="A228" s="30" t="s">
        <v>133</v>
      </c>
      <c r="B228" s="30">
        <v>3</v>
      </c>
      <c r="C228" s="5">
        <v>1959</v>
      </c>
      <c r="D228" s="5">
        <v>8</v>
      </c>
      <c r="E228" s="28">
        <v>0.318237</v>
      </c>
      <c r="F228" s="28">
        <v>17.700858</v>
      </c>
    </row>
    <row r="229" spans="1:6" ht="12.75">
      <c r="A229" s="30" t="s">
        <v>133</v>
      </c>
      <c r="B229" s="30">
        <v>3</v>
      </c>
      <c r="C229" s="5">
        <v>1959</v>
      </c>
      <c r="D229" s="5">
        <v>9</v>
      </c>
      <c r="E229" s="28">
        <v>0.181484</v>
      </c>
      <c r="F229" s="28">
        <v>21.135196</v>
      </c>
    </row>
    <row r="230" spans="1:6" ht="12.75">
      <c r="A230" s="30" t="s">
        <v>133</v>
      </c>
      <c r="B230" s="30">
        <v>3</v>
      </c>
      <c r="C230" s="5">
        <v>1959</v>
      </c>
      <c r="D230" s="5">
        <v>10</v>
      </c>
      <c r="E230" s="28">
        <v>0.134064</v>
      </c>
      <c r="F230" s="28">
        <v>21.999264</v>
      </c>
    </row>
    <row r="231" spans="1:6" ht="12.75">
      <c r="A231" s="30" t="s">
        <v>133</v>
      </c>
      <c r="B231" s="30">
        <v>3</v>
      </c>
      <c r="C231" s="5">
        <v>1959</v>
      </c>
      <c r="D231" s="5">
        <v>11</v>
      </c>
      <c r="E231" s="28">
        <v>0.276525</v>
      </c>
      <c r="F231" s="28">
        <v>37.429195</v>
      </c>
    </row>
    <row r="232" spans="1:6" ht="12.75">
      <c r="A232" s="30" t="s">
        <v>133</v>
      </c>
      <c r="B232" s="30">
        <v>3</v>
      </c>
      <c r="C232" s="5">
        <v>1959</v>
      </c>
      <c r="D232" s="5">
        <v>12</v>
      </c>
      <c r="E232" s="28">
        <v>0.169535</v>
      </c>
      <c r="F232" s="28">
        <v>25.62046</v>
      </c>
    </row>
    <row r="233" spans="1:6" ht="12.75">
      <c r="A233" s="30" t="s">
        <v>133</v>
      </c>
      <c r="B233" s="30">
        <v>3</v>
      </c>
      <c r="C233" s="5">
        <v>1960</v>
      </c>
      <c r="D233" s="5">
        <v>1</v>
      </c>
      <c r="E233" s="28">
        <v>0.24438</v>
      </c>
      <c r="F233" s="28">
        <v>24.336175</v>
      </c>
    </row>
    <row r="234" spans="1:6" ht="12.75">
      <c r="A234" s="30" t="s">
        <v>133</v>
      </c>
      <c r="B234" s="30">
        <v>3</v>
      </c>
      <c r="C234" s="5">
        <v>1960</v>
      </c>
      <c r="D234" s="5">
        <v>2</v>
      </c>
      <c r="E234" s="28">
        <v>0.161232</v>
      </c>
      <c r="F234" s="28">
        <v>21.944347</v>
      </c>
    </row>
    <row r="235" spans="1:6" ht="12.75">
      <c r="A235" s="30" t="s">
        <v>133</v>
      </c>
      <c r="B235" s="30">
        <v>3</v>
      </c>
      <c r="C235" s="5">
        <v>1960</v>
      </c>
      <c r="D235" s="5">
        <v>3</v>
      </c>
      <c r="E235" s="28">
        <v>0.185864</v>
      </c>
      <c r="F235" s="28">
        <v>20.169563</v>
      </c>
    </row>
    <row r="236" spans="1:6" ht="12.75">
      <c r="A236" s="30" t="s">
        <v>133</v>
      </c>
      <c r="B236" s="30">
        <v>3</v>
      </c>
      <c r="C236" s="5">
        <v>1960</v>
      </c>
      <c r="D236" s="5">
        <v>4</v>
      </c>
      <c r="E236" s="28">
        <v>0.357432</v>
      </c>
      <c r="F236" s="28">
        <v>18.987732</v>
      </c>
    </row>
    <row r="237" spans="1:6" ht="12.75">
      <c r="A237" s="30" t="s">
        <v>133</v>
      </c>
      <c r="B237" s="30">
        <v>3</v>
      </c>
      <c r="C237" s="5">
        <v>1960</v>
      </c>
      <c r="D237" s="5">
        <v>5</v>
      </c>
      <c r="E237" s="28">
        <v>0.29412</v>
      </c>
      <c r="F237" s="28">
        <v>20.1267</v>
      </c>
    </row>
    <row r="238" spans="1:6" ht="12.75">
      <c r="A238" s="30" t="s">
        <v>133</v>
      </c>
      <c r="B238" s="30">
        <v>3</v>
      </c>
      <c r="C238" s="5">
        <v>1960</v>
      </c>
      <c r="D238" s="5">
        <v>6</v>
      </c>
      <c r="E238" s="28">
        <v>0.31914</v>
      </c>
      <c r="F238" s="28">
        <v>12.999636</v>
      </c>
    </row>
    <row r="239" spans="1:6" ht="12.75">
      <c r="A239" s="30" t="s">
        <v>133</v>
      </c>
      <c r="B239" s="30">
        <v>3</v>
      </c>
      <c r="C239" s="5">
        <v>1960</v>
      </c>
      <c r="D239" s="5">
        <v>7</v>
      </c>
      <c r="E239" s="28">
        <v>0.354556</v>
      </c>
      <c r="F239" s="28">
        <v>14.301288</v>
      </c>
    </row>
    <row r="240" spans="1:6" ht="12.75">
      <c r="A240" s="30" t="s">
        <v>133</v>
      </c>
      <c r="B240" s="30">
        <v>3</v>
      </c>
      <c r="C240" s="5">
        <v>1960</v>
      </c>
      <c r="D240" s="5">
        <v>8</v>
      </c>
      <c r="E240" s="28">
        <v>0.300294</v>
      </c>
      <c r="F240" s="28">
        <v>12.679578</v>
      </c>
    </row>
    <row r="241" spans="1:6" ht="12.75">
      <c r="A241" s="30" t="s">
        <v>133</v>
      </c>
      <c r="B241" s="30">
        <v>3</v>
      </c>
      <c r="C241" s="5">
        <v>1960</v>
      </c>
      <c r="D241" s="5">
        <v>9</v>
      </c>
      <c r="E241" s="28">
        <v>0.222912</v>
      </c>
      <c r="F241" s="28">
        <v>15.322878</v>
      </c>
    </row>
    <row r="242" spans="1:6" ht="12.75">
      <c r="A242" s="30" t="s">
        <v>133</v>
      </c>
      <c r="B242" s="30">
        <v>3</v>
      </c>
      <c r="C242" s="5">
        <v>1960</v>
      </c>
      <c r="D242" s="5">
        <v>10</v>
      </c>
      <c r="E242" s="28">
        <v>0.110425</v>
      </c>
      <c r="F242" s="28">
        <v>29.903090000000002</v>
      </c>
    </row>
    <row r="243" spans="1:6" ht="12.75">
      <c r="A243" s="30" t="s">
        <v>133</v>
      </c>
      <c r="B243" s="30">
        <v>3</v>
      </c>
      <c r="C243" s="5">
        <v>1960</v>
      </c>
      <c r="D243" s="5">
        <v>11</v>
      </c>
      <c r="E243" s="28">
        <v>0.175602</v>
      </c>
      <c r="F243" s="28">
        <v>29.154678</v>
      </c>
    </row>
    <row r="244" spans="1:6" ht="12.75">
      <c r="A244" s="30" t="s">
        <v>133</v>
      </c>
      <c r="B244" s="30">
        <v>3</v>
      </c>
      <c r="C244" s="5">
        <v>1960</v>
      </c>
      <c r="D244" s="5">
        <v>12</v>
      </c>
      <c r="E244" s="28">
        <v>0.186912</v>
      </c>
      <c r="F244" s="28">
        <v>19.666944</v>
      </c>
    </row>
    <row r="245" spans="1:6" ht="12.75">
      <c r="A245" s="30" t="s">
        <v>133</v>
      </c>
      <c r="B245" s="30">
        <v>3</v>
      </c>
      <c r="C245" s="5">
        <v>1961</v>
      </c>
      <c r="D245" s="5">
        <v>1</v>
      </c>
      <c r="E245" s="28">
        <v>0.16492</v>
      </c>
      <c r="F245" s="28">
        <v>17.125175</v>
      </c>
    </row>
    <row r="246" spans="1:6" ht="12.75">
      <c r="A246" s="30" t="s">
        <v>133</v>
      </c>
      <c r="B246" s="30">
        <v>3</v>
      </c>
      <c r="C246" s="5">
        <v>1961</v>
      </c>
      <c r="D246" s="5">
        <v>2</v>
      </c>
      <c r="E246" s="28">
        <v>0.255937</v>
      </c>
      <c r="F246" s="28">
        <v>30.992522</v>
      </c>
    </row>
    <row r="247" spans="1:6" ht="12.75">
      <c r="A247" s="30" t="s">
        <v>133</v>
      </c>
      <c r="B247" s="30">
        <v>3</v>
      </c>
      <c r="C247" s="5">
        <v>1961</v>
      </c>
      <c r="D247" s="5">
        <v>3</v>
      </c>
      <c r="E247" s="28">
        <v>0.370151</v>
      </c>
      <c r="F247" s="28">
        <v>23.182266</v>
      </c>
    </row>
    <row r="248" spans="1:6" ht="12.75">
      <c r="A248" s="30" t="s">
        <v>133</v>
      </c>
      <c r="B248" s="30">
        <v>3</v>
      </c>
      <c r="C248" s="5">
        <v>1961</v>
      </c>
      <c r="D248" s="5">
        <v>4</v>
      </c>
      <c r="E248" s="28">
        <v>0.1764</v>
      </c>
      <c r="F248" s="28">
        <v>23.6844</v>
      </c>
    </row>
    <row r="249" spans="1:6" ht="12.75">
      <c r="A249" s="30" t="s">
        <v>133</v>
      </c>
      <c r="B249" s="30">
        <v>3</v>
      </c>
      <c r="C249" s="5">
        <v>1961</v>
      </c>
      <c r="D249" s="5">
        <v>5</v>
      </c>
      <c r="E249" s="28">
        <v>0.20136</v>
      </c>
      <c r="F249" s="28">
        <v>14.550777</v>
      </c>
    </row>
    <row r="250" spans="1:6" ht="12.75">
      <c r="A250" s="30" t="s">
        <v>133</v>
      </c>
      <c r="B250" s="30">
        <v>3</v>
      </c>
      <c r="C250" s="5">
        <v>1961</v>
      </c>
      <c r="D250" s="5">
        <v>6</v>
      </c>
      <c r="E250" s="28">
        <v>0.307456</v>
      </c>
      <c r="F250" s="28">
        <v>13.460808</v>
      </c>
    </row>
    <row r="251" spans="1:6" ht="12.75">
      <c r="A251" s="30" t="s">
        <v>133</v>
      </c>
      <c r="B251" s="30">
        <v>3</v>
      </c>
      <c r="C251" s="5">
        <v>1961</v>
      </c>
      <c r="D251" s="5">
        <v>7</v>
      </c>
      <c r="E251" s="28">
        <v>0.225184</v>
      </c>
      <c r="F251" s="28">
        <v>10.756167999999999</v>
      </c>
    </row>
    <row r="252" spans="1:6" ht="12.75">
      <c r="A252" s="30" t="s">
        <v>133</v>
      </c>
      <c r="B252" s="30">
        <v>3</v>
      </c>
      <c r="C252" s="5">
        <v>1961</v>
      </c>
      <c r="D252" s="5">
        <v>8</v>
      </c>
      <c r="E252" s="28">
        <v>0.172638</v>
      </c>
      <c r="F252" s="28">
        <v>6.8931</v>
      </c>
    </row>
    <row r="253" spans="1:6" ht="12.75">
      <c r="A253" s="30" t="s">
        <v>133</v>
      </c>
      <c r="B253" s="30">
        <v>3</v>
      </c>
      <c r="C253" s="5">
        <v>1961</v>
      </c>
      <c r="D253" s="5">
        <v>9</v>
      </c>
      <c r="E253" s="28">
        <v>0.086594</v>
      </c>
      <c r="F253" s="28">
        <v>10.430098000000001</v>
      </c>
    </row>
    <row r="254" spans="1:6" ht="12.75">
      <c r="A254" s="30" t="s">
        <v>133</v>
      </c>
      <c r="B254" s="30">
        <v>3</v>
      </c>
      <c r="C254" s="5">
        <v>1961</v>
      </c>
      <c r="D254" s="5">
        <v>10</v>
      </c>
      <c r="E254" s="28">
        <v>0.153895</v>
      </c>
      <c r="F254" s="28">
        <v>29.596207</v>
      </c>
    </row>
    <row r="255" spans="1:6" ht="12.75">
      <c r="A255" s="30" t="s">
        <v>133</v>
      </c>
      <c r="B255" s="30">
        <v>3</v>
      </c>
      <c r="C255" s="5">
        <v>1961</v>
      </c>
      <c r="D255" s="5">
        <v>11</v>
      </c>
      <c r="E255" s="28">
        <v>0.184348</v>
      </c>
      <c r="F255" s="28">
        <v>31.377114</v>
      </c>
    </row>
    <row r="256" spans="1:6" ht="12.75">
      <c r="A256" s="30" t="s">
        <v>133</v>
      </c>
      <c r="B256" s="30">
        <v>3</v>
      </c>
      <c r="C256" s="5">
        <v>1961</v>
      </c>
      <c r="D256" s="5">
        <v>12</v>
      </c>
      <c r="E256" s="28">
        <v>0.212032</v>
      </c>
      <c r="F256" s="28">
        <v>17.187844</v>
      </c>
    </row>
    <row r="257" spans="1:6" ht="12.75">
      <c r="A257" s="30" t="s">
        <v>133</v>
      </c>
      <c r="B257" s="30">
        <v>3</v>
      </c>
      <c r="C257" s="5">
        <v>1962</v>
      </c>
      <c r="D257" s="5">
        <v>1</v>
      </c>
      <c r="E257" s="28">
        <v>0.183736</v>
      </c>
      <c r="F257" s="28">
        <v>15.017716</v>
      </c>
    </row>
    <row r="258" spans="1:6" ht="12.75">
      <c r="A258" s="30" t="s">
        <v>133</v>
      </c>
      <c r="B258" s="30">
        <v>3</v>
      </c>
      <c r="C258" s="5">
        <v>1962</v>
      </c>
      <c r="D258" s="5">
        <v>2</v>
      </c>
      <c r="E258" s="28">
        <v>0.2173</v>
      </c>
      <c r="F258" s="28">
        <v>12.46605</v>
      </c>
    </row>
    <row r="259" spans="1:6" ht="12.75">
      <c r="A259" s="30" t="s">
        <v>133</v>
      </c>
      <c r="B259" s="30">
        <v>3</v>
      </c>
      <c r="C259" s="5">
        <v>1962</v>
      </c>
      <c r="D259" s="5">
        <v>3</v>
      </c>
      <c r="E259" s="28">
        <v>0.178128</v>
      </c>
      <c r="F259" s="28">
        <v>21.657396000000002</v>
      </c>
    </row>
    <row r="260" spans="1:6" ht="12.75">
      <c r="A260" s="30" t="s">
        <v>133</v>
      </c>
      <c r="B260" s="30">
        <v>3</v>
      </c>
      <c r="C260" s="5">
        <v>1962</v>
      </c>
      <c r="D260" s="5">
        <v>4</v>
      </c>
      <c r="E260" s="28">
        <v>0.260352</v>
      </c>
      <c r="F260" s="28">
        <v>20.940255999999998</v>
      </c>
    </row>
    <row r="261" spans="1:6" ht="12.75">
      <c r="A261" s="30" t="s">
        <v>133</v>
      </c>
      <c r="B261" s="30">
        <v>3</v>
      </c>
      <c r="C261" s="5">
        <v>1962</v>
      </c>
      <c r="D261" s="5">
        <v>5</v>
      </c>
      <c r="E261" s="28">
        <v>0.316017</v>
      </c>
      <c r="F261" s="28">
        <v>15.447822</v>
      </c>
    </row>
    <row r="262" spans="1:6" ht="12.75">
      <c r="A262" s="30" t="s">
        <v>133</v>
      </c>
      <c r="B262" s="30">
        <v>3</v>
      </c>
      <c r="C262" s="5">
        <v>1962</v>
      </c>
      <c r="D262" s="5">
        <v>6</v>
      </c>
      <c r="E262" s="28">
        <v>0.251163</v>
      </c>
      <c r="F262" s="28">
        <v>10.595574000000001</v>
      </c>
    </row>
    <row r="263" spans="1:6" ht="12.75">
      <c r="A263" s="30" t="s">
        <v>133</v>
      </c>
      <c r="B263" s="30">
        <v>3</v>
      </c>
      <c r="C263" s="5">
        <v>1962</v>
      </c>
      <c r="D263" s="5">
        <v>7</v>
      </c>
      <c r="E263" s="28">
        <v>0.187827</v>
      </c>
      <c r="F263" s="28">
        <v>7.528161000000001</v>
      </c>
    </row>
    <row r="264" spans="1:6" ht="12.75">
      <c r="A264" s="30" t="s">
        <v>133</v>
      </c>
      <c r="B264" s="30">
        <v>3</v>
      </c>
      <c r="C264" s="5">
        <v>1962</v>
      </c>
      <c r="D264" s="5">
        <v>8</v>
      </c>
      <c r="E264" s="28">
        <v>0.17178</v>
      </c>
      <c r="F264" s="28">
        <v>6.769359</v>
      </c>
    </row>
    <row r="265" spans="1:6" ht="12.75">
      <c r="A265" s="30" t="s">
        <v>133</v>
      </c>
      <c r="B265" s="30">
        <v>3</v>
      </c>
      <c r="C265" s="5">
        <v>1962</v>
      </c>
      <c r="D265" s="5">
        <v>9</v>
      </c>
      <c r="E265" s="28">
        <v>0.152677</v>
      </c>
      <c r="F265" s="28">
        <v>7.329778999999999</v>
      </c>
    </row>
    <row r="266" spans="1:6" ht="12.75">
      <c r="A266" s="30" t="s">
        <v>133</v>
      </c>
      <c r="B266" s="30">
        <v>3</v>
      </c>
      <c r="C266" s="5">
        <v>1962</v>
      </c>
      <c r="D266" s="5">
        <v>10</v>
      </c>
      <c r="E266" s="28">
        <v>0.139332</v>
      </c>
      <c r="F266" s="28">
        <v>8.0594</v>
      </c>
    </row>
    <row r="267" spans="1:6" ht="12.75">
      <c r="A267" s="30" t="s">
        <v>133</v>
      </c>
      <c r="B267" s="30">
        <v>3</v>
      </c>
      <c r="C267" s="5">
        <v>1962</v>
      </c>
      <c r="D267" s="5">
        <v>11</v>
      </c>
      <c r="E267" s="28">
        <v>0.08073</v>
      </c>
      <c r="F267" s="28">
        <v>11.811150000000001</v>
      </c>
    </row>
    <row r="268" spans="1:6" ht="12.75">
      <c r="A268" s="30" t="s">
        <v>133</v>
      </c>
      <c r="B268" s="30">
        <v>3</v>
      </c>
      <c r="C268" s="5">
        <v>1962</v>
      </c>
      <c r="D268" s="5">
        <v>12</v>
      </c>
      <c r="E268" s="28">
        <v>0.192868</v>
      </c>
      <c r="F268" s="28">
        <v>21.779248</v>
      </c>
    </row>
    <row r="269" spans="1:6" ht="12.75">
      <c r="A269" s="30" t="s">
        <v>133</v>
      </c>
      <c r="B269" s="30">
        <v>3</v>
      </c>
      <c r="C269" s="5">
        <v>1963</v>
      </c>
      <c r="D269" s="5">
        <v>1</v>
      </c>
      <c r="E269" s="28">
        <v>0.160626</v>
      </c>
      <c r="F269" s="28">
        <v>14.490155999999999</v>
      </c>
    </row>
    <row r="270" spans="1:6" ht="12.75">
      <c r="A270" s="30" t="s">
        <v>133</v>
      </c>
      <c r="B270" s="30">
        <v>3</v>
      </c>
      <c r="C270" s="5">
        <v>1963</v>
      </c>
      <c r="D270" s="5">
        <v>2</v>
      </c>
      <c r="E270" s="28">
        <v>0.086944</v>
      </c>
      <c r="F270" s="28">
        <v>10.592120000000001</v>
      </c>
    </row>
    <row r="271" spans="1:6" ht="12.75">
      <c r="A271" s="30" t="s">
        <v>133</v>
      </c>
      <c r="B271" s="30">
        <v>3</v>
      </c>
      <c r="C271" s="5">
        <v>1963</v>
      </c>
      <c r="D271" s="5">
        <v>3</v>
      </c>
      <c r="E271" s="28">
        <v>0.185175</v>
      </c>
      <c r="F271" s="28">
        <v>24.060405</v>
      </c>
    </row>
    <row r="272" spans="1:6" ht="12.75">
      <c r="A272" s="30" t="s">
        <v>133</v>
      </c>
      <c r="B272" s="30">
        <v>3</v>
      </c>
      <c r="C272" s="5">
        <v>1963</v>
      </c>
      <c r="D272" s="5">
        <v>4</v>
      </c>
      <c r="E272" s="28">
        <v>0.223737</v>
      </c>
      <c r="F272" s="28">
        <v>26.308839</v>
      </c>
    </row>
    <row r="273" spans="1:6" ht="12.75">
      <c r="A273" s="30" t="s">
        <v>133</v>
      </c>
      <c r="B273" s="30">
        <v>3</v>
      </c>
      <c r="C273" s="5">
        <v>1963</v>
      </c>
      <c r="D273" s="5">
        <v>5</v>
      </c>
      <c r="E273" s="28">
        <v>0.42972</v>
      </c>
      <c r="F273" s="28">
        <v>19.867388000000002</v>
      </c>
    </row>
    <row r="274" spans="1:6" ht="12.75">
      <c r="A274" s="30" t="s">
        <v>133</v>
      </c>
      <c r="B274" s="30">
        <v>3</v>
      </c>
      <c r="C274" s="5">
        <v>1963</v>
      </c>
      <c r="D274" s="5">
        <v>6</v>
      </c>
      <c r="E274" s="28">
        <v>0.20336</v>
      </c>
      <c r="F274" s="28">
        <v>14.397888</v>
      </c>
    </row>
    <row r="275" spans="1:6" ht="12.75">
      <c r="A275" s="30" t="s">
        <v>133</v>
      </c>
      <c r="B275" s="30">
        <v>3</v>
      </c>
      <c r="C275" s="5">
        <v>1963</v>
      </c>
      <c r="D275" s="5">
        <v>7</v>
      </c>
      <c r="E275" s="28">
        <v>0.204469</v>
      </c>
      <c r="F275" s="28">
        <v>8.150811000000001</v>
      </c>
    </row>
    <row r="276" spans="1:6" ht="12.75">
      <c r="A276" s="30" t="s">
        <v>133</v>
      </c>
      <c r="B276" s="30">
        <v>3</v>
      </c>
      <c r="C276" s="5">
        <v>1963</v>
      </c>
      <c r="D276" s="5">
        <v>8</v>
      </c>
      <c r="E276" s="28">
        <v>0.21684</v>
      </c>
      <c r="F276" s="28">
        <v>8.66268</v>
      </c>
    </row>
    <row r="277" spans="1:6" ht="12.75">
      <c r="A277" s="30" t="s">
        <v>133</v>
      </c>
      <c r="B277" s="30">
        <v>3</v>
      </c>
      <c r="C277" s="5">
        <v>1963</v>
      </c>
      <c r="D277" s="5">
        <v>9</v>
      </c>
      <c r="E277" s="28">
        <v>0.261832</v>
      </c>
      <c r="F277" s="28">
        <v>19.782546</v>
      </c>
    </row>
    <row r="278" spans="1:6" ht="12.75">
      <c r="A278" s="30" t="s">
        <v>133</v>
      </c>
      <c r="B278" s="30">
        <v>3</v>
      </c>
      <c r="C278" s="5">
        <v>1963</v>
      </c>
      <c r="D278" s="5">
        <v>10</v>
      </c>
      <c r="E278" s="28">
        <v>0.153153</v>
      </c>
      <c r="F278" s="28">
        <v>9.206197</v>
      </c>
    </row>
    <row r="279" spans="1:6" ht="12.75">
      <c r="A279" s="30" t="s">
        <v>133</v>
      </c>
      <c r="B279" s="30">
        <v>3</v>
      </c>
      <c r="C279" s="5">
        <v>1963</v>
      </c>
      <c r="D279" s="5">
        <v>11</v>
      </c>
      <c r="E279" s="28">
        <v>0.123032</v>
      </c>
      <c r="F279" s="28">
        <v>26.733096</v>
      </c>
    </row>
    <row r="280" spans="1:6" ht="12.75">
      <c r="A280" s="30" t="s">
        <v>133</v>
      </c>
      <c r="B280" s="30">
        <v>3</v>
      </c>
      <c r="C280" s="5">
        <v>1963</v>
      </c>
      <c r="D280" s="5">
        <v>12</v>
      </c>
      <c r="E280" s="28">
        <v>0.177768</v>
      </c>
      <c r="F280" s="28">
        <v>14.488092</v>
      </c>
    </row>
    <row r="281" spans="1:6" ht="12.75">
      <c r="A281" s="30" t="s">
        <v>133</v>
      </c>
      <c r="B281" s="30">
        <v>3</v>
      </c>
      <c r="C281" s="5">
        <v>1964</v>
      </c>
      <c r="D281" s="5">
        <v>1</v>
      </c>
      <c r="E281" s="28">
        <v>0.186024</v>
      </c>
      <c r="F281" s="28">
        <v>10.589214</v>
      </c>
    </row>
    <row r="282" spans="1:6" ht="12.75">
      <c r="A282" s="30" t="s">
        <v>133</v>
      </c>
      <c r="B282" s="30">
        <v>3</v>
      </c>
      <c r="C282" s="5">
        <v>1964</v>
      </c>
      <c r="D282" s="5">
        <v>2</v>
      </c>
      <c r="E282" s="28">
        <v>0.09176</v>
      </c>
      <c r="F282" s="28">
        <v>15.69096</v>
      </c>
    </row>
    <row r="283" spans="1:6" ht="12.75">
      <c r="A283" s="30" t="s">
        <v>133</v>
      </c>
      <c r="B283" s="30">
        <v>3</v>
      </c>
      <c r="C283" s="5">
        <v>1964</v>
      </c>
      <c r="D283" s="5">
        <v>3</v>
      </c>
      <c r="E283" s="28">
        <v>0.224773</v>
      </c>
      <c r="F283" s="28">
        <v>23.372151000000002</v>
      </c>
    </row>
    <row r="284" spans="1:6" ht="12.75">
      <c r="A284" s="30" t="s">
        <v>133</v>
      </c>
      <c r="B284" s="30">
        <v>3</v>
      </c>
      <c r="C284" s="5">
        <v>1964</v>
      </c>
      <c r="D284" s="5">
        <v>4</v>
      </c>
      <c r="E284" s="28">
        <v>0.354947</v>
      </c>
      <c r="F284" s="28">
        <v>25.861708</v>
      </c>
    </row>
    <row r="285" spans="1:6" ht="12.75">
      <c r="A285" s="30" t="s">
        <v>133</v>
      </c>
      <c r="B285" s="30">
        <v>3</v>
      </c>
      <c r="C285" s="5">
        <v>1964</v>
      </c>
      <c r="D285" s="5">
        <v>5</v>
      </c>
      <c r="E285" s="28">
        <v>0.34906</v>
      </c>
      <c r="F285" s="28">
        <v>14.93076</v>
      </c>
    </row>
    <row r="286" spans="1:6" ht="12.75">
      <c r="A286" s="30" t="s">
        <v>133</v>
      </c>
      <c r="B286" s="30">
        <v>3</v>
      </c>
      <c r="C286" s="5">
        <v>1964</v>
      </c>
      <c r="D286" s="5">
        <v>6</v>
      </c>
      <c r="E286" s="28">
        <v>0.207576</v>
      </c>
      <c r="F286" s="28">
        <v>13.474584</v>
      </c>
    </row>
    <row r="287" spans="1:6" ht="12.75">
      <c r="A287" s="30" t="s">
        <v>133</v>
      </c>
      <c r="B287" s="30">
        <v>3</v>
      </c>
      <c r="C287" s="5">
        <v>1964</v>
      </c>
      <c r="D287" s="5">
        <v>7</v>
      </c>
      <c r="E287" s="28">
        <v>0.18904</v>
      </c>
      <c r="F287" s="28">
        <v>7.493600000000001</v>
      </c>
    </row>
    <row r="288" spans="1:6" ht="12.75">
      <c r="A288" s="30" t="s">
        <v>133</v>
      </c>
      <c r="B288" s="30">
        <v>3</v>
      </c>
      <c r="C288" s="5">
        <v>1964</v>
      </c>
      <c r="D288" s="5">
        <v>8</v>
      </c>
      <c r="E288" s="28">
        <v>0.166014</v>
      </c>
      <c r="F288" s="28">
        <v>6.686273999999999</v>
      </c>
    </row>
    <row r="289" spans="1:6" ht="12.75">
      <c r="A289" s="30" t="s">
        <v>133</v>
      </c>
      <c r="B289" s="30">
        <v>3</v>
      </c>
      <c r="C289" s="5">
        <v>1964</v>
      </c>
      <c r="D289" s="5">
        <v>9</v>
      </c>
      <c r="E289" s="28">
        <v>0.15128</v>
      </c>
      <c r="F289" s="28">
        <v>7.1614</v>
      </c>
    </row>
    <row r="290" spans="1:6" ht="12.75">
      <c r="A290" s="30" t="s">
        <v>133</v>
      </c>
      <c r="B290" s="30">
        <v>3</v>
      </c>
      <c r="C290" s="5">
        <v>1964</v>
      </c>
      <c r="D290" s="5">
        <v>10</v>
      </c>
      <c r="E290" s="28">
        <v>0.05032</v>
      </c>
      <c r="F290" s="28">
        <v>9.48464</v>
      </c>
    </row>
    <row r="291" spans="1:6" ht="12.75">
      <c r="A291" s="30" t="s">
        <v>133</v>
      </c>
      <c r="B291" s="30">
        <v>3</v>
      </c>
      <c r="C291" s="5">
        <v>1964</v>
      </c>
      <c r="D291" s="5">
        <v>11</v>
      </c>
      <c r="E291" s="28">
        <v>0.093784</v>
      </c>
      <c r="F291" s="28">
        <v>8.276437999999999</v>
      </c>
    </row>
    <row r="292" spans="1:6" ht="12.75">
      <c r="A292" s="30" t="s">
        <v>133</v>
      </c>
      <c r="B292" s="30">
        <v>3</v>
      </c>
      <c r="C292" s="5">
        <v>1964</v>
      </c>
      <c r="D292" s="5">
        <v>12</v>
      </c>
      <c r="E292" s="28">
        <v>0.111069</v>
      </c>
      <c r="F292" s="28">
        <v>12.002504</v>
      </c>
    </row>
    <row r="293" spans="1:6" ht="12.75">
      <c r="A293" s="30" t="s">
        <v>133</v>
      </c>
      <c r="B293" s="30">
        <v>3</v>
      </c>
      <c r="C293" s="5">
        <v>1965</v>
      </c>
      <c r="D293" s="5">
        <v>1</v>
      </c>
      <c r="E293" s="28">
        <v>0.163917</v>
      </c>
      <c r="F293" s="28">
        <v>24.869151</v>
      </c>
    </row>
    <row r="294" spans="1:6" ht="12.75">
      <c r="A294" s="30" t="s">
        <v>133</v>
      </c>
      <c r="B294" s="30">
        <v>3</v>
      </c>
      <c r="C294" s="5">
        <v>1965</v>
      </c>
      <c r="D294" s="5">
        <v>2</v>
      </c>
      <c r="E294" s="28">
        <v>0.231495</v>
      </c>
      <c r="F294" s="28">
        <v>17.617105000000002</v>
      </c>
    </row>
    <row r="295" spans="1:6" ht="12.75">
      <c r="A295" s="30" t="s">
        <v>133</v>
      </c>
      <c r="B295" s="30">
        <v>3</v>
      </c>
      <c r="C295" s="5">
        <v>1965</v>
      </c>
      <c r="D295" s="5">
        <v>3</v>
      </c>
      <c r="E295" s="28">
        <v>0.384111</v>
      </c>
      <c r="F295" s="28">
        <v>42.847974</v>
      </c>
    </row>
    <row r="296" spans="1:6" ht="12.75">
      <c r="A296" s="30" t="s">
        <v>133</v>
      </c>
      <c r="B296" s="30">
        <v>3</v>
      </c>
      <c r="C296" s="5">
        <v>1965</v>
      </c>
      <c r="D296" s="5">
        <v>4</v>
      </c>
      <c r="E296" s="28">
        <v>0.29694</v>
      </c>
      <c r="F296" s="28">
        <v>16.38168</v>
      </c>
    </row>
    <row r="297" spans="1:6" ht="12.75">
      <c r="A297" s="30" t="s">
        <v>133</v>
      </c>
      <c r="B297" s="30">
        <v>3</v>
      </c>
      <c r="C297" s="5">
        <v>1965</v>
      </c>
      <c r="D297" s="5">
        <v>5</v>
      </c>
      <c r="E297" s="28">
        <v>0.222035</v>
      </c>
      <c r="F297" s="28">
        <v>10.0191</v>
      </c>
    </row>
    <row r="298" spans="1:6" ht="12.75">
      <c r="A298" s="30" t="s">
        <v>133</v>
      </c>
      <c r="B298" s="30">
        <v>3</v>
      </c>
      <c r="C298" s="5">
        <v>1965</v>
      </c>
      <c r="D298" s="5">
        <v>6</v>
      </c>
      <c r="E298" s="28">
        <v>0.145901</v>
      </c>
      <c r="F298" s="28">
        <v>6.079574</v>
      </c>
    </row>
    <row r="299" spans="1:6" ht="12.75">
      <c r="A299" s="30" t="s">
        <v>133</v>
      </c>
      <c r="B299" s="30">
        <v>3</v>
      </c>
      <c r="C299" s="5">
        <v>1965</v>
      </c>
      <c r="D299" s="5">
        <v>7</v>
      </c>
      <c r="E299" s="28">
        <v>0.12264</v>
      </c>
      <c r="F299" s="28">
        <v>4.847784</v>
      </c>
    </row>
    <row r="300" spans="1:6" ht="12.75">
      <c r="A300" s="30" t="s">
        <v>133</v>
      </c>
      <c r="B300" s="30">
        <v>3</v>
      </c>
      <c r="C300" s="5">
        <v>1965</v>
      </c>
      <c r="D300" s="5">
        <v>8</v>
      </c>
      <c r="E300" s="28">
        <v>0.11732</v>
      </c>
      <c r="F300" s="28">
        <v>4.653414</v>
      </c>
    </row>
    <row r="301" spans="1:6" ht="12.75">
      <c r="A301" s="30" t="s">
        <v>133</v>
      </c>
      <c r="B301" s="30">
        <v>3</v>
      </c>
      <c r="C301" s="5">
        <v>1965</v>
      </c>
      <c r="D301" s="5">
        <v>9</v>
      </c>
      <c r="E301" s="28">
        <v>0.06012</v>
      </c>
      <c r="F301" s="28">
        <v>6.697368</v>
      </c>
    </row>
    <row r="302" spans="1:6" ht="12.75">
      <c r="A302" s="30" t="s">
        <v>133</v>
      </c>
      <c r="B302" s="30">
        <v>3</v>
      </c>
      <c r="C302" s="5">
        <v>1965</v>
      </c>
      <c r="D302" s="5">
        <v>10</v>
      </c>
      <c r="E302" s="28">
        <v>0.050286</v>
      </c>
      <c r="F302" s="28">
        <v>11.104536</v>
      </c>
    </row>
    <row r="303" spans="1:6" ht="12.75">
      <c r="A303" s="30" t="s">
        <v>133</v>
      </c>
      <c r="B303" s="30">
        <v>3</v>
      </c>
      <c r="C303" s="5">
        <v>1965</v>
      </c>
      <c r="D303" s="5">
        <v>11</v>
      </c>
      <c r="E303" s="28">
        <v>0.113152</v>
      </c>
      <c r="F303" s="28">
        <v>18.65344</v>
      </c>
    </row>
    <row r="304" spans="1:6" ht="12.75">
      <c r="A304" s="30" t="s">
        <v>133</v>
      </c>
      <c r="B304" s="30">
        <v>3</v>
      </c>
      <c r="C304" s="5">
        <v>1965</v>
      </c>
      <c r="D304" s="5">
        <v>12</v>
      </c>
      <c r="E304" s="28">
        <v>0.156624</v>
      </c>
      <c r="F304" s="28">
        <v>15.671436</v>
      </c>
    </row>
    <row r="305" spans="1:6" ht="12.75">
      <c r="A305" s="30" t="s">
        <v>133</v>
      </c>
      <c r="B305" s="30">
        <v>3</v>
      </c>
      <c r="C305" s="5">
        <v>1966</v>
      </c>
      <c r="D305" s="5">
        <v>1</v>
      </c>
      <c r="E305" s="28">
        <v>0.30972</v>
      </c>
      <c r="F305" s="28">
        <v>25.933888</v>
      </c>
    </row>
    <row r="306" spans="1:6" ht="12.75">
      <c r="A306" s="30" t="s">
        <v>133</v>
      </c>
      <c r="B306" s="30">
        <v>3</v>
      </c>
      <c r="C306" s="5">
        <v>1966</v>
      </c>
      <c r="D306" s="5">
        <v>2</v>
      </c>
      <c r="E306" s="28">
        <v>0.475776</v>
      </c>
      <c r="F306" s="28">
        <v>41.303808000000004</v>
      </c>
    </row>
    <row r="307" spans="1:6" ht="12.75">
      <c r="A307" s="30" t="s">
        <v>133</v>
      </c>
      <c r="B307" s="30">
        <v>3</v>
      </c>
      <c r="C307" s="5">
        <v>1966</v>
      </c>
      <c r="D307" s="5">
        <v>3</v>
      </c>
      <c r="E307" s="28">
        <v>0.285083</v>
      </c>
      <c r="F307" s="28">
        <v>16.681764</v>
      </c>
    </row>
    <row r="308" spans="1:6" ht="12.75">
      <c r="A308" s="30" t="s">
        <v>133</v>
      </c>
      <c r="B308" s="30">
        <v>3</v>
      </c>
      <c r="C308" s="5">
        <v>1966</v>
      </c>
      <c r="D308" s="5">
        <v>4</v>
      </c>
      <c r="E308" s="28">
        <v>0.307318</v>
      </c>
      <c r="F308" s="28">
        <v>26.333626000000002</v>
      </c>
    </row>
    <row r="309" spans="1:6" ht="12.75">
      <c r="A309" s="30" t="s">
        <v>133</v>
      </c>
      <c r="B309" s="30">
        <v>3</v>
      </c>
      <c r="C309" s="5">
        <v>1966</v>
      </c>
      <c r="D309" s="5">
        <v>5</v>
      </c>
      <c r="E309" s="28">
        <v>0.19021</v>
      </c>
      <c r="F309" s="28">
        <v>8.958064</v>
      </c>
    </row>
    <row r="310" spans="1:6" ht="12.75">
      <c r="A310" s="30" t="s">
        <v>133</v>
      </c>
      <c r="B310" s="30">
        <v>3</v>
      </c>
      <c r="C310" s="5">
        <v>1966</v>
      </c>
      <c r="D310" s="5">
        <v>6</v>
      </c>
      <c r="E310" s="28">
        <v>0.188665</v>
      </c>
      <c r="F310" s="28">
        <v>11.450215</v>
      </c>
    </row>
    <row r="311" spans="1:6" ht="12.75">
      <c r="A311" s="30" t="s">
        <v>133</v>
      </c>
      <c r="B311" s="30">
        <v>3</v>
      </c>
      <c r="C311" s="5">
        <v>1966</v>
      </c>
      <c r="D311" s="5">
        <v>7</v>
      </c>
      <c r="E311" s="28">
        <v>0.143576</v>
      </c>
      <c r="F311" s="28">
        <v>5.768192</v>
      </c>
    </row>
    <row r="312" spans="1:6" ht="12.75">
      <c r="A312" s="30" t="s">
        <v>133</v>
      </c>
      <c r="B312" s="30">
        <v>3</v>
      </c>
      <c r="C312" s="5">
        <v>1966</v>
      </c>
      <c r="D312" s="5">
        <v>8</v>
      </c>
      <c r="E312" s="28">
        <v>0.118289</v>
      </c>
      <c r="F312" s="28">
        <v>4.709434</v>
      </c>
    </row>
    <row r="313" spans="1:6" ht="12.75">
      <c r="A313" s="30" t="s">
        <v>133</v>
      </c>
      <c r="B313" s="30">
        <v>3</v>
      </c>
      <c r="C313" s="5">
        <v>1966</v>
      </c>
      <c r="D313" s="5">
        <v>9</v>
      </c>
      <c r="E313" s="28">
        <v>0.112529</v>
      </c>
      <c r="F313" s="28">
        <v>4.854209</v>
      </c>
    </row>
    <row r="314" spans="1:6" ht="12.75">
      <c r="A314" s="30" t="s">
        <v>133</v>
      </c>
      <c r="B314" s="30">
        <v>3</v>
      </c>
      <c r="C314" s="5">
        <v>1966</v>
      </c>
      <c r="D314" s="5">
        <v>10</v>
      </c>
      <c r="E314" s="28">
        <v>0.068404</v>
      </c>
      <c r="F314" s="28">
        <v>15.918588</v>
      </c>
    </row>
    <row r="315" spans="1:6" ht="12.75">
      <c r="A315" s="30" t="s">
        <v>133</v>
      </c>
      <c r="B315" s="30">
        <v>3</v>
      </c>
      <c r="C315" s="5">
        <v>1966</v>
      </c>
      <c r="D315" s="5">
        <v>11</v>
      </c>
      <c r="E315" s="28">
        <v>0.21771</v>
      </c>
      <c r="F315" s="28">
        <v>29.071542</v>
      </c>
    </row>
    <row r="316" spans="1:6" ht="12.75">
      <c r="A316" s="30" t="s">
        <v>133</v>
      </c>
      <c r="B316" s="30">
        <v>3</v>
      </c>
      <c r="C316" s="5">
        <v>1966</v>
      </c>
      <c r="D316" s="5">
        <v>12</v>
      </c>
      <c r="E316" s="28">
        <v>0.16443</v>
      </c>
      <c r="F316" s="28">
        <v>20.97396</v>
      </c>
    </row>
    <row r="317" spans="1:6" ht="12.75">
      <c r="A317" s="30" t="s">
        <v>133</v>
      </c>
      <c r="B317" s="30">
        <v>3</v>
      </c>
      <c r="C317" s="5">
        <v>1967</v>
      </c>
      <c r="D317" s="5">
        <v>1</v>
      </c>
      <c r="E317" s="28">
        <v>0.105723</v>
      </c>
      <c r="F317" s="28">
        <v>13.043316</v>
      </c>
    </row>
    <row r="318" spans="1:6" ht="12.75">
      <c r="A318" s="30" t="s">
        <v>133</v>
      </c>
      <c r="B318" s="30">
        <v>3</v>
      </c>
      <c r="C318" s="5">
        <v>1967</v>
      </c>
      <c r="D318" s="5">
        <v>2</v>
      </c>
      <c r="E318" s="28">
        <v>0.149226</v>
      </c>
      <c r="F318" s="28">
        <v>18.030012</v>
      </c>
    </row>
    <row r="319" spans="1:6" ht="12.75">
      <c r="A319" s="30" t="s">
        <v>133</v>
      </c>
      <c r="B319" s="30">
        <v>3</v>
      </c>
      <c r="C319" s="5">
        <v>1967</v>
      </c>
      <c r="D319" s="5">
        <v>3</v>
      </c>
      <c r="E319" s="28">
        <v>0.19964</v>
      </c>
      <c r="F319" s="28">
        <v>19.49066</v>
      </c>
    </row>
    <row r="320" spans="1:6" ht="12.75">
      <c r="A320" s="30" t="s">
        <v>133</v>
      </c>
      <c r="B320" s="30">
        <v>3</v>
      </c>
      <c r="C320" s="5">
        <v>1967</v>
      </c>
      <c r="D320" s="5">
        <v>4</v>
      </c>
      <c r="E320" s="28">
        <v>0.19393</v>
      </c>
      <c r="F320" s="28">
        <v>9.521963</v>
      </c>
    </row>
    <row r="321" spans="1:6" ht="12.75">
      <c r="A321" s="30" t="s">
        <v>133</v>
      </c>
      <c r="B321" s="30">
        <v>3</v>
      </c>
      <c r="C321" s="5">
        <v>1967</v>
      </c>
      <c r="D321" s="5">
        <v>5</v>
      </c>
      <c r="E321" s="28">
        <v>0.173808</v>
      </c>
      <c r="F321" s="28">
        <v>20.938752</v>
      </c>
    </row>
    <row r="322" spans="1:6" ht="12.75">
      <c r="A322" s="30" t="s">
        <v>133</v>
      </c>
      <c r="B322" s="30">
        <v>3</v>
      </c>
      <c r="C322" s="5">
        <v>1967</v>
      </c>
      <c r="D322" s="5">
        <v>6</v>
      </c>
      <c r="E322" s="28">
        <v>0.198528</v>
      </c>
      <c r="F322" s="28">
        <v>8.668538999999999</v>
      </c>
    </row>
    <row r="323" spans="1:6" ht="12.75">
      <c r="A323" s="30" t="s">
        <v>133</v>
      </c>
      <c r="B323" s="30">
        <v>3</v>
      </c>
      <c r="C323" s="5">
        <v>1967</v>
      </c>
      <c r="D323" s="5">
        <v>7</v>
      </c>
      <c r="E323" s="28">
        <v>0.15708</v>
      </c>
      <c r="F323" s="28">
        <v>6.501495</v>
      </c>
    </row>
    <row r="324" spans="1:6" ht="12.75">
      <c r="A324" s="30" t="s">
        <v>133</v>
      </c>
      <c r="B324" s="30">
        <v>3</v>
      </c>
      <c r="C324" s="5">
        <v>1967</v>
      </c>
      <c r="D324" s="5">
        <v>8</v>
      </c>
      <c r="E324" s="28">
        <v>0.141174</v>
      </c>
      <c r="F324" s="28">
        <v>5.718570000000001</v>
      </c>
    </row>
    <row r="325" spans="1:6" ht="12.75">
      <c r="A325" s="30" t="s">
        <v>133</v>
      </c>
      <c r="B325" s="30">
        <v>3</v>
      </c>
      <c r="C325" s="5">
        <v>1967</v>
      </c>
      <c r="D325" s="5">
        <v>9</v>
      </c>
      <c r="E325" s="28">
        <v>0.141824</v>
      </c>
      <c r="F325" s="28">
        <v>6.440804</v>
      </c>
    </row>
    <row r="326" spans="1:6" ht="12.75">
      <c r="A326" s="30" t="s">
        <v>133</v>
      </c>
      <c r="B326" s="30">
        <v>3</v>
      </c>
      <c r="C326" s="5">
        <v>1967</v>
      </c>
      <c r="D326" s="5">
        <v>10</v>
      </c>
      <c r="E326" s="28">
        <v>0.084168</v>
      </c>
      <c r="F326" s="28">
        <v>7.501473</v>
      </c>
    </row>
    <row r="327" spans="1:6" ht="12.75">
      <c r="A327" s="30" t="s">
        <v>133</v>
      </c>
      <c r="B327" s="30">
        <v>3</v>
      </c>
      <c r="C327" s="5">
        <v>1967</v>
      </c>
      <c r="D327" s="5">
        <v>11</v>
      </c>
      <c r="E327" s="28">
        <v>0.064098</v>
      </c>
      <c r="F327" s="28">
        <v>14.761531999999999</v>
      </c>
    </row>
    <row r="328" spans="1:6" ht="12.75">
      <c r="A328" s="30" t="s">
        <v>133</v>
      </c>
      <c r="B328" s="30">
        <v>3</v>
      </c>
      <c r="C328" s="5">
        <v>1967</v>
      </c>
      <c r="D328" s="5">
        <v>12</v>
      </c>
      <c r="E328" s="28">
        <v>0.18669</v>
      </c>
      <c r="F328" s="28">
        <v>23.667720000000003</v>
      </c>
    </row>
    <row r="329" spans="1:6" ht="12.75">
      <c r="A329" s="30" t="s">
        <v>133</v>
      </c>
      <c r="B329" s="30">
        <v>3</v>
      </c>
      <c r="C329" s="5">
        <v>1968</v>
      </c>
      <c r="D329" s="5">
        <v>1</v>
      </c>
      <c r="E329" s="28">
        <v>0.21098</v>
      </c>
      <c r="F329" s="28">
        <v>23.296028</v>
      </c>
    </row>
    <row r="330" spans="1:6" ht="12.75">
      <c r="A330" s="30" t="s">
        <v>133</v>
      </c>
      <c r="B330" s="30">
        <v>3</v>
      </c>
      <c r="C330" s="5">
        <v>1968</v>
      </c>
      <c r="D330" s="5">
        <v>2</v>
      </c>
      <c r="E330" s="28">
        <v>0.2673</v>
      </c>
      <c r="F330" s="28">
        <v>24.91722</v>
      </c>
    </row>
    <row r="331" spans="1:6" ht="12.75">
      <c r="A331" s="30" t="s">
        <v>133</v>
      </c>
      <c r="B331" s="30">
        <v>3</v>
      </c>
      <c r="C331" s="5">
        <v>1968</v>
      </c>
      <c r="D331" s="5">
        <v>3</v>
      </c>
      <c r="E331" s="28">
        <v>0.22425</v>
      </c>
      <c r="F331" s="28">
        <v>17.1626</v>
      </c>
    </row>
    <row r="332" spans="1:6" ht="12.75">
      <c r="A332" s="30" t="s">
        <v>133</v>
      </c>
      <c r="B332" s="30">
        <v>3</v>
      </c>
      <c r="C332" s="5">
        <v>1968</v>
      </c>
      <c r="D332" s="5">
        <v>4</v>
      </c>
      <c r="E332" s="28">
        <v>0.320595</v>
      </c>
      <c r="F332" s="28">
        <v>32.904705</v>
      </c>
    </row>
    <row r="333" spans="1:6" ht="12.75">
      <c r="A333" s="30" t="s">
        <v>133</v>
      </c>
      <c r="B333" s="30">
        <v>3</v>
      </c>
      <c r="C333" s="5">
        <v>1968</v>
      </c>
      <c r="D333" s="5">
        <v>5</v>
      </c>
      <c r="E333" s="28">
        <v>0.19719</v>
      </c>
      <c r="F333" s="28">
        <v>15.882245999999999</v>
      </c>
    </row>
    <row r="334" spans="1:6" ht="12.75">
      <c r="A334" s="30" t="s">
        <v>133</v>
      </c>
      <c r="B334" s="30">
        <v>3</v>
      </c>
      <c r="C334" s="5">
        <v>1968</v>
      </c>
      <c r="D334" s="5">
        <v>6</v>
      </c>
      <c r="E334" s="28">
        <v>0.184072</v>
      </c>
      <c r="F334" s="28">
        <v>7.638296</v>
      </c>
    </row>
    <row r="335" spans="1:6" ht="12.75">
      <c r="A335" s="30" t="s">
        <v>133</v>
      </c>
      <c r="B335" s="30">
        <v>3</v>
      </c>
      <c r="C335" s="5">
        <v>1968</v>
      </c>
      <c r="D335" s="5">
        <v>7</v>
      </c>
      <c r="E335" s="28">
        <v>0.138414</v>
      </c>
      <c r="F335" s="28">
        <v>5.53656</v>
      </c>
    </row>
    <row r="336" spans="1:6" ht="12.75">
      <c r="A336" s="30" t="s">
        <v>133</v>
      </c>
      <c r="B336" s="30">
        <v>3</v>
      </c>
      <c r="C336" s="5">
        <v>1968</v>
      </c>
      <c r="D336" s="5">
        <v>8</v>
      </c>
      <c r="E336" s="28">
        <v>0.099617</v>
      </c>
      <c r="F336" s="28">
        <v>6.002157</v>
      </c>
    </row>
    <row r="337" spans="1:6" ht="12.75">
      <c r="A337" s="30" t="s">
        <v>133</v>
      </c>
      <c r="B337" s="30">
        <v>3</v>
      </c>
      <c r="C337" s="5">
        <v>1968</v>
      </c>
      <c r="D337" s="5">
        <v>9</v>
      </c>
      <c r="E337" s="28">
        <v>0.0516</v>
      </c>
      <c r="F337" s="28">
        <v>7.38912</v>
      </c>
    </row>
    <row r="338" spans="1:6" ht="12.75">
      <c r="A338" s="30" t="s">
        <v>133</v>
      </c>
      <c r="B338" s="30">
        <v>3</v>
      </c>
      <c r="C338" s="5">
        <v>1968</v>
      </c>
      <c r="D338" s="5">
        <v>10</v>
      </c>
      <c r="E338" s="28">
        <v>0.052675</v>
      </c>
      <c r="F338" s="28">
        <v>6.642425</v>
      </c>
    </row>
    <row r="339" spans="1:6" ht="12.75">
      <c r="A339" s="30" t="s">
        <v>133</v>
      </c>
      <c r="B339" s="30">
        <v>3</v>
      </c>
      <c r="C339" s="5">
        <v>1968</v>
      </c>
      <c r="D339" s="5">
        <v>11</v>
      </c>
      <c r="E339" s="28">
        <v>0.128604</v>
      </c>
      <c r="F339" s="28">
        <v>17.168634</v>
      </c>
    </row>
    <row r="340" spans="1:6" ht="12.75">
      <c r="A340" s="30" t="s">
        <v>133</v>
      </c>
      <c r="B340" s="30">
        <v>3</v>
      </c>
      <c r="C340" s="5">
        <v>1968</v>
      </c>
      <c r="D340" s="5">
        <v>12</v>
      </c>
      <c r="E340" s="28">
        <v>0.16172</v>
      </c>
      <c r="F340" s="28">
        <v>16.49855</v>
      </c>
    </row>
    <row r="341" spans="1:6" ht="12.75">
      <c r="A341" s="30" t="s">
        <v>133</v>
      </c>
      <c r="B341" s="30">
        <v>3</v>
      </c>
      <c r="C341" s="5">
        <v>1969</v>
      </c>
      <c r="D341" s="5">
        <v>1</v>
      </c>
      <c r="E341" s="28">
        <v>0.32532</v>
      </c>
      <c r="F341" s="28">
        <v>28.389592</v>
      </c>
    </row>
    <row r="342" spans="1:6" ht="12.75">
      <c r="A342" s="30" t="s">
        <v>133</v>
      </c>
      <c r="B342" s="30">
        <v>3</v>
      </c>
      <c r="C342" s="5">
        <v>1969</v>
      </c>
      <c r="D342" s="5">
        <v>2</v>
      </c>
      <c r="E342" s="28">
        <v>0.268202</v>
      </c>
      <c r="F342" s="28">
        <v>19.843274</v>
      </c>
    </row>
    <row r="343" spans="1:6" ht="12.75">
      <c r="A343" s="30" t="s">
        <v>133</v>
      </c>
      <c r="B343" s="30">
        <v>3</v>
      </c>
      <c r="C343" s="5">
        <v>1969</v>
      </c>
      <c r="D343" s="5">
        <v>3</v>
      </c>
      <c r="E343" s="28">
        <v>0.449871</v>
      </c>
      <c r="F343" s="28">
        <v>50.464941</v>
      </c>
    </row>
    <row r="344" spans="1:6" ht="12.75">
      <c r="A344" s="30" t="s">
        <v>133</v>
      </c>
      <c r="B344" s="30">
        <v>3</v>
      </c>
      <c r="C344" s="5">
        <v>1969</v>
      </c>
      <c r="D344" s="5">
        <v>4</v>
      </c>
      <c r="E344" s="28">
        <v>0.384192</v>
      </c>
      <c r="F344" s="28">
        <v>30.351168</v>
      </c>
    </row>
    <row r="345" spans="1:6" ht="12.75">
      <c r="A345" s="30" t="s">
        <v>133</v>
      </c>
      <c r="B345" s="30">
        <v>3</v>
      </c>
      <c r="C345" s="5">
        <v>1969</v>
      </c>
      <c r="D345" s="5">
        <v>5</v>
      </c>
      <c r="E345" s="28">
        <v>0.30044</v>
      </c>
      <c r="F345" s="28">
        <v>29.27218</v>
      </c>
    </row>
    <row r="346" spans="1:6" ht="12.75">
      <c r="A346" s="30" t="s">
        <v>133</v>
      </c>
      <c r="B346" s="30">
        <v>3</v>
      </c>
      <c r="C346" s="5">
        <v>1969</v>
      </c>
      <c r="D346" s="5">
        <v>6</v>
      </c>
      <c r="E346" s="28">
        <v>0.198816</v>
      </c>
      <c r="F346" s="28">
        <v>15.172799999999999</v>
      </c>
    </row>
    <row r="347" spans="1:6" ht="12.75">
      <c r="A347" s="30" t="s">
        <v>133</v>
      </c>
      <c r="B347" s="30">
        <v>3</v>
      </c>
      <c r="C347" s="5">
        <v>1969</v>
      </c>
      <c r="D347" s="5">
        <v>7</v>
      </c>
      <c r="E347" s="28">
        <v>0.273645</v>
      </c>
      <c r="F347" s="28">
        <v>11.262012</v>
      </c>
    </row>
    <row r="348" spans="1:6" ht="12.75">
      <c r="A348" s="30" t="s">
        <v>133</v>
      </c>
      <c r="B348" s="30">
        <v>3</v>
      </c>
      <c r="C348" s="5">
        <v>1969</v>
      </c>
      <c r="D348" s="5">
        <v>8</v>
      </c>
      <c r="E348" s="28">
        <v>0.23254</v>
      </c>
      <c r="F348" s="28">
        <v>9.200279</v>
      </c>
    </row>
    <row r="349" spans="1:6" ht="12.75">
      <c r="A349" s="30" t="s">
        <v>133</v>
      </c>
      <c r="B349" s="30">
        <v>3</v>
      </c>
      <c r="C349" s="5">
        <v>1969</v>
      </c>
      <c r="D349" s="5">
        <v>9</v>
      </c>
      <c r="E349" s="28">
        <v>0.112968</v>
      </c>
      <c r="F349" s="28">
        <v>14.679564000000001</v>
      </c>
    </row>
    <row r="350" spans="1:6" ht="12.75">
      <c r="A350" s="30" t="s">
        <v>133</v>
      </c>
      <c r="B350" s="30">
        <v>3</v>
      </c>
      <c r="C350" s="5">
        <v>1969</v>
      </c>
      <c r="D350" s="5">
        <v>10</v>
      </c>
      <c r="E350" s="28">
        <v>0.050399</v>
      </c>
      <c r="F350" s="28">
        <v>2.9296290000000003</v>
      </c>
    </row>
    <row r="351" spans="1:6" ht="12.75">
      <c r="A351" s="30" t="s">
        <v>133</v>
      </c>
      <c r="B351" s="30">
        <v>3</v>
      </c>
      <c r="C351" s="5">
        <v>1969</v>
      </c>
      <c r="D351" s="5">
        <v>11</v>
      </c>
      <c r="E351" s="28">
        <v>0.043912</v>
      </c>
      <c r="F351" s="28">
        <v>6.124726</v>
      </c>
    </row>
    <row r="352" spans="1:6" ht="12.75">
      <c r="A352" s="30" t="s">
        <v>133</v>
      </c>
      <c r="B352" s="30">
        <v>3</v>
      </c>
      <c r="C352" s="5">
        <v>1969</v>
      </c>
      <c r="D352" s="5">
        <v>12</v>
      </c>
      <c r="E352" s="28">
        <v>0.1005</v>
      </c>
      <c r="F352" s="28">
        <v>12.3615</v>
      </c>
    </row>
    <row r="353" spans="1:6" ht="12.75">
      <c r="A353" s="30" t="s">
        <v>133</v>
      </c>
      <c r="B353" s="30">
        <v>3</v>
      </c>
      <c r="C353" s="5">
        <v>1970</v>
      </c>
      <c r="D353" s="5">
        <v>1</v>
      </c>
      <c r="E353" s="28">
        <v>0.529888</v>
      </c>
      <c r="F353" s="28">
        <v>46.054576</v>
      </c>
    </row>
    <row r="354" spans="1:6" ht="12.75">
      <c r="A354" s="30" t="s">
        <v>133</v>
      </c>
      <c r="B354" s="30">
        <v>3</v>
      </c>
      <c r="C354" s="5">
        <v>1970</v>
      </c>
      <c r="D354" s="5">
        <v>2</v>
      </c>
      <c r="E354" s="28">
        <v>0.30438</v>
      </c>
      <c r="F354" s="28">
        <v>29.940846</v>
      </c>
    </row>
    <row r="355" spans="1:6" ht="12.75">
      <c r="A355" s="30" t="s">
        <v>133</v>
      </c>
      <c r="B355" s="30">
        <v>3</v>
      </c>
      <c r="C355" s="5">
        <v>1970</v>
      </c>
      <c r="D355" s="5">
        <v>3</v>
      </c>
      <c r="E355" s="28">
        <v>0.325598</v>
      </c>
      <c r="F355" s="28">
        <v>20.784602</v>
      </c>
    </row>
    <row r="356" spans="1:6" ht="12.75">
      <c r="A356" s="30" t="s">
        <v>133</v>
      </c>
      <c r="B356" s="30">
        <v>3</v>
      </c>
      <c r="C356" s="5">
        <v>1970</v>
      </c>
      <c r="D356" s="5">
        <v>4</v>
      </c>
      <c r="E356" s="28">
        <v>0.327643</v>
      </c>
      <c r="F356" s="28">
        <v>17.791333</v>
      </c>
    </row>
    <row r="357" spans="1:6" ht="12.75">
      <c r="A357" s="30" t="s">
        <v>133</v>
      </c>
      <c r="B357" s="30">
        <v>3</v>
      </c>
      <c r="C357" s="5">
        <v>1970</v>
      </c>
      <c r="D357" s="5">
        <v>5</v>
      </c>
      <c r="E357" s="28">
        <v>0.324504</v>
      </c>
      <c r="F357" s="28">
        <v>24.035830999999998</v>
      </c>
    </row>
    <row r="358" spans="1:6" ht="12.75">
      <c r="A358" s="30" t="s">
        <v>133</v>
      </c>
      <c r="B358" s="30">
        <v>3</v>
      </c>
      <c r="C358" s="5">
        <v>1970</v>
      </c>
      <c r="D358" s="5">
        <v>6</v>
      </c>
      <c r="E358" s="28">
        <v>0.218109</v>
      </c>
      <c r="F358" s="28">
        <v>11.563779</v>
      </c>
    </row>
    <row r="359" spans="1:6" ht="12.75">
      <c r="A359" s="30" t="s">
        <v>133</v>
      </c>
      <c r="B359" s="30">
        <v>3</v>
      </c>
      <c r="C359" s="5">
        <v>1970</v>
      </c>
      <c r="D359" s="5">
        <v>7</v>
      </c>
      <c r="E359" s="28">
        <v>0.064032</v>
      </c>
      <c r="F359" s="28">
        <v>2.560816</v>
      </c>
    </row>
    <row r="360" spans="1:6" ht="12.75">
      <c r="A360" s="30" t="s">
        <v>133</v>
      </c>
      <c r="B360" s="30">
        <v>3</v>
      </c>
      <c r="C360" s="5">
        <v>1970</v>
      </c>
      <c r="D360" s="5">
        <v>8</v>
      </c>
      <c r="E360" s="28">
        <v>0.0235</v>
      </c>
      <c r="F360" s="28">
        <v>1.126872</v>
      </c>
    </row>
    <row r="361" spans="1:6" ht="12.75">
      <c r="A361" s="30" t="s">
        <v>133</v>
      </c>
      <c r="B361" s="30">
        <v>3</v>
      </c>
      <c r="C361" s="5">
        <v>1970</v>
      </c>
      <c r="D361" s="5">
        <v>9</v>
      </c>
      <c r="E361" s="28">
        <v>0.025432</v>
      </c>
      <c r="F361" s="28">
        <v>1.046078</v>
      </c>
    </row>
    <row r="362" spans="1:6" ht="12.75">
      <c r="A362" s="30" t="s">
        <v>133</v>
      </c>
      <c r="B362" s="30">
        <v>3</v>
      </c>
      <c r="C362" s="5">
        <v>1970</v>
      </c>
      <c r="D362" s="5">
        <v>10</v>
      </c>
      <c r="E362" s="28">
        <v>0.029792</v>
      </c>
      <c r="F362" s="28">
        <v>1.27904</v>
      </c>
    </row>
    <row r="363" spans="1:6" ht="12.75">
      <c r="A363" s="30" t="s">
        <v>133</v>
      </c>
      <c r="B363" s="30">
        <v>3</v>
      </c>
      <c r="C363" s="5">
        <v>1970</v>
      </c>
      <c r="D363" s="5">
        <v>11</v>
      </c>
      <c r="E363" s="28">
        <v>0.016996</v>
      </c>
      <c r="F363" s="28">
        <v>4.406213</v>
      </c>
    </row>
    <row r="364" spans="1:6" ht="12.75">
      <c r="A364" s="30" t="s">
        <v>133</v>
      </c>
      <c r="B364" s="30">
        <v>3</v>
      </c>
      <c r="C364" s="5">
        <v>1970</v>
      </c>
      <c r="D364" s="5">
        <v>12</v>
      </c>
      <c r="E364" s="28">
        <v>0.093456</v>
      </c>
      <c r="F364" s="28">
        <v>5.652672</v>
      </c>
    </row>
    <row r="365" spans="1:6" ht="12.75">
      <c r="A365" s="30" t="s">
        <v>133</v>
      </c>
      <c r="B365" s="30">
        <v>3</v>
      </c>
      <c r="C365" s="5">
        <v>1971</v>
      </c>
      <c r="D365" s="5">
        <v>1</v>
      </c>
      <c r="E365" s="28">
        <v>0.135432</v>
      </c>
      <c r="F365" s="28">
        <v>15.532043999999999</v>
      </c>
    </row>
    <row r="366" spans="1:6" ht="12.75">
      <c r="A366" s="30" t="s">
        <v>133</v>
      </c>
      <c r="B366" s="30">
        <v>3</v>
      </c>
      <c r="C366" s="5">
        <v>1971</v>
      </c>
      <c r="D366" s="5">
        <v>2</v>
      </c>
      <c r="E366" s="28">
        <v>0.11664</v>
      </c>
      <c r="F366" s="28">
        <v>17.017776</v>
      </c>
    </row>
    <row r="367" spans="1:6" ht="12.75">
      <c r="A367" s="30" t="s">
        <v>133</v>
      </c>
      <c r="B367" s="30">
        <v>3</v>
      </c>
      <c r="C367" s="5">
        <v>1971</v>
      </c>
      <c r="D367" s="5">
        <v>3</v>
      </c>
      <c r="E367" s="28">
        <v>0.20562</v>
      </c>
      <c r="F367" s="28">
        <v>15.266539999999999</v>
      </c>
    </row>
    <row r="368" spans="1:6" ht="12.75">
      <c r="A368" s="30" t="s">
        <v>133</v>
      </c>
      <c r="B368" s="30">
        <v>3</v>
      </c>
      <c r="C368" s="5">
        <v>1971</v>
      </c>
      <c r="D368" s="5">
        <v>4</v>
      </c>
      <c r="E368" s="28">
        <v>0.436455</v>
      </c>
      <c r="F368" s="28">
        <v>43.538445</v>
      </c>
    </row>
    <row r="369" spans="1:6" ht="12.75">
      <c r="A369" s="30" t="s">
        <v>133</v>
      </c>
      <c r="B369" s="30">
        <v>3</v>
      </c>
      <c r="C369" s="5">
        <v>1971</v>
      </c>
      <c r="D369" s="5">
        <v>5</v>
      </c>
      <c r="E369" s="28">
        <v>0.496384</v>
      </c>
      <c r="F369" s="28">
        <v>42.54166</v>
      </c>
    </row>
    <row r="370" spans="1:6" ht="12.75">
      <c r="A370" s="30" t="s">
        <v>133</v>
      </c>
      <c r="B370" s="30">
        <v>3</v>
      </c>
      <c r="C370" s="5">
        <v>1971</v>
      </c>
      <c r="D370" s="5">
        <v>6</v>
      </c>
      <c r="E370" s="28">
        <v>0.296296</v>
      </c>
      <c r="F370" s="28">
        <v>18.878769</v>
      </c>
    </row>
    <row r="371" spans="1:6" ht="12.75">
      <c r="A371" s="30" t="s">
        <v>133</v>
      </c>
      <c r="B371" s="30">
        <v>3</v>
      </c>
      <c r="C371" s="5">
        <v>1971</v>
      </c>
      <c r="D371" s="5">
        <v>7</v>
      </c>
      <c r="E371" s="28">
        <v>0.141057</v>
      </c>
      <c r="F371" s="28">
        <v>13.044414</v>
      </c>
    </row>
    <row r="372" spans="1:6" ht="12.75">
      <c r="A372" s="30" t="s">
        <v>133</v>
      </c>
      <c r="B372" s="30">
        <v>3</v>
      </c>
      <c r="C372" s="5">
        <v>1971</v>
      </c>
      <c r="D372" s="5">
        <v>8</v>
      </c>
      <c r="E372" s="28">
        <v>0.135108</v>
      </c>
      <c r="F372" s="28">
        <v>5.406264</v>
      </c>
    </row>
    <row r="373" spans="1:6" ht="12.75">
      <c r="A373" s="30" t="s">
        <v>133</v>
      </c>
      <c r="B373" s="30">
        <v>3</v>
      </c>
      <c r="C373" s="5">
        <v>1971</v>
      </c>
      <c r="D373" s="5">
        <v>9</v>
      </c>
      <c r="E373" s="28">
        <v>0.07228</v>
      </c>
      <c r="F373" s="28">
        <v>2.8943200000000004</v>
      </c>
    </row>
    <row r="374" spans="1:6" ht="12.75">
      <c r="A374" s="30" t="s">
        <v>133</v>
      </c>
      <c r="B374" s="30">
        <v>3</v>
      </c>
      <c r="C374" s="5">
        <v>1971</v>
      </c>
      <c r="D374" s="5">
        <v>10</v>
      </c>
      <c r="E374" s="28">
        <v>0.051106</v>
      </c>
      <c r="F374" s="28">
        <v>3.231822</v>
      </c>
    </row>
    <row r="375" spans="1:6" ht="12.75">
      <c r="A375" s="30" t="s">
        <v>133</v>
      </c>
      <c r="B375" s="30">
        <v>3</v>
      </c>
      <c r="C375" s="5">
        <v>1971</v>
      </c>
      <c r="D375" s="5">
        <v>11</v>
      </c>
      <c r="E375" s="28">
        <v>0.0481</v>
      </c>
      <c r="F375" s="28">
        <v>6.371326</v>
      </c>
    </row>
    <row r="376" spans="1:6" ht="12.75">
      <c r="A376" s="30" t="s">
        <v>133</v>
      </c>
      <c r="B376" s="30">
        <v>3</v>
      </c>
      <c r="C376" s="5">
        <v>1971</v>
      </c>
      <c r="D376" s="5">
        <v>12</v>
      </c>
      <c r="E376" s="28">
        <v>0.202592</v>
      </c>
      <c r="F376" s="28">
        <v>11.187364</v>
      </c>
    </row>
    <row r="377" spans="1:6" ht="12.75">
      <c r="A377" s="30" t="s">
        <v>133</v>
      </c>
      <c r="B377" s="30">
        <v>3</v>
      </c>
      <c r="C377" s="5">
        <v>1972</v>
      </c>
      <c r="D377" s="5">
        <v>1</v>
      </c>
      <c r="E377" s="28">
        <v>0.264985</v>
      </c>
      <c r="F377" s="28">
        <v>12.20807</v>
      </c>
    </row>
    <row r="378" spans="1:6" ht="12.75">
      <c r="A378" s="30" t="s">
        <v>133</v>
      </c>
      <c r="B378" s="30">
        <v>3</v>
      </c>
      <c r="C378" s="5">
        <v>1972</v>
      </c>
      <c r="D378" s="5">
        <v>2</v>
      </c>
      <c r="E378" s="28">
        <v>0.337535</v>
      </c>
      <c r="F378" s="28">
        <v>32.329716000000005</v>
      </c>
    </row>
    <row r="379" spans="1:6" ht="12.75">
      <c r="A379" s="30" t="s">
        <v>133</v>
      </c>
      <c r="B379" s="30">
        <v>3</v>
      </c>
      <c r="C379" s="5">
        <v>1972</v>
      </c>
      <c r="D379" s="5">
        <v>3</v>
      </c>
      <c r="E379" s="28">
        <v>0.220458</v>
      </c>
      <c r="F379" s="28">
        <v>29.719838</v>
      </c>
    </row>
    <row r="380" spans="1:6" ht="12.75">
      <c r="A380" s="30" t="s">
        <v>133</v>
      </c>
      <c r="B380" s="30">
        <v>3</v>
      </c>
      <c r="C380" s="5">
        <v>1972</v>
      </c>
      <c r="D380" s="5">
        <v>4</v>
      </c>
      <c r="E380" s="28">
        <v>0.497035</v>
      </c>
      <c r="F380" s="28">
        <v>37.3099</v>
      </c>
    </row>
    <row r="381" spans="1:6" ht="12.75">
      <c r="A381" s="30" t="s">
        <v>133</v>
      </c>
      <c r="B381" s="30">
        <v>3</v>
      </c>
      <c r="C381" s="5">
        <v>1972</v>
      </c>
      <c r="D381" s="5">
        <v>5</v>
      </c>
      <c r="E381" s="28">
        <v>0.38606</v>
      </c>
      <c r="F381" s="28">
        <v>22.602420000000002</v>
      </c>
    </row>
    <row r="382" spans="1:6" ht="12.75">
      <c r="A382" s="30" t="s">
        <v>133</v>
      </c>
      <c r="B382" s="30">
        <v>3</v>
      </c>
      <c r="C382" s="5">
        <v>1972</v>
      </c>
      <c r="D382" s="5">
        <v>6</v>
      </c>
      <c r="E382" s="28">
        <v>0.250536</v>
      </c>
      <c r="F382" s="28">
        <v>10.596534</v>
      </c>
    </row>
    <row r="383" spans="1:6" ht="12.75">
      <c r="A383" s="30" t="s">
        <v>133</v>
      </c>
      <c r="B383" s="30">
        <v>3</v>
      </c>
      <c r="C383" s="5">
        <v>1972</v>
      </c>
      <c r="D383" s="5">
        <v>7</v>
      </c>
      <c r="E383" s="28">
        <v>0.060615</v>
      </c>
      <c r="F383" s="28">
        <v>2.513502</v>
      </c>
    </row>
    <row r="384" spans="1:6" ht="12.75">
      <c r="A384" s="30" t="s">
        <v>133</v>
      </c>
      <c r="B384" s="30">
        <v>3</v>
      </c>
      <c r="C384" s="5">
        <v>1972</v>
      </c>
      <c r="D384" s="5">
        <v>8</v>
      </c>
      <c r="E384" s="28">
        <v>0.026368</v>
      </c>
      <c r="F384" s="28">
        <v>1.162252</v>
      </c>
    </row>
    <row r="385" spans="1:6" ht="12.75">
      <c r="A385" s="30" t="s">
        <v>133</v>
      </c>
      <c r="B385" s="30">
        <v>3</v>
      </c>
      <c r="C385" s="5">
        <v>1972</v>
      </c>
      <c r="D385" s="5">
        <v>9</v>
      </c>
      <c r="E385" s="28">
        <v>0.032724</v>
      </c>
      <c r="F385" s="28">
        <v>1.821636</v>
      </c>
    </row>
    <row r="386" spans="1:6" ht="12.75">
      <c r="A386" s="30" t="s">
        <v>133</v>
      </c>
      <c r="B386" s="30">
        <v>3</v>
      </c>
      <c r="C386" s="5">
        <v>1972</v>
      </c>
      <c r="D386" s="5">
        <v>10</v>
      </c>
      <c r="E386" s="28">
        <v>0.064027</v>
      </c>
      <c r="F386" s="28">
        <v>8.548349</v>
      </c>
    </row>
    <row r="387" spans="1:6" ht="12.75">
      <c r="A387" s="30" t="s">
        <v>133</v>
      </c>
      <c r="B387" s="30">
        <v>3</v>
      </c>
      <c r="C387" s="5">
        <v>1972</v>
      </c>
      <c r="D387" s="5">
        <v>11</v>
      </c>
      <c r="E387" s="28">
        <v>0.17604</v>
      </c>
      <c r="F387" s="28">
        <v>17.143362</v>
      </c>
    </row>
    <row r="388" spans="1:6" ht="12.75">
      <c r="A388" s="30" t="s">
        <v>133</v>
      </c>
      <c r="B388" s="30">
        <v>3</v>
      </c>
      <c r="C388" s="5">
        <v>1972</v>
      </c>
      <c r="D388" s="5">
        <v>12</v>
      </c>
      <c r="E388" s="28">
        <v>0.346024</v>
      </c>
      <c r="F388" s="28">
        <v>22.786148</v>
      </c>
    </row>
    <row r="389" spans="1:6" ht="12.75">
      <c r="A389" s="30" t="s">
        <v>133</v>
      </c>
      <c r="B389" s="30">
        <v>3</v>
      </c>
      <c r="C389" s="5">
        <v>1973</v>
      </c>
      <c r="D389" s="5">
        <v>1</v>
      </c>
      <c r="E389" s="28">
        <v>0.37587</v>
      </c>
      <c r="F389" s="28">
        <v>22.44165</v>
      </c>
    </row>
    <row r="390" spans="1:6" ht="12.75">
      <c r="A390" s="30" t="s">
        <v>133</v>
      </c>
      <c r="B390" s="30">
        <v>3</v>
      </c>
      <c r="C390" s="5">
        <v>1973</v>
      </c>
      <c r="D390" s="5">
        <v>2</v>
      </c>
      <c r="E390" s="28">
        <v>0.399852</v>
      </c>
      <c r="F390" s="28">
        <v>24.79542</v>
      </c>
    </row>
    <row r="391" spans="1:6" ht="12.75">
      <c r="A391" s="30" t="s">
        <v>133</v>
      </c>
      <c r="B391" s="30">
        <v>3</v>
      </c>
      <c r="C391" s="5">
        <v>1973</v>
      </c>
      <c r="D391" s="5">
        <v>3</v>
      </c>
      <c r="E391" s="28">
        <v>0.510414</v>
      </c>
      <c r="F391" s="28">
        <v>28.672638</v>
      </c>
    </row>
    <row r="392" spans="1:6" ht="12.75">
      <c r="A392" s="30" t="s">
        <v>133</v>
      </c>
      <c r="B392" s="30">
        <v>3</v>
      </c>
      <c r="C392" s="5">
        <v>1973</v>
      </c>
      <c r="D392" s="5">
        <v>4</v>
      </c>
      <c r="E392" s="28">
        <v>0.36635</v>
      </c>
      <c r="F392" s="28">
        <v>23.743789999999997</v>
      </c>
    </row>
    <row r="393" spans="1:6" ht="12.75">
      <c r="A393" s="30" t="s">
        <v>133</v>
      </c>
      <c r="B393" s="30">
        <v>3</v>
      </c>
      <c r="C393" s="5">
        <v>1973</v>
      </c>
      <c r="D393" s="5">
        <v>5</v>
      </c>
      <c r="E393" s="28">
        <v>0.455914</v>
      </c>
      <c r="F393" s="28">
        <v>40.32223</v>
      </c>
    </row>
    <row r="394" spans="1:6" ht="12.75">
      <c r="A394" s="30" t="s">
        <v>133</v>
      </c>
      <c r="B394" s="30">
        <v>3</v>
      </c>
      <c r="C394" s="5">
        <v>1973</v>
      </c>
      <c r="D394" s="5">
        <v>6</v>
      </c>
      <c r="E394" s="28">
        <v>0.391482</v>
      </c>
      <c r="F394" s="28">
        <v>17.365023</v>
      </c>
    </row>
    <row r="395" spans="1:6" ht="12.75">
      <c r="A395" s="30" t="s">
        <v>133</v>
      </c>
      <c r="B395" s="30">
        <v>3</v>
      </c>
      <c r="C395" s="5">
        <v>1973</v>
      </c>
      <c r="D395" s="5">
        <v>7</v>
      </c>
      <c r="E395" s="28">
        <v>0.147322</v>
      </c>
      <c r="F395" s="28">
        <v>7.263346</v>
      </c>
    </row>
    <row r="396" spans="1:6" ht="12.75">
      <c r="A396" s="30" t="s">
        <v>133</v>
      </c>
      <c r="B396" s="30">
        <v>3</v>
      </c>
      <c r="C396" s="5">
        <v>1973</v>
      </c>
      <c r="D396" s="5">
        <v>8</v>
      </c>
      <c r="E396" s="28">
        <v>0.05481</v>
      </c>
      <c r="F396" s="28">
        <v>2.28984</v>
      </c>
    </row>
    <row r="397" spans="1:6" ht="12.75">
      <c r="A397" s="30" t="s">
        <v>133</v>
      </c>
      <c r="B397" s="30">
        <v>3</v>
      </c>
      <c r="C397" s="5">
        <v>1973</v>
      </c>
      <c r="D397" s="5">
        <v>9</v>
      </c>
      <c r="E397" s="28">
        <v>0.051205</v>
      </c>
      <c r="F397" s="28">
        <v>2.17987</v>
      </c>
    </row>
    <row r="398" spans="1:6" ht="12.75">
      <c r="A398" s="30" t="s">
        <v>133</v>
      </c>
      <c r="B398" s="30">
        <v>3</v>
      </c>
      <c r="C398" s="5">
        <v>1973</v>
      </c>
      <c r="D398" s="5">
        <v>10</v>
      </c>
      <c r="E398" s="28">
        <v>0.070692</v>
      </c>
      <c r="F398" s="28">
        <v>10.090872</v>
      </c>
    </row>
    <row r="399" spans="1:6" ht="12.75">
      <c r="A399" s="30" t="s">
        <v>133</v>
      </c>
      <c r="B399" s="30">
        <v>3</v>
      </c>
      <c r="C399" s="5">
        <v>1973</v>
      </c>
      <c r="D399" s="5">
        <v>11</v>
      </c>
      <c r="E399" s="28">
        <v>0.131856</v>
      </c>
      <c r="F399" s="28">
        <v>6.290495999999999</v>
      </c>
    </row>
    <row r="400" spans="1:6" ht="12.75">
      <c r="A400" s="30" t="s">
        <v>133</v>
      </c>
      <c r="B400" s="30">
        <v>3</v>
      </c>
      <c r="C400" s="5">
        <v>1973</v>
      </c>
      <c r="D400" s="5">
        <v>12</v>
      </c>
      <c r="E400" s="28">
        <v>0.085644</v>
      </c>
      <c r="F400" s="28">
        <v>6.212484</v>
      </c>
    </row>
    <row r="401" spans="1:6" ht="12.75">
      <c r="A401" s="30" t="s">
        <v>133</v>
      </c>
      <c r="B401" s="30">
        <v>3</v>
      </c>
      <c r="C401" s="5">
        <v>1974</v>
      </c>
      <c r="D401" s="5">
        <v>1</v>
      </c>
      <c r="E401" s="28">
        <v>0.333418</v>
      </c>
      <c r="F401" s="28">
        <v>39.26529</v>
      </c>
    </row>
    <row r="402" spans="1:6" ht="12.75">
      <c r="A402" s="30" t="s">
        <v>133</v>
      </c>
      <c r="B402" s="30">
        <v>3</v>
      </c>
      <c r="C402" s="5">
        <v>1974</v>
      </c>
      <c r="D402" s="5">
        <v>2</v>
      </c>
      <c r="E402" s="28">
        <v>0.366656</v>
      </c>
      <c r="F402" s="28">
        <v>31.755847000000003</v>
      </c>
    </row>
    <row r="403" spans="1:6" ht="12.75">
      <c r="A403" s="30" t="s">
        <v>133</v>
      </c>
      <c r="B403" s="30">
        <v>3</v>
      </c>
      <c r="C403" s="5">
        <v>1974</v>
      </c>
      <c r="D403" s="5">
        <v>3</v>
      </c>
      <c r="E403" s="28">
        <v>0.37436</v>
      </c>
      <c r="F403" s="28">
        <v>38.27831</v>
      </c>
    </row>
    <row r="404" spans="1:6" ht="12.75">
      <c r="A404" s="30" t="s">
        <v>133</v>
      </c>
      <c r="B404" s="30">
        <v>3</v>
      </c>
      <c r="C404" s="5">
        <v>1974</v>
      </c>
      <c r="D404" s="5">
        <v>4</v>
      </c>
      <c r="E404" s="28">
        <v>0.53704</v>
      </c>
      <c r="F404" s="28">
        <v>25.811485</v>
      </c>
    </row>
    <row r="405" spans="1:6" ht="12.75">
      <c r="A405" s="30" t="s">
        <v>133</v>
      </c>
      <c r="B405" s="30">
        <v>3</v>
      </c>
      <c r="C405" s="5">
        <v>1974</v>
      </c>
      <c r="D405" s="5">
        <v>5</v>
      </c>
      <c r="E405" s="28">
        <v>0.303576</v>
      </c>
      <c r="F405" s="28">
        <v>15.58746</v>
      </c>
    </row>
    <row r="406" spans="1:6" ht="12.75">
      <c r="A406" s="30" t="s">
        <v>133</v>
      </c>
      <c r="B406" s="30">
        <v>3</v>
      </c>
      <c r="C406" s="5">
        <v>1974</v>
      </c>
      <c r="D406" s="5">
        <v>6</v>
      </c>
      <c r="E406" s="28">
        <v>0.125799</v>
      </c>
      <c r="F406" s="28">
        <v>13.383248</v>
      </c>
    </row>
    <row r="407" spans="1:6" ht="12.75">
      <c r="A407" s="30" t="s">
        <v>133</v>
      </c>
      <c r="B407" s="30">
        <v>3</v>
      </c>
      <c r="C407" s="5">
        <v>1974</v>
      </c>
      <c r="D407" s="5">
        <v>7</v>
      </c>
      <c r="E407" s="28">
        <v>0.256038</v>
      </c>
      <c r="F407" s="28">
        <v>10.16784</v>
      </c>
    </row>
    <row r="408" spans="1:6" ht="12.75">
      <c r="A408" s="30" t="s">
        <v>133</v>
      </c>
      <c r="B408" s="30">
        <v>3</v>
      </c>
      <c r="C408" s="5">
        <v>1974</v>
      </c>
      <c r="D408" s="5">
        <v>8</v>
      </c>
      <c r="E408" s="28">
        <v>0.04508</v>
      </c>
      <c r="F408" s="28">
        <v>1.784524</v>
      </c>
    </row>
    <row r="409" spans="1:6" ht="12.75">
      <c r="A409" s="30" t="s">
        <v>133</v>
      </c>
      <c r="B409" s="30">
        <v>3</v>
      </c>
      <c r="C409" s="5">
        <v>1974</v>
      </c>
      <c r="D409" s="5">
        <v>9</v>
      </c>
      <c r="E409" s="28">
        <v>0.057951</v>
      </c>
      <c r="F409" s="28">
        <v>2.385297</v>
      </c>
    </row>
    <row r="410" spans="1:6" ht="12.75">
      <c r="A410" s="30" t="s">
        <v>133</v>
      </c>
      <c r="B410" s="30">
        <v>3</v>
      </c>
      <c r="C410" s="5">
        <v>1974</v>
      </c>
      <c r="D410" s="5">
        <v>10</v>
      </c>
      <c r="E410" s="28">
        <v>0.05075</v>
      </c>
      <c r="F410" s="28">
        <v>2.432346</v>
      </c>
    </row>
    <row r="411" spans="1:6" ht="12.75">
      <c r="A411" s="30" t="s">
        <v>133</v>
      </c>
      <c r="B411" s="30">
        <v>3</v>
      </c>
      <c r="C411" s="5">
        <v>1974</v>
      </c>
      <c r="D411" s="5">
        <v>11</v>
      </c>
      <c r="E411" s="28">
        <v>0.074214</v>
      </c>
      <c r="F411" s="28">
        <v>13.563585</v>
      </c>
    </row>
    <row r="412" spans="1:6" ht="12.75">
      <c r="A412" s="30" t="s">
        <v>133</v>
      </c>
      <c r="B412" s="30">
        <v>3</v>
      </c>
      <c r="C412" s="5">
        <v>1974</v>
      </c>
      <c r="D412" s="5">
        <v>12</v>
      </c>
      <c r="E412" s="28">
        <v>0.156672</v>
      </c>
      <c r="F412" s="28">
        <v>6.441984</v>
      </c>
    </row>
    <row r="413" spans="1:6" ht="12.75">
      <c r="A413" s="30" t="s">
        <v>133</v>
      </c>
      <c r="B413" s="30">
        <v>3</v>
      </c>
      <c r="C413" s="5">
        <v>1975</v>
      </c>
      <c r="D413" s="5">
        <v>1</v>
      </c>
      <c r="E413" s="28">
        <v>0.098226</v>
      </c>
      <c r="F413" s="28">
        <v>20.266334999999998</v>
      </c>
    </row>
    <row r="414" spans="1:6" ht="12.75">
      <c r="A414" s="30" t="s">
        <v>133</v>
      </c>
      <c r="B414" s="30">
        <v>3</v>
      </c>
      <c r="C414" s="5">
        <v>1975</v>
      </c>
      <c r="D414" s="5">
        <v>2</v>
      </c>
      <c r="E414" s="28">
        <v>0.260576</v>
      </c>
      <c r="F414" s="28">
        <v>22.424864</v>
      </c>
    </row>
    <row r="415" spans="1:6" ht="12.75">
      <c r="A415" s="30" t="s">
        <v>133</v>
      </c>
      <c r="B415" s="30">
        <v>3</v>
      </c>
      <c r="C415" s="5">
        <v>1975</v>
      </c>
      <c r="D415" s="5">
        <v>3</v>
      </c>
      <c r="E415" s="28">
        <v>0.324843</v>
      </c>
      <c r="F415" s="28">
        <v>31.948594</v>
      </c>
    </row>
    <row r="416" spans="1:6" ht="12.75">
      <c r="A416" s="30" t="s">
        <v>133</v>
      </c>
      <c r="B416" s="30">
        <v>3</v>
      </c>
      <c r="C416" s="5">
        <v>1975</v>
      </c>
      <c r="D416" s="5">
        <v>4</v>
      </c>
      <c r="E416" s="28">
        <v>0.327666</v>
      </c>
      <c r="F416" s="28">
        <v>20.203818</v>
      </c>
    </row>
    <row r="417" spans="1:6" ht="12.75">
      <c r="A417" s="30" t="s">
        <v>133</v>
      </c>
      <c r="B417" s="30">
        <v>3</v>
      </c>
      <c r="C417" s="5">
        <v>1975</v>
      </c>
      <c r="D417" s="5">
        <v>5</v>
      </c>
      <c r="E417" s="28">
        <v>0.215292</v>
      </c>
      <c r="F417" s="28">
        <v>14.075996</v>
      </c>
    </row>
    <row r="418" spans="1:6" ht="12.75">
      <c r="A418" s="30" t="s">
        <v>133</v>
      </c>
      <c r="B418" s="30">
        <v>3</v>
      </c>
      <c r="C418" s="5">
        <v>1975</v>
      </c>
      <c r="D418" s="5">
        <v>6</v>
      </c>
      <c r="E418" s="28">
        <v>0.213231</v>
      </c>
      <c r="F418" s="28">
        <v>11.245534</v>
      </c>
    </row>
    <row r="419" spans="1:6" ht="12.75">
      <c r="A419" s="30" t="s">
        <v>133</v>
      </c>
      <c r="B419" s="30">
        <v>3</v>
      </c>
      <c r="C419" s="5">
        <v>1975</v>
      </c>
      <c r="D419" s="5">
        <v>7</v>
      </c>
      <c r="E419" s="28">
        <v>0.11228</v>
      </c>
      <c r="F419" s="28">
        <v>4.432653999999999</v>
      </c>
    </row>
    <row r="420" spans="1:6" ht="12.75">
      <c r="A420" s="30" t="s">
        <v>133</v>
      </c>
      <c r="B420" s="30">
        <v>3</v>
      </c>
      <c r="C420" s="5">
        <v>1975</v>
      </c>
      <c r="D420" s="5">
        <v>8</v>
      </c>
      <c r="E420" s="28">
        <v>0.017415</v>
      </c>
      <c r="F420" s="28">
        <v>0.7855650000000001</v>
      </c>
    </row>
    <row r="421" spans="1:6" ht="12.75">
      <c r="A421" s="30" t="s">
        <v>133</v>
      </c>
      <c r="B421" s="30">
        <v>3</v>
      </c>
      <c r="C421" s="5">
        <v>1975</v>
      </c>
      <c r="D421" s="5">
        <v>9</v>
      </c>
      <c r="E421" s="28">
        <v>0.017917</v>
      </c>
      <c r="F421" s="28">
        <v>2.823894</v>
      </c>
    </row>
    <row r="422" spans="1:6" ht="12.75">
      <c r="A422" s="30" t="s">
        <v>133</v>
      </c>
      <c r="B422" s="30">
        <v>3</v>
      </c>
      <c r="C422" s="5">
        <v>1975</v>
      </c>
      <c r="D422" s="5">
        <v>10</v>
      </c>
      <c r="E422" s="28">
        <v>0.108024</v>
      </c>
      <c r="F422" s="28">
        <v>14.353689</v>
      </c>
    </row>
    <row r="423" spans="1:6" ht="12.75">
      <c r="A423" s="30" t="s">
        <v>133</v>
      </c>
      <c r="B423" s="30">
        <v>3</v>
      </c>
      <c r="C423" s="5">
        <v>1975</v>
      </c>
      <c r="D423" s="5">
        <v>11</v>
      </c>
      <c r="E423" s="28">
        <v>0.127792</v>
      </c>
      <c r="F423" s="28">
        <v>17.976944</v>
      </c>
    </row>
    <row r="424" spans="1:6" ht="12.75">
      <c r="A424" s="30" t="s">
        <v>133</v>
      </c>
      <c r="B424" s="30">
        <v>3</v>
      </c>
      <c r="C424" s="5">
        <v>1975</v>
      </c>
      <c r="D424" s="5">
        <v>12</v>
      </c>
      <c r="E424" s="28">
        <v>0.36396</v>
      </c>
      <c r="F424" s="28">
        <v>15.324064</v>
      </c>
    </row>
    <row r="425" spans="1:6" ht="12.75">
      <c r="A425" s="30" t="s">
        <v>133</v>
      </c>
      <c r="B425" s="30">
        <v>3</v>
      </c>
      <c r="C425" s="5">
        <v>1976</v>
      </c>
      <c r="D425" s="5">
        <v>1</v>
      </c>
      <c r="E425" s="28">
        <v>0.103558</v>
      </c>
      <c r="F425" s="28">
        <v>6.439942</v>
      </c>
    </row>
    <row r="426" spans="1:6" ht="12.75">
      <c r="A426" s="30" t="s">
        <v>133</v>
      </c>
      <c r="B426" s="30">
        <v>3</v>
      </c>
      <c r="C426" s="5">
        <v>1976</v>
      </c>
      <c r="D426" s="5">
        <v>2</v>
      </c>
      <c r="E426" s="28">
        <v>0.249991</v>
      </c>
      <c r="F426" s="28">
        <v>18.583838</v>
      </c>
    </row>
    <row r="427" spans="1:6" ht="12.75">
      <c r="A427" s="30" t="s">
        <v>133</v>
      </c>
      <c r="B427" s="30">
        <v>3</v>
      </c>
      <c r="C427" s="5">
        <v>1976</v>
      </c>
      <c r="D427" s="5">
        <v>3</v>
      </c>
      <c r="E427" s="28">
        <v>0.32691</v>
      </c>
      <c r="F427" s="28">
        <v>22.106808</v>
      </c>
    </row>
    <row r="428" spans="1:6" ht="12.75">
      <c r="A428" s="30" t="s">
        <v>133</v>
      </c>
      <c r="B428" s="30">
        <v>3</v>
      </c>
      <c r="C428" s="5">
        <v>1976</v>
      </c>
      <c r="D428" s="5">
        <v>4</v>
      </c>
      <c r="E428" s="28">
        <v>0.262872</v>
      </c>
      <c r="F428" s="28">
        <v>18.433898999999997</v>
      </c>
    </row>
    <row r="429" spans="1:6" ht="12.75">
      <c r="A429" s="30" t="s">
        <v>133</v>
      </c>
      <c r="B429" s="30">
        <v>3</v>
      </c>
      <c r="C429" s="5">
        <v>1976</v>
      </c>
      <c r="D429" s="5">
        <v>5</v>
      </c>
      <c r="E429" s="28">
        <v>0.259335</v>
      </c>
      <c r="F429" s="28">
        <v>10.43103</v>
      </c>
    </row>
    <row r="430" spans="1:6" ht="12.75">
      <c r="A430" s="30" t="s">
        <v>133</v>
      </c>
      <c r="B430" s="30">
        <v>3</v>
      </c>
      <c r="C430" s="5">
        <v>1976</v>
      </c>
      <c r="D430" s="5">
        <v>6</v>
      </c>
      <c r="E430" s="28">
        <v>0.099918</v>
      </c>
      <c r="F430" s="28">
        <v>4.414631</v>
      </c>
    </row>
    <row r="431" spans="1:6" ht="12.75">
      <c r="A431" s="30" t="s">
        <v>133</v>
      </c>
      <c r="B431" s="30">
        <v>3</v>
      </c>
      <c r="C431" s="5">
        <v>1976</v>
      </c>
      <c r="D431" s="5">
        <v>7</v>
      </c>
      <c r="E431" s="28">
        <v>0.072963</v>
      </c>
      <c r="F431" s="28">
        <v>4.172893999999999</v>
      </c>
    </row>
    <row r="432" spans="1:6" ht="12.75">
      <c r="A432" s="30" t="s">
        <v>133</v>
      </c>
      <c r="B432" s="30">
        <v>3</v>
      </c>
      <c r="C432" s="5">
        <v>1976</v>
      </c>
      <c r="D432" s="5">
        <v>8</v>
      </c>
      <c r="E432" s="28">
        <v>0.015288</v>
      </c>
      <c r="F432" s="28">
        <v>1.166438</v>
      </c>
    </row>
    <row r="433" spans="1:6" ht="12.75">
      <c r="A433" s="30" t="s">
        <v>133</v>
      </c>
      <c r="B433" s="30">
        <v>3</v>
      </c>
      <c r="C433" s="5">
        <v>1976</v>
      </c>
      <c r="D433" s="5">
        <v>9</v>
      </c>
      <c r="E433" s="28">
        <v>0.034362</v>
      </c>
      <c r="F433" s="28">
        <v>2.785392</v>
      </c>
    </row>
    <row r="434" spans="1:6" ht="12.75">
      <c r="A434" s="30" t="s">
        <v>133</v>
      </c>
      <c r="B434" s="30">
        <v>3</v>
      </c>
      <c r="C434" s="5">
        <v>1976</v>
      </c>
      <c r="D434" s="5">
        <v>10</v>
      </c>
      <c r="E434" s="28">
        <v>0.05131</v>
      </c>
      <c r="F434" s="28">
        <v>9.713716</v>
      </c>
    </row>
    <row r="435" spans="1:6" ht="12.75">
      <c r="A435" s="30" t="s">
        <v>133</v>
      </c>
      <c r="B435" s="30">
        <v>3</v>
      </c>
      <c r="C435" s="5">
        <v>1976</v>
      </c>
      <c r="D435" s="5">
        <v>11</v>
      </c>
      <c r="E435" s="28">
        <v>0.17508</v>
      </c>
      <c r="F435" s="28">
        <v>28.021554000000002</v>
      </c>
    </row>
    <row r="436" spans="1:6" ht="12.75">
      <c r="A436" s="30" t="s">
        <v>133</v>
      </c>
      <c r="B436" s="30">
        <v>3</v>
      </c>
      <c r="C436" s="5">
        <v>1976</v>
      </c>
      <c r="D436" s="5">
        <v>12</v>
      </c>
      <c r="E436" s="28">
        <v>0.434196</v>
      </c>
      <c r="F436" s="28">
        <v>39.029396</v>
      </c>
    </row>
    <row r="437" spans="1:6" ht="12.75">
      <c r="A437" s="30" t="s">
        <v>133</v>
      </c>
      <c r="B437" s="30">
        <v>3</v>
      </c>
      <c r="C437" s="5">
        <v>1977</v>
      </c>
      <c r="D437" s="5">
        <v>1</v>
      </c>
      <c r="E437" s="28">
        <v>0.363341</v>
      </c>
      <c r="F437" s="28">
        <v>31.816741</v>
      </c>
    </row>
    <row r="438" spans="1:6" ht="12.75">
      <c r="A438" s="30" t="s">
        <v>133</v>
      </c>
      <c r="B438" s="30">
        <v>3</v>
      </c>
      <c r="C438" s="5">
        <v>1977</v>
      </c>
      <c r="D438" s="5">
        <v>2</v>
      </c>
      <c r="E438" s="28">
        <v>0.536552</v>
      </c>
      <c r="F438" s="28">
        <v>66.007312</v>
      </c>
    </row>
    <row r="439" spans="1:6" ht="12.75">
      <c r="A439" s="30" t="s">
        <v>133</v>
      </c>
      <c r="B439" s="30">
        <v>3</v>
      </c>
      <c r="C439" s="5">
        <v>1977</v>
      </c>
      <c r="D439" s="5">
        <v>3</v>
      </c>
      <c r="E439" s="28">
        <v>0.402783</v>
      </c>
      <c r="F439" s="28">
        <v>30.86112</v>
      </c>
    </row>
    <row r="440" spans="1:6" ht="12.75">
      <c r="A440" s="30" t="s">
        <v>133</v>
      </c>
      <c r="B440" s="30">
        <v>3</v>
      </c>
      <c r="C440" s="5">
        <v>1977</v>
      </c>
      <c r="D440" s="5">
        <v>4</v>
      </c>
      <c r="E440" s="28">
        <v>0.340367</v>
      </c>
      <c r="F440" s="28">
        <v>16.566648</v>
      </c>
    </row>
    <row r="441" spans="1:6" ht="12.75">
      <c r="A441" s="30" t="s">
        <v>133</v>
      </c>
      <c r="B441" s="30">
        <v>3</v>
      </c>
      <c r="C441" s="5">
        <v>1977</v>
      </c>
      <c r="D441" s="5">
        <v>5</v>
      </c>
      <c r="E441" s="28">
        <v>0.139427</v>
      </c>
      <c r="F441" s="28">
        <v>11.790946</v>
      </c>
    </row>
    <row r="442" spans="1:6" ht="12.75">
      <c r="A442" s="30" t="s">
        <v>133</v>
      </c>
      <c r="B442" s="30">
        <v>3</v>
      </c>
      <c r="C442" s="5">
        <v>1977</v>
      </c>
      <c r="D442" s="5">
        <v>6</v>
      </c>
      <c r="E442" s="28">
        <v>0.273528</v>
      </c>
      <c r="F442" s="28">
        <v>18.499296</v>
      </c>
    </row>
    <row r="443" spans="1:6" ht="12.75">
      <c r="A443" s="30" t="s">
        <v>133</v>
      </c>
      <c r="B443" s="30">
        <v>3</v>
      </c>
      <c r="C443" s="5">
        <v>1977</v>
      </c>
      <c r="D443" s="5">
        <v>7</v>
      </c>
      <c r="E443" s="28">
        <v>0.102078</v>
      </c>
      <c r="F443" s="28">
        <v>6.183423</v>
      </c>
    </row>
    <row r="444" spans="1:6" ht="12.75">
      <c r="A444" s="30" t="s">
        <v>133</v>
      </c>
      <c r="B444" s="30">
        <v>3</v>
      </c>
      <c r="C444" s="5">
        <v>1977</v>
      </c>
      <c r="D444" s="5">
        <v>8</v>
      </c>
      <c r="E444" s="28">
        <v>0.04587</v>
      </c>
      <c r="F444" s="28">
        <v>2.634606</v>
      </c>
    </row>
    <row r="445" spans="1:6" ht="12.75">
      <c r="A445" s="30" t="s">
        <v>133</v>
      </c>
      <c r="B445" s="30">
        <v>3</v>
      </c>
      <c r="C445" s="5">
        <v>1977</v>
      </c>
      <c r="D445" s="5">
        <v>9</v>
      </c>
      <c r="E445" s="28">
        <v>0.041648</v>
      </c>
      <c r="F445" s="28">
        <v>1.710912</v>
      </c>
    </row>
    <row r="446" spans="1:6" ht="12.75">
      <c r="A446" s="30" t="s">
        <v>133</v>
      </c>
      <c r="B446" s="30">
        <v>3</v>
      </c>
      <c r="C446" s="5">
        <v>1977</v>
      </c>
      <c r="D446" s="5">
        <v>10</v>
      </c>
      <c r="E446" s="28">
        <v>0.04773</v>
      </c>
      <c r="F446" s="28">
        <v>7.4714100000000006</v>
      </c>
    </row>
    <row r="447" spans="1:6" ht="12.75">
      <c r="A447" s="30" t="s">
        <v>133</v>
      </c>
      <c r="B447" s="30">
        <v>3</v>
      </c>
      <c r="C447" s="5">
        <v>1977</v>
      </c>
      <c r="D447" s="5">
        <v>11</v>
      </c>
      <c r="E447" s="28">
        <v>0.089216</v>
      </c>
      <c r="F447" s="28">
        <v>3.602096</v>
      </c>
    </row>
    <row r="448" spans="1:6" ht="12.75">
      <c r="A448" s="30" t="s">
        <v>133</v>
      </c>
      <c r="B448" s="30">
        <v>3</v>
      </c>
      <c r="C448" s="5">
        <v>1977</v>
      </c>
      <c r="D448" s="5">
        <v>12</v>
      </c>
      <c r="E448" s="28">
        <v>0.4057</v>
      </c>
      <c r="F448" s="28">
        <v>42.647184</v>
      </c>
    </row>
    <row r="449" spans="1:6" ht="12.75">
      <c r="A449" s="30" t="s">
        <v>133</v>
      </c>
      <c r="B449" s="30">
        <v>3</v>
      </c>
      <c r="C449" s="5">
        <v>1978</v>
      </c>
      <c r="D449" s="5">
        <v>1</v>
      </c>
      <c r="E449" s="28">
        <v>0.226008</v>
      </c>
      <c r="F449" s="28">
        <v>35.58312</v>
      </c>
    </row>
    <row r="450" spans="1:6" ht="12.75">
      <c r="A450" s="30" t="s">
        <v>133</v>
      </c>
      <c r="B450" s="30">
        <v>3</v>
      </c>
      <c r="C450" s="5">
        <v>1978</v>
      </c>
      <c r="D450" s="5">
        <v>2</v>
      </c>
      <c r="E450" s="28">
        <v>0.713151</v>
      </c>
      <c r="F450" s="28">
        <v>66.065841</v>
      </c>
    </row>
    <row r="451" spans="1:6" ht="12.75">
      <c r="A451" s="30" t="s">
        <v>133</v>
      </c>
      <c r="B451" s="30">
        <v>3</v>
      </c>
      <c r="C451" s="5">
        <v>1978</v>
      </c>
      <c r="D451" s="5">
        <v>3</v>
      </c>
      <c r="E451" s="28">
        <v>0.639426</v>
      </c>
      <c r="F451" s="28">
        <v>41.068956</v>
      </c>
    </row>
    <row r="452" spans="1:6" ht="12.75">
      <c r="A452" s="30" t="s">
        <v>133</v>
      </c>
      <c r="B452" s="30">
        <v>3</v>
      </c>
      <c r="C452" s="5">
        <v>1978</v>
      </c>
      <c r="D452" s="5">
        <v>4</v>
      </c>
      <c r="E452" s="28">
        <v>0.197604</v>
      </c>
      <c r="F452" s="28">
        <v>16.6167</v>
      </c>
    </row>
    <row r="453" spans="1:6" ht="12.75">
      <c r="A453" s="30" t="s">
        <v>133</v>
      </c>
      <c r="B453" s="30">
        <v>3</v>
      </c>
      <c r="C453" s="5">
        <v>1978</v>
      </c>
      <c r="D453" s="5">
        <v>5</v>
      </c>
      <c r="E453" s="28">
        <v>0.287356</v>
      </c>
      <c r="F453" s="28">
        <v>22.57257</v>
      </c>
    </row>
    <row r="454" spans="1:6" ht="12.75">
      <c r="A454" s="30" t="s">
        <v>133</v>
      </c>
      <c r="B454" s="30">
        <v>3</v>
      </c>
      <c r="C454" s="5">
        <v>1978</v>
      </c>
      <c r="D454" s="5">
        <v>6</v>
      </c>
      <c r="E454" s="28">
        <v>0.10773</v>
      </c>
      <c r="F454" s="28">
        <v>7.4537189999999995</v>
      </c>
    </row>
    <row r="455" spans="1:6" ht="12.75">
      <c r="A455" s="30" t="s">
        <v>133</v>
      </c>
      <c r="B455" s="30">
        <v>3</v>
      </c>
      <c r="C455" s="5">
        <v>1978</v>
      </c>
      <c r="D455" s="5">
        <v>7</v>
      </c>
      <c r="E455" s="28">
        <v>0.041422</v>
      </c>
      <c r="F455" s="28">
        <v>1.642576</v>
      </c>
    </row>
    <row r="456" spans="1:6" ht="12.75">
      <c r="A456" s="30" t="s">
        <v>133</v>
      </c>
      <c r="B456" s="30">
        <v>3</v>
      </c>
      <c r="C456" s="5">
        <v>1978</v>
      </c>
      <c r="D456" s="5">
        <v>8</v>
      </c>
      <c r="E456" s="28">
        <v>0.00882</v>
      </c>
      <c r="F456" s="28">
        <v>0.34876799999999997</v>
      </c>
    </row>
    <row r="457" spans="1:6" ht="12.75">
      <c r="A457" s="30" t="s">
        <v>133</v>
      </c>
      <c r="B457" s="30">
        <v>3</v>
      </c>
      <c r="C457" s="5">
        <v>1978</v>
      </c>
      <c r="D457" s="5">
        <v>9</v>
      </c>
      <c r="E457" s="28">
        <v>0.00897</v>
      </c>
      <c r="F457" s="28">
        <v>0.363155</v>
      </c>
    </row>
    <row r="458" spans="1:6" ht="12.75">
      <c r="A458" s="30" t="s">
        <v>133</v>
      </c>
      <c r="B458" s="30">
        <v>3</v>
      </c>
      <c r="C458" s="5">
        <v>1978</v>
      </c>
      <c r="D458" s="5">
        <v>10</v>
      </c>
      <c r="E458" s="28">
        <v>0.0086</v>
      </c>
      <c r="F458" s="28">
        <v>0.6431</v>
      </c>
    </row>
    <row r="459" spans="1:6" ht="12.75">
      <c r="A459" s="30" t="s">
        <v>133</v>
      </c>
      <c r="B459" s="30">
        <v>3</v>
      </c>
      <c r="C459" s="5">
        <v>1978</v>
      </c>
      <c r="D459" s="5">
        <v>11</v>
      </c>
      <c r="E459" s="28">
        <v>0.019875</v>
      </c>
      <c r="F459" s="28">
        <v>2.332125</v>
      </c>
    </row>
    <row r="460" spans="1:6" ht="12.75">
      <c r="A460" s="30" t="s">
        <v>133</v>
      </c>
      <c r="B460" s="30">
        <v>3</v>
      </c>
      <c r="C460" s="5">
        <v>1978</v>
      </c>
      <c r="D460" s="5">
        <v>12</v>
      </c>
      <c r="E460" s="28">
        <v>0.537018</v>
      </c>
      <c r="F460" s="28">
        <v>84.747246</v>
      </c>
    </row>
    <row r="461" spans="1:6" ht="12.75">
      <c r="A461" s="30" t="s">
        <v>133</v>
      </c>
      <c r="B461" s="30">
        <v>3</v>
      </c>
      <c r="C461" s="5">
        <v>1979</v>
      </c>
      <c r="D461" s="5">
        <v>1</v>
      </c>
      <c r="E461" s="28">
        <v>0.611136</v>
      </c>
      <c r="F461" s="28">
        <v>74.36761200000001</v>
      </c>
    </row>
    <row r="462" spans="1:6" ht="12.75">
      <c r="A462" s="30" t="s">
        <v>133</v>
      </c>
      <c r="B462" s="30">
        <v>3</v>
      </c>
      <c r="C462" s="5">
        <v>1979</v>
      </c>
      <c r="D462" s="5">
        <v>2</v>
      </c>
      <c r="E462" s="28">
        <v>0.450873</v>
      </c>
      <c r="F462" s="28">
        <v>101.09574599999999</v>
      </c>
    </row>
    <row r="463" spans="1:6" ht="12.75">
      <c r="A463" s="30" t="s">
        <v>133</v>
      </c>
      <c r="B463" s="30">
        <v>3</v>
      </c>
      <c r="C463" s="5">
        <v>1979</v>
      </c>
      <c r="D463" s="5">
        <v>3</v>
      </c>
      <c r="E463" s="28">
        <v>0.447811</v>
      </c>
      <c r="F463" s="28">
        <v>57.164445</v>
      </c>
    </row>
    <row r="464" spans="1:6" ht="12.75">
      <c r="A464" s="30" t="s">
        <v>133</v>
      </c>
      <c r="B464" s="30">
        <v>3</v>
      </c>
      <c r="C464" s="5">
        <v>1979</v>
      </c>
      <c r="D464" s="5">
        <v>4</v>
      </c>
      <c r="E464" s="28">
        <v>0.57421</v>
      </c>
      <c r="F464" s="28">
        <v>49.60291</v>
      </c>
    </row>
    <row r="465" spans="1:6" ht="12.75">
      <c r="A465" s="30" t="s">
        <v>133</v>
      </c>
      <c r="B465" s="30">
        <v>3</v>
      </c>
      <c r="C465" s="5">
        <v>1979</v>
      </c>
      <c r="D465" s="5">
        <v>5</v>
      </c>
      <c r="E465" s="28">
        <v>0.221598</v>
      </c>
      <c r="F465" s="28">
        <v>16.099947</v>
      </c>
    </row>
    <row r="466" spans="1:6" ht="12.75">
      <c r="A466" s="30" t="s">
        <v>133</v>
      </c>
      <c r="B466" s="30">
        <v>3</v>
      </c>
      <c r="C466" s="5">
        <v>1979</v>
      </c>
      <c r="D466" s="5">
        <v>6</v>
      </c>
      <c r="E466" s="28">
        <v>0.349856</v>
      </c>
      <c r="F466" s="28">
        <v>19.78032</v>
      </c>
    </row>
    <row r="467" spans="1:6" ht="12.75">
      <c r="A467" s="30" t="s">
        <v>133</v>
      </c>
      <c r="B467" s="30">
        <v>3</v>
      </c>
      <c r="C467" s="5">
        <v>1979</v>
      </c>
      <c r="D467" s="5">
        <v>7</v>
      </c>
      <c r="E467" s="28">
        <v>0.153728</v>
      </c>
      <c r="F467" s="28">
        <v>6.472189</v>
      </c>
    </row>
    <row r="468" spans="1:6" ht="12.75">
      <c r="A468" s="30" t="s">
        <v>133</v>
      </c>
      <c r="B468" s="30">
        <v>3</v>
      </c>
      <c r="C468" s="5">
        <v>1979</v>
      </c>
      <c r="D468" s="5">
        <v>8</v>
      </c>
      <c r="E468" s="28">
        <v>0.090628</v>
      </c>
      <c r="F468" s="28">
        <v>3.59252</v>
      </c>
    </row>
    <row r="469" spans="1:6" ht="12.75">
      <c r="A469" s="30" t="s">
        <v>133</v>
      </c>
      <c r="B469" s="30">
        <v>3</v>
      </c>
      <c r="C469" s="5">
        <v>1979</v>
      </c>
      <c r="D469" s="5">
        <v>9</v>
      </c>
      <c r="E469" s="28">
        <v>0.081515</v>
      </c>
      <c r="F469" s="28">
        <v>3.2814249999999996</v>
      </c>
    </row>
    <row r="470" spans="1:6" ht="12.75">
      <c r="A470" s="30" t="s">
        <v>133</v>
      </c>
      <c r="B470" s="30">
        <v>3</v>
      </c>
      <c r="C470" s="5">
        <v>1979</v>
      </c>
      <c r="D470" s="5">
        <v>10</v>
      </c>
      <c r="E470" s="28">
        <v>0.05476</v>
      </c>
      <c r="F470" s="28">
        <v>9.29884</v>
      </c>
    </row>
    <row r="471" spans="1:6" ht="12.75">
      <c r="A471" s="30" t="s">
        <v>133</v>
      </c>
      <c r="B471" s="30">
        <v>3</v>
      </c>
      <c r="C471" s="5">
        <v>1979</v>
      </c>
      <c r="D471" s="5">
        <v>11</v>
      </c>
      <c r="E471" s="28">
        <v>0.17433</v>
      </c>
      <c r="F471" s="28">
        <v>18.21078</v>
      </c>
    </row>
    <row r="472" spans="1:6" ht="12.75">
      <c r="A472" s="30" t="s">
        <v>133</v>
      </c>
      <c r="B472" s="30">
        <v>3</v>
      </c>
      <c r="C472" s="5">
        <v>1979</v>
      </c>
      <c r="D472" s="5">
        <v>12</v>
      </c>
      <c r="E472" s="28">
        <v>0.305694</v>
      </c>
      <c r="F472" s="28">
        <v>36.68328</v>
      </c>
    </row>
    <row r="473" spans="1:6" ht="12.75">
      <c r="A473" s="30" t="s">
        <v>133</v>
      </c>
      <c r="B473" s="30">
        <v>3</v>
      </c>
      <c r="C473" s="5">
        <v>1980</v>
      </c>
      <c r="D473" s="5">
        <v>1</v>
      </c>
      <c r="E473" s="28">
        <v>0.364905</v>
      </c>
      <c r="F473" s="28">
        <v>44.77599</v>
      </c>
    </row>
    <row r="474" spans="1:6" ht="12.75">
      <c r="A474" s="30" t="s">
        <v>133</v>
      </c>
      <c r="B474" s="30">
        <v>3</v>
      </c>
      <c r="C474" s="5">
        <v>1980</v>
      </c>
      <c r="D474" s="5">
        <v>2</v>
      </c>
      <c r="E474" s="28">
        <v>0.32896</v>
      </c>
      <c r="F474" s="28">
        <v>29.817140000000002</v>
      </c>
    </row>
    <row r="475" spans="1:6" ht="12.75">
      <c r="A475" s="30" t="s">
        <v>133</v>
      </c>
      <c r="B475" s="30">
        <v>3</v>
      </c>
      <c r="C475" s="5">
        <v>1980</v>
      </c>
      <c r="D475" s="5">
        <v>3</v>
      </c>
      <c r="E475" s="28">
        <v>0.222547</v>
      </c>
      <c r="F475" s="28">
        <v>25.710477</v>
      </c>
    </row>
    <row r="476" spans="1:6" ht="12.75">
      <c r="A476" s="30" t="s">
        <v>133</v>
      </c>
      <c r="B476" s="30">
        <v>3</v>
      </c>
      <c r="C476" s="5">
        <v>1980</v>
      </c>
      <c r="D476" s="5">
        <v>4</v>
      </c>
      <c r="E476" s="28">
        <v>0.470062</v>
      </c>
      <c r="F476" s="28">
        <v>21.850614</v>
      </c>
    </row>
    <row r="477" spans="1:6" ht="12.75">
      <c r="A477" s="30" t="s">
        <v>133</v>
      </c>
      <c r="B477" s="30">
        <v>3</v>
      </c>
      <c r="C477" s="5">
        <v>1980</v>
      </c>
      <c r="D477" s="5">
        <v>5</v>
      </c>
      <c r="E477" s="28">
        <v>0.295218</v>
      </c>
      <c r="F477" s="28">
        <v>26.43543</v>
      </c>
    </row>
    <row r="478" spans="1:6" ht="12.75">
      <c r="A478" s="30" t="s">
        <v>133</v>
      </c>
      <c r="B478" s="30">
        <v>3</v>
      </c>
      <c r="C478" s="5">
        <v>1980</v>
      </c>
      <c r="D478" s="5">
        <v>6</v>
      </c>
      <c r="E478" s="28">
        <v>0.201348</v>
      </c>
      <c r="F478" s="28">
        <v>9.50058</v>
      </c>
    </row>
    <row r="479" spans="1:6" ht="12.75">
      <c r="A479" s="30" t="s">
        <v>133</v>
      </c>
      <c r="B479" s="30">
        <v>3</v>
      </c>
      <c r="C479" s="5">
        <v>1980</v>
      </c>
      <c r="D479" s="5">
        <v>7</v>
      </c>
      <c r="E479" s="28">
        <v>0.09108</v>
      </c>
      <c r="F479" s="28">
        <v>3.6385799999999997</v>
      </c>
    </row>
    <row r="480" spans="1:6" ht="12.75">
      <c r="A480" s="30" t="s">
        <v>133</v>
      </c>
      <c r="B480" s="30">
        <v>3</v>
      </c>
      <c r="C480" s="5">
        <v>1980</v>
      </c>
      <c r="D480" s="5">
        <v>8</v>
      </c>
      <c r="E480" s="28">
        <v>0.056851</v>
      </c>
      <c r="F480" s="28">
        <v>2.267496</v>
      </c>
    </row>
    <row r="481" spans="1:6" ht="12.75">
      <c r="A481" s="30" t="s">
        <v>133</v>
      </c>
      <c r="B481" s="30">
        <v>3</v>
      </c>
      <c r="C481" s="5">
        <v>1980</v>
      </c>
      <c r="D481" s="5">
        <v>9</v>
      </c>
      <c r="E481" s="28">
        <v>0.048508</v>
      </c>
      <c r="F481" s="28">
        <v>2.051816</v>
      </c>
    </row>
    <row r="482" spans="1:6" ht="12.75">
      <c r="A482" s="30" t="s">
        <v>133</v>
      </c>
      <c r="B482" s="30">
        <v>3</v>
      </c>
      <c r="C482" s="5">
        <v>1980</v>
      </c>
      <c r="D482" s="5">
        <v>10</v>
      </c>
      <c r="E482" s="28">
        <v>0.037464</v>
      </c>
      <c r="F482" s="28">
        <v>2.843696</v>
      </c>
    </row>
    <row r="483" spans="1:6" ht="12.75">
      <c r="A483" s="30" t="s">
        <v>133</v>
      </c>
      <c r="B483" s="30">
        <v>3</v>
      </c>
      <c r="C483" s="5">
        <v>1980</v>
      </c>
      <c r="D483" s="5">
        <v>11</v>
      </c>
      <c r="E483" s="28">
        <v>0.05429</v>
      </c>
      <c r="F483" s="28">
        <v>5.412089999999999</v>
      </c>
    </row>
    <row r="484" spans="1:6" ht="12.75">
      <c r="A484" s="30" t="s">
        <v>133</v>
      </c>
      <c r="B484" s="30">
        <v>3</v>
      </c>
      <c r="C484" s="5">
        <v>1980</v>
      </c>
      <c r="D484" s="5">
        <v>12</v>
      </c>
      <c r="E484" s="28">
        <v>0.12808</v>
      </c>
      <c r="F484" s="28">
        <v>10.004649</v>
      </c>
    </row>
    <row r="485" spans="1:6" ht="12.75">
      <c r="A485" s="30" t="s">
        <v>133</v>
      </c>
      <c r="B485" s="30">
        <v>3</v>
      </c>
      <c r="C485" s="5">
        <v>1981</v>
      </c>
      <c r="D485" s="5">
        <v>1</v>
      </c>
      <c r="E485" s="28">
        <v>0.207306</v>
      </c>
      <c r="F485" s="28">
        <v>10.719186</v>
      </c>
    </row>
    <row r="486" spans="1:6" ht="12.75">
      <c r="A486" s="30" t="s">
        <v>133</v>
      </c>
      <c r="B486" s="30">
        <v>3</v>
      </c>
      <c r="C486" s="5">
        <v>1981</v>
      </c>
      <c r="D486" s="5">
        <v>2</v>
      </c>
      <c r="E486" s="28">
        <v>0.1878</v>
      </c>
      <c r="F486" s="28">
        <v>7.645025</v>
      </c>
    </row>
    <row r="487" spans="1:6" ht="12.75">
      <c r="A487" s="30" t="s">
        <v>133</v>
      </c>
      <c r="B487" s="30">
        <v>3</v>
      </c>
      <c r="C487" s="5">
        <v>1981</v>
      </c>
      <c r="D487" s="5">
        <v>3</v>
      </c>
      <c r="E487" s="28">
        <v>0.14924</v>
      </c>
      <c r="F487" s="28">
        <v>21.535331999999997</v>
      </c>
    </row>
    <row r="488" spans="1:6" ht="12.75">
      <c r="A488" s="30" t="s">
        <v>133</v>
      </c>
      <c r="B488" s="30">
        <v>3</v>
      </c>
      <c r="C488" s="5">
        <v>1981</v>
      </c>
      <c r="D488" s="5">
        <v>4</v>
      </c>
      <c r="E488" s="28">
        <v>0.328713</v>
      </c>
      <c r="F488" s="28">
        <v>22.343946</v>
      </c>
    </row>
    <row r="489" spans="1:6" ht="12.75">
      <c r="A489" s="30" t="s">
        <v>133</v>
      </c>
      <c r="B489" s="30">
        <v>3</v>
      </c>
      <c r="C489" s="5">
        <v>1981</v>
      </c>
      <c r="D489" s="5">
        <v>5</v>
      </c>
      <c r="E489" s="28">
        <v>0.147735</v>
      </c>
      <c r="F489" s="28">
        <v>12.894839999999999</v>
      </c>
    </row>
    <row r="490" spans="1:6" ht="12.75">
      <c r="A490" s="30" t="s">
        <v>133</v>
      </c>
      <c r="B490" s="30">
        <v>3</v>
      </c>
      <c r="C490" s="5">
        <v>1981</v>
      </c>
      <c r="D490" s="5">
        <v>6</v>
      </c>
      <c r="E490" s="28">
        <v>0.19803</v>
      </c>
      <c r="F490" s="28">
        <v>7.72317</v>
      </c>
    </row>
    <row r="491" spans="1:6" ht="12.75">
      <c r="A491" s="30" t="s">
        <v>133</v>
      </c>
      <c r="B491" s="30">
        <v>3</v>
      </c>
      <c r="C491" s="5">
        <v>1981</v>
      </c>
      <c r="D491" s="5">
        <v>7</v>
      </c>
      <c r="E491" s="28">
        <v>0.125903</v>
      </c>
      <c r="F491" s="28">
        <v>5.074718000000001</v>
      </c>
    </row>
    <row r="492" spans="1:6" ht="12.75">
      <c r="A492" s="30" t="s">
        <v>133</v>
      </c>
      <c r="B492" s="30">
        <v>3</v>
      </c>
      <c r="C492" s="5">
        <v>1981</v>
      </c>
      <c r="D492" s="5">
        <v>8</v>
      </c>
      <c r="E492" s="28">
        <v>0.118728</v>
      </c>
      <c r="F492" s="28">
        <v>4.89753</v>
      </c>
    </row>
    <row r="493" spans="1:6" ht="12.75">
      <c r="A493" s="30" t="s">
        <v>133</v>
      </c>
      <c r="B493" s="30">
        <v>3</v>
      </c>
      <c r="C493" s="5">
        <v>1981</v>
      </c>
      <c r="D493" s="5">
        <v>9</v>
      </c>
      <c r="E493" s="28">
        <v>0.061146</v>
      </c>
      <c r="F493" s="28">
        <v>5.049576</v>
      </c>
    </row>
    <row r="494" spans="1:6" ht="12.75">
      <c r="A494" s="30" t="s">
        <v>133</v>
      </c>
      <c r="B494" s="30">
        <v>3</v>
      </c>
      <c r="C494" s="5">
        <v>1981</v>
      </c>
      <c r="D494" s="5">
        <v>10</v>
      </c>
      <c r="E494" s="28">
        <v>0.096585</v>
      </c>
      <c r="F494" s="28">
        <v>11.951880000000001</v>
      </c>
    </row>
    <row r="495" spans="1:6" ht="12.75">
      <c r="A495" s="30" t="s">
        <v>133</v>
      </c>
      <c r="B495" s="30">
        <v>3</v>
      </c>
      <c r="C495" s="5">
        <v>1981</v>
      </c>
      <c r="D495" s="5">
        <v>11</v>
      </c>
      <c r="E495" s="28">
        <v>0.17664</v>
      </c>
      <c r="F495" s="28">
        <v>7.01056</v>
      </c>
    </row>
    <row r="496" spans="1:6" ht="12.75">
      <c r="A496" s="30" t="s">
        <v>133</v>
      </c>
      <c r="B496" s="30">
        <v>3</v>
      </c>
      <c r="C496" s="5">
        <v>1981</v>
      </c>
      <c r="D496" s="5">
        <v>12</v>
      </c>
      <c r="E496" s="28">
        <v>0.082635</v>
      </c>
      <c r="F496" s="28">
        <v>35.593649</v>
      </c>
    </row>
    <row r="497" spans="1:6" ht="12.75">
      <c r="A497" s="30" t="s">
        <v>133</v>
      </c>
      <c r="B497" s="30">
        <v>3</v>
      </c>
      <c r="C497" s="5">
        <v>1982</v>
      </c>
      <c r="D497" s="5">
        <v>1</v>
      </c>
      <c r="E497" s="28">
        <v>0.76006</v>
      </c>
      <c r="F497" s="28">
        <v>63.714743999999996</v>
      </c>
    </row>
    <row r="498" spans="1:6" ht="12.75">
      <c r="A498" s="30" t="s">
        <v>133</v>
      </c>
      <c r="B498" s="30">
        <v>3</v>
      </c>
      <c r="C498" s="5">
        <v>1982</v>
      </c>
      <c r="D498" s="5">
        <v>2</v>
      </c>
      <c r="E498" s="28">
        <v>0.374556</v>
      </c>
      <c r="F498" s="28">
        <v>19.285812</v>
      </c>
    </row>
    <row r="499" spans="1:6" ht="12.75">
      <c r="A499" s="30" t="s">
        <v>133</v>
      </c>
      <c r="B499" s="30">
        <v>3</v>
      </c>
      <c r="C499" s="5">
        <v>1982</v>
      </c>
      <c r="D499" s="5">
        <v>3</v>
      </c>
      <c r="E499" s="28">
        <v>0.61668</v>
      </c>
      <c r="F499" s="28">
        <v>23.246552</v>
      </c>
    </row>
    <row r="500" spans="1:6" ht="12.75">
      <c r="A500" s="30" t="s">
        <v>133</v>
      </c>
      <c r="B500" s="30">
        <v>3</v>
      </c>
      <c r="C500" s="5">
        <v>1982</v>
      </c>
      <c r="D500" s="5">
        <v>4</v>
      </c>
      <c r="E500" s="28">
        <v>0.386104</v>
      </c>
      <c r="F500" s="28">
        <v>13.155926000000001</v>
      </c>
    </row>
    <row r="501" spans="1:6" ht="12.75">
      <c r="A501" s="30" t="s">
        <v>133</v>
      </c>
      <c r="B501" s="30">
        <v>3</v>
      </c>
      <c r="C501" s="5">
        <v>1982</v>
      </c>
      <c r="D501" s="5">
        <v>5</v>
      </c>
      <c r="E501" s="28">
        <v>0.1944</v>
      </c>
      <c r="F501" s="28">
        <v>8.877600000000001</v>
      </c>
    </row>
    <row r="502" spans="1:6" ht="12.75">
      <c r="A502" s="30" t="s">
        <v>133</v>
      </c>
      <c r="B502" s="30">
        <v>3</v>
      </c>
      <c r="C502" s="5">
        <v>1982</v>
      </c>
      <c r="D502" s="5">
        <v>6</v>
      </c>
      <c r="E502" s="28">
        <v>0.239076</v>
      </c>
      <c r="F502" s="28">
        <v>12.05685</v>
      </c>
    </row>
    <row r="503" spans="1:6" ht="12.75">
      <c r="A503" s="30" t="s">
        <v>133</v>
      </c>
      <c r="B503" s="30">
        <v>3</v>
      </c>
      <c r="C503" s="5">
        <v>1982</v>
      </c>
      <c r="D503" s="5">
        <v>7</v>
      </c>
      <c r="E503" s="28">
        <v>0.23786</v>
      </c>
      <c r="F503" s="28">
        <v>9.420955</v>
      </c>
    </row>
    <row r="504" spans="1:6" ht="12.75">
      <c r="A504" s="30" t="s">
        <v>133</v>
      </c>
      <c r="B504" s="30">
        <v>3</v>
      </c>
      <c r="C504" s="5">
        <v>1982</v>
      </c>
      <c r="D504" s="5">
        <v>8</v>
      </c>
      <c r="E504" s="28">
        <v>0.1701</v>
      </c>
      <c r="F504" s="28">
        <v>6.754185</v>
      </c>
    </row>
    <row r="505" spans="1:6" ht="12.75">
      <c r="A505" s="30" t="s">
        <v>133</v>
      </c>
      <c r="B505" s="30">
        <v>3</v>
      </c>
      <c r="C505" s="5">
        <v>1982</v>
      </c>
      <c r="D505" s="5">
        <v>9</v>
      </c>
      <c r="E505" s="28">
        <v>0.03492</v>
      </c>
      <c r="F505" s="28">
        <v>5.433552</v>
      </c>
    </row>
    <row r="506" spans="1:6" ht="12.75">
      <c r="A506" s="30" t="s">
        <v>133</v>
      </c>
      <c r="B506" s="30">
        <v>3</v>
      </c>
      <c r="C506" s="5">
        <v>1982</v>
      </c>
      <c r="D506" s="5">
        <v>10</v>
      </c>
      <c r="E506" s="28">
        <v>0.115506</v>
      </c>
      <c r="F506" s="28">
        <v>17.722638</v>
      </c>
    </row>
    <row r="507" spans="1:6" ht="12.75">
      <c r="A507" s="30" t="s">
        <v>133</v>
      </c>
      <c r="B507" s="30">
        <v>3</v>
      </c>
      <c r="C507" s="5">
        <v>1982</v>
      </c>
      <c r="D507" s="5">
        <v>11</v>
      </c>
      <c r="E507" s="28">
        <v>0.174003</v>
      </c>
      <c r="F507" s="28">
        <v>35.053185</v>
      </c>
    </row>
    <row r="508" spans="1:6" ht="12.75">
      <c r="A508" s="30" t="s">
        <v>133</v>
      </c>
      <c r="B508" s="30">
        <v>3</v>
      </c>
      <c r="C508" s="5">
        <v>1982</v>
      </c>
      <c r="D508" s="5">
        <v>12</v>
      </c>
      <c r="E508" s="28">
        <v>0.365788</v>
      </c>
      <c r="F508" s="28">
        <v>57.823382</v>
      </c>
    </row>
    <row r="509" spans="1:6" ht="12.75">
      <c r="A509" s="30" t="s">
        <v>133</v>
      </c>
      <c r="B509" s="30">
        <v>3</v>
      </c>
      <c r="C509" s="5">
        <v>1983</v>
      </c>
      <c r="D509" s="5">
        <v>1</v>
      </c>
      <c r="E509" s="28">
        <v>0.606718</v>
      </c>
      <c r="F509" s="28">
        <v>19.599804</v>
      </c>
    </row>
    <row r="510" spans="1:6" ht="12.75">
      <c r="A510" s="30" t="s">
        <v>133</v>
      </c>
      <c r="B510" s="30">
        <v>3</v>
      </c>
      <c r="C510" s="5">
        <v>1983</v>
      </c>
      <c r="D510" s="5">
        <v>2</v>
      </c>
      <c r="E510" s="28">
        <v>0.51015</v>
      </c>
      <c r="F510" s="28">
        <v>28.33212</v>
      </c>
    </row>
    <row r="511" spans="1:6" ht="12.75">
      <c r="A511" s="30" t="s">
        <v>133</v>
      </c>
      <c r="B511" s="30">
        <v>3</v>
      </c>
      <c r="C511" s="5">
        <v>1983</v>
      </c>
      <c r="D511" s="5">
        <v>3</v>
      </c>
      <c r="E511" s="28">
        <v>0.415512</v>
      </c>
      <c r="F511" s="28">
        <v>22.652568</v>
      </c>
    </row>
    <row r="512" spans="1:6" ht="12.75">
      <c r="A512" s="30" t="s">
        <v>133</v>
      </c>
      <c r="B512" s="30">
        <v>3</v>
      </c>
      <c r="C512" s="5">
        <v>1983</v>
      </c>
      <c r="D512" s="5">
        <v>4</v>
      </c>
      <c r="E512" s="28">
        <v>0.27112</v>
      </c>
      <c r="F512" s="28">
        <v>38.715936</v>
      </c>
    </row>
    <row r="513" spans="1:6" ht="12.75">
      <c r="A513" s="30" t="s">
        <v>133</v>
      </c>
      <c r="B513" s="30">
        <v>3</v>
      </c>
      <c r="C513" s="5">
        <v>1983</v>
      </c>
      <c r="D513" s="5">
        <v>5</v>
      </c>
      <c r="E513" s="28">
        <v>0.654759</v>
      </c>
      <c r="F513" s="28">
        <v>58.61652</v>
      </c>
    </row>
    <row r="514" spans="1:6" ht="12.75">
      <c r="A514" s="30" t="s">
        <v>133</v>
      </c>
      <c r="B514" s="30">
        <v>3</v>
      </c>
      <c r="C514" s="5">
        <v>1983</v>
      </c>
      <c r="D514" s="5">
        <v>6</v>
      </c>
      <c r="E514" s="28">
        <v>0.439898</v>
      </c>
      <c r="F514" s="28">
        <v>18.136558</v>
      </c>
    </row>
    <row r="515" spans="1:6" ht="12.75">
      <c r="A515" s="30" t="s">
        <v>133</v>
      </c>
      <c r="B515" s="30">
        <v>3</v>
      </c>
      <c r="C515" s="5">
        <v>1983</v>
      </c>
      <c r="D515" s="5">
        <v>7</v>
      </c>
      <c r="E515" s="28">
        <v>0.265146</v>
      </c>
      <c r="F515" s="28">
        <v>11.385549000000001</v>
      </c>
    </row>
    <row r="516" spans="1:6" ht="12.75">
      <c r="A516" s="30" t="s">
        <v>133</v>
      </c>
      <c r="B516" s="30">
        <v>3</v>
      </c>
      <c r="C516" s="5">
        <v>1983</v>
      </c>
      <c r="D516" s="5">
        <v>8</v>
      </c>
      <c r="E516" s="28">
        <v>0.15194</v>
      </c>
      <c r="F516" s="28">
        <v>8.50154</v>
      </c>
    </row>
    <row r="517" spans="1:6" ht="12.75">
      <c r="A517" s="30" t="s">
        <v>133</v>
      </c>
      <c r="B517" s="30">
        <v>3</v>
      </c>
      <c r="C517" s="5">
        <v>1983</v>
      </c>
      <c r="D517" s="5">
        <v>9</v>
      </c>
      <c r="E517" s="28">
        <v>0.040866</v>
      </c>
      <c r="F517" s="28">
        <v>1.6272900000000001</v>
      </c>
    </row>
    <row r="518" spans="1:6" ht="12.75">
      <c r="A518" s="30" t="s">
        <v>133</v>
      </c>
      <c r="B518" s="30">
        <v>3</v>
      </c>
      <c r="C518" s="5">
        <v>1983</v>
      </c>
      <c r="D518" s="5">
        <v>10</v>
      </c>
      <c r="E518" s="28">
        <v>0.077484</v>
      </c>
      <c r="F518" s="28">
        <v>3.331812</v>
      </c>
    </row>
    <row r="519" spans="1:6" ht="12.75">
      <c r="A519" s="30" t="s">
        <v>133</v>
      </c>
      <c r="B519" s="30">
        <v>3</v>
      </c>
      <c r="C519" s="5">
        <v>1983</v>
      </c>
      <c r="D519" s="5">
        <v>11</v>
      </c>
      <c r="E519" s="28">
        <v>0.10728</v>
      </c>
      <c r="F519" s="28">
        <v>14.582034</v>
      </c>
    </row>
    <row r="520" spans="1:6" ht="12.75">
      <c r="A520" s="30" t="s">
        <v>133</v>
      </c>
      <c r="B520" s="30">
        <v>3</v>
      </c>
      <c r="C520" s="5">
        <v>1983</v>
      </c>
      <c r="D520" s="5">
        <v>12</v>
      </c>
      <c r="E520" s="28">
        <v>0.231336</v>
      </c>
      <c r="F520" s="28">
        <v>22.121505</v>
      </c>
    </row>
    <row r="521" spans="1:6" ht="12.75">
      <c r="A521" s="30" t="s">
        <v>133</v>
      </c>
      <c r="B521" s="30">
        <v>3</v>
      </c>
      <c r="C521" s="5">
        <v>1984</v>
      </c>
      <c r="D521" s="5">
        <v>1</v>
      </c>
      <c r="E521" s="28">
        <v>0.241072</v>
      </c>
      <c r="F521" s="28">
        <v>24.775088000000004</v>
      </c>
    </row>
    <row r="522" spans="1:6" ht="12.75">
      <c r="A522" s="30" t="s">
        <v>133</v>
      </c>
      <c r="B522" s="30">
        <v>3</v>
      </c>
      <c r="C522" s="5">
        <v>1984</v>
      </c>
      <c r="D522" s="5">
        <v>2</v>
      </c>
      <c r="E522" s="28">
        <v>0.336897</v>
      </c>
      <c r="F522" s="28">
        <v>18.406827</v>
      </c>
    </row>
    <row r="523" spans="1:6" ht="12.75">
      <c r="A523" s="30" t="s">
        <v>133</v>
      </c>
      <c r="B523" s="30">
        <v>3</v>
      </c>
      <c r="C523" s="5">
        <v>1984</v>
      </c>
      <c r="D523" s="5">
        <v>3</v>
      </c>
      <c r="E523" s="28">
        <v>0.246</v>
      </c>
      <c r="F523" s="28">
        <v>26.74512</v>
      </c>
    </row>
    <row r="524" spans="1:6" ht="12.75">
      <c r="A524" s="30" t="s">
        <v>133</v>
      </c>
      <c r="B524" s="30">
        <v>3</v>
      </c>
      <c r="C524" s="5">
        <v>1984</v>
      </c>
      <c r="D524" s="5">
        <v>4</v>
      </c>
      <c r="E524" s="28">
        <v>0.38394</v>
      </c>
      <c r="F524" s="28">
        <v>28.153979999999997</v>
      </c>
    </row>
    <row r="525" spans="1:6" ht="12.75">
      <c r="A525" s="30" t="s">
        <v>133</v>
      </c>
      <c r="B525" s="30">
        <v>3</v>
      </c>
      <c r="C525" s="5">
        <v>1984</v>
      </c>
      <c r="D525" s="5">
        <v>5</v>
      </c>
      <c r="E525" s="28">
        <v>0.098256</v>
      </c>
      <c r="F525" s="28">
        <v>8.516943999999999</v>
      </c>
    </row>
    <row r="526" spans="1:6" ht="12.75">
      <c r="A526" s="30" t="s">
        <v>133</v>
      </c>
      <c r="B526" s="30">
        <v>3</v>
      </c>
      <c r="C526" s="5">
        <v>1984</v>
      </c>
      <c r="D526" s="5">
        <v>6</v>
      </c>
      <c r="E526" s="28">
        <v>0.12672</v>
      </c>
      <c r="F526" s="28">
        <v>10.32944</v>
      </c>
    </row>
    <row r="527" spans="1:6" ht="12.75">
      <c r="A527" s="30" t="s">
        <v>133</v>
      </c>
      <c r="B527" s="30">
        <v>3</v>
      </c>
      <c r="C527" s="5">
        <v>1984</v>
      </c>
      <c r="D527" s="5">
        <v>7</v>
      </c>
      <c r="E527" s="28">
        <v>0.105223</v>
      </c>
      <c r="F527" s="28">
        <v>4.202107</v>
      </c>
    </row>
    <row r="528" spans="1:6" ht="12.75">
      <c r="A528" s="30" t="s">
        <v>133</v>
      </c>
      <c r="B528" s="30">
        <v>3</v>
      </c>
      <c r="C528" s="5">
        <v>1984</v>
      </c>
      <c r="D528" s="5">
        <v>8</v>
      </c>
      <c r="E528" s="28">
        <v>0.06344</v>
      </c>
      <c r="F528" s="28">
        <v>2.735728</v>
      </c>
    </row>
    <row r="529" spans="1:6" ht="12.75">
      <c r="A529" s="30" t="s">
        <v>133</v>
      </c>
      <c r="B529" s="30">
        <v>3</v>
      </c>
      <c r="C529" s="5">
        <v>1984</v>
      </c>
      <c r="D529" s="5">
        <v>9</v>
      </c>
      <c r="E529" s="28">
        <v>0.052515</v>
      </c>
      <c r="F529" s="28">
        <v>2.18229</v>
      </c>
    </row>
    <row r="530" spans="1:6" ht="12.75">
      <c r="A530" s="30" t="s">
        <v>133</v>
      </c>
      <c r="B530" s="30">
        <v>3</v>
      </c>
      <c r="C530" s="5">
        <v>1984</v>
      </c>
      <c r="D530" s="5">
        <v>10</v>
      </c>
      <c r="E530" s="28">
        <v>0.035896</v>
      </c>
      <c r="F530" s="28">
        <v>7.897119999999999</v>
      </c>
    </row>
    <row r="531" spans="1:6" ht="12.75">
      <c r="A531" s="30" t="s">
        <v>133</v>
      </c>
      <c r="B531" s="30">
        <v>3</v>
      </c>
      <c r="C531" s="5">
        <v>1984</v>
      </c>
      <c r="D531" s="5">
        <v>11</v>
      </c>
      <c r="E531" s="28">
        <v>0.130724</v>
      </c>
      <c r="F531" s="28">
        <v>36.858226</v>
      </c>
    </row>
    <row r="532" spans="1:6" ht="12.75">
      <c r="A532" s="30" t="s">
        <v>133</v>
      </c>
      <c r="B532" s="30">
        <v>3</v>
      </c>
      <c r="C532" s="5">
        <v>1984</v>
      </c>
      <c r="D532" s="5">
        <v>12</v>
      </c>
      <c r="E532" s="28">
        <v>0.359722</v>
      </c>
      <c r="F532" s="28">
        <v>23.754654000000002</v>
      </c>
    </row>
    <row r="533" spans="1:6" ht="12.75">
      <c r="A533" s="30" t="s">
        <v>133</v>
      </c>
      <c r="B533" s="30">
        <v>3</v>
      </c>
      <c r="C533" s="5">
        <v>1985</v>
      </c>
      <c r="D533" s="5">
        <v>1</v>
      </c>
      <c r="E533" s="28">
        <v>0.38489</v>
      </c>
      <c r="F533" s="28">
        <v>21.994714</v>
      </c>
    </row>
    <row r="534" spans="1:6" ht="12.75">
      <c r="A534" s="30" t="s">
        <v>133</v>
      </c>
      <c r="B534" s="30">
        <v>3</v>
      </c>
      <c r="C534" s="5">
        <v>1985</v>
      </c>
      <c r="D534" s="5">
        <v>2</v>
      </c>
      <c r="E534" s="28">
        <v>0.458505</v>
      </c>
      <c r="F534" s="28">
        <v>56.946321</v>
      </c>
    </row>
    <row r="535" spans="1:6" ht="12.75">
      <c r="A535" s="30" t="s">
        <v>133</v>
      </c>
      <c r="B535" s="30">
        <v>3</v>
      </c>
      <c r="C535" s="5">
        <v>1985</v>
      </c>
      <c r="D535" s="5">
        <v>3</v>
      </c>
      <c r="E535" s="28">
        <v>0.198485</v>
      </c>
      <c r="F535" s="28">
        <v>23.851905000000002</v>
      </c>
    </row>
    <row r="536" spans="1:6" ht="12.75">
      <c r="A536" s="30" t="s">
        <v>133</v>
      </c>
      <c r="B536" s="30">
        <v>3</v>
      </c>
      <c r="C536" s="5">
        <v>1985</v>
      </c>
      <c r="D536" s="5">
        <v>4</v>
      </c>
      <c r="E536" s="28">
        <v>0.27672</v>
      </c>
      <c r="F536" s="28">
        <v>24.964755999999998</v>
      </c>
    </row>
    <row r="537" spans="1:6" ht="12.75">
      <c r="A537" s="30" t="s">
        <v>133</v>
      </c>
      <c r="B537" s="30">
        <v>3</v>
      </c>
      <c r="C537" s="5">
        <v>1985</v>
      </c>
      <c r="D537" s="5">
        <v>5</v>
      </c>
      <c r="E537" s="28">
        <v>0.14445</v>
      </c>
      <c r="F537" s="28">
        <v>9.959346</v>
      </c>
    </row>
    <row r="538" spans="1:6" ht="12.75">
      <c r="A538" s="30" t="s">
        <v>133</v>
      </c>
      <c r="B538" s="30">
        <v>3</v>
      </c>
      <c r="C538" s="5">
        <v>1985</v>
      </c>
      <c r="D538" s="5">
        <v>6</v>
      </c>
      <c r="E538" s="28">
        <v>0.310769</v>
      </c>
      <c r="F538" s="28">
        <v>12.841856</v>
      </c>
    </row>
    <row r="539" spans="1:6" ht="12.75">
      <c r="A539" s="30" t="s">
        <v>133</v>
      </c>
      <c r="B539" s="30">
        <v>3</v>
      </c>
      <c r="C539" s="5">
        <v>1985</v>
      </c>
      <c r="D539" s="5">
        <v>7</v>
      </c>
      <c r="E539" s="28">
        <v>0.16629</v>
      </c>
      <c r="F539" s="28">
        <v>6.621475</v>
      </c>
    </row>
    <row r="540" spans="1:6" ht="12.75">
      <c r="A540" s="30" t="s">
        <v>133</v>
      </c>
      <c r="B540" s="30">
        <v>3</v>
      </c>
      <c r="C540" s="5">
        <v>1985</v>
      </c>
      <c r="D540" s="5">
        <v>8</v>
      </c>
      <c r="E540" s="28">
        <v>0.14658</v>
      </c>
      <c r="F540" s="28">
        <v>5.793051</v>
      </c>
    </row>
    <row r="541" spans="1:6" ht="12.75">
      <c r="A541" s="30" t="s">
        <v>133</v>
      </c>
      <c r="B541" s="30">
        <v>3</v>
      </c>
      <c r="C541" s="5">
        <v>1985</v>
      </c>
      <c r="D541" s="5">
        <v>9</v>
      </c>
      <c r="E541" s="28">
        <v>0.14602</v>
      </c>
      <c r="F541" s="28">
        <v>5.777177</v>
      </c>
    </row>
    <row r="542" spans="1:6" ht="12.75">
      <c r="A542" s="30" t="s">
        <v>133</v>
      </c>
      <c r="B542" s="30">
        <v>3</v>
      </c>
      <c r="C542" s="5">
        <v>1985</v>
      </c>
      <c r="D542" s="5">
        <v>10</v>
      </c>
      <c r="E542" s="28">
        <v>0.170831</v>
      </c>
      <c r="F542" s="28">
        <v>6.80866</v>
      </c>
    </row>
    <row r="543" spans="1:6" ht="12.75">
      <c r="A543" s="30" t="s">
        <v>133</v>
      </c>
      <c r="B543" s="30">
        <v>3</v>
      </c>
      <c r="C543" s="5">
        <v>1985</v>
      </c>
      <c r="D543" s="5">
        <v>11</v>
      </c>
      <c r="E543" s="28">
        <v>0.03813</v>
      </c>
      <c r="F543" s="28">
        <v>9.54726</v>
      </c>
    </row>
    <row r="544" spans="1:6" ht="12.75">
      <c r="A544" s="30" t="s">
        <v>133</v>
      </c>
      <c r="B544" s="30">
        <v>3</v>
      </c>
      <c r="C544" s="5">
        <v>1985</v>
      </c>
      <c r="D544" s="5">
        <v>12</v>
      </c>
      <c r="E544" s="28">
        <v>0.036177</v>
      </c>
      <c r="F544" s="28">
        <v>6.958821</v>
      </c>
    </row>
    <row r="545" spans="1:6" ht="12.75">
      <c r="A545" s="30" t="s">
        <v>133</v>
      </c>
      <c r="B545" s="30">
        <v>3</v>
      </c>
      <c r="C545" s="5">
        <v>1986</v>
      </c>
      <c r="D545" s="5">
        <v>1</v>
      </c>
      <c r="E545" s="28">
        <v>0.10706</v>
      </c>
      <c r="F545" s="28">
        <v>14.3723</v>
      </c>
    </row>
    <row r="546" spans="1:6" ht="12.75">
      <c r="A546" s="30" t="s">
        <v>133</v>
      </c>
      <c r="B546" s="30">
        <v>3</v>
      </c>
      <c r="C546" s="5">
        <v>1986</v>
      </c>
      <c r="D546" s="5">
        <v>2</v>
      </c>
      <c r="E546" s="28">
        <v>0.25696</v>
      </c>
      <c r="F546" s="28">
        <v>23.13344</v>
      </c>
    </row>
    <row r="547" spans="1:6" ht="12.75">
      <c r="A547" s="30" t="s">
        <v>133</v>
      </c>
      <c r="B547" s="30">
        <v>3</v>
      </c>
      <c r="C547" s="5">
        <v>1986</v>
      </c>
      <c r="D547" s="5">
        <v>3</v>
      </c>
      <c r="E547" s="28">
        <v>0.26847</v>
      </c>
      <c r="F547" s="28">
        <v>23.53116</v>
      </c>
    </row>
    <row r="548" spans="1:6" ht="12.75">
      <c r="A548" s="30" t="s">
        <v>133</v>
      </c>
      <c r="B548" s="30">
        <v>3</v>
      </c>
      <c r="C548" s="5">
        <v>1986</v>
      </c>
      <c r="D548" s="5">
        <v>4</v>
      </c>
      <c r="E548" s="28">
        <v>0.165663</v>
      </c>
      <c r="F548" s="28">
        <v>10.728252</v>
      </c>
    </row>
    <row r="549" spans="1:6" ht="12.75">
      <c r="A549" s="30" t="s">
        <v>133</v>
      </c>
      <c r="B549" s="30">
        <v>3</v>
      </c>
      <c r="C549" s="5">
        <v>1986</v>
      </c>
      <c r="D549" s="5">
        <v>5</v>
      </c>
      <c r="E549" s="28">
        <v>0.158814</v>
      </c>
      <c r="F549" s="28">
        <v>8.026335</v>
      </c>
    </row>
    <row r="550" spans="1:6" ht="12.75">
      <c r="A550" s="30" t="s">
        <v>133</v>
      </c>
      <c r="B550" s="30">
        <v>3</v>
      </c>
      <c r="C550" s="5">
        <v>1986</v>
      </c>
      <c r="D550" s="5">
        <v>6</v>
      </c>
      <c r="E550" s="28">
        <v>0.060393</v>
      </c>
      <c r="F550" s="28">
        <v>2.600827</v>
      </c>
    </row>
    <row r="551" spans="1:6" ht="12.75">
      <c r="A551" s="30" t="s">
        <v>133</v>
      </c>
      <c r="B551" s="30">
        <v>3</v>
      </c>
      <c r="C551" s="5">
        <v>1986</v>
      </c>
      <c r="D551" s="5">
        <v>7</v>
      </c>
      <c r="E551" s="28">
        <v>0.040278</v>
      </c>
      <c r="F551" s="28">
        <v>1.619352</v>
      </c>
    </row>
    <row r="552" spans="1:6" ht="12.75">
      <c r="A552" s="30" t="s">
        <v>133</v>
      </c>
      <c r="B552" s="30">
        <v>3</v>
      </c>
      <c r="C552" s="5">
        <v>1986</v>
      </c>
      <c r="D552" s="5">
        <v>8</v>
      </c>
      <c r="E552" s="28">
        <v>0.046009</v>
      </c>
      <c r="F552" s="28">
        <v>1.8426770000000001</v>
      </c>
    </row>
    <row r="553" spans="1:6" ht="12.75">
      <c r="A553" s="30" t="s">
        <v>133</v>
      </c>
      <c r="B553" s="30">
        <v>3</v>
      </c>
      <c r="C553" s="5">
        <v>1986</v>
      </c>
      <c r="D553" s="5">
        <v>9</v>
      </c>
      <c r="E553" s="28">
        <v>0.023865</v>
      </c>
      <c r="F553" s="28">
        <v>3.2128950000000005</v>
      </c>
    </row>
    <row r="554" spans="1:6" ht="12.75">
      <c r="A554" s="30" t="s">
        <v>133</v>
      </c>
      <c r="B554" s="30">
        <v>3</v>
      </c>
      <c r="C554" s="5">
        <v>1986</v>
      </c>
      <c r="D554" s="5">
        <v>10</v>
      </c>
      <c r="E554" s="28">
        <v>0.043043</v>
      </c>
      <c r="F554" s="28">
        <v>2.513995</v>
      </c>
    </row>
    <row r="555" spans="1:6" ht="12.75">
      <c r="A555" s="30" t="s">
        <v>133</v>
      </c>
      <c r="B555" s="30">
        <v>3</v>
      </c>
      <c r="C555" s="5">
        <v>1986</v>
      </c>
      <c r="D555" s="5">
        <v>11</v>
      </c>
      <c r="E555" s="28">
        <v>0.049385</v>
      </c>
      <c r="F555" s="28">
        <v>3.347141</v>
      </c>
    </row>
    <row r="556" spans="1:6" ht="12.75">
      <c r="A556" s="30" t="s">
        <v>133</v>
      </c>
      <c r="B556" s="30">
        <v>3</v>
      </c>
      <c r="C556" s="5">
        <v>1986</v>
      </c>
      <c r="D556" s="5">
        <v>12</v>
      </c>
      <c r="E556" s="28">
        <v>0.05628</v>
      </c>
      <c r="F556" s="28">
        <v>5.010528000000001</v>
      </c>
    </row>
    <row r="557" spans="1:6" ht="12.75">
      <c r="A557" s="30" t="s">
        <v>133</v>
      </c>
      <c r="B557" s="30">
        <v>3</v>
      </c>
      <c r="C557" s="5">
        <v>1987</v>
      </c>
      <c r="D557" s="5">
        <v>1</v>
      </c>
      <c r="E557" s="28">
        <v>0.114741</v>
      </c>
      <c r="F557" s="28">
        <v>7.1858</v>
      </c>
    </row>
    <row r="558" spans="1:6" ht="12.75">
      <c r="A558" s="30" t="s">
        <v>133</v>
      </c>
      <c r="B558" s="30">
        <v>3</v>
      </c>
      <c r="C558" s="5">
        <v>1987</v>
      </c>
      <c r="D558" s="5">
        <v>2</v>
      </c>
      <c r="E558" s="28">
        <v>0.151734</v>
      </c>
      <c r="F558" s="28">
        <v>11.391545</v>
      </c>
    </row>
    <row r="559" spans="1:6" ht="12.75">
      <c r="A559" s="30" t="s">
        <v>133</v>
      </c>
      <c r="B559" s="30">
        <v>3</v>
      </c>
      <c r="C559" s="5">
        <v>1987</v>
      </c>
      <c r="D559" s="5">
        <v>3</v>
      </c>
      <c r="E559" s="28">
        <v>0.135966</v>
      </c>
      <c r="F559" s="28">
        <v>12.090009</v>
      </c>
    </row>
    <row r="560" spans="1:6" ht="12.75">
      <c r="A560" s="30" t="s">
        <v>133</v>
      </c>
      <c r="B560" s="30">
        <v>3</v>
      </c>
      <c r="C560" s="5">
        <v>1987</v>
      </c>
      <c r="D560" s="5">
        <v>4</v>
      </c>
      <c r="E560" s="28">
        <v>0.161994</v>
      </c>
      <c r="F560" s="28">
        <v>19.211166</v>
      </c>
    </row>
    <row r="561" spans="1:6" ht="12.75">
      <c r="A561" s="30" t="s">
        <v>133</v>
      </c>
      <c r="B561" s="30">
        <v>3</v>
      </c>
      <c r="C561" s="5">
        <v>1987</v>
      </c>
      <c r="D561" s="5">
        <v>5</v>
      </c>
      <c r="E561" s="28">
        <v>0.153698</v>
      </c>
      <c r="F561" s="28">
        <v>6.277531</v>
      </c>
    </row>
    <row r="562" spans="1:6" ht="12.75">
      <c r="A562" s="30" t="s">
        <v>133</v>
      </c>
      <c r="B562" s="30">
        <v>3</v>
      </c>
      <c r="C562" s="5">
        <v>1987</v>
      </c>
      <c r="D562" s="5">
        <v>6</v>
      </c>
      <c r="E562" s="28">
        <v>0.089012</v>
      </c>
      <c r="F562" s="28">
        <v>4.287536</v>
      </c>
    </row>
    <row r="563" spans="1:6" ht="12.75">
      <c r="A563" s="30" t="s">
        <v>133</v>
      </c>
      <c r="B563" s="30">
        <v>3</v>
      </c>
      <c r="C563" s="5">
        <v>1987</v>
      </c>
      <c r="D563" s="5">
        <v>7</v>
      </c>
      <c r="E563" s="28">
        <v>0.042978</v>
      </c>
      <c r="F563" s="28">
        <v>3.35179</v>
      </c>
    </row>
    <row r="564" spans="1:6" ht="12.75">
      <c r="A564" s="30" t="s">
        <v>133</v>
      </c>
      <c r="B564" s="30">
        <v>3</v>
      </c>
      <c r="C564" s="5">
        <v>1987</v>
      </c>
      <c r="D564" s="5">
        <v>8</v>
      </c>
      <c r="E564" s="28">
        <v>0.010902</v>
      </c>
      <c r="F564" s="28">
        <v>0.439319</v>
      </c>
    </row>
    <row r="565" spans="1:6" ht="12.75">
      <c r="A565" s="30" t="s">
        <v>133</v>
      </c>
      <c r="B565" s="30">
        <v>3</v>
      </c>
      <c r="C565" s="5">
        <v>1987</v>
      </c>
      <c r="D565" s="5">
        <v>9</v>
      </c>
      <c r="E565" s="28">
        <v>0.016038</v>
      </c>
      <c r="F565" s="28">
        <v>1.704483</v>
      </c>
    </row>
    <row r="566" spans="1:6" ht="12.75">
      <c r="A566" s="30" t="s">
        <v>133</v>
      </c>
      <c r="B566" s="30">
        <v>3</v>
      </c>
      <c r="C566" s="5">
        <v>1987</v>
      </c>
      <c r="D566" s="5">
        <v>10</v>
      </c>
      <c r="E566" s="28">
        <v>0.065052</v>
      </c>
      <c r="F566" s="28">
        <v>24.264395999999998</v>
      </c>
    </row>
    <row r="567" spans="1:6" ht="12.75">
      <c r="A567" s="30" t="s">
        <v>133</v>
      </c>
      <c r="B567" s="30">
        <v>3</v>
      </c>
      <c r="C567" s="5">
        <v>1987</v>
      </c>
      <c r="D567" s="5">
        <v>11</v>
      </c>
      <c r="E567" s="28">
        <v>0.135594</v>
      </c>
      <c r="F567" s="28">
        <v>12.636486000000001</v>
      </c>
    </row>
    <row r="568" spans="1:6" ht="12.75">
      <c r="A568" s="30" t="s">
        <v>133</v>
      </c>
      <c r="B568" s="30">
        <v>3</v>
      </c>
      <c r="C568" s="5">
        <v>1987</v>
      </c>
      <c r="D568" s="5">
        <v>12</v>
      </c>
      <c r="E568" s="28">
        <v>0.414288</v>
      </c>
      <c r="F568" s="28">
        <v>40.285672000000005</v>
      </c>
    </row>
    <row r="569" spans="1:6" ht="12.75">
      <c r="A569" s="30" t="s">
        <v>133</v>
      </c>
      <c r="B569" s="30">
        <v>3</v>
      </c>
      <c r="C569" s="5">
        <v>1988</v>
      </c>
      <c r="D569" s="5">
        <v>1</v>
      </c>
      <c r="E569" s="28">
        <v>0.390954</v>
      </c>
      <c r="F569" s="28">
        <v>50.87501400000001</v>
      </c>
    </row>
    <row r="570" spans="1:6" ht="12.75">
      <c r="A570" s="30" t="s">
        <v>133</v>
      </c>
      <c r="B570" s="30">
        <v>3</v>
      </c>
      <c r="C570" s="5">
        <v>1988</v>
      </c>
      <c r="D570" s="5">
        <v>2</v>
      </c>
      <c r="E570" s="28">
        <v>0.52052</v>
      </c>
      <c r="F570" s="28">
        <v>43.753423999999995</v>
      </c>
    </row>
    <row r="571" spans="1:6" ht="12.75">
      <c r="A571" s="30" t="s">
        <v>133</v>
      </c>
      <c r="B571" s="30">
        <v>3</v>
      </c>
      <c r="C571" s="5">
        <v>1988</v>
      </c>
      <c r="D571" s="5">
        <v>3</v>
      </c>
      <c r="E571" s="28">
        <v>0.214512</v>
      </c>
      <c r="F571" s="28">
        <v>9.17344</v>
      </c>
    </row>
    <row r="572" spans="1:6" ht="12.75">
      <c r="A572" s="30" t="s">
        <v>133</v>
      </c>
      <c r="B572" s="30">
        <v>3</v>
      </c>
      <c r="C572" s="5">
        <v>1988</v>
      </c>
      <c r="D572" s="5">
        <v>4</v>
      </c>
      <c r="E572" s="28">
        <v>0.191573</v>
      </c>
      <c r="F572" s="28">
        <v>19.225487</v>
      </c>
    </row>
    <row r="573" spans="1:6" ht="12.75">
      <c r="A573" s="30" t="s">
        <v>133</v>
      </c>
      <c r="B573" s="30">
        <v>3</v>
      </c>
      <c r="C573" s="5">
        <v>1988</v>
      </c>
      <c r="D573" s="5">
        <v>5</v>
      </c>
      <c r="E573" s="28">
        <v>0.222664</v>
      </c>
      <c r="F573" s="28">
        <v>26.407093999999997</v>
      </c>
    </row>
    <row r="574" spans="1:6" ht="12.75">
      <c r="A574" s="30" t="s">
        <v>133</v>
      </c>
      <c r="B574" s="30">
        <v>3</v>
      </c>
      <c r="C574" s="5">
        <v>1988</v>
      </c>
      <c r="D574" s="5">
        <v>6</v>
      </c>
      <c r="E574" s="28">
        <v>0.191952</v>
      </c>
      <c r="F574" s="28">
        <v>17.563608</v>
      </c>
    </row>
    <row r="575" spans="1:6" ht="12.75">
      <c r="A575" s="30" t="s">
        <v>133</v>
      </c>
      <c r="B575" s="30">
        <v>3</v>
      </c>
      <c r="C575" s="5">
        <v>1988</v>
      </c>
      <c r="D575" s="5">
        <v>7</v>
      </c>
      <c r="E575" s="28">
        <v>0.221088</v>
      </c>
      <c r="F575" s="28">
        <v>12.809568</v>
      </c>
    </row>
    <row r="576" spans="1:6" ht="12.75">
      <c r="A576" s="30" t="s">
        <v>133</v>
      </c>
      <c r="B576" s="30">
        <v>3</v>
      </c>
      <c r="C576" s="5">
        <v>1988</v>
      </c>
      <c r="D576" s="5">
        <v>8</v>
      </c>
      <c r="E576" s="28">
        <v>0.16814</v>
      </c>
      <c r="F576" s="28">
        <v>6.6391279999999995</v>
      </c>
    </row>
    <row r="577" spans="1:6" ht="12.75">
      <c r="A577" s="30" t="s">
        <v>133</v>
      </c>
      <c r="B577" s="30">
        <v>3</v>
      </c>
      <c r="C577" s="5">
        <v>1988</v>
      </c>
      <c r="D577" s="5">
        <v>9</v>
      </c>
      <c r="E577" s="28">
        <v>0.15932</v>
      </c>
      <c r="F577" s="28">
        <v>6.303382</v>
      </c>
    </row>
    <row r="578" spans="1:6" ht="12.75">
      <c r="A578" s="30" t="s">
        <v>133</v>
      </c>
      <c r="B578" s="30">
        <v>3</v>
      </c>
      <c r="C578" s="5">
        <v>1988</v>
      </c>
      <c r="D578" s="5">
        <v>10</v>
      </c>
      <c r="E578" s="28">
        <v>0.24219</v>
      </c>
      <c r="F578" s="28">
        <v>21.756114</v>
      </c>
    </row>
    <row r="579" spans="1:6" ht="12.75">
      <c r="A579" s="30" t="s">
        <v>133</v>
      </c>
      <c r="B579" s="30">
        <v>3</v>
      </c>
      <c r="C579" s="5">
        <v>1988</v>
      </c>
      <c r="D579" s="5">
        <v>11</v>
      </c>
      <c r="E579" s="28">
        <v>0.354835</v>
      </c>
      <c r="F579" s="28">
        <v>19.52626</v>
      </c>
    </row>
    <row r="580" spans="1:6" ht="12.75">
      <c r="A580" s="30" t="s">
        <v>133</v>
      </c>
      <c r="B580" s="30">
        <v>3</v>
      </c>
      <c r="C580" s="5">
        <v>1988</v>
      </c>
      <c r="D580" s="5">
        <v>12</v>
      </c>
      <c r="E580" s="28">
        <v>0.48217</v>
      </c>
      <c r="F580" s="28">
        <v>20.859416</v>
      </c>
    </row>
    <row r="581" spans="1:6" ht="12.75">
      <c r="A581" s="30" t="s">
        <v>133</v>
      </c>
      <c r="B581" s="30">
        <v>3</v>
      </c>
      <c r="C581" s="5">
        <v>1989</v>
      </c>
      <c r="D581" s="5">
        <v>1</v>
      </c>
      <c r="E581" s="28">
        <v>0.514348</v>
      </c>
      <c r="F581" s="28">
        <v>16.151908</v>
      </c>
    </row>
    <row r="582" spans="1:6" ht="12.75">
      <c r="A582" s="30" t="s">
        <v>133</v>
      </c>
      <c r="B582" s="30">
        <v>3</v>
      </c>
      <c r="C582" s="5">
        <v>1989</v>
      </c>
      <c r="D582" s="5">
        <v>2</v>
      </c>
      <c r="E582" s="28">
        <v>0.154866</v>
      </c>
      <c r="F582" s="28">
        <v>18.83229</v>
      </c>
    </row>
    <row r="583" spans="1:6" ht="12.75">
      <c r="A583" s="30" t="s">
        <v>133</v>
      </c>
      <c r="B583" s="30">
        <v>3</v>
      </c>
      <c r="C583" s="5">
        <v>1989</v>
      </c>
      <c r="D583" s="5">
        <v>3</v>
      </c>
      <c r="E583" s="28">
        <v>0.347025</v>
      </c>
      <c r="F583" s="28">
        <v>28.6874</v>
      </c>
    </row>
    <row r="584" spans="1:6" ht="12.75">
      <c r="A584" s="30" t="s">
        <v>133</v>
      </c>
      <c r="B584" s="30">
        <v>3</v>
      </c>
      <c r="C584" s="5">
        <v>1989</v>
      </c>
      <c r="D584" s="5">
        <v>4</v>
      </c>
      <c r="E584" s="28">
        <v>0.237162</v>
      </c>
      <c r="F584" s="28">
        <v>29.438364</v>
      </c>
    </row>
    <row r="585" spans="1:6" ht="12.75">
      <c r="A585" s="30" t="s">
        <v>133</v>
      </c>
      <c r="B585" s="30">
        <v>3</v>
      </c>
      <c r="C585" s="5">
        <v>1989</v>
      </c>
      <c r="D585" s="5">
        <v>5</v>
      </c>
      <c r="E585" s="28">
        <v>0.224564</v>
      </c>
      <c r="F585" s="28">
        <v>19.97533</v>
      </c>
    </row>
    <row r="586" spans="1:6" ht="12.75">
      <c r="A586" s="30" t="s">
        <v>133</v>
      </c>
      <c r="B586" s="30">
        <v>3</v>
      </c>
      <c r="C586" s="5">
        <v>1989</v>
      </c>
      <c r="D586" s="5">
        <v>6</v>
      </c>
      <c r="E586" s="28">
        <v>0.404325</v>
      </c>
      <c r="F586" s="28">
        <v>16.61027</v>
      </c>
    </row>
    <row r="587" spans="1:6" ht="12.75">
      <c r="A587" s="30" t="s">
        <v>133</v>
      </c>
      <c r="B587" s="30">
        <v>3</v>
      </c>
      <c r="C587" s="5">
        <v>1989</v>
      </c>
      <c r="D587" s="5">
        <v>7</v>
      </c>
      <c r="E587" s="28">
        <v>0.247328</v>
      </c>
      <c r="F587" s="28">
        <v>10.856</v>
      </c>
    </row>
    <row r="588" spans="1:6" ht="12.75">
      <c r="A588" s="30" t="s">
        <v>133</v>
      </c>
      <c r="B588" s="30">
        <v>3</v>
      </c>
      <c r="C588" s="5">
        <v>1989</v>
      </c>
      <c r="D588" s="5">
        <v>8</v>
      </c>
      <c r="E588" s="28">
        <v>0.146608</v>
      </c>
      <c r="F588" s="28">
        <v>5.994758</v>
      </c>
    </row>
    <row r="589" spans="1:6" ht="12.75">
      <c r="A589" s="30" t="s">
        <v>133</v>
      </c>
      <c r="B589" s="30">
        <v>3</v>
      </c>
      <c r="C589" s="5">
        <v>1989</v>
      </c>
      <c r="D589" s="5">
        <v>9</v>
      </c>
      <c r="E589" s="28">
        <v>0.15363</v>
      </c>
      <c r="F589" s="28">
        <v>6.477496</v>
      </c>
    </row>
    <row r="590" spans="1:6" ht="12.75">
      <c r="A590" s="30" t="s">
        <v>133</v>
      </c>
      <c r="B590" s="30">
        <v>3</v>
      </c>
      <c r="C590" s="5">
        <v>1989</v>
      </c>
      <c r="D590" s="5">
        <v>10</v>
      </c>
      <c r="E590" s="28">
        <v>0.21552</v>
      </c>
      <c r="F590" s="28">
        <v>13.409385</v>
      </c>
    </row>
    <row r="591" spans="1:6" ht="12.75">
      <c r="A591" s="30" t="s">
        <v>133</v>
      </c>
      <c r="B591" s="30">
        <v>3</v>
      </c>
      <c r="C591" s="5">
        <v>1989</v>
      </c>
      <c r="D591" s="5">
        <v>11</v>
      </c>
      <c r="E591" s="28">
        <v>0.07645</v>
      </c>
      <c r="F591" s="28">
        <v>23.40065</v>
      </c>
    </row>
    <row r="592" spans="1:6" ht="12.75">
      <c r="A592" s="30" t="s">
        <v>133</v>
      </c>
      <c r="B592" s="30">
        <v>3</v>
      </c>
      <c r="C592" s="5">
        <v>1989</v>
      </c>
      <c r="D592" s="5">
        <v>12</v>
      </c>
      <c r="E592" s="28">
        <v>0.260288</v>
      </c>
      <c r="F592" s="28">
        <v>51.048984000000004</v>
      </c>
    </row>
    <row r="593" spans="1:6" ht="12.75">
      <c r="A593" s="30" t="s">
        <v>133</v>
      </c>
      <c r="B593" s="30">
        <v>3</v>
      </c>
      <c r="C593" s="5">
        <v>1990</v>
      </c>
      <c r="D593" s="5">
        <v>1</v>
      </c>
      <c r="E593" s="28">
        <v>0.31056</v>
      </c>
      <c r="F593" s="28">
        <v>22.9038</v>
      </c>
    </row>
    <row r="594" spans="1:6" ht="12.75">
      <c r="A594" s="30" t="s">
        <v>133</v>
      </c>
      <c r="B594" s="30">
        <v>3</v>
      </c>
      <c r="C594" s="5">
        <v>1990</v>
      </c>
      <c r="D594" s="5">
        <v>2</v>
      </c>
      <c r="E594" s="28">
        <v>0.3565</v>
      </c>
      <c r="F594" s="28">
        <v>21.029625</v>
      </c>
    </row>
    <row r="595" spans="1:6" ht="12.75">
      <c r="A595" s="30" t="s">
        <v>133</v>
      </c>
      <c r="B595" s="30">
        <v>3</v>
      </c>
      <c r="C595" s="5">
        <v>1990</v>
      </c>
      <c r="D595" s="5">
        <v>3</v>
      </c>
      <c r="E595" s="28">
        <v>0.28689</v>
      </c>
      <c r="F595" s="28">
        <v>11.72088</v>
      </c>
    </row>
    <row r="596" spans="1:6" ht="12.75">
      <c r="A596" s="30" t="s">
        <v>133</v>
      </c>
      <c r="B596" s="30">
        <v>3</v>
      </c>
      <c r="C596" s="5">
        <v>1990</v>
      </c>
      <c r="D596" s="5">
        <v>4</v>
      </c>
      <c r="E596" s="28">
        <v>0.206382</v>
      </c>
      <c r="F596" s="28">
        <v>10.422291</v>
      </c>
    </row>
    <row r="597" spans="1:6" ht="12.75">
      <c r="A597" s="30" t="s">
        <v>133</v>
      </c>
      <c r="B597" s="30">
        <v>3</v>
      </c>
      <c r="C597" s="5">
        <v>1990</v>
      </c>
      <c r="D597" s="5">
        <v>5</v>
      </c>
      <c r="E597" s="28">
        <v>0.201858</v>
      </c>
      <c r="F597" s="28">
        <v>10.573796999999999</v>
      </c>
    </row>
    <row r="598" spans="1:6" ht="12.75">
      <c r="A598" s="30" t="s">
        <v>133</v>
      </c>
      <c r="B598" s="30">
        <v>3</v>
      </c>
      <c r="C598" s="5">
        <v>1990</v>
      </c>
      <c r="D598" s="5">
        <v>6</v>
      </c>
      <c r="E598" s="28">
        <v>0.241171</v>
      </c>
      <c r="F598" s="28">
        <v>9.969015</v>
      </c>
    </row>
    <row r="599" spans="1:6" ht="12.75">
      <c r="A599" s="30" t="s">
        <v>133</v>
      </c>
      <c r="B599" s="30">
        <v>3</v>
      </c>
      <c r="C599" s="5">
        <v>1990</v>
      </c>
      <c r="D599" s="5">
        <v>7</v>
      </c>
      <c r="E599" s="28">
        <v>0.20217</v>
      </c>
      <c r="F599" s="28">
        <v>8.099985</v>
      </c>
    </row>
    <row r="600" spans="1:6" ht="12.75">
      <c r="A600" s="30" t="s">
        <v>133</v>
      </c>
      <c r="B600" s="30">
        <v>3</v>
      </c>
      <c r="C600" s="5">
        <v>1990</v>
      </c>
      <c r="D600" s="5">
        <v>8</v>
      </c>
      <c r="E600" s="28">
        <v>0.12649</v>
      </c>
      <c r="F600" s="28">
        <v>5.07143</v>
      </c>
    </row>
    <row r="601" spans="1:6" ht="12.75">
      <c r="A601" s="30" t="s">
        <v>133</v>
      </c>
      <c r="B601" s="30">
        <v>3</v>
      </c>
      <c r="C601" s="5">
        <v>1990</v>
      </c>
      <c r="D601" s="5">
        <v>9</v>
      </c>
      <c r="E601" s="28">
        <v>0.140343</v>
      </c>
      <c r="F601" s="28">
        <v>6.7501560000000005</v>
      </c>
    </row>
    <row r="602" spans="1:6" ht="12.75">
      <c r="A602" s="30" t="s">
        <v>133</v>
      </c>
      <c r="B602" s="30">
        <v>3</v>
      </c>
      <c r="C602" s="5">
        <v>1990</v>
      </c>
      <c r="D602" s="5">
        <v>10</v>
      </c>
      <c r="E602" s="28">
        <v>0.04482</v>
      </c>
      <c r="F602" s="28">
        <v>9.776736</v>
      </c>
    </row>
    <row r="603" spans="1:6" ht="12.75">
      <c r="A603" s="30" t="s">
        <v>133</v>
      </c>
      <c r="B603" s="30">
        <v>3</v>
      </c>
      <c r="C603" s="5">
        <v>1990</v>
      </c>
      <c r="D603" s="5">
        <v>11</v>
      </c>
      <c r="E603" s="28">
        <v>0.128644</v>
      </c>
      <c r="F603" s="28">
        <v>13.569724</v>
      </c>
    </row>
    <row r="604" spans="1:6" ht="12.75">
      <c r="A604" s="30" t="s">
        <v>133</v>
      </c>
      <c r="B604" s="30">
        <v>3</v>
      </c>
      <c r="C604" s="5">
        <v>1990</v>
      </c>
      <c r="D604" s="5">
        <v>12</v>
      </c>
      <c r="E604" s="28">
        <v>0.2657</v>
      </c>
      <c r="F604" s="28">
        <v>13.874854</v>
      </c>
    </row>
    <row r="605" spans="1:6" ht="12.75">
      <c r="A605" s="30" t="s">
        <v>133</v>
      </c>
      <c r="B605" s="30">
        <v>3</v>
      </c>
      <c r="C605" s="5">
        <v>1991</v>
      </c>
      <c r="D605" s="5">
        <v>1</v>
      </c>
      <c r="E605" s="28">
        <v>0.1944</v>
      </c>
      <c r="F605" s="28">
        <v>26.8515</v>
      </c>
    </row>
    <row r="606" spans="1:6" ht="12.75">
      <c r="A606" s="30" t="s">
        <v>133</v>
      </c>
      <c r="B606" s="30">
        <v>3</v>
      </c>
      <c r="C606" s="5">
        <v>1991</v>
      </c>
      <c r="D606" s="5">
        <v>2</v>
      </c>
      <c r="E606" s="28">
        <v>0.225808</v>
      </c>
      <c r="F606" s="28">
        <v>14.25413</v>
      </c>
    </row>
    <row r="607" spans="1:6" ht="12.75">
      <c r="A607" s="30" t="s">
        <v>133</v>
      </c>
      <c r="B607" s="30">
        <v>3</v>
      </c>
      <c r="C607" s="5">
        <v>1991</v>
      </c>
      <c r="D607" s="5">
        <v>3</v>
      </c>
      <c r="E607" s="28">
        <v>0.283832</v>
      </c>
      <c r="F607" s="28">
        <v>50.7141</v>
      </c>
    </row>
    <row r="608" spans="1:6" ht="12.75">
      <c r="A608" s="30" t="s">
        <v>133</v>
      </c>
      <c r="B608" s="30">
        <v>3</v>
      </c>
      <c r="C608" s="5">
        <v>1991</v>
      </c>
      <c r="D608" s="5">
        <v>4</v>
      </c>
      <c r="E608" s="28">
        <v>0.35883</v>
      </c>
      <c r="F608" s="28">
        <v>25.52123</v>
      </c>
    </row>
    <row r="609" spans="1:6" ht="12.75">
      <c r="A609" s="30" t="s">
        <v>133</v>
      </c>
      <c r="B609" s="30">
        <v>3</v>
      </c>
      <c r="C609" s="5">
        <v>1991</v>
      </c>
      <c r="D609" s="5">
        <v>5</v>
      </c>
      <c r="E609" s="28">
        <v>0.513135</v>
      </c>
      <c r="F609" s="28">
        <v>27.567567</v>
      </c>
    </row>
    <row r="610" spans="1:6" ht="12.75">
      <c r="A610" s="30" t="s">
        <v>133</v>
      </c>
      <c r="B610" s="30">
        <v>3</v>
      </c>
      <c r="C610" s="5">
        <v>1991</v>
      </c>
      <c r="D610" s="5">
        <v>6</v>
      </c>
      <c r="E610" s="28">
        <v>0.216376</v>
      </c>
      <c r="F610" s="28">
        <v>8.688451</v>
      </c>
    </row>
    <row r="611" spans="1:6" ht="12.75">
      <c r="A611" s="30" t="s">
        <v>133</v>
      </c>
      <c r="B611" s="30">
        <v>3</v>
      </c>
      <c r="C611" s="5">
        <v>1991</v>
      </c>
      <c r="D611" s="5">
        <v>7</v>
      </c>
      <c r="E611" s="28">
        <v>0.109208</v>
      </c>
      <c r="F611" s="28">
        <v>4.469498</v>
      </c>
    </row>
    <row r="612" spans="1:6" ht="12.75">
      <c r="A612" s="30" t="s">
        <v>133</v>
      </c>
      <c r="B612" s="30">
        <v>3</v>
      </c>
      <c r="C612" s="5">
        <v>1991</v>
      </c>
      <c r="D612" s="5">
        <v>8</v>
      </c>
      <c r="E612" s="28">
        <v>0.11228</v>
      </c>
      <c r="F612" s="28">
        <v>4.448694</v>
      </c>
    </row>
    <row r="613" spans="1:6" ht="12.75">
      <c r="A613" s="30" t="s">
        <v>133</v>
      </c>
      <c r="B613" s="30">
        <v>3</v>
      </c>
      <c r="C613" s="5">
        <v>1991</v>
      </c>
      <c r="D613" s="5">
        <v>9</v>
      </c>
      <c r="E613" s="28">
        <v>0.059616</v>
      </c>
      <c r="F613" s="28">
        <v>5.731415999999999</v>
      </c>
    </row>
    <row r="614" spans="1:6" ht="12.75">
      <c r="A614" s="30" t="s">
        <v>133</v>
      </c>
      <c r="B614" s="30">
        <v>3</v>
      </c>
      <c r="C614" s="5">
        <v>1991</v>
      </c>
      <c r="D614" s="5">
        <v>10</v>
      </c>
      <c r="E614" s="28">
        <v>0.070299</v>
      </c>
      <c r="F614" s="28">
        <v>6.558993</v>
      </c>
    </row>
    <row r="615" spans="1:6" ht="12.75">
      <c r="A615" s="30" t="s">
        <v>133</v>
      </c>
      <c r="B615" s="30">
        <v>3</v>
      </c>
      <c r="C615" s="5">
        <v>1991</v>
      </c>
      <c r="D615" s="5">
        <v>11</v>
      </c>
      <c r="E615" s="28">
        <v>0.060233</v>
      </c>
      <c r="F615" s="28">
        <v>14.537526000000002</v>
      </c>
    </row>
    <row r="616" spans="1:6" ht="12.75">
      <c r="A616" s="30" t="s">
        <v>133</v>
      </c>
      <c r="B616" s="30">
        <v>3</v>
      </c>
      <c r="C616" s="5">
        <v>1991</v>
      </c>
      <c r="D616" s="5">
        <v>12</v>
      </c>
      <c r="E616" s="28">
        <v>0.229201</v>
      </c>
      <c r="F616" s="28">
        <v>9.079371</v>
      </c>
    </row>
    <row r="617" spans="1:6" ht="12.75">
      <c r="A617" s="30" t="s">
        <v>133</v>
      </c>
      <c r="B617" s="30">
        <v>3</v>
      </c>
      <c r="C617" s="5">
        <v>1992</v>
      </c>
      <c r="D617" s="5">
        <v>1</v>
      </c>
      <c r="E617" s="28">
        <v>0.164216</v>
      </c>
      <c r="F617" s="28">
        <v>9.97928</v>
      </c>
    </row>
    <row r="618" spans="1:6" ht="12.75">
      <c r="A618" s="30" t="s">
        <v>133</v>
      </c>
      <c r="B618" s="30">
        <v>3</v>
      </c>
      <c r="C618" s="5">
        <v>1992</v>
      </c>
      <c r="D618" s="5">
        <v>2</v>
      </c>
      <c r="E618" s="28">
        <v>0.10764</v>
      </c>
      <c r="F618" s="28">
        <v>7.374536</v>
      </c>
    </row>
    <row r="619" spans="1:6" ht="12.75">
      <c r="A619" s="30" t="s">
        <v>133</v>
      </c>
      <c r="B619" s="30">
        <v>3</v>
      </c>
      <c r="C619" s="5">
        <v>1992</v>
      </c>
      <c r="D619" s="5">
        <v>3</v>
      </c>
      <c r="E619" s="28">
        <v>0.040663</v>
      </c>
      <c r="F619" s="28">
        <v>6.509377</v>
      </c>
    </row>
    <row r="620" spans="1:6" ht="12.75">
      <c r="A620" s="30" t="s">
        <v>133</v>
      </c>
      <c r="B620" s="30">
        <v>3</v>
      </c>
      <c r="C620" s="5">
        <v>1992</v>
      </c>
      <c r="D620" s="5">
        <v>4</v>
      </c>
      <c r="E620" s="28">
        <v>0.437343</v>
      </c>
      <c r="F620" s="28">
        <v>36.119739</v>
      </c>
    </row>
    <row r="621" spans="1:6" ht="12.75">
      <c r="A621" s="30" t="s">
        <v>133</v>
      </c>
      <c r="B621" s="30">
        <v>3</v>
      </c>
      <c r="C621" s="5">
        <v>1992</v>
      </c>
      <c r="D621" s="5">
        <v>5</v>
      </c>
      <c r="E621" s="28">
        <v>0.398496</v>
      </c>
      <c r="F621" s="28">
        <v>28.350144</v>
      </c>
    </row>
    <row r="622" spans="1:6" ht="12.75">
      <c r="A622" s="30" t="s">
        <v>133</v>
      </c>
      <c r="B622" s="30">
        <v>3</v>
      </c>
      <c r="C622" s="5">
        <v>1992</v>
      </c>
      <c r="D622" s="5">
        <v>6</v>
      </c>
      <c r="E622" s="28">
        <v>0.385857</v>
      </c>
      <c r="F622" s="28">
        <v>24.275799</v>
      </c>
    </row>
    <row r="623" spans="1:6" ht="12.75">
      <c r="A623" s="30" t="s">
        <v>133</v>
      </c>
      <c r="B623" s="30">
        <v>3</v>
      </c>
      <c r="C623" s="5">
        <v>1992</v>
      </c>
      <c r="D623" s="5">
        <v>7</v>
      </c>
      <c r="E623" s="28">
        <v>0.444428</v>
      </c>
      <c r="F623" s="28">
        <v>17.910124</v>
      </c>
    </row>
    <row r="624" spans="1:6" ht="12.75">
      <c r="A624" s="30" t="s">
        <v>133</v>
      </c>
      <c r="B624" s="30">
        <v>3</v>
      </c>
      <c r="C624" s="5">
        <v>1992</v>
      </c>
      <c r="D624" s="5">
        <v>8</v>
      </c>
      <c r="E624" s="28">
        <v>0.255444</v>
      </c>
      <c r="F624" s="28">
        <v>19.045783</v>
      </c>
    </row>
    <row r="625" spans="1:6" ht="12.75">
      <c r="A625" s="30" t="s">
        <v>133</v>
      </c>
      <c r="B625" s="30">
        <v>3</v>
      </c>
      <c r="C625" s="5">
        <v>1992</v>
      </c>
      <c r="D625" s="5">
        <v>9</v>
      </c>
      <c r="E625" s="28">
        <v>0.373527</v>
      </c>
      <c r="F625" s="28">
        <v>18.750438</v>
      </c>
    </row>
    <row r="626" spans="1:6" ht="12.75">
      <c r="A626" s="30" t="s">
        <v>133</v>
      </c>
      <c r="B626" s="30">
        <v>3</v>
      </c>
      <c r="C626" s="5">
        <v>1992</v>
      </c>
      <c r="D626" s="5">
        <v>10</v>
      </c>
      <c r="E626" s="28">
        <v>0.056932</v>
      </c>
      <c r="F626" s="28">
        <v>8.94362</v>
      </c>
    </row>
    <row r="627" spans="1:6" ht="12.75">
      <c r="A627" s="30" t="s">
        <v>133</v>
      </c>
      <c r="B627" s="30">
        <v>3</v>
      </c>
      <c r="C627" s="5">
        <v>1992</v>
      </c>
      <c r="D627" s="5">
        <v>11</v>
      </c>
      <c r="E627" s="28">
        <v>0.140988</v>
      </c>
      <c r="F627" s="28">
        <v>9.434068</v>
      </c>
    </row>
    <row r="628" spans="1:6" ht="12.75">
      <c r="A628" s="30" t="s">
        <v>133</v>
      </c>
      <c r="B628" s="30">
        <v>3</v>
      </c>
      <c r="C628" s="5">
        <v>1992</v>
      </c>
      <c r="D628" s="5">
        <v>12</v>
      </c>
      <c r="E628" s="28">
        <v>0.084025</v>
      </c>
      <c r="F628" s="28">
        <v>22.881688</v>
      </c>
    </row>
    <row r="629" spans="1:6" ht="12.75">
      <c r="A629" s="30" t="s">
        <v>133</v>
      </c>
      <c r="B629" s="30">
        <v>3</v>
      </c>
      <c r="C629" s="5">
        <v>1993</v>
      </c>
      <c r="D629" s="5">
        <v>1</v>
      </c>
      <c r="E629" s="28">
        <v>0.23904</v>
      </c>
      <c r="F629" s="28">
        <v>10.145256</v>
      </c>
    </row>
    <row r="630" spans="1:6" ht="12.75">
      <c r="A630" s="30" t="s">
        <v>133</v>
      </c>
      <c r="B630" s="30">
        <v>3</v>
      </c>
      <c r="C630" s="5">
        <v>1993</v>
      </c>
      <c r="D630" s="5">
        <v>2</v>
      </c>
      <c r="E630" s="28">
        <v>0.123321</v>
      </c>
      <c r="F630" s="28">
        <v>6.037845</v>
      </c>
    </row>
    <row r="631" spans="1:6" ht="12.75">
      <c r="A631" s="30" t="s">
        <v>133</v>
      </c>
      <c r="B631" s="30">
        <v>3</v>
      </c>
      <c r="C631" s="5">
        <v>1993</v>
      </c>
      <c r="D631" s="5">
        <v>3</v>
      </c>
      <c r="E631" s="28">
        <v>0.22842</v>
      </c>
      <c r="F631" s="28">
        <v>13.913316</v>
      </c>
    </row>
    <row r="632" spans="1:6" ht="12.75">
      <c r="A632" s="30" t="s">
        <v>133</v>
      </c>
      <c r="B632" s="30">
        <v>3</v>
      </c>
      <c r="C632" s="5">
        <v>1993</v>
      </c>
      <c r="D632" s="5">
        <v>4</v>
      </c>
      <c r="E632" s="28">
        <v>0.133906</v>
      </c>
      <c r="F632" s="28">
        <v>11.059504</v>
      </c>
    </row>
    <row r="633" spans="1:6" ht="12.75">
      <c r="A633" s="30" t="s">
        <v>133</v>
      </c>
      <c r="B633" s="30">
        <v>3</v>
      </c>
      <c r="C633" s="5">
        <v>1993</v>
      </c>
      <c r="D633" s="5">
        <v>5</v>
      </c>
      <c r="E633" s="28">
        <v>0.246074</v>
      </c>
      <c r="F633" s="28">
        <v>22.465346</v>
      </c>
    </row>
    <row r="634" spans="1:6" ht="12.75">
      <c r="A634" s="30" t="s">
        <v>133</v>
      </c>
      <c r="B634" s="30">
        <v>3</v>
      </c>
      <c r="C634" s="5">
        <v>1993</v>
      </c>
      <c r="D634" s="5">
        <v>6</v>
      </c>
      <c r="E634" s="28">
        <v>0.27819</v>
      </c>
      <c r="F634" s="28">
        <v>18.230718</v>
      </c>
    </row>
    <row r="635" spans="1:6" ht="12.75">
      <c r="A635" s="30" t="s">
        <v>133</v>
      </c>
      <c r="B635" s="30">
        <v>3</v>
      </c>
      <c r="C635" s="5">
        <v>1993</v>
      </c>
      <c r="D635" s="5">
        <v>7</v>
      </c>
      <c r="E635" s="28">
        <v>0.207944</v>
      </c>
      <c r="F635" s="28">
        <v>8.269888</v>
      </c>
    </row>
    <row r="636" spans="1:6" ht="12.75">
      <c r="A636" s="30" t="s">
        <v>133</v>
      </c>
      <c r="B636" s="30">
        <v>3</v>
      </c>
      <c r="C636" s="5">
        <v>1993</v>
      </c>
      <c r="D636" s="5">
        <v>8</v>
      </c>
      <c r="E636" s="28">
        <v>0.159201</v>
      </c>
      <c r="F636" s="28">
        <v>6.7032</v>
      </c>
    </row>
    <row r="637" spans="1:6" ht="12.75">
      <c r="A637" s="30" t="s">
        <v>133</v>
      </c>
      <c r="B637" s="30">
        <v>3</v>
      </c>
      <c r="C637" s="5">
        <v>1993</v>
      </c>
      <c r="D637" s="5">
        <v>9</v>
      </c>
      <c r="E637" s="28">
        <v>0.09315</v>
      </c>
      <c r="F637" s="28">
        <v>7.63255</v>
      </c>
    </row>
    <row r="638" spans="1:6" ht="12.75">
      <c r="A638" s="30" t="s">
        <v>133</v>
      </c>
      <c r="B638" s="30">
        <v>3</v>
      </c>
      <c r="C638" s="5">
        <v>1993</v>
      </c>
      <c r="D638" s="5">
        <v>10</v>
      </c>
      <c r="E638" s="28">
        <v>0.101898</v>
      </c>
      <c r="F638" s="28">
        <v>25.897188</v>
      </c>
    </row>
    <row r="639" spans="1:6" ht="12.75">
      <c r="A639" s="30" t="s">
        <v>133</v>
      </c>
      <c r="B639" s="30">
        <v>3</v>
      </c>
      <c r="C639" s="5">
        <v>1993</v>
      </c>
      <c r="D639" s="5">
        <v>11</v>
      </c>
      <c r="E639" s="28">
        <v>0.16523</v>
      </c>
      <c r="F639" s="28">
        <v>16.72554</v>
      </c>
    </row>
    <row r="640" spans="1:6" ht="12.75">
      <c r="A640" s="30" t="s">
        <v>133</v>
      </c>
      <c r="B640" s="30">
        <v>3</v>
      </c>
      <c r="C640" s="5">
        <v>1993</v>
      </c>
      <c r="D640" s="5">
        <v>12</v>
      </c>
      <c r="E640" s="28">
        <v>0.171465</v>
      </c>
      <c r="F640" s="28">
        <v>15.921395</v>
      </c>
    </row>
    <row r="641" spans="1:6" ht="12.75">
      <c r="A641" s="30" t="s">
        <v>133</v>
      </c>
      <c r="B641" s="30">
        <v>3</v>
      </c>
      <c r="C641" s="5">
        <v>1994</v>
      </c>
      <c r="D641" s="5">
        <v>1</v>
      </c>
      <c r="E641" s="28">
        <v>0.3497</v>
      </c>
      <c r="F641" s="28">
        <v>29.49854</v>
      </c>
    </row>
    <row r="642" spans="1:6" ht="12.75">
      <c r="A642" s="30" t="s">
        <v>133</v>
      </c>
      <c r="B642" s="30">
        <v>3</v>
      </c>
      <c r="C642" s="5">
        <v>1994</v>
      </c>
      <c r="D642" s="5">
        <v>2</v>
      </c>
      <c r="E642" s="28">
        <v>0.282438</v>
      </c>
      <c r="F642" s="28">
        <v>19.042839</v>
      </c>
    </row>
    <row r="643" spans="1:6" ht="12.75">
      <c r="A643" s="30" t="s">
        <v>133</v>
      </c>
      <c r="B643" s="30">
        <v>3</v>
      </c>
      <c r="C643" s="5">
        <v>1994</v>
      </c>
      <c r="D643" s="5">
        <v>3</v>
      </c>
      <c r="E643" s="28">
        <v>0.332196</v>
      </c>
      <c r="F643" s="28">
        <v>21.833052000000002</v>
      </c>
    </row>
    <row r="644" spans="1:6" ht="12.75">
      <c r="A644" s="30" t="s">
        <v>133</v>
      </c>
      <c r="B644" s="30">
        <v>3</v>
      </c>
      <c r="C644" s="5">
        <v>1994</v>
      </c>
      <c r="D644" s="5">
        <v>4</v>
      </c>
      <c r="E644" s="28">
        <v>0.197494</v>
      </c>
      <c r="F644" s="28">
        <v>13.675409</v>
      </c>
    </row>
    <row r="645" spans="1:6" ht="12.75">
      <c r="A645" s="30" t="s">
        <v>133</v>
      </c>
      <c r="B645" s="30">
        <v>3</v>
      </c>
      <c r="C645" s="5">
        <v>1994</v>
      </c>
      <c r="D645" s="5">
        <v>5</v>
      </c>
      <c r="E645" s="28">
        <v>0.1902</v>
      </c>
      <c r="F645" s="28">
        <v>18.90905</v>
      </c>
    </row>
    <row r="646" spans="1:6" ht="12.75">
      <c r="A646" s="30" t="s">
        <v>133</v>
      </c>
      <c r="B646" s="30">
        <v>3</v>
      </c>
      <c r="C646" s="5">
        <v>1994</v>
      </c>
      <c r="D646" s="5">
        <v>6</v>
      </c>
      <c r="E646" s="28">
        <v>0.345576</v>
      </c>
      <c r="F646" s="28">
        <v>14.168616</v>
      </c>
    </row>
    <row r="647" spans="1:6" ht="12.75">
      <c r="A647" s="30" t="s">
        <v>133</v>
      </c>
      <c r="B647" s="30">
        <v>3</v>
      </c>
      <c r="C647" s="5">
        <v>1994</v>
      </c>
      <c r="D647" s="5">
        <v>7</v>
      </c>
      <c r="E647" s="28">
        <v>0.2224</v>
      </c>
      <c r="F647" s="28">
        <v>8.8768</v>
      </c>
    </row>
    <row r="648" spans="1:6" ht="12.75">
      <c r="A648" s="30" t="s">
        <v>133</v>
      </c>
      <c r="B648" s="30">
        <v>3</v>
      </c>
      <c r="C648" s="5">
        <v>1994</v>
      </c>
      <c r="D648" s="5">
        <v>8</v>
      </c>
      <c r="E648" s="28">
        <v>0.165359</v>
      </c>
      <c r="F648" s="28">
        <v>6.780926</v>
      </c>
    </row>
    <row r="649" spans="1:6" ht="12.75">
      <c r="A649" s="30" t="s">
        <v>133</v>
      </c>
      <c r="B649" s="30">
        <v>3</v>
      </c>
      <c r="C649" s="5">
        <v>1994</v>
      </c>
      <c r="D649" s="5">
        <v>9</v>
      </c>
      <c r="E649" s="28">
        <v>0.120096</v>
      </c>
      <c r="F649" s="28">
        <v>8.465517</v>
      </c>
    </row>
    <row r="650" spans="1:6" ht="12.75">
      <c r="A650" s="30" t="s">
        <v>133</v>
      </c>
      <c r="B650" s="30">
        <v>3</v>
      </c>
      <c r="C650" s="5">
        <v>1994</v>
      </c>
      <c r="D650" s="5">
        <v>10</v>
      </c>
      <c r="E650" s="28">
        <v>0.052195</v>
      </c>
      <c r="F650" s="28">
        <v>6.263400000000001</v>
      </c>
    </row>
    <row r="651" spans="1:6" ht="12.75">
      <c r="A651" s="30" t="s">
        <v>133</v>
      </c>
      <c r="B651" s="30">
        <v>3</v>
      </c>
      <c r="C651" s="5">
        <v>1994</v>
      </c>
      <c r="D651" s="5">
        <v>11</v>
      </c>
      <c r="E651" s="28">
        <v>0.06888</v>
      </c>
      <c r="F651" s="28">
        <v>14.264064000000001</v>
      </c>
    </row>
    <row r="652" spans="1:6" ht="12.75">
      <c r="A652" s="30" t="s">
        <v>133</v>
      </c>
      <c r="B652" s="30">
        <v>3</v>
      </c>
      <c r="C652" s="5">
        <v>1994</v>
      </c>
      <c r="D652" s="5">
        <v>12</v>
      </c>
      <c r="E652" s="28">
        <v>0.06411</v>
      </c>
      <c r="F652" s="28">
        <v>14.262338</v>
      </c>
    </row>
    <row r="653" spans="1:6" ht="12.75">
      <c r="A653" s="30" t="s">
        <v>133</v>
      </c>
      <c r="B653" s="30">
        <v>3</v>
      </c>
      <c r="C653" s="5">
        <v>1995</v>
      </c>
      <c r="D653" s="5">
        <v>1</v>
      </c>
      <c r="E653" s="28">
        <v>0.141376</v>
      </c>
      <c r="F653" s="28">
        <v>19.651263999999998</v>
      </c>
    </row>
    <row r="654" spans="1:6" ht="12.75">
      <c r="A654" s="30" t="s">
        <v>133</v>
      </c>
      <c r="B654" s="30">
        <v>3</v>
      </c>
      <c r="C654" s="5">
        <v>1995</v>
      </c>
      <c r="D654" s="5">
        <v>2</v>
      </c>
      <c r="E654" s="28">
        <v>0.159264</v>
      </c>
      <c r="F654" s="28">
        <v>25.379856</v>
      </c>
    </row>
    <row r="655" spans="1:6" ht="12.75">
      <c r="A655" s="30" t="s">
        <v>133</v>
      </c>
      <c r="B655" s="30">
        <v>3</v>
      </c>
      <c r="C655" s="5">
        <v>1995</v>
      </c>
      <c r="D655" s="5">
        <v>3</v>
      </c>
      <c r="E655" s="28">
        <v>0.3548</v>
      </c>
      <c r="F655" s="28">
        <v>28.219904999999997</v>
      </c>
    </row>
    <row r="656" spans="1:6" ht="12.75">
      <c r="A656" s="30" t="s">
        <v>133</v>
      </c>
      <c r="B656" s="30">
        <v>3</v>
      </c>
      <c r="C656" s="5">
        <v>1995</v>
      </c>
      <c r="D656" s="5">
        <v>4</v>
      </c>
      <c r="E656" s="28">
        <v>0.177568</v>
      </c>
      <c r="F656" s="28">
        <v>7.9203920000000005</v>
      </c>
    </row>
    <row r="657" spans="1:6" ht="12.75">
      <c r="A657" s="30" t="s">
        <v>133</v>
      </c>
      <c r="B657" s="30">
        <v>3</v>
      </c>
      <c r="C657" s="5">
        <v>1995</v>
      </c>
      <c r="D657" s="5">
        <v>5</v>
      </c>
      <c r="E657" s="28">
        <v>0.137808</v>
      </c>
      <c r="F657" s="28">
        <v>9.713898</v>
      </c>
    </row>
    <row r="658" spans="1:6" ht="12.75">
      <c r="A658" s="30" t="s">
        <v>133</v>
      </c>
      <c r="B658" s="30">
        <v>3</v>
      </c>
      <c r="C658" s="5">
        <v>1995</v>
      </c>
      <c r="D658" s="5">
        <v>6</v>
      </c>
      <c r="E658" s="28">
        <v>0.121932</v>
      </c>
      <c r="F658" s="28">
        <v>6.588844</v>
      </c>
    </row>
    <row r="659" spans="1:6" ht="12.75">
      <c r="A659" s="30" t="s">
        <v>133</v>
      </c>
      <c r="B659" s="30">
        <v>3</v>
      </c>
      <c r="C659" s="5">
        <v>1995</v>
      </c>
      <c r="D659" s="5">
        <v>7</v>
      </c>
      <c r="E659" s="28">
        <v>0.132595</v>
      </c>
      <c r="F659" s="28">
        <v>6.8096179999999995</v>
      </c>
    </row>
    <row r="660" spans="1:6" ht="12.75">
      <c r="A660" s="30" t="s">
        <v>133</v>
      </c>
      <c r="B660" s="30">
        <v>3</v>
      </c>
      <c r="C660" s="5">
        <v>1995</v>
      </c>
      <c r="D660" s="5">
        <v>8</v>
      </c>
      <c r="E660" s="28">
        <v>0.07448</v>
      </c>
      <c r="F660" s="28">
        <v>2.966432</v>
      </c>
    </row>
    <row r="661" spans="1:6" ht="12.75">
      <c r="A661" s="30" t="s">
        <v>133</v>
      </c>
      <c r="B661" s="30">
        <v>3</v>
      </c>
      <c r="C661" s="5">
        <v>1995</v>
      </c>
      <c r="D661" s="5">
        <v>9</v>
      </c>
      <c r="E661" s="28">
        <v>0.012201</v>
      </c>
      <c r="F661" s="28">
        <v>1.056342</v>
      </c>
    </row>
    <row r="662" spans="1:6" ht="12.75">
      <c r="A662" s="30" t="s">
        <v>133</v>
      </c>
      <c r="B662" s="30">
        <v>3</v>
      </c>
      <c r="C662" s="5">
        <v>1995</v>
      </c>
      <c r="D662" s="5">
        <v>10</v>
      </c>
      <c r="E662" s="28">
        <v>0.012524</v>
      </c>
      <c r="F662" s="28">
        <v>1.4519760000000002</v>
      </c>
    </row>
    <row r="663" spans="1:6" ht="12.75">
      <c r="A663" s="30" t="s">
        <v>133</v>
      </c>
      <c r="B663" s="30">
        <v>3</v>
      </c>
      <c r="C663" s="5">
        <v>1995</v>
      </c>
      <c r="D663" s="5">
        <v>11</v>
      </c>
      <c r="E663" s="28">
        <v>0.090766</v>
      </c>
      <c r="F663" s="28">
        <v>22.757829</v>
      </c>
    </row>
    <row r="664" spans="1:6" ht="12.75">
      <c r="A664" s="30" t="s">
        <v>133</v>
      </c>
      <c r="B664" s="30">
        <v>3</v>
      </c>
      <c r="C664" s="5">
        <v>1995</v>
      </c>
      <c r="D664" s="5">
        <v>12</v>
      </c>
      <c r="E664" s="28">
        <v>0.284084</v>
      </c>
      <c r="F664" s="28">
        <v>63.242976</v>
      </c>
    </row>
    <row r="665" spans="1:6" ht="12.75">
      <c r="A665" s="30" t="s">
        <v>133</v>
      </c>
      <c r="B665" s="30">
        <v>3</v>
      </c>
      <c r="C665" s="5">
        <v>1996</v>
      </c>
      <c r="D665" s="5">
        <v>1</v>
      </c>
      <c r="E665" s="28">
        <v>0.810796</v>
      </c>
      <c r="F665" s="28">
        <v>108.629038</v>
      </c>
    </row>
    <row r="666" spans="1:6" ht="12.75">
      <c r="A666" s="30" t="s">
        <v>133</v>
      </c>
      <c r="B666" s="30">
        <v>3</v>
      </c>
      <c r="C666" s="5">
        <v>1996</v>
      </c>
      <c r="D666" s="5">
        <v>2</v>
      </c>
      <c r="E666" s="28">
        <v>0.878335</v>
      </c>
      <c r="F666" s="28">
        <v>47.258044999999996</v>
      </c>
    </row>
    <row r="667" spans="1:6" ht="12.75">
      <c r="A667" s="30" t="s">
        <v>133</v>
      </c>
      <c r="B667" s="30">
        <v>3</v>
      </c>
      <c r="C667" s="5">
        <v>1996</v>
      </c>
      <c r="D667" s="5">
        <v>3</v>
      </c>
      <c r="E667" s="28">
        <v>0.447008</v>
      </c>
      <c r="F667" s="28">
        <v>45.133152</v>
      </c>
    </row>
    <row r="668" spans="1:6" ht="12.75">
      <c r="A668" s="30" t="s">
        <v>133</v>
      </c>
      <c r="B668" s="30">
        <v>3</v>
      </c>
      <c r="C668" s="5">
        <v>1996</v>
      </c>
      <c r="D668" s="5">
        <v>4</v>
      </c>
      <c r="E668" s="28">
        <v>0.642312</v>
      </c>
      <c r="F668" s="28">
        <v>46.020195</v>
      </c>
    </row>
    <row r="669" spans="1:6" ht="12.75">
      <c r="A669" s="30" t="s">
        <v>133</v>
      </c>
      <c r="B669" s="30">
        <v>3</v>
      </c>
      <c r="C669" s="5">
        <v>1996</v>
      </c>
      <c r="D669" s="5">
        <v>5</v>
      </c>
      <c r="E669" s="28">
        <v>0.309672</v>
      </c>
      <c r="F669" s="28">
        <v>26.18748</v>
      </c>
    </row>
    <row r="670" spans="1:6" ht="12.75">
      <c r="A670" s="30" t="s">
        <v>133</v>
      </c>
      <c r="B670" s="30">
        <v>3</v>
      </c>
      <c r="C670" s="5">
        <v>1996</v>
      </c>
      <c r="D670" s="5">
        <v>6</v>
      </c>
      <c r="E670" s="28">
        <v>0.178354</v>
      </c>
      <c r="F670" s="28">
        <v>7.345789</v>
      </c>
    </row>
    <row r="671" spans="1:6" ht="12.75">
      <c r="A671" s="30" t="s">
        <v>133</v>
      </c>
      <c r="B671" s="30">
        <v>3</v>
      </c>
      <c r="C671" s="5">
        <v>1996</v>
      </c>
      <c r="D671" s="5">
        <v>7</v>
      </c>
      <c r="E671" s="28">
        <v>0.04914</v>
      </c>
      <c r="F671" s="28">
        <v>2.030028</v>
      </c>
    </row>
    <row r="672" spans="1:6" ht="12.75">
      <c r="A672" s="30" t="s">
        <v>133</v>
      </c>
      <c r="B672" s="30">
        <v>3</v>
      </c>
      <c r="C672" s="5">
        <v>1996</v>
      </c>
      <c r="D672" s="5">
        <v>8</v>
      </c>
      <c r="E672" s="28">
        <v>0.027846</v>
      </c>
      <c r="F672" s="28">
        <v>1.283789</v>
      </c>
    </row>
    <row r="673" spans="1:6" ht="12.75">
      <c r="A673" s="30" t="s">
        <v>133</v>
      </c>
      <c r="B673" s="30">
        <v>3</v>
      </c>
      <c r="C673" s="5">
        <v>1996</v>
      </c>
      <c r="D673" s="5">
        <v>9</v>
      </c>
      <c r="E673" s="28">
        <v>0.026558</v>
      </c>
      <c r="F673" s="28">
        <v>1.73982</v>
      </c>
    </row>
    <row r="674" spans="1:6" ht="12.75">
      <c r="A674" s="30" t="s">
        <v>133</v>
      </c>
      <c r="B674" s="30">
        <v>3</v>
      </c>
      <c r="C674" s="5">
        <v>1996</v>
      </c>
      <c r="D674" s="5">
        <v>10</v>
      </c>
      <c r="E674" s="28">
        <v>0.029562</v>
      </c>
      <c r="F674" s="28">
        <v>2.639735</v>
      </c>
    </row>
    <row r="675" spans="1:6" ht="12.75">
      <c r="A675" s="30" t="s">
        <v>133</v>
      </c>
      <c r="B675" s="30">
        <v>3</v>
      </c>
      <c r="C675" s="5">
        <v>1996</v>
      </c>
      <c r="D675" s="5">
        <v>11</v>
      </c>
      <c r="E675" s="28">
        <v>0.02415</v>
      </c>
      <c r="F675" s="28">
        <v>7.387968</v>
      </c>
    </row>
    <row r="676" spans="1:6" ht="12.75">
      <c r="A676" s="31" t="s">
        <v>133</v>
      </c>
      <c r="B676" s="31">
        <v>3</v>
      </c>
      <c r="C676">
        <v>1996</v>
      </c>
      <c r="D676">
        <v>12</v>
      </c>
      <c r="E676" s="28">
        <v>0.135013</v>
      </c>
      <c r="F676" s="28">
        <v>22.204165</v>
      </c>
    </row>
    <row r="677" spans="1:6" ht="12.75">
      <c r="A677" s="31" t="s">
        <v>133</v>
      </c>
      <c r="B677" s="31">
        <v>3</v>
      </c>
      <c r="C677">
        <v>1997</v>
      </c>
      <c r="D677">
        <v>1</v>
      </c>
      <c r="E677" s="28">
        <v>0.284736</v>
      </c>
      <c r="F677" s="28">
        <v>25.337055</v>
      </c>
    </row>
    <row r="678" spans="1:6" ht="12.75">
      <c r="A678" s="31" t="s">
        <v>133</v>
      </c>
      <c r="B678" s="31">
        <v>3</v>
      </c>
      <c r="C678">
        <v>1997</v>
      </c>
      <c r="D678">
        <v>2</v>
      </c>
      <c r="E678" s="28">
        <v>0.411528</v>
      </c>
      <c r="F678" s="28">
        <v>31.729864</v>
      </c>
    </row>
    <row r="679" spans="1:6" ht="12.75">
      <c r="A679" s="31" t="s">
        <v>133</v>
      </c>
      <c r="B679" s="31">
        <v>3</v>
      </c>
      <c r="C679">
        <v>1997</v>
      </c>
      <c r="D679">
        <v>3</v>
      </c>
      <c r="E679" s="28">
        <v>0.41975</v>
      </c>
      <c r="F679" s="28">
        <v>17.98209</v>
      </c>
    </row>
    <row r="680" spans="1:6" ht="12.75">
      <c r="A680" s="31" t="s">
        <v>133</v>
      </c>
      <c r="B680" s="31">
        <v>3</v>
      </c>
      <c r="C680">
        <v>1997</v>
      </c>
      <c r="D680">
        <v>4</v>
      </c>
      <c r="E680" s="28">
        <v>0.23575</v>
      </c>
      <c r="F680" s="28">
        <v>10.32585</v>
      </c>
    </row>
    <row r="681" spans="1:6" ht="12.75">
      <c r="A681" s="31" t="s">
        <v>133</v>
      </c>
      <c r="B681" s="31">
        <v>3</v>
      </c>
      <c r="C681">
        <v>1997</v>
      </c>
      <c r="D681">
        <v>5</v>
      </c>
      <c r="E681" s="28">
        <v>0.102992</v>
      </c>
      <c r="F681" s="28">
        <v>16.149648</v>
      </c>
    </row>
    <row r="682" spans="1:6" ht="12.75">
      <c r="A682" s="31" t="s">
        <v>133</v>
      </c>
      <c r="B682" s="31">
        <v>3</v>
      </c>
      <c r="C682">
        <v>1997</v>
      </c>
      <c r="D682">
        <v>6</v>
      </c>
      <c r="E682" s="28">
        <v>0.337799</v>
      </c>
      <c r="F682" s="28">
        <v>27.230109000000002</v>
      </c>
    </row>
    <row r="683" spans="1:6" ht="12.75">
      <c r="A683" s="31" t="s">
        <v>133</v>
      </c>
      <c r="B683" s="31">
        <v>3</v>
      </c>
      <c r="C683">
        <v>1997</v>
      </c>
      <c r="D683">
        <v>7</v>
      </c>
      <c r="E683" s="28">
        <v>0.153255</v>
      </c>
      <c r="F683" s="28">
        <v>11.858331</v>
      </c>
    </row>
    <row r="684" spans="1:6" ht="12.75">
      <c r="A684" s="31" t="s">
        <v>133</v>
      </c>
      <c r="B684" s="31">
        <v>3</v>
      </c>
      <c r="C684">
        <v>1997</v>
      </c>
      <c r="D684">
        <v>8</v>
      </c>
      <c r="E684" s="28">
        <v>0.121002</v>
      </c>
      <c r="F684" s="28">
        <v>5.382244</v>
      </c>
    </row>
    <row r="685" spans="1:6" ht="12.75">
      <c r="A685" s="31" t="s">
        <v>133</v>
      </c>
      <c r="B685" s="31">
        <v>3</v>
      </c>
      <c r="C685">
        <v>1997</v>
      </c>
      <c r="D685">
        <v>9</v>
      </c>
      <c r="E685" s="28">
        <v>0.087153</v>
      </c>
      <c r="F685" s="28">
        <v>3.493644</v>
      </c>
    </row>
    <row r="686" spans="1:6" ht="12.75">
      <c r="A686" s="31" t="s">
        <v>133</v>
      </c>
      <c r="B686" s="31">
        <v>3</v>
      </c>
      <c r="C686">
        <v>1997</v>
      </c>
      <c r="D686">
        <v>10</v>
      </c>
      <c r="E686" s="28">
        <v>0.030874</v>
      </c>
      <c r="F686" s="28">
        <v>5.321098</v>
      </c>
    </row>
    <row r="687" spans="1:6" ht="12.75">
      <c r="A687" s="31" t="s">
        <v>133</v>
      </c>
      <c r="B687" s="31">
        <v>3</v>
      </c>
      <c r="C687">
        <v>1997</v>
      </c>
      <c r="D687">
        <v>11</v>
      </c>
      <c r="E687" s="28">
        <v>0.079152</v>
      </c>
      <c r="F687" s="28">
        <v>22.347248</v>
      </c>
    </row>
    <row r="688" spans="1:6" ht="12.75">
      <c r="A688" s="31" t="s">
        <v>133</v>
      </c>
      <c r="B688" s="31">
        <v>3</v>
      </c>
      <c r="C688">
        <v>1997</v>
      </c>
      <c r="D688">
        <v>12</v>
      </c>
      <c r="E688" s="28">
        <v>0.307623</v>
      </c>
      <c r="F688" s="28">
        <v>50.052513000000005</v>
      </c>
    </row>
    <row r="689" spans="1:6" ht="12.75">
      <c r="A689" s="31" t="s">
        <v>133</v>
      </c>
      <c r="B689" s="31">
        <v>3</v>
      </c>
      <c r="C689">
        <v>1998</v>
      </c>
      <c r="D689">
        <v>1</v>
      </c>
      <c r="E689" s="28">
        <v>0.573312</v>
      </c>
      <c r="F689" s="28">
        <v>52.44909</v>
      </c>
    </row>
    <row r="690" spans="1:6" ht="12.75">
      <c r="A690" s="31" t="s">
        <v>133</v>
      </c>
      <c r="B690" s="31">
        <v>3</v>
      </c>
      <c r="C690">
        <v>1998</v>
      </c>
      <c r="D690">
        <v>2</v>
      </c>
      <c r="E690" s="28">
        <v>0.59296</v>
      </c>
      <c r="F690" s="28">
        <v>30.82848</v>
      </c>
    </row>
    <row r="691" spans="1:6" ht="12.75">
      <c r="A691" s="31" t="s">
        <v>133</v>
      </c>
      <c r="B691" s="31">
        <v>3</v>
      </c>
      <c r="C691">
        <v>1998</v>
      </c>
      <c r="D691">
        <v>3</v>
      </c>
      <c r="E691" s="28">
        <v>0.30233</v>
      </c>
      <c r="F691" s="28">
        <v>27.529306000000002</v>
      </c>
    </row>
    <row r="692" spans="1:6" ht="12.75">
      <c r="A692" s="31" t="s">
        <v>133</v>
      </c>
      <c r="B692" s="31">
        <v>3</v>
      </c>
      <c r="C692">
        <v>1998</v>
      </c>
      <c r="D692">
        <v>4</v>
      </c>
      <c r="E692" s="28">
        <v>0.480807</v>
      </c>
      <c r="F692" s="28">
        <v>73.258569</v>
      </c>
    </row>
    <row r="693" spans="1:6" ht="12.75">
      <c r="A693" s="31" t="s">
        <v>133</v>
      </c>
      <c r="B693" s="31">
        <v>3</v>
      </c>
      <c r="C693">
        <v>1998</v>
      </c>
      <c r="D693">
        <v>5</v>
      </c>
      <c r="E693" s="28">
        <v>0.701238</v>
      </c>
      <c r="F693" s="28">
        <v>57.501515999999995</v>
      </c>
    </row>
    <row r="694" spans="1:6" ht="12.75">
      <c r="A694" s="31" t="s">
        <v>133</v>
      </c>
      <c r="B694" s="31">
        <v>3</v>
      </c>
      <c r="C694">
        <v>1998</v>
      </c>
      <c r="D694">
        <v>6</v>
      </c>
      <c r="E694" s="28">
        <v>0.695871</v>
      </c>
      <c r="F694" s="28">
        <v>29.571642</v>
      </c>
    </row>
    <row r="695" spans="1:6" ht="12.75">
      <c r="A695" s="31" t="s">
        <v>133</v>
      </c>
      <c r="B695" s="31">
        <v>3</v>
      </c>
      <c r="C695">
        <v>1998</v>
      </c>
      <c r="D695">
        <v>7</v>
      </c>
      <c r="E695" s="28">
        <v>0.441047</v>
      </c>
      <c r="F695" s="28">
        <v>17.64188</v>
      </c>
    </row>
    <row r="696" spans="1:6" ht="12.75">
      <c r="A696" s="31" t="s">
        <v>133</v>
      </c>
      <c r="B696" s="31">
        <v>3</v>
      </c>
      <c r="C696">
        <v>1998</v>
      </c>
      <c r="D696">
        <v>8</v>
      </c>
      <c r="E696" s="28">
        <v>0.29988</v>
      </c>
      <c r="F696" s="28">
        <v>15.54588</v>
      </c>
    </row>
    <row r="697" spans="1:6" ht="12.75">
      <c r="A697" s="31" t="s">
        <v>133</v>
      </c>
      <c r="B697" s="31">
        <v>3</v>
      </c>
      <c r="C697">
        <v>1998</v>
      </c>
      <c r="D697">
        <v>9</v>
      </c>
      <c r="E697" s="28">
        <v>0.094072</v>
      </c>
      <c r="F697" s="28">
        <v>15.269596</v>
      </c>
    </row>
    <row r="698" spans="1:6" ht="12.75">
      <c r="A698" s="31" t="s">
        <v>133</v>
      </c>
      <c r="B698" s="31">
        <v>3</v>
      </c>
      <c r="C698">
        <v>1998</v>
      </c>
      <c r="D698">
        <v>10</v>
      </c>
      <c r="E698" s="28">
        <v>0.2486</v>
      </c>
      <c r="F698" s="28">
        <v>13.6334</v>
      </c>
    </row>
    <row r="699" spans="1:6" ht="12.75">
      <c r="A699" s="31" t="s">
        <v>133</v>
      </c>
      <c r="B699" s="31">
        <v>3</v>
      </c>
      <c r="C699">
        <v>1998</v>
      </c>
      <c r="D699">
        <v>11</v>
      </c>
      <c r="E699" s="28">
        <v>0.213313</v>
      </c>
      <c r="F699" s="28">
        <v>12.958247</v>
      </c>
    </row>
    <row r="700" spans="1:6" ht="12.75">
      <c r="A700" s="31" t="s">
        <v>133</v>
      </c>
      <c r="B700" s="31">
        <v>3</v>
      </c>
      <c r="C700">
        <v>1998</v>
      </c>
      <c r="D700">
        <v>12</v>
      </c>
      <c r="E700" s="28">
        <v>0.141912</v>
      </c>
      <c r="F700" s="28">
        <v>11.084904</v>
      </c>
    </row>
    <row r="701" spans="1:6" ht="12.75">
      <c r="A701" s="31" t="s">
        <v>133</v>
      </c>
      <c r="B701" s="31">
        <v>3</v>
      </c>
      <c r="C701">
        <v>1999</v>
      </c>
      <c r="D701">
        <v>1</v>
      </c>
      <c r="E701" s="28">
        <v>0.098619</v>
      </c>
      <c r="F701" s="28">
        <v>8.038143</v>
      </c>
    </row>
    <row r="702" spans="1:6" ht="12.75">
      <c r="A702" s="31" t="s">
        <v>133</v>
      </c>
      <c r="B702" s="31">
        <v>3</v>
      </c>
      <c r="C702">
        <v>1999</v>
      </c>
      <c r="D702">
        <v>2</v>
      </c>
      <c r="E702" s="28">
        <v>0.074214</v>
      </c>
      <c r="F702" s="28">
        <v>8.204238</v>
      </c>
    </row>
    <row r="703" spans="1:6" ht="12.75">
      <c r="A703" s="31" t="s">
        <v>133</v>
      </c>
      <c r="B703" s="31">
        <v>3</v>
      </c>
      <c r="C703">
        <v>1999</v>
      </c>
      <c r="D703">
        <v>3</v>
      </c>
      <c r="E703" s="28">
        <v>0.059296</v>
      </c>
      <c r="F703" s="28">
        <v>12.67016</v>
      </c>
    </row>
    <row r="704" spans="1:6" ht="12.75">
      <c r="A704" s="31" t="s">
        <v>133</v>
      </c>
      <c r="B704" s="31">
        <v>3</v>
      </c>
      <c r="C704">
        <v>1999</v>
      </c>
      <c r="D704">
        <v>4</v>
      </c>
      <c r="E704" s="28">
        <v>0.060301</v>
      </c>
      <c r="F704" s="28">
        <v>8.841153</v>
      </c>
    </row>
    <row r="705" spans="1:6" ht="12.75">
      <c r="A705" s="31" t="s">
        <v>133</v>
      </c>
      <c r="B705" s="31">
        <v>3</v>
      </c>
      <c r="C705">
        <v>1999</v>
      </c>
      <c r="D705">
        <v>5</v>
      </c>
      <c r="E705" s="28">
        <v>0.128982</v>
      </c>
      <c r="F705" s="28">
        <v>10.543407</v>
      </c>
    </row>
    <row r="706" spans="1:6" ht="12.75">
      <c r="A706" s="31" t="s">
        <v>133</v>
      </c>
      <c r="B706" s="31">
        <v>3</v>
      </c>
      <c r="C706">
        <v>1999</v>
      </c>
      <c r="D706">
        <v>6</v>
      </c>
      <c r="E706" s="28">
        <v>0.126807</v>
      </c>
      <c r="F706" s="28">
        <v>5.565746</v>
      </c>
    </row>
    <row r="707" spans="1:6" ht="12.75">
      <c r="A707" s="31" t="s">
        <v>133</v>
      </c>
      <c r="B707" s="31">
        <v>3</v>
      </c>
      <c r="C707">
        <v>1999</v>
      </c>
      <c r="D707">
        <v>7</v>
      </c>
      <c r="E707" s="28">
        <v>0.120096</v>
      </c>
      <c r="F707" s="28">
        <v>4.801248</v>
      </c>
    </row>
    <row r="708" spans="1:6" ht="12.75">
      <c r="A708" s="31" t="s">
        <v>133</v>
      </c>
      <c r="B708" s="31">
        <v>3</v>
      </c>
      <c r="C708">
        <v>1999</v>
      </c>
      <c r="D708">
        <v>8</v>
      </c>
      <c r="E708" s="28">
        <v>0.100674</v>
      </c>
      <c r="F708" s="28">
        <v>4.6262099999999995</v>
      </c>
    </row>
    <row r="709" spans="1:6" ht="12.75">
      <c r="A709" s="31" t="s">
        <v>133</v>
      </c>
      <c r="B709" s="31">
        <v>3</v>
      </c>
      <c r="C709">
        <v>1999</v>
      </c>
      <c r="D709">
        <v>9</v>
      </c>
      <c r="E709" s="28">
        <v>0.026042</v>
      </c>
      <c r="F709" s="28">
        <v>6.224038</v>
      </c>
    </row>
    <row r="710" spans="1:6" ht="12.75">
      <c r="A710" s="31" t="s">
        <v>133</v>
      </c>
      <c r="B710" s="31">
        <v>3</v>
      </c>
      <c r="C710">
        <v>1999</v>
      </c>
      <c r="D710">
        <v>10</v>
      </c>
      <c r="E710" s="28">
        <v>0.080752</v>
      </c>
      <c r="F710" s="28">
        <v>19.443928</v>
      </c>
    </row>
    <row r="711" spans="1:6" ht="12.75">
      <c r="A711" s="31" t="s">
        <v>133</v>
      </c>
      <c r="B711" s="31">
        <v>3</v>
      </c>
      <c r="C711">
        <v>1999</v>
      </c>
      <c r="D711">
        <v>11</v>
      </c>
      <c r="E711" s="28">
        <v>0.157842</v>
      </c>
      <c r="F711" s="28">
        <v>13.947686999999998</v>
      </c>
    </row>
    <row r="712" spans="1:6" ht="12.75">
      <c r="A712" s="31" t="s">
        <v>133</v>
      </c>
      <c r="B712" s="31">
        <v>3</v>
      </c>
      <c r="C712">
        <v>1999</v>
      </c>
      <c r="D712">
        <v>12</v>
      </c>
      <c r="E712" s="28">
        <v>0.105644</v>
      </c>
      <c r="F712" s="28">
        <v>16.252369</v>
      </c>
    </row>
    <row r="713" spans="1:6" ht="12.75">
      <c r="A713" s="31" t="s">
        <v>133</v>
      </c>
      <c r="B713" s="31">
        <v>3</v>
      </c>
      <c r="C713">
        <v>2000</v>
      </c>
      <c r="D713">
        <v>1</v>
      </c>
      <c r="E713" s="28">
        <v>0.166698</v>
      </c>
      <c r="F713" s="28">
        <v>5.914944</v>
      </c>
    </row>
    <row r="714" spans="1:6" ht="12.75">
      <c r="A714" s="31" t="s">
        <v>133</v>
      </c>
      <c r="B714" s="31">
        <v>3</v>
      </c>
      <c r="C714">
        <v>2000</v>
      </c>
      <c r="D714">
        <v>2</v>
      </c>
      <c r="E714" s="28">
        <v>0.042722</v>
      </c>
      <c r="F714" s="28">
        <v>3.1984190000000003</v>
      </c>
    </row>
    <row r="715" spans="1:6" ht="12.75">
      <c r="A715" s="31" t="s">
        <v>133</v>
      </c>
      <c r="B715" s="31">
        <v>3</v>
      </c>
      <c r="C715">
        <v>2000</v>
      </c>
      <c r="D715">
        <v>3</v>
      </c>
      <c r="E715" s="28">
        <v>0.042292</v>
      </c>
      <c r="F715" s="28">
        <v>2.3291120000000003</v>
      </c>
    </row>
    <row r="716" spans="1:6" ht="12.75">
      <c r="A716" s="31" t="s">
        <v>133</v>
      </c>
      <c r="B716" s="31">
        <v>3</v>
      </c>
      <c r="C716">
        <v>2000</v>
      </c>
      <c r="D716">
        <v>4</v>
      </c>
      <c r="E716" s="28">
        <v>0.238392</v>
      </c>
      <c r="F716" s="28">
        <v>34.145496</v>
      </c>
    </row>
    <row r="717" spans="1:6" ht="12.75">
      <c r="A717" s="31" t="s">
        <v>133</v>
      </c>
      <c r="B717" s="31">
        <v>3</v>
      </c>
      <c r="C717">
        <v>2000</v>
      </c>
      <c r="D717">
        <v>5</v>
      </c>
      <c r="E717" s="28">
        <v>0.364154</v>
      </c>
      <c r="F717" s="28">
        <v>27.267261</v>
      </c>
    </row>
    <row r="718" spans="1:6" ht="12.75">
      <c r="A718" s="31" t="s">
        <v>133</v>
      </c>
      <c r="B718" s="31">
        <v>3</v>
      </c>
      <c r="C718">
        <v>2000</v>
      </c>
      <c r="D718">
        <v>6</v>
      </c>
      <c r="E718" s="28">
        <v>0.105901</v>
      </c>
      <c r="F718" s="28">
        <v>4.202028</v>
      </c>
    </row>
    <row r="719" spans="1:6" ht="12.75">
      <c r="A719" s="31" t="s">
        <v>133</v>
      </c>
      <c r="B719" s="31">
        <v>3</v>
      </c>
      <c r="C719">
        <v>2000</v>
      </c>
      <c r="D719">
        <v>7</v>
      </c>
      <c r="E719" s="28">
        <v>0.06188</v>
      </c>
      <c r="F719" s="28">
        <v>2.522065</v>
      </c>
    </row>
    <row r="720" spans="1:6" ht="12.75">
      <c r="A720" s="31" t="s">
        <v>133</v>
      </c>
      <c r="B720" s="31">
        <v>3</v>
      </c>
      <c r="C720">
        <v>2000</v>
      </c>
      <c r="D720">
        <v>8</v>
      </c>
      <c r="E720" s="28">
        <v>0.0511</v>
      </c>
      <c r="F720" s="28">
        <v>2.021735</v>
      </c>
    </row>
    <row r="721" spans="1:6" ht="12.75">
      <c r="A721" s="31" t="s">
        <v>133</v>
      </c>
      <c r="B721" s="31">
        <v>3</v>
      </c>
      <c r="C721">
        <v>2000</v>
      </c>
      <c r="D721">
        <v>9</v>
      </c>
      <c r="E721" s="28">
        <v>0.043173</v>
      </c>
      <c r="F721" s="28">
        <v>2.02176</v>
      </c>
    </row>
    <row r="722" spans="1:6" ht="12.75">
      <c r="A722" s="31" t="s">
        <v>133</v>
      </c>
      <c r="B722" s="31">
        <v>3</v>
      </c>
      <c r="C722">
        <v>2000</v>
      </c>
      <c r="D722">
        <v>10</v>
      </c>
      <c r="E722" s="28">
        <v>0.06522</v>
      </c>
      <c r="F722" s="28">
        <v>7.932926</v>
      </c>
    </row>
    <row r="723" spans="1:6" ht="12.75">
      <c r="A723" s="31" t="s">
        <v>133</v>
      </c>
      <c r="B723" s="31">
        <v>3</v>
      </c>
      <c r="C723">
        <v>2000</v>
      </c>
      <c r="D723">
        <v>11</v>
      </c>
      <c r="E723" s="28">
        <v>0.112554</v>
      </c>
      <c r="F723" s="28">
        <v>43.702217000000005</v>
      </c>
    </row>
    <row r="724" spans="1:6" ht="12.75">
      <c r="A724" s="31" t="s">
        <v>133</v>
      </c>
      <c r="B724" s="31">
        <v>3</v>
      </c>
      <c r="C724">
        <v>2000</v>
      </c>
      <c r="D724">
        <v>12</v>
      </c>
      <c r="E724" s="28">
        <v>0.290007</v>
      </c>
      <c r="F724" s="28">
        <v>70.632816</v>
      </c>
    </row>
    <row r="725" spans="1:6" ht="12.75">
      <c r="A725" s="31" t="s">
        <v>133</v>
      </c>
      <c r="B725" s="31">
        <v>3</v>
      </c>
      <c r="C725">
        <v>2001</v>
      </c>
      <c r="D725">
        <v>1</v>
      </c>
      <c r="E725" s="28">
        <v>0.452102</v>
      </c>
      <c r="F725" s="28">
        <v>66.08049</v>
      </c>
    </row>
    <row r="726" spans="1:6" ht="12.75">
      <c r="A726" s="31" t="s">
        <v>133</v>
      </c>
      <c r="B726" s="31">
        <v>3</v>
      </c>
      <c r="C726">
        <v>2001</v>
      </c>
      <c r="D726">
        <v>2</v>
      </c>
      <c r="E726" s="28">
        <v>0.34224</v>
      </c>
      <c r="F726" s="28">
        <v>49.163520000000005</v>
      </c>
    </row>
    <row r="727" spans="1:6" ht="12.75">
      <c r="A727" s="31" t="s">
        <v>133</v>
      </c>
      <c r="B727" s="31">
        <v>3</v>
      </c>
      <c r="C727">
        <v>2001</v>
      </c>
      <c r="D727">
        <v>3</v>
      </c>
      <c r="E727" s="28">
        <v>0.524956</v>
      </c>
      <c r="F727" s="28">
        <v>93.32866399999999</v>
      </c>
    </row>
    <row r="728" spans="1:6" ht="12.75">
      <c r="A728" s="31" t="s">
        <v>133</v>
      </c>
      <c r="B728" s="31">
        <v>3</v>
      </c>
      <c r="C728">
        <v>2001</v>
      </c>
      <c r="D728">
        <v>4</v>
      </c>
      <c r="E728" s="28">
        <v>0.648573</v>
      </c>
      <c r="F728" s="28">
        <v>34.409427</v>
      </c>
    </row>
    <row r="729" spans="1:6" ht="12.75">
      <c r="A729" s="31" t="s">
        <v>133</v>
      </c>
      <c r="B729" s="31">
        <v>3</v>
      </c>
      <c r="C729">
        <v>2001</v>
      </c>
      <c r="D729">
        <v>5</v>
      </c>
      <c r="E729" s="28">
        <v>0.480741</v>
      </c>
      <c r="F729" s="28">
        <v>24.725679</v>
      </c>
    </row>
    <row r="730" spans="1:6" ht="12.75">
      <c r="A730" s="31" t="s">
        <v>133</v>
      </c>
      <c r="B730" s="31">
        <v>3</v>
      </c>
      <c r="C730">
        <v>2001</v>
      </c>
      <c r="D730">
        <v>6</v>
      </c>
      <c r="E730" s="28">
        <v>0.352376</v>
      </c>
      <c r="F730" s="28">
        <v>14.022492</v>
      </c>
    </row>
    <row r="731" spans="1:6" ht="12.75">
      <c r="A731" s="31" t="s">
        <v>133</v>
      </c>
      <c r="B731" s="31">
        <v>3</v>
      </c>
      <c r="C731">
        <v>2001</v>
      </c>
      <c r="D731">
        <v>7</v>
      </c>
      <c r="E731" s="28">
        <v>0.21593</v>
      </c>
      <c r="F731" s="28">
        <v>9.373023</v>
      </c>
    </row>
    <row r="732" spans="1:6" ht="12.75">
      <c r="A732" s="31" t="s">
        <v>133</v>
      </c>
      <c r="B732" s="31">
        <v>3</v>
      </c>
      <c r="C732">
        <v>2001</v>
      </c>
      <c r="D732">
        <v>8</v>
      </c>
      <c r="E732" s="28">
        <v>0.134865</v>
      </c>
      <c r="F732" s="28">
        <v>5.471523</v>
      </c>
    </row>
    <row r="733" spans="1:6" ht="12.75">
      <c r="A733" s="31" t="s">
        <v>133</v>
      </c>
      <c r="B733" s="31">
        <v>3</v>
      </c>
      <c r="C733">
        <v>2001</v>
      </c>
      <c r="D733">
        <v>9</v>
      </c>
      <c r="E733" s="28">
        <v>0.09639</v>
      </c>
      <c r="F733" s="28">
        <v>4.479075</v>
      </c>
    </row>
    <row r="734" spans="1:6" ht="12.75">
      <c r="A734" s="31" t="s">
        <v>133</v>
      </c>
      <c r="B734" s="31">
        <v>3</v>
      </c>
      <c r="C734">
        <v>2001</v>
      </c>
      <c r="D734">
        <v>10</v>
      </c>
      <c r="E734" s="28">
        <v>0.034281</v>
      </c>
      <c r="F734" s="28">
        <v>6.306825</v>
      </c>
    </row>
    <row r="735" spans="1:6" ht="12.75">
      <c r="A735" s="31" t="s">
        <v>133</v>
      </c>
      <c r="B735" s="31">
        <v>3</v>
      </c>
      <c r="C735">
        <v>2001</v>
      </c>
      <c r="D735">
        <v>11</v>
      </c>
      <c r="E735" s="28">
        <v>0.081437</v>
      </c>
      <c r="F735" s="28">
        <v>7.940681</v>
      </c>
    </row>
    <row r="736" spans="1:6" ht="12.75">
      <c r="A736" s="31" t="s">
        <v>133</v>
      </c>
      <c r="B736" s="31">
        <v>3</v>
      </c>
      <c r="C736">
        <v>2001</v>
      </c>
      <c r="D736">
        <v>12</v>
      </c>
      <c r="E736" s="28">
        <v>0.139319</v>
      </c>
      <c r="F736" s="28">
        <v>6.3933159999999996</v>
      </c>
    </row>
    <row r="737" spans="1:6" ht="12.75">
      <c r="A737" s="31" t="s">
        <v>133</v>
      </c>
      <c r="B737" s="31">
        <v>3</v>
      </c>
      <c r="C737">
        <v>2002</v>
      </c>
      <c r="D737">
        <v>1</v>
      </c>
      <c r="E737" s="28">
        <v>0.081363</v>
      </c>
      <c r="F737" s="28">
        <v>15.760233</v>
      </c>
    </row>
    <row r="738" spans="1:6" ht="12.75">
      <c r="A738" s="31" t="s">
        <v>133</v>
      </c>
      <c r="B738" s="31">
        <v>3</v>
      </c>
      <c r="C738">
        <v>2002</v>
      </c>
      <c r="D738">
        <v>2</v>
      </c>
      <c r="E738" s="28">
        <v>0.094792</v>
      </c>
      <c r="F738" s="28">
        <v>17.557328000000002</v>
      </c>
    </row>
    <row r="739" spans="1:6" ht="12.75">
      <c r="A739" s="31" t="s">
        <v>133</v>
      </c>
      <c r="B739" s="31">
        <v>3</v>
      </c>
      <c r="C739">
        <v>2002</v>
      </c>
      <c r="D739">
        <v>3</v>
      </c>
      <c r="E739" s="28">
        <v>0.16899</v>
      </c>
      <c r="F739" s="28">
        <v>25.17558</v>
      </c>
    </row>
    <row r="740" spans="1:6" ht="12.75">
      <c r="A740" s="31" t="s">
        <v>133</v>
      </c>
      <c r="B740" s="31">
        <v>3</v>
      </c>
      <c r="C740">
        <v>2002</v>
      </c>
      <c r="D740">
        <v>4</v>
      </c>
      <c r="E740" s="28">
        <v>0.23207</v>
      </c>
      <c r="F740" s="28">
        <v>12.194774</v>
      </c>
    </row>
    <row r="741" spans="1:6" ht="12.75">
      <c r="A741" s="31" t="s">
        <v>133</v>
      </c>
      <c r="B741" s="31">
        <v>3</v>
      </c>
      <c r="C741">
        <v>2002</v>
      </c>
      <c r="D741">
        <v>5</v>
      </c>
      <c r="E741" s="28">
        <v>0.157624</v>
      </c>
      <c r="F741" s="28">
        <v>15.991882</v>
      </c>
    </row>
    <row r="742" spans="1:6" ht="12.75">
      <c r="A742" s="31" t="s">
        <v>133</v>
      </c>
      <c r="B742" s="31">
        <v>3</v>
      </c>
      <c r="C742">
        <v>2002</v>
      </c>
      <c r="D742">
        <v>6</v>
      </c>
      <c r="E742" s="28">
        <v>0.14076</v>
      </c>
      <c r="F742" s="28">
        <v>10.617996000000002</v>
      </c>
    </row>
    <row r="743" spans="1:6" ht="12.75">
      <c r="A743" s="31" t="s">
        <v>133</v>
      </c>
      <c r="B743" s="31">
        <v>3</v>
      </c>
      <c r="C743">
        <v>2002</v>
      </c>
      <c r="D743">
        <v>7</v>
      </c>
      <c r="E743" s="28">
        <v>0.119</v>
      </c>
      <c r="F743" s="28">
        <v>4.6971</v>
      </c>
    </row>
    <row r="744" spans="1:6" ht="12.75">
      <c r="A744" s="31" t="s">
        <v>133</v>
      </c>
      <c r="B744" s="31">
        <v>3</v>
      </c>
      <c r="C744">
        <v>2002</v>
      </c>
      <c r="D744">
        <v>8</v>
      </c>
      <c r="E744" s="28">
        <v>0.081834</v>
      </c>
      <c r="F744" s="28">
        <v>3.325544</v>
      </c>
    </row>
    <row r="745" spans="1:6" ht="12.75">
      <c r="A745" s="31" t="s">
        <v>133</v>
      </c>
      <c r="B745" s="31">
        <v>3</v>
      </c>
      <c r="C745">
        <v>2002</v>
      </c>
      <c r="D745">
        <v>9</v>
      </c>
      <c r="E745" s="28">
        <v>0.022704</v>
      </c>
      <c r="F745" s="28">
        <v>4.849712</v>
      </c>
    </row>
    <row r="746" spans="1:6" ht="12.75">
      <c r="A746" s="31" t="s">
        <v>133</v>
      </c>
      <c r="B746" s="31">
        <v>3</v>
      </c>
      <c r="C746">
        <v>2002</v>
      </c>
      <c r="D746">
        <v>10</v>
      </c>
      <c r="E746" s="28">
        <v>0.06216</v>
      </c>
      <c r="F746" s="28">
        <v>15.75312</v>
      </c>
    </row>
    <row r="747" spans="1:6" ht="12.75">
      <c r="A747" s="31" t="s">
        <v>133</v>
      </c>
      <c r="B747" s="31">
        <v>3</v>
      </c>
      <c r="C747">
        <v>2002</v>
      </c>
      <c r="D747">
        <v>11</v>
      </c>
      <c r="E747" s="28">
        <v>0.061672</v>
      </c>
      <c r="F747" s="28">
        <v>16.931336</v>
      </c>
    </row>
    <row r="748" spans="1:6" ht="12.75">
      <c r="A748" s="31" t="s">
        <v>133</v>
      </c>
      <c r="B748" s="31">
        <v>3</v>
      </c>
      <c r="C748">
        <v>2002</v>
      </c>
      <c r="D748">
        <v>12</v>
      </c>
      <c r="E748" s="28">
        <v>0.206184</v>
      </c>
      <c r="F748" s="28">
        <v>41.711648</v>
      </c>
    </row>
    <row r="749" spans="1:6" ht="12.75">
      <c r="A749" s="31" t="s">
        <v>133</v>
      </c>
      <c r="B749" s="31">
        <v>3</v>
      </c>
      <c r="C749">
        <v>2003</v>
      </c>
      <c r="D749">
        <v>1</v>
      </c>
      <c r="E749" s="28">
        <v>0.291873</v>
      </c>
      <c r="F749" s="28">
        <v>36.249482</v>
      </c>
    </row>
    <row r="750" spans="1:6" ht="12.75">
      <c r="A750" s="31" t="s">
        <v>133</v>
      </c>
      <c r="B750" s="31">
        <v>3</v>
      </c>
      <c r="C750">
        <v>2003</v>
      </c>
      <c r="D750">
        <v>2</v>
      </c>
      <c r="E750" s="28">
        <v>0.167533</v>
      </c>
      <c r="F750" s="28">
        <v>20.938464000000003</v>
      </c>
    </row>
    <row r="751" spans="1:6" ht="12.75">
      <c r="A751" s="31" t="s">
        <v>133</v>
      </c>
      <c r="B751" s="31">
        <v>3</v>
      </c>
      <c r="C751">
        <v>2003</v>
      </c>
      <c r="D751">
        <v>3</v>
      </c>
      <c r="E751" s="28">
        <v>0.166368</v>
      </c>
      <c r="F751" s="28">
        <v>24.241204</v>
      </c>
    </row>
    <row r="752" spans="1:6" ht="12.75">
      <c r="A752" s="31" t="s">
        <v>133</v>
      </c>
      <c r="B752" s="31">
        <v>3</v>
      </c>
      <c r="C752">
        <v>2003</v>
      </c>
      <c r="D752">
        <v>4</v>
      </c>
      <c r="E752" s="28">
        <v>0.132432</v>
      </c>
      <c r="F752" s="28">
        <v>18.612214</v>
      </c>
    </row>
    <row r="753" spans="1:6" ht="12.75">
      <c r="A753" s="31" t="s">
        <v>133</v>
      </c>
      <c r="B753" s="31">
        <v>3</v>
      </c>
      <c r="C753">
        <v>2003</v>
      </c>
      <c r="D753">
        <v>5</v>
      </c>
      <c r="E753" s="28">
        <v>0.126875</v>
      </c>
      <c r="F753" s="28">
        <v>5.8788800000000005</v>
      </c>
    </row>
    <row r="754" spans="1:6" ht="12.75">
      <c r="A754" s="31" t="s">
        <v>133</v>
      </c>
      <c r="B754" s="31">
        <v>3</v>
      </c>
      <c r="C754">
        <v>2003</v>
      </c>
      <c r="D754">
        <v>6</v>
      </c>
      <c r="E754" s="28">
        <v>0.028227</v>
      </c>
      <c r="F754" s="28">
        <v>1.835919</v>
      </c>
    </row>
    <row r="755" spans="1:6" ht="12.75">
      <c r="A755" s="31" t="s">
        <v>133</v>
      </c>
      <c r="B755" s="31">
        <v>3</v>
      </c>
      <c r="C755">
        <v>2003</v>
      </c>
      <c r="D755">
        <v>7</v>
      </c>
      <c r="E755" s="28">
        <v>0.022168</v>
      </c>
      <c r="F755" s="28">
        <v>0.912963</v>
      </c>
    </row>
    <row r="756" spans="1:6" ht="12.75">
      <c r="A756" s="31" t="s">
        <v>133</v>
      </c>
      <c r="B756" s="31">
        <v>3</v>
      </c>
      <c r="C756">
        <v>2003</v>
      </c>
      <c r="D756">
        <v>8</v>
      </c>
      <c r="E756" s="28">
        <v>0.035164</v>
      </c>
      <c r="F756" s="28">
        <v>1.7453859999999999</v>
      </c>
    </row>
    <row r="757" spans="1:6" ht="12.75">
      <c r="A757" s="31" t="s">
        <v>133</v>
      </c>
      <c r="B757" s="31">
        <v>3</v>
      </c>
      <c r="C757">
        <v>2003</v>
      </c>
      <c r="D757">
        <v>9</v>
      </c>
      <c r="E757" s="28">
        <v>0.042721</v>
      </c>
      <c r="F757" s="28">
        <v>2.07861</v>
      </c>
    </row>
    <row r="758" spans="1:6" ht="12.75">
      <c r="A758" s="31" t="s">
        <v>133</v>
      </c>
      <c r="B758" s="31">
        <v>3</v>
      </c>
      <c r="C758">
        <v>2003</v>
      </c>
      <c r="D758">
        <v>10</v>
      </c>
      <c r="E758" s="28">
        <v>0.045981</v>
      </c>
      <c r="F758" s="28">
        <v>11.541231</v>
      </c>
    </row>
    <row r="759" spans="1:6" ht="12.75">
      <c r="A759" s="31" t="s">
        <v>133</v>
      </c>
      <c r="B759" s="31">
        <v>3</v>
      </c>
      <c r="C759">
        <v>2003</v>
      </c>
      <c r="D759">
        <v>11</v>
      </c>
      <c r="E759" s="28">
        <v>0.077463</v>
      </c>
      <c r="F759" s="28">
        <v>20.894927000000003</v>
      </c>
    </row>
    <row r="760" spans="1:6" ht="12.75">
      <c r="A760" s="31" t="s">
        <v>133</v>
      </c>
      <c r="B760" s="31">
        <v>3</v>
      </c>
      <c r="C760">
        <v>2003</v>
      </c>
      <c r="D760">
        <v>12</v>
      </c>
      <c r="E760" s="28">
        <v>0.149184</v>
      </c>
      <c r="F760" s="28">
        <v>24.494591999999997</v>
      </c>
    </row>
    <row r="761" spans="1:6" ht="12.75">
      <c r="A761" s="31" t="s">
        <v>133</v>
      </c>
      <c r="B761" s="31">
        <v>3</v>
      </c>
      <c r="C761">
        <v>2004</v>
      </c>
      <c r="D761">
        <v>1</v>
      </c>
      <c r="E761" s="28">
        <v>0.19886</v>
      </c>
      <c r="F761" s="28">
        <v>20.91942</v>
      </c>
    </row>
    <row r="762" spans="1:6" ht="12.75">
      <c r="A762" s="31" t="s">
        <v>133</v>
      </c>
      <c r="B762" s="31">
        <v>3</v>
      </c>
      <c r="C762">
        <v>2004</v>
      </c>
      <c r="D762">
        <v>2</v>
      </c>
      <c r="E762" s="28">
        <v>0.17644</v>
      </c>
      <c r="F762" s="28">
        <v>12.741775</v>
      </c>
    </row>
    <row r="763" spans="1:6" ht="12.75">
      <c r="A763" s="31" t="s">
        <v>133</v>
      </c>
      <c r="B763" s="31">
        <v>3</v>
      </c>
      <c r="C763">
        <v>2004</v>
      </c>
      <c r="D763">
        <v>3</v>
      </c>
      <c r="E763" s="28">
        <v>0.160358</v>
      </c>
      <c r="F763" s="28">
        <v>13.346553</v>
      </c>
    </row>
    <row r="764" spans="1:6" ht="12.75">
      <c r="A764" s="31" t="s">
        <v>133</v>
      </c>
      <c r="B764" s="31">
        <v>3</v>
      </c>
      <c r="C764">
        <v>2004</v>
      </c>
      <c r="D764">
        <v>4</v>
      </c>
      <c r="E764" s="28">
        <v>0.15453</v>
      </c>
      <c r="F764" s="28">
        <v>9.3483</v>
      </c>
    </row>
    <row r="765" spans="1:6" ht="12.75">
      <c r="A765" s="31" t="s">
        <v>133</v>
      </c>
      <c r="B765" s="31">
        <v>3</v>
      </c>
      <c r="C765">
        <v>2004</v>
      </c>
      <c r="D765">
        <v>5</v>
      </c>
      <c r="E765" s="28">
        <v>0.132815</v>
      </c>
      <c r="F765" s="28">
        <v>7.673025</v>
      </c>
    </row>
    <row r="766" spans="1:6" ht="12.75">
      <c r="A766" s="31" t="s">
        <v>133</v>
      </c>
      <c r="B766" s="31">
        <v>3</v>
      </c>
      <c r="C766">
        <v>2004</v>
      </c>
      <c r="D766">
        <v>6</v>
      </c>
      <c r="E766" s="28">
        <v>0.136271</v>
      </c>
      <c r="F766" s="28">
        <v>5.821025</v>
      </c>
    </row>
    <row r="767" spans="1:6" ht="12.75">
      <c r="A767" s="31" t="s">
        <v>133</v>
      </c>
      <c r="B767" s="31">
        <v>3</v>
      </c>
      <c r="C767">
        <v>2004</v>
      </c>
      <c r="D767">
        <v>7</v>
      </c>
      <c r="E767" s="28">
        <v>0.10626</v>
      </c>
      <c r="F767" s="28">
        <v>4.24963</v>
      </c>
    </row>
    <row r="768" spans="1:6" ht="12.75">
      <c r="A768" s="31" t="s">
        <v>133</v>
      </c>
      <c r="B768" s="31">
        <v>3</v>
      </c>
      <c r="C768">
        <v>2004</v>
      </c>
      <c r="D768">
        <v>8</v>
      </c>
      <c r="E768" s="28">
        <v>0.056347</v>
      </c>
      <c r="F768" s="28">
        <v>5.802059</v>
      </c>
    </row>
    <row r="769" spans="1:6" ht="12.75">
      <c r="A769" s="31" t="s">
        <v>133</v>
      </c>
      <c r="B769" s="31">
        <v>3</v>
      </c>
      <c r="C769">
        <v>2004</v>
      </c>
      <c r="D769">
        <v>9</v>
      </c>
      <c r="E769" s="28">
        <v>0.0646</v>
      </c>
      <c r="F769" s="28">
        <v>6.68325</v>
      </c>
    </row>
    <row r="770" spans="1:6" ht="12.75">
      <c r="A770" s="31" t="s">
        <v>133</v>
      </c>
      <c r="B770" s="31">
        <v>3</v>
      </c>
      <c r="C770">
        <v>2004</v>
      </c>
      <c r="D770">
        <v>10</v>
      </c>
      <c r="E770" s="28">
        <v>0.060552</v>
      </c>
      <c r="F770" s="28">
        <v>18.122709</v>
      </c>
    </row>
    <row r="771" spans="1:6" ht="12.75">
      <c r="A771" s="31" t="s">
        <v>133</v>
      </c>
      <c r="B771" s="31">
        <v>3</v>
      </c>
      <c r="C771">
        <v>2004</v>
      </c>
      <c r="D771">
        <v>11</v>
      </c>
      <c r="E771" s="28">
        <v>0.237446</v>
      </c>
      <c r="F771" s="28">
        <v>17.882997</v>
      </c>
    </row>
    <row r="772" spans="1:6" ht="12.75">
      <c r="A772" s="31" t="s">
        <v>133</v>
      </c>
      <c r="B772" s="31">
        <v>3</v>
      </c>
      <c r="C772">
        <v>2004</v>
      </c>
      <c r="D772">
        <v>12</v>
      </c>
      <c r="E772" s="28">
        <v>0.1016</v>
      </c>
      <c r="F772" s="28">
        <v>13.305536</v>
      </c>
    </row>
    <row r="773" spans="1:6" ht="12.75">
      <c r="A773" s="31" t="s">
        <v>133</v>
      </c>
      <c r="B773" s="31">
        <v>3</v>
      </c>
      <c r="C773">
        <v>2005</v>
      </c>
      <c r="D773">
        <v>1</v>
      </c>
      <c r="E773" s="28">
        <v>0.234927</v>
      </c>
      <c r="F773" s="28">
        <v>14.743449</v>
      </c>
    </row>
    <row r="774" spans="1:6" ht="12.75">
      <c r="A774" s="31" t="s">
        <v>133</v>
      </c>
      <c r="B774" s="31">
        <v>3</v>
      </c>
      <c r="C774">
        <v>2005</v>
      </c>
      <c r="D774">
        <v>2</v>
      </c>
      <c r="E774" s="28">
        <v>0.172515</v>
      </c>
      <c r="F774" s="28">
        <v>9.227088</v>
      </c>
    </row>
    <row r="775" spans="1:6" ht="12.75">
      <c r="A775" s="31" t="s">
        <v>133</v>
      </c>
      <c r="B775" s="31">
        <v>3</v>
      </c>
      <c r="C775">
        <v>2005</v>
      </c>
      <c r="D775">
        <v>3</v>
      </c>
      <c r="E775" s="28">
        <v>0.13052</v>
      </c>
      <c r="F775" s="28">
        <v>15.913400000000001</v>
      </c>
    </row>
    <row r="776" spans="1:6" ht="12.75">
      <c r="A776" s="31" t="s">
        <v>133</v>
      </c>
      <c r="B776" s="31">
        <v>3</v>
      </c>
      <c r="C776">
        <v>2005</v>
      </c>
      <c r="D776">
        <v>4</v>
      </c>
      <c r="E776" s="28">
        <v>0.16055</v>
      </c>
      <c r="F776" s="28">
        <v>21.414159</v>
      </c>
    </row>
    <row r="777" spans="1:6" ht="12.75">
      <c r="A777" s="31" t="s">
        <v>133</v>
      </c>
      <c r="B777" s="31">
        <v>3</v>
      </c>
      <c r="C777">
        <v>2005</v>
      </c>
      <c r="D777">
        <v>5</v>
      </c>
      <c r="E777" s="28">
        <v>0.164248</v>
      </c>
      <c r="F777" s="28">
        <v>10.38282</v>
      </c>
    </row>
    <row r="778" spans="1:6" ht="12.75">
      <c r="A778" s="31" t="s">
        <v>133</v>
      </c>
      <c r="B778" s="31">
        <v>3</v>
      </c>
      <c r="C778">
        <v>2005</v>
      </c>
      <c r="D778">
        <v>6</v>
      </c>
      <c r="E778" s="28">
        <v>0.123948</v>
      </c>
      <c r="F778" s="28">
        <v>5.374836</v>
      </c>
    </row>
    <row r="779" spans="1:6" ht="12.75">
      <c r="A779" s="31" t="s">
        <v>133</v>
      </c>
      <c r="B779" s="31">
        <v>3</v>
      </c>
      <c r="C779">
        <v>2005</v>
      </c>
      <c r="D779">
        <v>7</v>
      </c>
      <c r="E779" s="28">
        <v>0.112868</v>
      </c>
      <c r="F779" s="28">
        <v>4.528524</v>
      </c>
    </row>
    <row r="780" spans="1:6" ht="12.75">
      <c r="A780" s="31" t="s">
        <v>133</v>
      </c>
      <c r="B780" s="31">
        <v>3</v>
      </c>
      <c r="C780">
        <v>2005</v>
      </c>
      <c r="D780">
        <v>8</v>
      </c>
      <c r="E780" s="28">
        <v>0.13594</v>
      </c>
      <c r="F780" s="28">
        <v>5.413325</v>
      </c>
    </row>
    <row r="781" spans="1:6" ht="12.75">
      <c r="A781" s="31" t="s">
        <v>133</v>
      </c>
      <c r="B781" s="31">
        <v>3</v>
      </c>
      <c r="C781">
        <v>2005</v>
      </c>
      <c r="D781">
        <v>9</v>
      </c>
      <c r="E781" s="28">
        <v>0.144976</v>
      </c>
      <c r="F781" s="28">
        <v>6.057012</v>
      </c>
    </row>
    <row r="782" spans="1:6" ht="12.75">
      <c r="A782" s="31" t="s">
        <v>133</v>
      </c>
      <c r="B782" s="31">
        <v>3</v>
      </c>
      <c r="C782">
        <v>2005</v>
      </c>
      <c r="D782">
        <v>10</v>
      </c>
      <c r="E782" s="28">
        <v>0.034638</v>
      </c>
      <c r="F782" s="28">
        <v>11.43807</v>
      </c>
    </row>
    <row r="783" spans="1:6" ht="12.75">
      <c r="A783" s="31" t="s">
        <v>133</v>
      </c>
      <c r="B783" s="31">
        <v>3</v>
      </c>
      <c r="C783">
        <v>2005</v>
      </c>
      <c r="D783">
        <v>11</v>
      </c>
      <c r="E783" s="28">
        <v>0.120992</v>
      </c>
      <c r="F783" s="28">
        <v>11.497423999999999</v>
      </c>
    </row>
    <row r="784" spans="1:6" ht="12.75">
      <c r="A784" s="31" t="s">
        <v>133</v>
      </c>
      <c r="B784" s="31">
        <v>3</v>
      </c>
      <c r="C784">
        <v>2005</v>
      </c>
      <c r="D784">
        <v>12</v>
      </c>
      <c r="E784" s="28">
        <v>0.069844</v>
      </c>
      <c r="F784" s="28">
        <v>13.70229</v>
      </c>
    </row>
    <row r="785" spans="1:6" ht="12.75">
      <c r="A785" s="31" t="s">
        <v>133</v>
      </c>
      <c r="B785" s="31">
        <v>3</v>
      </c>
      <c r="C785">
        <v>2006</v>
      </c>
      <c r="D785">
        <v>1</v>
      </c>
      <c r="E785" s="28">
        <v>0.151335</v>
      </c>
      <c r="F785" s="28">
        <v>10.050237000000001</v>
      </c>
    </row>
    <row r="786" spans="1:6" ht="12.75">
      <c r="A786" s="31" t="s">
        <v>133</v>
      </c>
      <c r="B786" s="31">
        <v>3</v>
      </c>
      <c r="C786">
        <v>2006</v>
      </c>
      <c r="D786">
        <v>2</v>
      </c>
      <c r="E786" s="28">
        <v>0.04551</v>
      </c>
      <c r="F786" s="28">
        <v>7.27161</v>
      </c>
    </row>
    <row r="787" spans="1:6" ht="12.75">
      <c r="A787" s="31" t="s">
        <v>133</v>
      </c>
      <c r="B787" s="31">
        <v>3</v>
      </c>
      <c r="C787">
        <v>2006</v>
      </c>
      <c r="D787">
        <v>3</v>
      </c>
      <c r="E787" s="28">
        <v>0.137928</v>
      </c>
      <c r="F787" s="28">
        <v>35.605128</v>
      </c>
    </row>
    <row r="788" spans="1:6" ht="12.75">
      <c r="A788" s="31" t="s">
        <v>133</v>
      </c>
      <c r="B788" s="31">
        <v>3</v>
      </c>
      <c r="C788">
        <v>2006</v>
      </c>
      <c r="D788">
        <v>4</v>
      </c>
      <c r="E788" s="28">
        <v>0.18886</v>
      </c>
      <c r="F788" s="28">
        <v>16.41486</v>
      </c>
    </row>
    <row r="789" spans="1:6" ht="12.75">
      <c r="A789" s="31" t="s">
        <v>133</v>
      </c>
      <c r="B789" s="31">
        <v>3</v>
      </c>
      <c r="C789">
        <v>2006</v>
      </c>
      <c r="D789">
        <v>5</v>
      </c>
      <c r="E789" s="28">
        <v>0.156066</v>
      </c>
      <c r="F789" s="28">
        <v>8.274236</v>
      </c>
    </row>
    <row r="790" spans="1:6" ht="12.75">
      <c r="A790" s="31" t="s">
        <v>133</v>
      </c>
      <c r="B790" s="31">
        <v>3</v>
      </c>
      <c r="C790">
        <v>2006</v>
      </c>
      <c r="D790">
        <v>6</v>
      </c>
      <c r="E790" s="28">
        <v>0.09145</v>
      </c>
      <c r="F790" s="28">
        <v>4.7058</v>
      </c>
    </row>
    <row r="791" spans="1:6" ht="12.75">
      <c r="A791" s="31" t="s">
        <v>133</v>
      </c>
      <c r="B791" s="31">
        <v>3</v>
      </c>
      <c r="C791">
        <v>2006</v>
      </c>
      <c r="D791">
        <v>7</v>
      </c>
      <c r="E791" s="28">
        <v>0.096416</v>
      </c>
      <c r="F791" s="28">
        <v>4.156192</v>
      </c>
    </row>
    <row r="792" spans="1:6" ht="12.75">
      <c r="A792" s="31" t="s">
        <v>133</v>
      </c>
      <c r="B792" s="31">
        <v>3</v>
      </c>
      <c r="C792">
        <v>2006</v>
      </c>
      <c r="D792">
        <v>8</v>
      </c>
      <c r="E792" s="28">
        <v>0.083835</v>
      </c>
      <c r="F792" s="28">
        <v>3.5123759999999997</v>
      </c>
    </row>
    <row r="793" spans="1:6" ht="12.75">
      <c r="A793" s="31" t="s">
        <v>133</v>
      </c>
      <c r="B793" s="31">
        <v>3</v>
      </c>
      <c r="C793">
        <v>2006</v>
      </c>
      <c r="D793">
        <v>9</v>
      </c>
      <c r="E793" s="28">
        <v>0.04356</v>
      </c>
      <c r="F793" s="28">
        <v>5.284224</v>
      </c>
    </row>
    <row r="794" spans="5:7" ht="12.75">
      <c r="E794" s="27">
        <f>AVERAGE(E2:E793)*12</f>
        <v>2.563318136363636</v>
      </c>
      <c r="F794" s="27">
        <f>AVERAGE(F2:F793)*12</f>
        <v>205.79018907575744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60 - Río Omañas desde límite del LIC "Omañas" hasta confluencia con el río Negro.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60</v>
      </c>
      <c r="B6" s="30">
        <f>'De la BASE'!B2</f>
        <v>3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0.127248</v>
      </c>
      <c r="F6" s="9">
        <f>IF('De la BASE'!F2&gt;0,'De la BASE'!F2,'De la BASE'!F2+0.001)</f>
        <v>18.119585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60</v>
      </c>
      <c r="B7" s="30">
        <f>'De la BASE'!B3</f>
        <v>3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0.09709</v>
      </c>
      <c r="F7" s="9">
        <f>IF('De la BASE'!F3&gt;0,'De la BASE'!F3,'De la BASE'!F3+0.001)</f>
        <v>16.46953</v>
      </c>
      <c r="G7" s="15">
        <v>14916</v>
      </c>
      <c r="H7" s="8">
        <f>CORREL(E6:E796,E7:E797)</f>
        <v>0.6157983188095953</v>
      </c>
      <c r="I7" s="8" t="s">
        <v>117</v>
      </c>
      <c r="J7" s="8"/>
      <c r="K7" s="8"/>
      <c r="L7" s="24"/>
    </row>
    <row r="8" spans="1:13" ht="12.75">
      <c r="A8" s="30" t="str">
        <f>'De la BASE'!A4</f>
        <v>60</v>
      </c>
      <c r="B8" s="30">
        <f>'De la BASE'!B4</f>
        <v>3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0.301484</v>
      </c>
      <c r="F8" s="9">
        <f>IF('De la BASE'!F4&gt;0,'De la BASE'!F4,'De la BASE'!F4+0.001)</f>
        <v>15.991992</v>
      </c>
      <c r="G8" s="15">
        <v>14946</v>
      </c>
      <c r="H8" s="8">
        <f>CORREL(E486:E796,E487:E797)</f>
        <v>0.6567113725016566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60</v>
      </c>
      <c r="B9" s="30">
        <f>'De la BASE'!B5</f>
        <v>3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0.131384</v>
      </c>
      <c r="F9" s="9">
        <f>IF('De la BASE'!F5&gt;0,'De la BASE'!F5,'De la BASE'!F5+0.001)</f>
        <v>19.179078</v>
      </c>
      <c r="G9" s="15">
        <v>14977</v>
      </c>
    </row>
    <row r="10" spans="1:11" ht="12.75">
      <c r="A10" s="30" t="str">
        <f>'De la BASE'!A6</f>
        <v>60</v>
      </c>
      <c r="B10" s="30">
        <f>'De la BASE'!B6</f>
        <v>3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0.158194</v>
      </c>
      <c r="F10" s="9">
        <f>IF('De la BASE'!F6&gt;0,'De la BASE'!F6,'De la BASE'!F6+0.001)</f>
        <v>21.830772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60</v>
      </c>
      <c r="B11" s="30">
        <f>'De la BASE'!B7</f>
        <v>3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0.178318</v>
      </c>
      <c r="F11" s="9">
        <f>IF('De la BASE'!F7&gt;0,'De la BASE'!F7,'De la BASE'!F7+0.001)</f>
        <v>23.5228</v>
      </c>
      <c r="G11" s="15">
        <v>15036</v>
      </c>
      <c r="H11" s="8">
        <f>CORREL(F6:F796,F7:F797)</f>
        <v>0.6301915088779673</v>
      </c>
      <c r="I11" s="8" t="s">
        <v>117</v>
      </c>
      <c r="J11" s="8"/>
      <c r="K11" s="8"/>
    </row>
    <row r="12" spans="1:11" ht="12.75">
      <c r="A12" s="30" t="str">
        <f>'De la BASE'!A8</f>
        <v>60</v>
      </c>
      <c r="B12" s="30">
        <f>'De la BASE'!B8</f>
        <v>3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0.188573</v>
      </c>
      <c r="F12" s="9">
        <f>IF('De la BASE'!F8&gt;0,'De la BASE'!F8,'De la BASE'!F8+0.001)</f>
        <v>14.147873</v>
      </c>
      <c r="G12" s="15">
        <v>15067</v>
      </c>
      <c r="H12" s="8">
        <f>CORREL(F486:F796,F487:F797)</f>
        <v>0.6242689605036532</v>
      </c>
      <c r="I12" s="8" t="s">
        <v>118</v>
      </c>
      <c r="J12" s="8"/>
      <c r="K12" s="8"/>
    </row>
    <row r="13" spans="1:9" ht="12.75">
      <c r="A13" s="30" t="str">
        <f>'De la BASE'!A9</f>
        <v>60</v>
      </c>
      <c r="B13" s="30">
        <f>'De la BASE'!B9</f>
        <v>3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0.374877</v>
      </c>
      <c r="F13" s="9">
        <f>IF('De la BASE'!F9&gt;0,'De la BASE'!F9,'De la BASE'!F9+0.001)</f>
        <v>29.028519</v>
      </c>
      <c r="G13" s="15">
        <v>15097</v>
      </c>
      <c r="H13" s="6"/>
      <c r="I13" s="6"/>
    </row>
    <row r="14" spans="1:13" ht="12.75">
      <c r="A14" s="30" t="str">
        <f>'De la BASE'!A10</f>
        <v>60</v>
      </c>
      <c r="B14" s="30">
        <f>'De la BASE'!B10</f>
        <v>3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0.422484</v>
      </c>
      <c r="F14" s="9">
        <f>IF('De la BASE'!F10&gt;0,'De la BASE'!F10,'De la BASE'!F10+0.001)</f>
        <v>20.909252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60</v>
      </c>
      <c r="B15" s="30">
        <f>'De la BASE'!B11</f>
        <v>3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0.274134</v>
      </c>
      <c r="F15" s="9">
        <f>IF('De la BASE'!F11&gt;0,'De la BASE'!F11,'De la BASE'!F11+0.001)</f>
        <v>13.243818000000001</v>
      </c>
      <c r="G15" s="15">
        <v>15158</v>
      </c>
      <c r="I15" s="7"/>
    </row>
    <row r="16" spans="1:9" ht="12.75">
      <c r="A16" s="30" t="str">
        <f>'De la BASE'!A12</f>
        <v>60</v>
      </c>
      <c r="B16" s="30">
        <f>'De la BASE'!B12</f>
        <v>3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0.30024</v>
      </c>
      <c r="F16" s="9">
        <f>IF('De la BASE'!F12&gt;0,'De la BASE'!F12,'De la BASE'!F12+0.001)</f>
        <v>11.96208</v>
      </c>
      <c r="G16" s="15">
        <v>15189</v>
      </c>
      <c r="H16" s="7"/>
      <c r="I16" s="7"/>
    </row>
    <row r="17" spans="1:9" ht="12.75">
      <c r="A17" s="30" t="str">
        <f>'De la BASE'!A13</f>
        <v>60</v>
      </c>
      <c r="B17" s="30">
        <f>'De la BASE'!B13</f>
        <v>3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0.290796</v>
      </c>
      <c r="F17" s="9">
        <f>IF('De la BASE'!F13&gt;0,'De la BASE'!F13,'De la BASE'!F13+0.001)</f>
        <v>12.107688</v>
      </c>
      <c r="G17" s="15">
        <v>15220</v>
      </c>
      <c r="H17" s="7"/>
      <c r="I17" s="7"/>
    </row>
    <row r="18" spans="1:9" ht="12.75">
      <c r="A18" s="30" t="str">
        <f>'De la BASE'!A14</f>
        <v>60</v>
      </c>
      <c r="B18" s="30">
        <f>'De la BASE'!B14</f>
        <v>3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0.35714</v>
      </c>
      <c r="F18" s="9">
        <f>IF('De la BASE'!F14&gt;0,'De la BASE'!F14,'De la BASE'!F14+0.001)</f>
        <v>14.155498999999999</v>
      </c>
      <c r="G18" s="15">
        <v>15250</v>
      </c>
      <c r="H18" s="7"/>
      <c r="I18" s="7"/>
    </row>
    <row r="19" spans="1:8" ht="12.75">
      <c r="A19" s="30" t="str">
        <f>'De la BASE'!A15</f>
        <v>60</v>
      </c>
      <c r="B19" s="30">
        <f>'De la BASE'!B15</f>
        <v>3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0.158841</v>
      </c>
      <c r="F19" s="9">
        <f>IF('De la BASE'!F15&gt;0,'De la BASE'!F15,'De la BASE'!F15+0.001)</f>
        <v>19.087893</v>
      </c>
      <c r="G19" s="15">
        <v>15281</v>
      </c>
      <c r="H19" s="7"/>
    </row>
    <row r="20" spans="1:7" ht="12.75">
      <c r="A20" s="30" t="str">
        <f>'De la BASE'!A16</f>
        <v>60</v>
      </c>
      <c r="B20" s="30">
        <f>'De la BASE'!B16</f>
        <v>3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0.320712</v>
      </c>
      <c r="F20" s="9">
        <f>IF('De la BASE'!F16&gt;0,'De la BASE'!F16,'De la BASE'!F16+0.001)</f>
        <v>12.940031999999999</v>
      </c>
      <c r="G20" s="15">
        <v>15311</v>
      </c>
    </row>
    <row r="21" spans="1:7" ht="12.75">
      <c r="A21" s="30" t="str">
        <f>'De la BASE'!A17</f>
        <v>60</v>
      </c>
      <c r="B21" s="30">
        <f>'De la BASE'!B17</f>
        <v>3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0.158496</v>
      </c>
      <c r="F21" s="9">
        <f>IF('De la BASE'!F17&gt;0,'De la BASE'!F17,'De la BASE'!F17+0.001)</f>
        <v>23.381208</v>
      </c>
      <c r="G21" s="15">
        <v>15342</v>
      </c>
    </row>
    <row r="22" spans="1:7" ht="12.75">
      <c r="A22" s="30" t="str">
        <f>'De la BASE'!A18</f>
        <v>60</v>
      </c>
      <c r="B22" s="30">
        <f>'De la BASE'!B18</f>
        <v>3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0.20622</v>
      </c>
      <c r="F22" s="9">
        <f>IF('De la BASE'!F18&gt;0,'De la BASE'!F18,'De la BASE'!F18+0.001)</f>
        <v>16.686635</v>
      </c>
      <c r="G22" s="15">
        <v>15373</v>
      </c>
    </row>
    <row r="23" spans="1:7" ht="12.75">
      <c r="A23" s="30" t="str">
        <f>'De la BASE'!A19</f>
        <v>60</v>
      </c>
      <c r="B23" s="30">
        <f>'De la BASE'!B19</f>
        <v>3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0.267387</v>
      </c>
      <c r="F23" s="9">
        <f>IF('De la BASE'!F19&gt;0,'De la BASE'!F19,'De la BASE'!F19+0.001)</f>
        <v>24.29938</v>
      </c>
      <c r="G23" s="15">
        <v>15401</v>
      </c>
    </row>
    <row r="24" spans="1:7" ht="12.75">
      <c r="A24" s="30" t="str">
        <f>'De la BASE'!A20</f>
        <v>60</v>
      </c>
      <c r="B24" s="30">
        <f>'De la BASE'!B20</f>
        <v>3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0.200129</v>
      </c>
      <c r="F24" s="9">
        <f>IF('De la BASE'!F20&gt;0,'De la BASE'!F20,'De la BASE'!F20+0.001)</f>
        <v>16.553954</v>
      </c>
      <c r="G24" s="15">
        <v>15432</v>
      </c>
    </row>
    <row r="25" spans="1:7" ht="12.75">
      <c r="A25" s="30" t="str">
        <f>'De la BASE'!A21</f>
        <v>60</v>
      </c>
      <c r="B25" s="30">
        <f>'De la BASE'!B21</f>
        <v>3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0.316998</v>
      </c>
      <c r="F25" s="9">
        <f>IF('De la BASE'!F21&gt;0,'De la BASE'!F21,'De la BASE'!F21+0.001)</f>
        <v>17.857554</v>
      </c>
      <c r="G25" s="15">
        <v>15462</v>
      </c>
    </row>
    <row r="26" spans="1:7" ht="12.75">
      <c r="A26" s="30" t="str">
        <f>'De la BASE'!A22</f>
        <v>60</v>
      </c>
      <c r="B26" s="30">
        <f>'De la BASE'!B22</f>
        <v>3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0.251637</v>
      </c>
      <c r="F26" s="9">
        <f>IF('De la BASE'!F22&gt;0,'De la BASE'!F22,'De la BASE'!F22+0.001)</f>
        <v>13.01258</v>
      </c>
      <c r="G26" s="15">
        <v>15493</v>
      </c>
    </row>
    <row r="27" spans="1:7" ht="12.75">
      <c r="A27" s="30" t="str">
        <f>'De la BASE'!A23</f>
        <v>60</v>
      </c>
      <c r="B27" s="30">
        <f>'De la BASE'!B23</f>
        <v>3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0.29456</v>
      </c>
      <c r="F27" s="9">
        <f>IF('De la BASE'!F23&gt;0,'De la BASE'!F23,'De la BASE'!F23+0.001)</f>
        <v>11.706655999999999</v>
      </c>
      <c r="G27" s="15">
        <v>15523</v>
      </c>
    </row>
    <row r="28" spans="1:7" ht="12.75">
      <c r="A28" s="30" t="str">
        <f>'De la BASE'!A24</f>
        <v>60</v>
      </c>
      <c r="B28" s="30">
        <f>'De la BASE'!B24</f>
        <v>3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0.258688</v>
      </c>
      <c r="F28" s="9">
        <f>IF('De la BASE'!F24&gt;0,'De la BASE'!F24,'De la BASE'!F24+0.001)</f>
        <v>11.661169999999998</v>
      </c>
      <c r="G28" s="15">
        <v>15554</v>
      </c>
    </row>
    <row r="29" spans="1:7" ht="12.75">
      <c r="A29" s="30" t="str">
        <f>'De la BASE'!A25</f>
        <v>60</v>
      </c>
      <c r="B29" s="30">
        <f>'De la BASE'!B25</f>
        <v>3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0.198947</v>
      </c>
      <c r="F29" s="9">
        <f>IF('De la BASE'!F25&gt;0,'De la BASE'!F25,'De la BASE'!F25+0.001)</f>
        <v>13.82374</v>
      </c>
      <c r="G29" s="15">
        <v>15585</v>
      </c>
    </row>
    <row r="30" spans="1:7" ht="12.75">
      <c r="A30" s="30" t="str">
        <f>'De la BASE'!A26</f>
        <v>60</v>
      </c>
      <c r="B30" s="30">
        <f>'De la BASE'!B26</f>
        <v>3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0.095456</v>
      </c>
      <c r="F30" s="9">
        <f>IF('De la BASE'!F26&gt;0,'De la BASE'!F26,'De la BASE'!F26+0.001)</f>
        <v>16.280272</v>
      </c>
      <c r="G30" s="15">
        <v>15615</v>
      </c>
    </row>
    <row r="31" spans="1:7" ht="12.75">
      <c r="A31" s="30" t="str">
        <f>'De la BASE'!A27</f>
        <v>60</v>
      </c>
      <c r="B31" s="30">
        <f>'De la BASE'!B27</f>
        <v>3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0.327762</v>
      </c>
      <c r="F31" s="9">
        <f>IF('De la BASE'!F27&gt;0,'De la BASE'!F27,'De la BASE'!F27+0.001)</f>
        <v>14.091263999999999</v>
      </c>
      <c r="G31" s="15">
        <v>15646</v>
      </c>
    </row>
    <row r="32" spans="1:7" ht="12.75">
      <c r="A32" s="30" t="str">
        <f>'De la BASE'!A28</f>
        <v>60</v>
      </c>
      <c r="B32" s="30">
        <f>'De la BASE'!B28</f>
        <v>3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0.273634</v>
      </c>
      <c r="F32" s="9">
        <f>IF('De la BASE'!F28&gt;0,'De la BASE'!F28,'De la BASE'!F28+0.001)</f>
        <v>16.347963</v>
      </c>
      <c r="G32" s="15">
        <v>15676</v>
      </c>
    </row>
    <row r="33" spans="1:7" ht="12.75">
      <c r="A33" s="30" t="str">
        <f>'De la BASE'!A29</f>
        <v>60</v>
      </c>
      <c r="B33" s="30">
        <f>'De la BASE'!B29</f>
        <v>3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0.292666</v>
      </c>
      <c r="F33" s="9">
        <f>IF('De la BASE'!F29&gt;0,'De la BASE'!F29,'De la BASE'!F29+0.001)</f>
        <v>33.4081</v>
      </c>
      <c r="G33" s="15">
        <v>15707</v>
      </c>
    </row>
    <row r="34" spans="1:7" ht="12.75">
      <c r="A34" s="30" t="str">
        <f>'De la BASE'!A30</f>
        <v>60</v>
      </c>
      <c r="B34" s="30">
        <f>'De la BASE'!B30</f>
        <v>3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0.25272</v>
      </c>
      <c r="F34" s="9">
        <f>IF('De la BASE'!F30&gt;0,'De la BASE'!F30,'De la BASE'!F30+0.001)</f>
        <v>17.476992000000003</v>
      </c>
      <c r="G34" s="15">
        <v>15738</v>
      </c>
    </row>
    <row r="35" spans="1:7" ht="12.75">
      <c r="A35" s="30" t="str">
        <f>'De la BASE'!A31</f>
        <v>60</v>
      </c>
      <c r="B35" s="30">
        <f>'De la BASE'!B31</f>
        <v>3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0.26586</v>
      </c>
      <c r="F35" s="9">
        <f>IF('De la BASE'!F31&gt;0,'De la BASE'!F31,'De la BASE'!F31+0.001)</f>
        <v>15.549645</v>
      </c>
      <c r="G35" s="15">
        <v>15766</v>
      </c>
    </row>
    <row r="36" spans="1:7" ht="12.75">
      <c r="A36" s="30" t="str">
        <f>'De la BASE'!A32</f>
        <v>60</v>
      </c>
      <c r="B36" s="30">
        <f>'De la BASE'!B32</f>
        <v>3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0.266385</v>
      </c>
      <c r="F36" s="9">
        <f>IF('De la BASE'!F32&gt;0,'De la BASE'!F32,'De la BASE'!F32+0.001)</f>
        <v>13.570412999999999</v>
      </c>
      <c r="G36" s="15">
        <v>15797</v>
      </c>
    </row>
    <row r="37" spans="1:7" ht="12.75">
      <c r="A37" s="30" t="str">
        <f>'De la BASE'!A33</f>
        <v>60</v>
      </c>
      <c r="B37" s="30">
        <f>'De la BASE'!B33</f>
        <v>3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0.336825</v>
      </c>
      <c r="F37" s="9">
        <f>IF('De la BASE'!F33&gt;0,'De la BASE'!F33,'De la BASE'!F33+0.001)</f>
        <v>13.68258</v>
      </c>
      <c r="G37" s="15">
        <v>15827</v>
      </c>
    </row>
    <row r="38" spans="1:7" ht="12.75">
      <c r="A38" s="30" t="str">
        <f>'De la BASE'!A34</f>
        <v>60</v>
      </c>
      <c r="B38" s="30">
        <f>'De la BASE'!B34</f>
        <v>3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0.292873</v>
      </c>
      <c r="F38" s="9">
        <f>IF('De la BASE'!F34&gt;0,'De la BASE'!F34,'De la BASE'!F34+0.001)</f>
        <v>11.676994</v>
      </c>
      <c r="G38" s="15">
        <v>15858</v>
      </c>
    </row>
    <row r="39" spans="1:7" ht="12.75">
      <c r="A39" s="30" t="str">
        <f>'De la BASE'!A35</f>
        <v>60</v>
      </c>
      <c r="B39" s="30">
        <f>'De la BASE'!B35</f>
        <v>3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0.239382</v>
      </c>
      <c r="F39" s="9">
        <f>IF('De la BASE'!F35&gt;0,'De la BASE'!F35,'De la BASE'!F35+0.001)</f>
        <v>12.329196</v>
      </c>
      <c r="G39" s="15">
        <v>15888</v>
      </c>
    </row>
    <row r="40" spans="1:7" ht="12.75">
      <c r="A40" s="30" t="str">
        <f>'De la BASE'!A36</f>
        <v>60</v>
      </c>
      <c r="B40" s="30">
        <f>'De la BASE'!B36</f>
        <v>3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0.275915</v>
      </c>
      <c r="F40" s="9">
        <f>IF('De la BASE'!F36&gt;0,'De la BASE'!F36,'De la BASE'!F36+0.001)</f>
        <v>11.032630000000001</v>
      </c>
      <c r="G40" s="15">
        <v>15919</v>
      </c>
    </row>
    <row r="41" spans="1:7" ht="12.75">
      <c r="A41" s="30" t="str">
        <f>'De la BASE'!A37</f>
        <v>60</v>
      </c>
      <c r="B41" s="30">
        <f>'De la BASE'!B37</f>
        <v>3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0.111524</v>
      </c>
      <c r="F41" s="9">
        <f>IF('De la BASE'!F37&gt;0,'De la BASE'!F37,'De la BASE'!F37+0.001)</f>
        <v>15.756748</v>
      </c>
      <c r="G41" s="15">
        <v>15950</v>
      </c>
    </row>
    <row r="42" spans="1:7" ht="12.75">
      <c r="A42" s="30" t="str">
        <f>'De la BASE'!A38</f>
        <v>60</v>
      </c>
      <c r="B42" s="30">
        <f>'De la BASE'!B38</f>
        <v>3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0.164868</v>
      </c>
      <c r="F42" s="9">
        <f>IF('De la BASE'!F38&gt;0,'De la BASE'!F38,'De la BASE'!F38+0.001)</f>
        <v>22.834218</v>
      </c>
      <c r="G42" s="15">
        <v>15980</v>
      </c>
    </row>
    <row r="43" spans="1:7" ht="12.75">
      <c r="A43" s="30" t="str">
        <f>'De la BASE'!A39</f>
        <v>60</v>
      </c>
      <c r="B43" s="30">
        <f>'De la BASE'!B39</f>
        <v>3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0.19074</v>
      </c>
      <c r="F43" s="9">
        <f>IF('De la BASE'!F39&gt;0,'De la BASE'!F39,'De la BASE'!F39+0.001)</f>
        <v>21.982785</v>
      </c>
      <c r="G43" s="15">
        <v>16011</v>
      </c>
    </row>
    <row r="44" spans="1:7" ht="12.75">
      <c r="A44" s="30" t="str">
        <f>'De la BASE'!A40</f>
        <v>60</v>
      </c>
      <c r="B44" s="30">
        <f>'De la BASE'!B40</f>
        <v>3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0.207792</v>
      </c>
      <c r="F44" s="9">
        <f>IF('De la BASE'!F40&gt;0,'De la BASE'!F40,'De la BASE'!F40+0.001)</f>
        <v>19.044714</v>
      </c>
      <c r="G44" s="15">
        <v>16041</v>
      </c>
    </row>
    <row r="45" spans="1:7" ht="12.75">
      <c r="A45" s="30" t="str">
        <f>'De la BASE'!A41</f>
        <v>60</v>
      </c>
      <c r="B45" s="30">
        <f>'De la BASE'!B41</f>
        <v>3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0.31968</v>
      </c>
      <c r="F45" s="9">
        <f>IF('De la BASE'!F41&gt;0,'De la BASE'!F41,'De la BASE'!F41+0.001)</f>
        <v>12.839296</v>
      </c>
      <c r="G45" s="15">
        <v>16072</v>
      </c>
    </row>
    <row r="46" spans="1:7" ht="12.75">
      <c r="A46" s="30" t="str">
        <f>'De la BASE'!A42</f>
        <v>60</v>
      </c>
      <c r="B46" s="30">
        <f>'De la BASE'!B42</f>
        <v>3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0.205679</v>
      </c>
      <c r="F46" s="9">
        <f>IF('De la BASE'!F42&gt;0,'De la BASE'!F42,'De la BASE'!F42+0.001)</f>
        <v>14.416018000000001</v>
      </c>
      <c r="G46" s="15">
        <v>16103</v>
      </c>
    </row>
    <row r="47" spans="1:7" ht="12.75">
      <c r="A47" s="30" t="str">
        <f>'De la BASE'!A43</f>
        <v>60</v>
      </c>
      <c r="B47" s="30">
        <f>'De la BASE'!B43</f>
        <v>3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0.371868</v>
      </c>
      <c r="F47" s="9">
        <f>IF('De la BASE'!F43&gt;0,'De la BASE'!F43,'De la BASE'!F43+0.001)</f>
        <v>15.607272</v>
      </c>
      <c r="G47" s="15">
        <v>16132</v>
      </c>
    </row>
    <row r="48" spans="1:7" ht="12.75">
      <c r="A48" s="30" t="str">
        <f>'De la BASE'!A44</f>
        <v>60</v>
      </c>
      <c r="B48" s="30">
        <f>'De la BASE'!B44</f>
        <v>3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0.241995</v>
      </c>
      <c r="F48" s="9">
        <f>IF('De la BASE'!F44&gt;0,'De la BASE'!F44,'De la BASE'!F44+0.001)</f>
        <v>22.889004</v>
      </c>
      <c r="G48" s="15">
        <v>16163</v>
      </c>
    </row>
    <row r="49" spans="1:7" ht="12.75">
      <c r="A49" s="30" t="str">
        <f>'De la BASE'!A45</f>
        <v>60</v>
      </c>
      <c r="B49" s="30">
        <f>'De la BASE'!B45</f>
        <v>3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0.26216</v>
      </c>
      <c r="F49" s="9">
        <f>IF('De la BASE'!F45&gt;0,'De la BASE'!F45,'De la BASE'!F45+0.001)</f>
        <v>12.448080000000001</v>
      </c>
      <c r="G49" s="15">
        <v>16193</v>
      </c>
    </row>
    <row r="50" spans="1:7" ht="12.75">
      <c r="A50" s="30" t="str">
        <f>'De la BASE'!A46</f>
        <v>60</v>
      </c>
      <c r="B50" s="30">
        <f>'De la BASE'!B46</f>
        <v>3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0.280568</v>
      </c>
      <c r="F50" s="9">
        <f>IF('De la BASE'!F46&gt;0,'De la BASE'!F46,'De la BASE'!F46+0.001)</f>
        <v>11.369193</v>
      </c>
      <c r="G50" s="15">
        <v>16224</v>
      </c>
    </row>
    <row r="51" spans="1:7" ht="12.75">
      <c r="A51" s="30" t="str">
        <f>'De la BASE'!A47</f>
        <v>60</v>
      </c>
      <c r="B51" s="30">
        <f>'De la BASE'!B47</f>
        <v>3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0.246806</v>
      </c>
      <c r="F51" s="9">
        <f>IF('De la BASE'!F47&gt;0,'De la BASE'!F47,'De la BASE'!F47+0.001)</f>
        <v>12.063149</v>
      </c>
      <c r="G51" s="15">
        <v>16254</v>
      </c>
    </row>
    <row r="52" spans="1:7" ht="12.75">
      <c r="A52" s="30" t="str">
        <f>'De la BASE'!A48</f>
        <v>60</v>
      </c>
      <c r="B52" s="30">
        <f>'De la BASE'!B48</f>
        <v>3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0.256896</v>
      </c>
      <c r="F52" s="9">
        <f>IF('De la BASE'!F48&gt;0,'De la BASE'!F48,'De la BASE'!F48+0.001)</f>
        <v>11.187018</v>
      </c>
      <c r="G52" s="15">
        <v>16285</v>
      </c>
    </row>
    <row r="53" spans="1:7" ht="12.75">
      <c r="A53" s="30" t="str">
        <f>'De la BASE'!A49</f>
        <v>60</v>
      </c>
      <c r="B53" s="30">
        <f>'De la BASE'!B49</f>
        <v>3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0.175653</v>
      </c>
      <c r="F53" s="9">
        <f>IF('De la BASE'!F49&gt;0,'De la BASE'!F49,'De la BASE'!F49+0.001)</f>
        <v>12.283596</v>
      </c>
      <c r="G53" s="15">
        <v>16316</v>
      </c>
    </row>
    <row r="54" spans="1:7" ht="12.75">
      <c r="A54" s="30" t="str">
        <f>'De la BASE'!A50</f>
        <v>60</v>
      </c>
      <c r="B54" s="30">
        <f>'De la BASE'!B50</f>
        <v>3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0.119548</v>
      </c>
      <c r="F54" s="9">
        <f>IF('De la BASE'!F50&gt;0,'De la BASE'!F50,'De la BASE'!F50+0.001)</f>
        <v>20.418255000000002</v>
      </c>
      <c r="G54" s="15">
        <v>16346</v>
      </c>
    </row>
    <row r="55" spans="1:7" ht="12.75">
      <c r="A55" s="30" t="str">
        <f>'De la BASE'!A51</f>
        <v>60</v>
      </c>
      <c r="B55" s="30">
        <f>'De la BASE'!B51</f>
        <v>3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0.230538</v>
      </c>
      <c r="F55" s="9">
        <f>IF('De la BASE'!F51&gt;0,'De la BASE'!F51,'De la BASE'!F51+0.001)</f>
        <v>21.131652000000003</v>
      </c>
      <c r="G55" s="15">
        <v>16377</v>
      </c>
    </row>
    <row r="56" spans="1:7" ht="12.75">
      <c r="A56" s="30" t="str">
        <f>'De la BASE'!A52</f>
        <v>60</v>
      </c>
      <c r="B56" s="30">
        <f>'De la BASE'!B52</f>
        <v>3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0.118986</v>
      </c>
      <c r="F56" s="9">
        <f>IF('De la BASE'!F52&gt;0,'De la BASE'!F52,'De la BASE'!F52+0.001)</f>
        <v>18.575981</v>
      </c>
      <c r="G56" s="15">
        <v>16407</v>
      </c>
    </row>
    <row r="57" spans="1:7" ht="12.75">
      <c r="A57" s="30" t="str">
        <f>'De la BASE'!A53</f>
        <v>60</v>
      </c>
      <c r="B57" s="30">
        <f>'De la BASE'!B53</f>
        <v>3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0.211552</v>
      </c>
      <c r="F57" s="9">
        <f>IF('De la BASE'!F53&gt;0,'De la BASE'!F53,'De la BASE'!F53+0.001)</f>
        <v>14.060996</v>
      </c>
      <c r="G57" s="15">
        <v>16438</v>
      </c>
    </row>
    <row r="58" spans="1:7" ht="12.75">
      <c r="A58" s="30" t="str">
        <f>'De la BASE'!A54</f>
        <v>60</v>
      </c>
      <c r="B58" s="30">
        <f>'De la BASE'!B54</f>
        <v>3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0.148257</v>
      </c>
      <c r="F58" s="9">
        <f>IF('De la BASE'!F54&gt;0,'De la BASE'!F54,'De la BASE'!F54+0.001)</f>
        <v>19.482714</v>
      </c>
      <c r="G58" s="15">
        <v>16469</v>
      </c>
    </row>
    <row r="59" spans="1:7" ht="12.75">
      <c r="A59" s="30" t="str">
        <f>'De la BASE'!A55</f>
        <v>60</v>
      </c>
      <c r="B59" s="30">
        <f>'De la BASE'!B55</f>
        <v>3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0.25769</v>
      </c>
      <c r="F59" s="9">
        <f>IF('De la BASE'!F55&gt;0,'De la BASE'!F55,'De la BASE'!F55+0.001)</f>
        <v>21.360030000000002</v>
      </c>
      <c r="G59" s="15">
        <v>16497</v>
      </c>
    </row>
    <row r="60" spans="1:7" ht="12.75">
      <c r="A60" s="30" t="str">
        <f>'De la BASE'!A56</f>
        <v>60</v>
      </c>
      <c r="B60" s="30">
        <f>'De la BASE'!B56</f>
        <v>3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0.245349</v>
      </c>
      <c r="F60" s="9">
        <f>IF('De la BASE'!F56&gt;0,'De la BASE'!F56,'De la BASE'!F56+0.001)</f>
        <v>19.119048</v>
      </c>
      <c r="G60" s="15">
        <v>16528</v>
      </c>
    </row>
    <row r="61" spans="1:7" ht="12.75">
      <c r="A61" s="30" t="str">
        <f>'De la BASE'!A57</f>
        <v>60</v>
      </c>
      <c r="B61" s="30">
        <f>'De la BASE'!B57</f>
        <v>3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0.222216</v>
      </c>
      <c r="F61" s="9">
        <f>IF('De la BASE'!F57&gt;0,'De la BASE'!F57,'De la BASE'!F57+0.001)</f>
        <v>14.79864</v>
      </c>
      <c r="G61" s="15">
        <v>16558</v>
      </c>
    </row>
    <row r="62" spans="1:7" ht="12.75">
      <c r="A62" s="30" t="str">
        <f>'De la BASE'!A58</f>
        <v>60</v>
      </c>
      <c r="B62" s="30">
        <f>'De la BASE'!B58</f>
        <v>3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0.264287</v>
      </c>
      <c r="F62" s="9">
        <f>IF('De la BASE'!F58&gt;0,'De la BASE'!F58,'De la BASE'!F58+0.001)</f>
        <v>12.015694</v>
      </c>
      <c r="G62" s="15">
        <v>16589</v>
      </c>
    </row>
    <row r="63" spans="1:7" ht="12.75">
      <c r="A63" s="30" t="str">
        <f>'De la BASE'!A59</f>
        <v>60</v>
      </c>
      <c r="B63" s="30">
        <f>'De la BASE'!B59</f>
        <v>3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0.259328</v>
      </c>
      <c r="F63" s="9">
        <f>IF('De la BASE'!F59&gt;0,'De la BASE'!F59,'De la BASE'!F59+0.001)</f>
        <v>11.843995999999999</v>
      </c>
      <c r="G63" s="15">
        <v>16619</v>
      </c>
    </row>
    <row r="64" spans="1:7" ht="12.75">
      <c r="A64" s="30" t="str">
        <f>'De la BASE'!A60</f>
        <v>60</v>
      </c>
      <c r="B64" s="30">
        <f>'De la BASE'!B60</f>
        <v>3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0.257556</v>
      </c>
      <c r="F64" s="9">
        <f>IF('De la BASE'!F60&gt;0,'De la BASE'!F60,'De la BASE'!F60+0.001)</f>
        <v>12.03618</v>
      </c>
      <c r="G64" s="15">
        <v>16650</v>
      </c>
    </row>
    <row r="65" spans="1:7" ht="12.75">
      <c r="A65" s="30" t="str">
        <f>'De la BASE'!A61</f>
        <v>60</v>
      </c>
      <c r="B65" s="30">
        <f>'De la BASE'!B61</f>
        <v>3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0.2786</v>
      </c>
      <c r="F65" s="9">
        <f>IF('De la BASE'!F61&gt;0,'De la BASE'!F61,'De la BASE'!F61+0.001)</f>
        <v>11.08828</v>
      </c>
      <c r="G65" s="15">
        <v>16681</v>
      </c>
    </row>
    <row r="66" spans="1:7" ht="12.75">
      <c r="A66" s="30" t="str">
        <f>'De la BASE'!A62</f>
        <v>60</v>
      </c>
      <c r="B66" s="30">
        <f>'De la BASE'!B62</f>
        <v>3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0.086223</v>
      </c>
      <c r="F66" s="9">
        <f>IF('De la BASE'!F62&gt;0,'De la BASE'!F62,'De la BASE'!F62+0.001)</f>
        <v>16.344516</v>
      </c>
      <c r="G66" s="15">
        <v>16711</v>
      </c>
    </row>
    <row r="67" spans="1:7" ht="12.75">
      <c r="A67" s="30" t="str">
        <f>'De la BASE'!A63</f>
        <v>60</v>
      </c>
      <c r="B67" s="30">
        <f>'De la BASE'!B63</f>
        <v>3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0.096588</v>
      </c>
      <c r="F67" s="9">
        <f>IF('De la BASE'!F63&gt;0,'De la BASE'!F63,'De la BASE'!F63+0.001)</f>
        <v>17.503892</v>
      </c>
      <c r="G67" s="15">
        <v>16742</v>
      </c>
    </row>
    <row r="68" spans="1:7" ht="12.75">
      <c r="A68" s="30" t="str">
        <f>'De la BASE'!A64</f>
        <v>60</v>
      </c>
      <c r="B68" s="30">
        <f>'De la BASE'!B64</f>
        <v>3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0.2912</v>
      </c>
      <c r="F68" s="9">
        <f>IF('De la BASE'!F64&gt;0,'De la BASE'!F64,'De la BASE'!F64+0.001)</f>
        <v>15.568000000000001</v>
      </c>
      <c r="G68" s="15">
        <v>16772</v>
      </c>
    </row>
    <row r="69" spans="1:7" ht="12.75">
      <c r="A69" s="30" t="str">
        <f>'De la BASE'!A65</f>
        <v>60</v>
      </c>
      <c r="B69" s="30">
        <f>'De la BASE'!B65</f>
        <v>3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0.285923</v>
      </c>
      <c r="F69" s="9">
        <f>IF('De la BASE'!F65&gt;0,'De la BASE'!F65,'De la BASE'!F65+0.001)</f>
        <v>13.395847</v>
      </c>
      <c r="G69" s="15">
        <v>16803</v>
      </c>
    </row>
    <row r="70" spans="1:7" ht="12.75">
      <c r="A70" s="30" t="str">
        <f>'De la BASE'!A66</f>
        <v>60</v>
      </c>
      <c r="B70" s="30">
        <f>'De la BASE'!B66</f>
        <v>3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0.181226</v>
      </c>
      <c r="F70" s="9">
        <f>IF('De la BASE'!F66&gt;0,'De la BASE'!F66,'De la BASE'!F66+0.001)</f>
        <v>14.126452</v>
      </c>
      <c r="G70" s="15">
        <v>16834</v>
      </c>
    </row>
    <row r="71" spans="1:7" ht="12.75">
      <c r="A71" s="30" t="str">
        <f>'De la BASE'!A67</f>
        <v>60</v>
      </c>
      <c r="B71" s="30">
        <f>'De la BASE'!B67</f>
        <v>3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0.19008</v>
      </c>
      <c r="F71" s="9">
        <f>IF('De la BASE'!F67&gt;0,'De la BASE'!F67,'De la BASE'!F67+0.001)</f>
        <v>16.72407</v>
      </c>
      <c r="G71" s="15">
        <v>16862</v>
      </c>
    </row>
    <row r="72" spans="1:7" ht="12.75">
      <c r="A72" s="30" t="str">
        <f>'De la BASE'!A68</f>
        <v>60</v>
      </c>
      <c r="B72" s="30">
        <f>'De la BASE'!B68</f>
        <v>3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0.190266</v>
      </c>
      <c r="F72" s="9">
        <f>IF('De la BASE'!F68&gt;0,'De la BASE'!F68,'De la BASE'!F68+0.001)</f>
        <v>18.05858</v>
      </c>
      <c r="G72" s="15">
        <v>16893</v>
      </c>
    </row>
    <row r="73" spans="1:7" ht="12.75">
      <c r="A73" s="30" t="str">
        <f>'De la BASE'!A69</f>
        <v>60</v>
      </c>
      <c r="B73" s="30">
        <f>'De la BASE'!B69</f>
        <v>3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0.316624</v>
      </c>
      <c r="F73" s="9">
        <f>IF('De la BASE'!F69&gt;0,'De la BASE'!F69,'De la BASE'!F69+0.001)</f>
        <v>20.971200000000003</v>
      </c>
      <c r="G73" s="15">
        <v>16923</v>
      </c>
    </row>
    <row r="74" spans="1:7" ht="12.75">
      <c r="A74" s="30" t="str">
        <f>'De la BASE'!A70</f>
        <v>60</v>
      </c>
      <c r="B74" s="30">
        <f>'De la BASE'!B70</f>
        <v>3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0.348588</v>
      </c>
      <c r="F74" s="9">
        <f>IF('De la BASE'!F70&gt;0,'De la BASE'!F70,'De la BASE'!F70+0.001)</f>
        <v>13.872792</v>
      </c>
      <c r="G74" s="15">
        <v>16954</v>
      </c>
    </row>
    <row r="75" spans="1:7" ht="12.75">
      <c r="A75" s="30" t="str">
        <f>'De la BASE'!A71</f>
        <v>60</v>
      </c>
      <c r="B75" s="30">
        <f>'De la BASE'!B71</f>
        <v>3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0.28882</v>
      </c>
      <c r="F75" s="9">
        <f>IF('De la BASE'!F71&gt;0,'De la BASE'!F71,'De la BASE'!F71+0.001)</f>
        <v>11.398074999999999</v>
      </c>
      <c r="G75" s="15">
        <v>16984</v>
      </c>
    </row>
    <row r="76" spans="1:7" ht="12.75">
      <c r="A76" s="30" t="str">
        <f>'De la BASE'!A72</f>
        <v>60</v>
      </c>
      <c r="B76" s="30">
        <f>'De la BASE'!B72</f>
        <v>3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0.278834</v>
      </c>
      <c r="F76" s="9">
        <f>IF('De la BASE'!F72&gt;0,'De la BASE'!F72,'De la BASE'!F72+0.001)</f>
        <v>11.167402</v>
      </c>
      <c r="G76" s="15">
        <v>17015</v>
      </c>
    </row>
    <row r="77" spans="1:7" ht="12.75">
      <c r="A77" s="30" t="str">
        <f>'De la BASE'!A73</f>
        <v>60</v>
      </c>
      <c r="B77" s="30">
        <f>'De la BASE'!B73</f>
        <v>3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0.21546</v>
      </c>
      <c r="F77" s="9">
        <f>IF('De la BASE'!F73&gt;0,'De la BASE'!F73,'De la BASE'!F73+0.001)</f>
        <v>12.829104000000001</v>
      </c>
      <c r="G77" s="15">
        <v>17046</v>
      </c>
    </row>
    <row r="78" spans="1:7" ht="12.75">
      <c r="A78" s="30" t="str">
        <f>'De la BASE'!A74</f>
        <v>60</v>
      </c>
      <c r="B78" s="30">
        <f>'De la BASE'!B74</f>
        <v>3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0.160358</v>
      </c>
      <c r="F78" s="9">
        <f>IF('De la BASE'!F74&gt;0,'De la BASE'!F74,'De la BASE'!F74+0.001)</f>
        <v>15.3857</v>
      </c>
      <c r="G78" s="15">
        <v>17076</v>
      </c>
    </row>
    <row r="79" spans="1:7" ht="12.75">
      <c r="A79" s="30" t="str">
        <f>'De la BASE'!A75</f>
        <v>60</v>
      </c>
      <c r="B79" s="30">
        <f>'De la BASE'!B75</f>
        <v>3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0.128821</v>
      </c>
      <c r="F79" s="9">
        <f>IF('De la BASE'!F75&gt;0,'De la BASE'!F75,'De la BASE'!F75+0.001)</f>
        <v>19.373101</v>
      </c>
      <c r="G79" s="15">
        <v>17107</v>
      </c>
    </row>
    <row r="80" spans="1:7" ht="12.75">
      <c r="A80" s="30" t="str">
        <f>'De la BASE'!A76</f>
        <v>60</v>
      </c>
      <c r="B80" s="30">
        <f>'De la BASE'!B76</f>
        <v>3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0.09705</v>
      </c>
      <c r="F80" s="9">
        <f>IF('De la BASE'!F76&gt;0,'De la BASE'!F76,'De la BASE'!F76+0.001)</f>
        <v>22.9038</v>
      </c>
      <c r="G80" s="15">
        <v>17137</v>
      </c>
    </row>
    <row r="81" spans="1:7" ht="12.75">
      <c r="A81" s="30" t="str">
        <f>'De la BASE'!A77</f>
        <v>60</v>
      </c>
      <c r="B81" s="30">
        <f>'De la BASE'!B77</f>
        <v>3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0.212625</v>
      </c>
      <c r="F81" s="9">
        <f>IF('De la BASE'!F77&gt;0,'De la BASE'!F77,'De la BASE'!F77+0.001)</f>
        <v>15.612345</v>
      </c>
      <c r="G81" s="15">
        <v>17168</v>
      </c>
    </row>
    <row r="82" spans="1:7" ht="12.75">
      <c r="A82" s="30" t="str">
        <f>'De la BASE'!A78</f>
        <v>60</v>
      </c>
      <c r="B82" s="30">
        <f>'De la BASE'!B78</f>
        <v>3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0.088686</v>
      </c>
      <c r="F82" s="9">
        <f>IF('De la BASE'!F78&gt;0,'De la BASE'!F78,'De la BASE'!F78+0.001)</f>
        <v>22.92192</v>
      </c>
      <c r="G82" s="15">
        <v>17199</v>
      </c>
    </row>
    <row r="83" spans="1:7" ht="12.75">
      <c r="A83" s="30" t="str">
        <f>'De la BASE'!A79</f>
        <v>60</v>
      </c>
      <c r="B83" s="30">
        <f>'De la BASE'!B79</f>
        <v>3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0.1485</v>
      </c>
      <c r="F83" s="9">
        <f>IF('De la BASE'!F79&gt;0,'De la BASE'!F79,'De la BASE'!F79+0.001)</f>
        <v>35.799499999999995</v>
      </c>
      <c r="G83" s="15">
        <v>17227</v>
      </c>
    </row>
    <row r="84" spans="1:7" ht="12.75">
      <c r="A84" s="30" t="str">
        <f>'De la BASE'!A80</f>
        <v>60</v>
      </c>
      <c r="B84" s="30">
        <f>'De la BASE'!B80</f>
        <v>3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0.26394</v>
      </c>
      <c r="F84" s="9">
        <f>IF('De la BASE'!F80&gt;0,'De la BASE'!F80,'De la BASE'!F80+0.001)</f>
        <v>19.55382</v>
      </c>
      <c r="G84" s="15">
        <v>17258</v>
      </c>
    </row>
    <row r="85" spans="1:7" ht="12.75">
      <c r="A85" s="30" t="str">
        <f>'De la BASE'!A81</f>
        <v>60</v>
      </c>
      <c r="B85" s="30">
        <f>'De la BASE'!B81</f>
        <v>3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0.214526</v>
      </c>
      <c r="F85" s="9">
        <f>IF('De la BASE'!F81&gt;0,'De la BASE'!F81,'De la BASE'!F81+0.001)</f>
        <v>17.394</v>
      </c>
      <c r="G85" s="15">
        <v>17288</v>
      </c>
    </row>
    <row r="86" spans="1:7" ht="12.75">
      <c r="A86" s="30" t="str">
        <f>'De la BASE'!A82</f>
        <v>60</v>
      </c>
      <c r="B86" s="30">
        <f>'De la BASE'!B82</f>
        <v>3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0.285802</v>
      </c>
      <c r="F86" s="9">
        <f>IF('De la BASE'!F82&gt;0,'De la BASE'!F82,'De la BASE'!F82+0.001)</f>
        <v>13.694876</v>
      </c>
      <c r="G86" s="15">
        <v>17319</v>
      </c>
    </row>
    <row r="87" spans="1:7" ht="12.75">
      <c r="A87" s="30" t="str">
        <f>'De la BASE'!A83</f>
        <v>60</v>
      </c>
      <c r="B87" s="30">
        <f>'De la BASE'!B83</f>
        <v>3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0.287174</v>
      </c>
      <c r="F87" s="9">
        <f>IF('De la BASE'!F83&gt;0,'De la BASE'!F83,'De la BASE'!F83+0.001)</f>
        <v>11.4663</v>
      </c>
      <c r="G87" s="15">
        <v>17349</v>
      </c>
    </row>
    <row r="88" spans="1:7" ht="12.75">
      <c r="A88" s="30" t="str">
        <f>'De la BASE'!A84</f>
        <v>60</v>
      </c>
      <c r="B88" s="30">
        <f>'De la BASE'!B84</f>
        <v>3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0.275536</v>
      </c>
      <c r="F88" s="9">
        <f>IF('De la BASE'!F84&gt;0,'De la BASE'!F84,'De la BASE'!F84+0.001)</f>
        <v>11.234169999999999</v>
      </c>
      <c r="G88" s="15">
        <v>17380</v>
      </c>
    </row>
    <row r="89" spans="1:7" ht="12.75">
      <c r="A89" s="30" t="str">
        <f>'De la BASE'!A85</f>
        <v>60</v>
      </c>
      <c r="B89" s="30">
        <f>'De la BASE'!B85</f>
        <v>3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0.177197</v>
      </c>
      <c r="F89" s="9">
        <f>IF('De la BASE'!F85&gt;0,'De la BASE'!F85,'De la BASE'!F85+0.001)</f>
        <v>13.949216999999999</v>
      </c>
      <c r="G89" s="15">
        <v>17411</v>
      </c>
    </row>
    <row r="90" spans="1:7" ht="12.75">
      <c r="A90" s="30" t="str">
        <f>'De la BASE'!A86</f>
        <v>60</v>
      </c>
      <c r="B90" s="30">
        <f>'De la BASE'!B86</f>
        <v>3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0.140608</v>
      </c>
      <c r="F90" s="9">
        <f>IF('De la BASE'!F86&gt;0,'De la BASE'!F86,'De la BASE'!F86+0.001)</f>
        <v>14.221181000000001</v>
      </c>
      <c r="G90" s="15">
        <v>17441</v>
      </c>
    </row>
    <row r="91" spans="1:7" ht="12.75">
      <c r="A91" s="30" t="str">
        <f>'De la BASE'!A87</f>
        <v>60</v>
      </c>
      <c r="B91" s="30">
        <f>'De la BASE'!B87</f>
        <v>3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0.177552</v>
      </c>
      <c r="F91" s="9">
        <f>IF('De la BASE'!F87&gt;0,'De la BASE'!F87,'De la BASE'!F87+0.001)</f>
        <v>14.791616000000001</v>
      </c>
      <c r="G91" s="15">
        <v>17472</v>
      </c>
    </row>
    <row r="92" spans="1:7" ht="12.75">
      <c r="A92" s="30" t="str">
        <f>'De la BASE'!A88</f>
        <v>60</v>
      </c>
      <c r="B92" s="30">
        <f>'De la BASE'!B88</f>
        <v>3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0.164076</v>
      </c>
      <c r="F92" s="9">
        <f>IF('De la BASE'!F88&gt;0,'De la BASE'!F88,'De la BASE'!F88+0.001)</f>
        <v>14.523212000000001</v>
      </c>
      <c r="G92" s="15">
        <v>17502</v>
      </c>
    </row>
    <row r="93" spans="1:7" ht="12.75">
      <c r="A93" s="30" t="str">
        <f>'De la BASE'!A89</f>
        <v>60</v>
      </c>
      <c r="B93" s="30">
        <f>'De la BASE'!B89</f>
        <v>3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0.167367</v>
      </c>
      <c r="F93" s="9">
        <f>IF('De la BASE'!F89&gt;0,'De la BASE'!F89,'De la BASE'!F89+0.001)</f>
        <v>21.643758</v>
      </c>
      <c r="G93" s="15">
        <v>17533</v>
      </c>
    </row>
    <row r="94" spans="1:7" ht="12.75">
      <c r="A94" s="30" t="str">
        <f>'De la BASE'!A90</f>
        <v>60</v>
      </c>
      <c r="B94" s="30">
        <f>'De la BASE'!B90</f>
        <v>3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0.212586</v>
      </c>
      <c r="F94" s="9">
        <f>IF('De la BASE'!F90&gt;0,'De la BASE'!F90,'De la BASE'!F90+0.001)</f>
        <v>20.002409999999998</v>
      </c>
      <c r="G94" s="15">
        <v>17564</v>
      </c>
    </row>
    <row r="95" spans="1:7" ht="12.75">
      <c r="A95" s="30" t="str">
        <f>'De la BASE'!A91</f>
        <v>60</v>
      </c>
      <c r="B95" s="30">
        <f>'De la BASE'!B91</f>
        <v>3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0.252296</v>
      </c>
      <c r="F95" s="9">
        <f>IF('De la BASE'!F91&gt;0,'De la BASE'!F91,'De la BASE'!F91+0.001)</f>
        <v>13.430736</v>
      </c>
      <c r="G95" s="15">
        <v>17593</v>
      </c>
    </row>
    <row r="96" spans="1:7" ht="12.75">
      <c r="A96" s="30" t="str">
        <f>'De la BASE'!A92</f>
        <v>60</v>
      </c>
      <c r="B96" s="30">
        <f>'De la BASE'!B92</f>
        <v>3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0.25654</v>
      </c>
      <c r="F96" s="9">
        <f>IF('De la BASE'!F92&gt;0,'De la BASE'!F92,'De la BASE'!F92+0.001)</f>
        <v>14.856459999999998</v>
      </c>
      <c r="G96" s="15">
        <v>17624</v>
      </c>
    </row>
    <row r="97" spans="1:7" ht="12.75">
      <c r="A97" s="30" t="str">
        <f>'De la BASE'!A93</f>
        <v>60</v>
      </c>
      <c r="B97" s="30">
        <f>'De la BASE'!B93</f>
        <v>3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0.17367</v>
      </c>
      <c r="F97" s="9">
        <f>IF('De la BASE'!F93&gt;0,'De la BASE'!F93,'De la BASE'!F93+0.001)</f>
        <v>14.198763</v>
      </c>
      <c r="G97" s="15">
        <v>17654</v>
      </c>
    </row>
    <row r="98" spans="1:7" ht="12.75">
      <c r="A98" s="30" t="str">
        <f>'De la BASE'!A94</f>
        <v>60</v>
      </c>
      <c r="B98" s="30">
        <f>'De la BASE'!B94</f>
        <v>3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0.305105</v>
      </c>
      <c r="F98" s="9">
        <f>IF('De la BASE'!F94&gt;0,'De la BASE'!F94,'De la BASE'!F94+0.001)</f>
        <v>12.140545</v>
      </c>
      <c r="G98" s="15">
        <v>17685</v>
      </c>
    </row>
    <row r="99" spans="1:7" ht="12.75">
      <c r="A99" s="30" t="str">
        <f>'De la BASE'!A95</f>
        <v>60</v>
      </c>
      <c r="B99" s="30">
        <f>'De la BASE'!B95</f>
        <v>3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0.2912</v>
      </c>
      <c r="F99" s="9">
        <f>IF('De la BASE'!F95&gt;0,'De la BASE'!F95,'De la BASE'!F95+0.001)</f>
        <v>11.55024</v>
      </c>
      <c r="G99" s="15">
        <v>17715</v>
      </c>
    </row>
    <row r="100" spans="1:7" ht="12.75">
      <c r="A100" s="30" t="str">
        <f>'De la BASE'!A96</f>
        <v>60</v>
      </c>
      <c r="B100" s="30">
        <f>'De la BASE'!B96</f>
        <v>3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0.256184</v>
      </c>
      <c r="F100" s="9">
        <f>IF('De la BASE'!F96&gt;0,'De la BASE'!F96,'De la BASE'!F96+0.001)</f>
        <v>12.373274</v>
      </c>
      <c r="G100" s="15">
        <v>17746</v>
      </c>
    </row>
    <row r="101" spans="1:7" ht="12.75">
      <c r="A101" s="30" t="str">
        <f>'De la BASE'!A97</f>
        <v>60</v>
      </c>
      <c r="B101" s="30">
        <f>'De la BASE'!B97</f>
        <v>3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0.284004</v>
      </c>
      <c r="F101" s="9">
        <f>IF('De la BASE'!F97&gt;0,'De la BASE'!F97,'De la BASE'!F97+0.001)</f>
        <v>11.436306</v>
      </c>
      <c r="G101" s="15">
        <v>17777</v>
      </c>
    </row>
    <row r="102" spans="1:7" ht="12.75">
      <c r="A102" s="30" t="str">
        <f>'De la BASE'!A98</f>
        <v>60</v>
      </c>
      <c r="B102" s="30">
        <f>'De la BASE'!B98</f>
        <v>3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0.1386</v>
      </c>
      <c r="F102" s="9">
        <f>IF('De la BASE'!F98&gt;0,'De la BASE'!F98,'De la BASE'!F98+0.001)</f>
        <v>14.2905</v>
      </c>
      <c r="G102" s="15">
        <v>17807</v>
      </c>
    </row>
    <row r="103" spans="1:7" ht="12.75">
      <c r="A103" s="30" t="str">
        <f>'De la BASE'!A99</f>
        <v>60</v>
      </c>
      <c r="B103" s="30">
        <f>'De la BASE'!B99</f>
        <v>3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0.26712</v>
      </c>
      <c r="F103" s="9">
        <f>IF('De la BASE'!F99&gt;0,'De la BASE'!F99,'De la BASE'!F99+0.001)</f>
        <v>12.966450000000002</v>
      </c>
      <c r="G103" s="15">
        <v>17838</v>
      </c>
    </row>
    <row r="104" spans="1:7" ht="12.75">
      <c r="A104" s="30" t="str">
        <f>'De la BASE'!A100</f>
        <v>60</v>
      </c>
      <c r="B104" s="30">
        <f>'De la BASE'!B100</f>
        <v>3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0.161196</v>
      </c>
      <c r="F104" s="9">
        <f>IF('De la BASE'!F100&gt;0,'De la BASE'!F100,'De la BASE'!F100+0.001)</f>
        <v>15.443707999999999</v>
      </c>
      <c r="G104" s="15">
        <v>17868</v>
      </c>
    </row>
    <row r="105" spans="1:7" ht="12.75">
      <c r="A105" s="30" t="str">
        <f>'De la BASE'!A101</f>
        <v>60</v>
      </c>
      <c r="B105" s="30">
        <f>'De la BASE'!B101</f>
        <v>3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0.251064</v>
      </c>
      <c r="F105" s="9">
        <f>IF('De la BASE'!F101&gt;0,'De la BASE'!F101,'De la BASE'!F101+0.001)</f>
        <v>17.468919</v>
      </c>
      <c r="G105" s="15">
        <v>17899</v>
      </c>
    </row>
    <row r="106" spans="1:7" ht="12.75">
      <c r="A106" s="30" t="str">
        <f>'De la BASE'!A102</f>
        <v>60</v>
      </c>
      <c r="B106" s="30">
        <f>'De la BASE'!B102</f>
        <v>3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0.255606</v>
      </c>
      <c r="F106" s="9">
        <f>IF('De la BASE'!F102&gt;0,'De la BASE'!F102,'De la BASE'!F102+0.001)</f>
        <v>12.945426</v>
      </c>
      <c r="G106" s="15">
        <v>17930</v>
      </c>
    </row>
    <row r="107" spans="1:7" ht="12.75">
      <c r="A107" s="30" t="str">
        <f>'De la BASE'!A103</f>
        <v>60</v>
      </c>
      <c r="B107" s="30">
        <f>'De la BASE'!B103</f>
        <v>3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0.211208</v>
      </c>
      <c r="F107" s="9">
        <f>IF('De la BASE'!F103&gt;0,'De la BASE'!F103,'De la BASE'!F103+0.001)</f>
        <v>16.716492000000002</v>
      </c>
      <c r="G107" s="15">
        <v>17958</v>
      </c>
    </row>
    <row r="108" spans="1:7" ht="12.75">
      <c r="A108" s="30" t="str">
        <f>'De la BASE'!A104</f>
        <v>60</v>
      </c>
      <c r="B108" s="30">
        <f>'De la BASE'!B104</f>
        <v>3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0.27459</v>
      </c>
      <c r="F108" s="9">
        <f>IF('De la BASE'!F104&gt;0,'De la BASE'!F104,'De la BASE'!F104+0.001)</f>
        <v>13.18761</v>
      </c>
      <c r="G108" s="15">
        <v>17989</v>
      </c>
    </row>
    <row r="109" spans="1:7" ht="12.75">
      <c r="A109" s="30" t="str">
        <f>'De la BASE'!A105</f>
        <v>60</v>
      </c>
      <c r="B109" s="30">
        <f>'De la BASE'!B105</f>
        <v>3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0.318228</v>
      </c>
      <c r="F109" s="9">
        <f>IF('De la BASE'!F105&gt;0,'De la BASE'!F105,'De la BASE'!F105+0.001)</f>
        <v>12.731425999999999</v>
      </c>
      <c r="G109" s="15">
        <v>18019</v>
      </c>
    </row>
    <row r="110" spans="1:7" ht="12.75">
      <c r="A110" s="30" t="str">
        <f>'De la BASE'!A106</f>
        <v>60</v>
      </c>
      <c r="B110" s="30">
        <f>'De la BASE'!B106</f>
        <v>3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0.21084</v>
      </c>
      <c r="F110" s="9">
        <f>IF('De la BASE'!F106&gt;0,'De la BASE'!F106,'De la BASE'!F106+0.001)</f>
        <v>11.552024</v>
      </c>
      <c r="G110" s="15">
        <v>18050</v>
      </c>
    </row>
    <row r="111" spans="1:7" ht="12.75">
      <c r="A111" s="30" t="str">
        <f>'De la BASE'!A107</f>
        <v>60</v>
      </c>
      <c r="B111" s="30">
        <f>'De la BASE'!B107</f>
        <v>3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0.267784</v>
      </c>
      <c r="F111" s="9">
        <f>IF('De la BASE'!F107&gt;0,'De la BASE'!F107,'De la BASE'!F107+0.001)</f>
        <v>11.057904</v>
      </c>
      <c r="G111" s="15">
        <v>18080</v>
      </c>
    </row>
    <row r="112" spans="1:7" ht="12.75">
      <c r="A112" s="30" t="str">
        <f>'De la BASE'!A108</f>
        <v>60</v>
      </c>
      <c r="B112" s="30">
        <f>'De la BASE'!B108</f>
        <v>3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0.27398</v>
      </c>
      <c r="F112" s="9">
        <f>IF('De la BASE'!F108&gt;0,'De la BASE'!F108,'De la BASE'!F108+0.001)</f>
        <v>10.890705</v>
      </c>
      <c r="G112" s="15">
        <v>18111</v>
      </c>
    </row>
    <row r="113" spans="1:7" ht="12.75">
      <c r="A113" s="30" t="str">
        <f>'De la BASE'!A109</f>
        <v>60</v>
      </c>
      <c r="B113" s="30">
        <f>'De la BASE'!B109</f>
        <v>3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0.104346</v>
      </c>
      <c r="F113" s="9">
        <f>IF('De la BASE'!F109&gt;0,'De la BASE'!F109,'De la BASE'!F109+0.001)</f>
        <v>13.100538</v>
      </c>
      <c r="G113" s="15">
        <v>18142</v>
      </c>
    </row>
    <row r="114" spans="1:7" ht="12.75">
      <c r="A114" s="30" t="str">
        <f>'De la BASE'!A110</f>
        <v>60</v>
      </c>
      <c r="B114" s="30">
        <f>'De la BASE'!B110</f>
        <v>3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0.163846</v>
      </c>
      <c r="F114" s="9">
        <f>IF('De la BASE'!F110&gt;0,'De la BASE'!F110,'De la BASE'!F110+0.001)</f>
        <v>13.111828</v>
      </c>
      <c r="G114" s="15">
        <v>18172</v>
      </c>
    </row>
    <row r="115" spans="1:7" ht="12.75">
      <c r="A115" s="30" t="str">
        <f>'De la BASE'!A111</f>
        <v>60</v>
      </c>
      <c r="B115" s="30">
        <f>'De la BASE'!B111</f>
        <v>3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0.069024</v>
      </c>
      <c r="F115" s="9">
        <f>IF('De la BASE'!F111&gt;0,'De la BASE'!F111,'De la BASE'!F111+0.001)</f>
        <v>13.39497</v>
      </c>
      <c r="G115" s="15">
        <v>18203</v>
      </c>
    </row>
    <row r="116" spans="1:7" ht="12.75">
      <c r="A116" s="30" t="str">
        <f>'De la BASE'!A112</f>
        <v>60</v>
      </c>
      <c r="B116" s="30">
        <f>'De la BASE'!B112</f>
        <v>3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0.158816</v>
      </c>
      <c r="F116" s="9">
        <f>IF('De la BASE'!F112&gt;0,'De la BASE'!F112,'De la BASE'!F112+0.001)</f>
        <v>18.141892</v>
      </c>
      <c r="G116" s="15">
        <v>18233</v>
      </c>
    </row>
    <row r="117" spans="1:7" ht="12.75">
      <c r="A117" s="30" t="str">
        <f>'De la BASE'!A113</f>
        <v>60</v>
      </c>
      <c r="B117" s="30">
        <f>'De la BASE'!B113</f>
        <v>3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0.311346</v>
      </c>
      <c r="F117" s="9">
        <f>IF('De la BASE'!F113&gt;0,'De la BASE'!F113,'De la BASE'!F113+0.001)</f>
        <v>13.069119</v>
      </c>
      <c r="G117" s="15">
        <v>18264</v>
      </c>
    </row>
    <row r="118" spans="1:7" ht="12.75">
      <c r="A118" s="30" t="str">
        <f>'De la BASE'!A114</f>
        <v>60</v>
      </c>
      <c r="B118" s="30">
        <f>'De la BASE'!B114</f>
        <v>3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0.090303</v>
      </c>
      <c r="F118" s="9">
        <f>IF('De la BASE'!F114&gt;0,'De la BASE'!F114,'De la BASE'!F114+0.001)</f>
        <v>20.344392</v>
      </c>
      <c r="G118" s="15">
        <v>18295</v>
      </c>
    </row>
    <row r="119" spans="1:7" ht="12.75">
      <c r="A119" s="30" t="str">
        <f>'De la BASE'!A115</f>
        <v>60</v>
      </c>
      <c r="B119" s="30">
        <f>'De la BASE'!B115</f>
        <v>3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0.254907</v>
      </c>
      <c r="F119" s="9">
        <f>IF('De la BASE'!F115&gt;0,'De la BASE'!F115,'De la BASE'!F115+0.001)</f>
        <v>18.359598</v>
      </c>
      <c r="G119" s="15">
        <v>18323</v>
      </c>
    </row>
    <row r="120" spans="1:7" ht="12.75">
      <c r="A120" s="30" t="str">
        <f>'De la BASE'!A116</f>
        <v>60</v>
      </c>
      <c r="B120" s="30">
        <f>'De la BASE'!B116</f>
        <v>3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0.329788</v>
      </c>
      <c r="F120" s="9">
        <f>IF('De la BASE'!F116&gt;0,'De la BASE'!F116,'De la BASE'!F116+0.001)</f>
        <v>16.881734</v>
      </c>
      <c r="G120" s="15">
        <v>18354</v>
      </c>
    </row>
    <row r="121" spans="1:7" ht="12.75">
      <c r="A121" s="30" t="str">
        <f>'De la BASE'!A117</f>
        <v>60</v>
      </c>
      <c r="B121" s="30">
        <f>'De la BASE'!B117</f>
        <v>3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0.200982</v>
      </c>
      <c r="F121" s="9">
        <f>IF('De la BASE'!F117&gt;0,'De la BASE'!F117,'De la BASE'!F117+0.001)</f>
        <v>18.486818</v>
      </c>
      <c r="G121" s="15">
        <v>18384</v>
      </c>
    </row>
    <row r="122" spans="1:7" ht="12.75">
      <c r="A122" s="30" t="str">
        <f>'De la BASE'!A118</f>
        <v>60</v>
      </c>
      <c r="B122" s="30">
        <f>'De la BASE'!B118</f>
        <v>3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0.292734</v>
      </c>
      <c r="F122" s="9">
        <f>IF('De la BASE'!F118&gt;0,'De la BASE'!F118,'De la BASE'!F118+0.001)</f>
        <v>13.3857</v>
      </c>
      <c r="G122" s="15">
        <v>18415</v>
      </c>
    </row>
    <row r="123" spans="1:7" ht="12.75">
      <c r="A123" s="30" t="str">
        <f>'De la BASE'!A119</f>
        <v>60</v>
      </c>
      <c r="B123" s="30">
        <f>'De la BASE'!B119</f>
        <v>3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0.28704</v>
      </c>
      <c r="F123" s="9">
        <f>IF('De la BASE'!F119&gt;0,'De la BASE'!F119,'De la BASE'!F119+0.001)</f>
        <v>11.49408</v>
      </c>
      <c r="G123" s="15">
        <v>18445</v>
      </c>
    </row>
    <row r="124" spans="1:7" ht="12.75">
      <c r="A124" s="30" t="str">
        <f>'De la BASE'!A120</f>
        <v>60</v>
      </c>
      <c r="B124" s="30">
        <f>'De la BASE'!B120</f>
        <v>3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0.27888</v>
      </c>
      <c r="F124" s="9">
        <f>IF('De la BASE'!F120&gt;0,'De la BASE'!F120,'De la BASE'!F120+0.001)</f>
        <v>11.093447999999999</v>
      </c>
      <c r="G124" s="15">
        <v>18476</v>
      </c>
    </row>
    <row r="125" spans="1:7" ht="12.75">
      <c r="A125" s="30" t="str">
        <f>'De la BASE'!A121</f>
        <v>60</v>
      </c>
      <c r="B125" s="30">
        <f>'De la BASE'!B121</f>
        <v>3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0.286056</v>
      </c>
      <c r="F125" s="9">
        <f>IF('De la BASE'!F121&gt;0,'De la BASE'!F121,'De la BASE'!F121+0.001)</f>
        <v>11.770056</v>
      </c>
      <c r="G125" s="15">
        <v>18507</v>
      </c>
    </row>
    <row r="126" spans="1:7" ht="12.75">
      <c r="A126" s="30" t="str">
        <f>'De la BASE'!A122</f>
        <v>60</v>
      </c>
      <c r="B126" s="30">
        <f>'De la BASE'!B122</f>
        <v>3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0.239616</v>
      </c>
      <c r="F126" s="9">
        <f>IF('De la BASE'!F122&gt;0,'De la BASE'!F122,'De la BASE'!F122+0.001)</f>
        <v>14.853888</v>
      </c>
      <c r="G126" s="15">
        <v>18537</v>
      </c>
    </row>
    <row r="127" spans="1:7" ht="12.75">
      <c r="A127" s="30" t="str">
        <f>'De la BASE'!A123</f>
        <v>60</v>
      </c>
      <c r="B127" s="30">
        <f>'De la BASE'!B123</f>
        <v>3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0.07968</v>
      </c>
      <c r="F127" s="9">
        <f>IF('De la BASE'!F123&gt;0,'De la BASE'!F123,'De la BASE'!F123+0.001)</f>
        <v>17.73876</v>
      </c>
      <c r="G127" s="15">
        <v>18568</v>
      </c>
    </row>
    <row r="128" spans="1:7" ht="12.75">
      <c r="A128" s="30" t="str">
        <f>'De la BASE'!A124</f>
        <v>60</v>
      </c>
      <c r="B128" s="30">
        <f>'De la BASE'!B124</f>
        <v>3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0.127056</v>
      </c>
      <c r="F128" s="9">
        <f>IF('De la BASE'!F124&gt;0,'De la BASE'!F124,'De la BASE'!F124+0.001)</f>
        <v>16.930211999999997</v>
      </c>
      <c r="G128" s="15">
        <v>18598</v>
      </c>
    </row>
    <row r="129" spans="1:7" ht="12.75">
      <c r="A129" s="30" t="str">
        <f>'De la BASE'!A125</f>
        <v>60</v>
      </c>
      <c r="B129" s="30">
        <f>'De la BASE'!B125</f>
        <v>3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0.134685</v>
      </c>
      <c r="F129" s="9">
        <f>IF('De la BASE'!F125&gt;0,'De la BASE'!F125,'De la BASE'!F125+0.001)</f>
        <v>18.188461</v>
      </c>
      <c r="G129" s="15">
        <v>18629</v>
      </c>
    </row>
    <row r="130" spans="1:7" ht="12.75">
      <c r="A130" s="30" t="str">
        <f>'De la BASE'!A126</f>
        <v>60</v>
      </c>
      <c r="B130" s="30">
        <f>'De la BASE'!B126</f>
        <v>3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0.140736</v>
      </c>
      <c r="F130" s="9">
        <f>IF('De la BASE'!F126&gt;0,'De la BASE'!F126,'De la BASE'!F126+0.001)</f>
        <v>18.436416</v>
      </c>
      <c r="G130" s="15">
        <v>18660</v>
      </c>
    </row>
    <row r="131" spans="1:7" ht="12.75">
      <c r="A131" s="30" t="str">
        <f>'De la BASE'!A127</f>
        <v>60</v>
      </c>
      <c r="B131" s="30">
        <f>'De la BASE'!B127</f>
        <v>3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0.244494</v>
      </c>
      <c r="F131" s="9">
        <f>IF('De la BASE'!F127&gt;0,'De la BASE'!F127,'De la BASE'!F127+0.001)</f>
        <v>27.25389</v>
      </c>
      <c r="G131" s="15">
        <v>18688</v>
      </c>
    </row>
    <row r="132" spans="1:7" ht="12.75">
      <c r="A132" s="30" t="str">
        <f>'De la BASE'!A128</f>
        <v>60</v>
      </c>
      <c r="B132" s="30">
        <f>'De la BASE'!B128</f>
        <v>3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0.327402</v>
      </c>
      <c r="F132" s="9">
        <f>IF('De la BASE'!F128&gt;0,'De la BASE'!F128,'De la BASE'!F128+0.001)</f>
        <v>20.496888</v>
      </c>
      <c r="G132" s="15">
        <v>18719</v>
      </c>
    </row>
    <row r="133" spans="1:7" ht="12.75">
      <c r="A133" s="30" t="str">
        <f>'De la BASE'!A129</f>
        <v>60</v>
      </c>
      <c r="B133" s="30">
        <f>'De la BASE'!B129</f>
        <v>3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0.220881</v>
      </c>
      <c r="F133" s="9">
        <f>IF('De la BASE'!F129&gt;0,'De la BASE'!F129,'De la BASE'!F129+0.001)</f>
        <v>22.750743</v>
      </c>
      <c r="G133" s="15">
        <v>18749</v>
      </c>
    </row>
    <row r="134" spans="1:7" ht="12.75">
      <c r="A134" s="30" t="str">
        <f>'De la BASE'!A130</f>
        <v>60</v>
      </c>
      <c r="B134" s="30">
        <f>'De la BASE'!B130</f>
        <v>3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0.3384</v>
      </c>
      <c r="F134" s="9">
        <f>IF('De la BASE'!F130&gt;0,'De la BASE'!F130,'De la BASE'!F130+0.001)</f>
        <v>15.86814</v>
      </c>
      <c r="G134" s="15">
        <v>18780</v>
      </c>
    </row>
    <row r="135" spans="1:7" ht="12.75">
      <c r="A135" s="30" t="str">
        <f>'De la BASE'!A131</f>
        <v>60</v>
      </c>
      <c r="B135" s="30">
        <f>'De la BASE'!B131</f>
        <v>3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0.28496</v>
      </c>
      <c r="F135" s="9">
        <f>IF('De la BASE'!F131&gt;0,'De la BASE'!F131,'De la BASE'!F131+0.001)</f>
        <v>12.496592</v>
      </c>
      <c r="G135" s="15">
        <v>18810</v>
      </c>
    </row>
    <row r="136" spans="1:7" ht="12.75">
      <c r="A136" s="30" t="str">
        <f>'De la BASE'!A132</f>
        <v>60</v>
      </c>
      <c r="B136" s="30">
        <f>'De la BASE'!B132</f>
        <v>3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0.289676</v>
      </c>
      <c r="F136" s="9">
        <f>IF('De la BASE'!F132&gt;0,'De la BASE'!F132,'De la BASE'!F132+0.001)</f>
        <v>11.595376</v>
      </c>
      <c r="G136" s="15">
        <v>18841</v>
      </c>
    </row>
    <row r="137" spans="1:7" ht="12.75">
      <c r="A137" s="30" t="str">
        <f>'De la BASE'!A133</f>
        <v>60</v>
      </c>
      <c r="B137" s="30">
        <f>'De la BASE'!B133</f>
        <v>3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0.288703</v>
      </c>
      <c r="F137" s="9">
        <f>IF('De la BASE'!F133&gt;0,'De la BASE'!F133,'De la BASE'!F133+0.001)</f>
        <v>11.483732999999999</v>
      </c>
      <c r="G137" s="15">
        <v>18872</v>
      </c>
    </row>
    <row r="138" spans="1:7" ht="12.75">
      <c r="A138" s="30" t="str">
        <f>'De la BASE'!A134</f>
        <v>60</v>
      </c>
      <c r="B138" s="30">
        <f>'De la BASE'!B134</f>
        <v>3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0.179088</v>
      </c>
      <c r="F138" s="9">
        <f>IF('De la BASE'!F134&gt;0,'De la BASE'!F134,'De la BASE'!F134+0.001)</f>
        <v>14.014728</v>
      </c>
      <c r="G138" s="15">
        <v>18902</v>
      </c>
    </row>
    <row r="139" spans="1:7" ht="12.75">
      <c r="A139" s="30" t="str">
        <f>'De la BASE'!A135</f>
        <v>60</v>
      </c>
      <c r="B139" s="30">
        <f>'De la BASE'!B135</f>
        <v>3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0.114048</v>
      </c>
      <c r="F139" s="9">
        <f>IF('De la BASE'!F135&gt;0,'De la BASE'!F135,'De la BASE'!F135+0.001)</f>
        <v>33.534864</v>
      </c>
      <c r="G139" s="15">
        <v>18933</v>
      </c>
    </row>
    <row r="140" spans="1:7" ht="12.75">
      <c r="A140" s="30" t="str">
        <f>'De la BASE'!A136</f>
        <v>60</v>
      </c>
      <c r="B140" s="30">
        <f>'De la BASE'!B136</f>
        <v>3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0.164954</v>
      </c>
      <c r="F140" s="9">
        <f>IF('De la BASE'!F136&gt;0,'De la BASE'!F136,'De la BASE'!F136+0.001)</f>
        <v>13.875831999999999</v>
      </c>
      <c r="G140" s="15">
        <v>18963</v>
      </c>
    </row>
    <row r="141" spans="1:7" ht="12.75">
      <c r="A141" s="30" t="str">
        <f>'De la BASE'!A137</f>
        <v>60</v>
      </c>
      <c r="B141" s="30">
        <f>'De la BASE'!B137</f>
        <v>3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0.195585</v>
      </c>
      <c r="F141" s="9">
        <f>IF('De la BASE'!F137&gt;0,'De la BASE'!F137,'De la BASE'!F137+0.001)</f>
        <v>19.537437</v>
      </c>
      <c r="G141" s="15">
        <v>18994</v>
      </c>
    </row>
    <row r="142" spans="1:7" ht="12.75">
      <c r="A142" s="30" t="str">
        <f>'De la BASE'!A138</f>
        <v>60</v>
      </c>
      <c r="B142" s="30">
        <f>'De la BASE'!B138</f>
        <v>3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0.35625</v>
      </c>
      <c r="F142" s="9">
        <f>IF('De la BASE'!F138&gt;0,'De la BASE'!F138,'De la BASE'!F138+0.001)</f>
        <v>16.53855</v>
      </c>
      <c r="G142" s="15">
        <v>19025</v>
      </c>
    </row>
    <row r="143" spans="1:7" ht="12.75">
      <c r="A143" s="30" t="str">
        <f>'De la BASE'!A139</f>
        <v>60</v>
      </c>
      <c r="B143" s="30">
        <f>'De la BASE'!B139</f>
        <v>3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0.21054</v>
      </c>
      <c r="F143" s="9">
        <f>IF('De la BASE'!F139&gt;0,'De la BASE'!F139,'De la BASE'!F139+0.001)</f>
        <v>21.375552</v>
      </c>
      <c r="G143" s="15">
        <v>19054</v>
      </c>
    </row>
    <row r="144" spans="1:7" ht="12.75">
      <c r="A144" s="30" t="str">
        <f>'De la BASE'!A140</f>
        <v>60</v>
      </c>
      <c r="B144" s="30">
        <f>'De la BASE'!B140</f>
        <v>3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0.284144</v>
      </c>
      <c r="F144" s="9">
        <f>IF('De la BASE'!F140&gt;0,'De la BASE'!F140,'De la BASE'!F140+0.001)</f>
        <v>21.439656</v>
      </c>
      <c r="G144" s="15">
        <v>19085</v>
      </c>
    </row>
    <row r="145" spans="1:7" ht="12.75">
      <c r="A145" s="30" t="str">
        <f>'De la BASE'!A141</f>
        <v>60</v>
      </c>
      <c r="B145" s="30">
        <f>'De la BASE'!B141</f>
        <v>3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0.223608</v>
      </c>
      <c r="F145" s="9">
        <f>IF('De la BASE'!F141&gt;0,'De la BASE'!F141,'De la BASE'!F141+0.001)</f>
        <v>16.85772</v>
      </c>
      <c r="G145" s="15">
        <v>19115</v>
      </c>
    </row>
    <row r="146" spans="1:7" ht="12.75">
      <c r="A146" s="30" t="str">
        <f>'De la BASE'!A142</f>
        <v>60</v>
      </c>
      <c r="B146" s="30">
        <f>'De la BASE'!B142</f>
        <v>3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0.242089</v>
      </c>
      <c r="F146" s="9">
        <f>IF('De la BASE'!F142&gt;0,'De la BASE'!F142,'De la BASE'!F142+0.001)</f>
        <v>12.695236</v>
      </c>
      <c r="G146" s="15">
        <v>19146</v>
      </c>
    </row>
    <row r="147" spans="1:7" ht="12.75">
      <c r="A147" s="30" t="str">
        <f>'De la BASE'!A143</f>
        <v>60</v>
      </c>
      <c r="B147" s="30">
        <f>'De la BASE'!B143</f>
        <v>3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0.287147</v>
      </c>
      <c r="F147" s="9">
        <f>IF('De la BASE'!F143&gt;0,'De la BASE'!F143,'De la BASE'!F143+0.001)</f>
        <v>12.101195</v>
      </c>
      <c r="G147" s="15">
        <v>19176</v>
      </c>
    </row>
    <row r="148" spans="1:7" ht="12.75">
      <c r="A148" s="30" t="str">
        <f>'De la BASE'!A144</f>
        <v>60</v>
      </c>
      <c r="B148" s="30">
        <f>'De la BASE'!B144</f>
        <v>3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0.291403</v>
      </c>
      <c r="F148" s="9">
        <f>IF('De la BASE'!F144&gt;0,'De la BASE'!F144,'De la BASE'!F144+0.001)</f>
        <v>12.51061</v>
      </c>
      <c r="G148" s="15">
        <v>19207</v>
      </c>
    </row>
    <row r="149" spans="1:7" ht="12.75">
      <c r="A149" s="30" t="str">
        <f>'De la BASE'!A145</f>
        <v>60</v>
      </c>
      <c r="B149" s="30">
        <f>'De la BASE'!B145</f>
        <v>3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0.241071</v>
      </c>
      <c r="F149" s="9">
        <f>IF('De la BASE'!F145&gt;0,'De la BASE'!F145,'De la BASE'!F145+0.001)</f>
        <v>14.187141</v>
      </c>
      <c r="G149" s="15">
        <v>19238</v>
      </c>
    </row>
    <row r="150" spans="1:7" ht="12.75">
      <c r="A150" s="30" t="str">
        <f>'De la BASE'!A146</f>
        <v>60</v>
      </c>
      <c r="B150" s="30">
        <f>'De la BASE'!B146</f>
        <v>3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0.085766</v>
      </c>
      <c r="F150" s="9">
        <f>IF('De la BASE'!F146&gt;0,'De la BASE'!F146,'De la BASE'!F146+0.001)</f>
        <v>15.681270000000001</v>
      </c>
      <c r="G150" s="15">
        <v>19268</v>
      </c>
    </row>
    <row r="151" spans="1:7" ht="12.75">
      <c r="A151" s="30" t="str">
        <f>'De la BASE'!A147</f>
        <v>60</v>
      </c>
      <c r="B151" s="30">
        <f>'De la BASE'!B147</f>
        <v>3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0.085176</v>
      </c>
      <c r="F151" s="9">
        <f>IF('De la BASE'!F147&gt;0,'De la BASE'!F147,'De la BASE'!F147+0.001)</f>
        <v>18.969912</v>
      </c>
      <c r="G151" s="15">
        <v>19299</v>
      </c>
    </row>
    <row r="152" spans="1:7" ht="12.75">
      <c r="A152" s="30" t="str">
        <f>'De la BASE'!A148</f>
        <v>60</v>
      </c>
      <c r="B152" s="30">
        <f>'De la BASE'!B148</f>
        <v>3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0.15994</v>
      </c>
      <c r="F152" s="9">
        <f>IF('De la BASE'!F148&gt;0,'De la BASE'!F148,'De la BASE'!F148+0.001)</f>
        <v>16.308063999999998</v>
      </c>
      <c r="G152" s="15">
        <v>19329</v>
      </c>
    </row>
    <row r="153" spans="1:7" ht="12.75">
      <c r="A153" s="30" t="str">
        <f>'De la BASE'!A149</f>
        <v>60</v>
      </c>
      <c r="B153" s="30">
        <f>'De la BASE'!B149</f>
        <v>3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0.25086</v>
      </c>
      <c r="F153" s="9">
        <f>IF('De la BASE'!F149&gt;0,'De la BASE'!F149,'De la BASE'!F149+0.001)</f>
        <v>12.301179999999999</v>
      </c>
      <c r="G153" s="15">
        <v>19360</v>
      </c>
    </row>
    <row r="154" spans="1:7" ht="12.75">
      <c r="A154" s="30" t="str">
        <f>'De la BASE'!A150</f>
        <v>60</v>
      </c>
      <c r="B154" s="30">
        <f>'De la BASE'!B150</f>
        <v>3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0.14787</v>
      </c>
      <c r="F154" s="9">
        <f>IF('De la BASE'!F150&gt;0,'De la BASE'!F150,'De la BASE'!F150+0.001)</f>
        <v>15.223455000000001</v>
      </c>
      <c r="G154" s="15">
        <v>19391</v>
      </c>
    </row>
    <row r="155" spans="1:7" ht="12.75">
      <c r="A155" s="30" t="str">
        <f>'De la BASE'!A151</f>
        <v>60</v>
      </c>
      <c r="B155" s="30">
        <f>'De la BASE'!B151</f>
        <v>3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0.328597</v>
      </c>
      <c r="F155" s="9">
        <f>IF('De la BASE'!F151&gt;0,'De la BASE'!F151,'De la BASE'!F151+0.001)</f>
        <v>16.537335</v>
      </c>
      <c r="G155" s="15">
        <v>19419</v>
      </c>
    </row>
    <row r="156" spans="1:7" ht="12.75">
      <c r="A156" s="30" t="str">
        <f>'De la BASE'!A152</f>
        <v>60</v>
      </c>
      <c r="B156" s="30">
        <f>'De la BASE'!B152</f>
        <v>3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0.178133</v>
      </c>
      <c r="F156" s="9">
        <f>IF('De la BASE'!F152&gt;0,'De la BASE'!F152,'De la BASE'!F152+0.001)</f>
        <v>18.962762</v>
      </c>
      <c r="G156" s="15">
        <v>19450</v>
      </c>
    </row>
    <row r="157" spans="1:7" ht="12.75">
      <c r="A157" s="30" t="str">
        <f>'De la BASE'!A153</f>
        <v>60</v>
      </c>
      <c r="B157" s="30">
        <f>'De la BASE'!B153</f>
        <v>3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0.30317</v>
      </c>
      <c r="F157" s="9">
        <f>IF('De la BASE'!F153&gt;0,'De la BASE'!F153,'De la BASE'!F153+0.001)</f>
        <v>12.6238</v>
      </c>
      <c r="G157" s="15">
        <v>19480</v>
      </c>
    </row>
    <row r="158" spans="1:7" ht="12.75">
      <c r="A158" s="30" t="str">
        <f>'De la BASE'!A154</f>
        <v>60</v>
      </c>
      <c r="B158" s="30">
        <f>'De la BASE'!B154</f>
        <v>3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0.197702</v>
      </c>
      <c r="F158" s="9">
        <f>IF('De la BASE'!F154&gt;0,'De la BASE'!F154,'De la BASE'!F154+0.001)</f>
        <v>14.355094000000001</v>
      </c>
      <c r="G158" s="15">
        <v>19511</v>
      </c>
    </row>
    <row r="159" spans="1:7" ht="12.75">
      <c r="A159" s="30" t="str">
        <f>'De la BASE'!A155</f>
        <v>60</v>
      </c>
      <c r="B159" s="30">
        <f>'De la BASE'!B155</f>
        <v>3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0.27468</v>
      </c>
      <c r="F159" s="9">
        <f>IF('De la BASE'!F155&gt;0,'De la BASE'!F155,'De la BASE'!F155+0.001)</f>
        <v>10.838087999999999</v>
      </c>
      <c r="G159" s="15">
        <v>19541</v>
      </c>
    </row>
    <row r="160" spans="1:7" ht="12.75">
      <c r="A160" s="30" t="str">
        <f>'De la BASE'!A156</f>
        <v>60</v>
      </c>
      <c r="B160" s="30">
        <f>'De la BASE'!B156</f>
        <v>3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0.26446</v>
      </c>
      <c r="F160" s="9">
        <f>IF('De la BASE'!F156&gt;0,'De la BASE'!F156,'De la BASE'!F156+0.001)</f>
        <v>10.461282</v>
      </c>
      <c r="G160" s="15">
        <v>19572</v>
      </c>
    </row>
    <row r="161" spans="1:7" ht="12.75">
      <c r="A161" s="30" t="str">
        <f>'De la BASE'!A157</f>
        <v>60</v>
      </c>
      <c r="B161" s="30">
        <f>'De la BASE'!B157</f>
        <v>3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0.219108</v>
      </c>
      <c r="F161" s="9">
        <f>IF('De la BASE'!F157&gt;0,'De la BASE'!F157,'De la BASE'!F157+0.001)</f>
        <v>11.16682</v>
      </c>
      <c r="G161" s="15">
        <v>19603</v>
      </c>
    </row>
    <row r="162" spans="1:7" ht="12.75">
      <c r="A162" s="30" t="str">
        <f>'De la BASE'!A158</f>
        <v>60</v>
      </c>
      <c r="B162" s="30">
        <f>'De la BASE'!B158</f>
        <v>3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0.175384</v>
      </c>
      <c r="F162" s="9">
        <f>IF('De la BASE'!F158&gt;0,'De la BASE'!F158,'De la BASE'!F158+0.001)</f>
        <v>12.944535</v>
      </c>
      <c r="G162" s="15">
        <v>19633</v>
      </c>
    </row>
    <row r="163" spans="1:7" ht="12.75">
      <c r="A163" s="30" t="str">
        <f>'De la BASE'!A159</f>
        <v>60</v>
      </c>
      <c r="B163" s="30">
        <f>'De la BASE'!B159</f>
        <v>3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0.102192</v>
      </c>
      <c r="F163" s="9">
        <f>IF('De la BASE'!F159&gt;0,'De la BASE'!F159,'De la BASE'!F159+0.001)</f>
        <v>14.079077</v>
      </c>
      <c r="G163" s="15">
        <v>19664</v>
      </c>
    </row>
    <row r="164" spans="1:7" ht="12.75">
      <c r="A164" s="30" t="str">
        <f>'De la BASE'!A160</f>
        <v>60</v>
      </c>
      <c r="B164" s="30">
        <f>'De la BASE'!B160</f>
        <v>3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0.140562</v>
      </c>
      <c r="F164" s="9">
        <f>IF('De la BASE'!F160&gt;0,'De la BASE'!F160,'De la BASE'!F160+0.001)</f>
        <v>15.631015000000001</v>
      </c>
      <c r="G164" s="15">
        <v>19694</v>
      </c>
    </row>
    <row r="165" spans="1:7" ht="12.75">
      <c r="A165" s="30" t="str">
        <f>'De la BASE'!A161</f>
        <v>60</v>
      </c>
      <c r="B165" s="30">
        <f>'De la BASE'!B161</f>
        <v>3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0.163744</v>
      </c>
      <c r="F165" s="9">
        <f>IF('De la BASE'!F161&gt;0,'De la BASE'!F161,'De la BASE'!F161+0.001)</f>
        <v>14.739368</v>
      </c>
      <c r="G165" s="15">
        <v>19725</v>
      </c>
    </row>
    <row r="166" spans="1:7" ht="12.75">
      <c r="A166" s="30" t="str">
        <f>'De la BASE'!A162</f>
        <v>60</v>
      </c>
      <c r="B166" s="30">
        <f>'De la BASE'!B162</f>
        <v>3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0.12384</v>
      </c>
      <c r="F166" s="9">
        <f>IF('De la BASE'!F162&gt;0,'De la BASE'!F162,'De la BASE'!F162+0.001)</f>
        <v>18.31456</v>
      </c>
      <c r="G166" s="15">
        <v>19756</v>
      </c>
    </row>
    <row r="167" spans="1:7" ht="12.75">
      <c r="A167" s="30" t="str">
        <f>'De la BASE'!A163</f>
        <v>60</v>
      </c>
      <c r="B167" s="30">
        <f>'De la BASE'!B163</f>
        <v>3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0.23544</v>
      </c>
      <c r="F167" s="9">
        <f>IF('De la BASE'!F163&gt;0,'De la BASE'!F163,'De la BASE'!F163+0.001)</f>
        <v>24.769160000000003</v>
      </c>
      <c r="G167" s="15">
        <v>19784</v>
      </c>
    </row>
    <row r="168" spans="1:7" ht="12.75">
      <c r="A168" s="30" t="str">
        <f>'De la BASE'!A164</f>
        <v>60</v>
      </c>
      <c r="B168" s="30">
        <f>'De la BASE'!B164</f>
        <v>3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0.266004</v>
      </c>
      <c r="F168" s="9">
        <f>IF('De la BASE'!F164&gt;0,'De la BASE'!F164,'De la BASE'!F164+0.001)</f>
        <v>18.961816</v>
      </c>
      <c r="G168" s="15">
        <v>19815</v>
      </c>
    </row>
    <row r="169" spans="1:7" ht="12.75">
      <c r="A169" s="30" t="str">
        <f>'De la BASE'!A165</f>
        <v>60</v>
      </c>
      <c r="B169" s="30">
        <f>'De la BASE'!B165</f>
        <v>3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0.33804</v>
      </c>
      <c r="F169" s="9">
        <f>IF('De la BASE'!F165&gt;0,'De la BASE'!F165,'De la BASE'!F165+0.001)</f>
        <v>16.679769999999998</v>
      </c>
      <c r="G169" s="15">
        <v>19845</v>
      </c>
    </row>
    <row r="170" spans="1:7" ht="12.75">
      <c r="A170" s="30" t="str">
        <f>'De la BASE'!A166</f>
        <v>60</v>
      </c>
      <c r="B170" s="30">
        <f>'De la BASE'!B166</f>
        <v>3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0.275528</v>
      </c>
      <c r="F170" s="9">
        <f>IF('De la BASE'!F166&gt;0,'De la BASE'!F166,'De la BASE'!F166+0.001)</f>
        <v>12.789832</v>
      </c>
      <c r="G170" s="15">
        <v>19876</v>
      </c>
    </row>
    <row r="171" spans="1:7" ht="12.75">
      <c r="A171" s="30" t="str">
        <f>'De la BASE'!A167</f>
        <v>60</v>
      </c>
      <c r="B171" s="30">
        <f>'De la BASE'!B167</f>
        <v>3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0.26978</v>
      </c>
      <c r="F171" s="9">
        <f>IF('De la BASE'!F167&gt;0,'De la BASE'!F167,'De la BASE'!F167+0.001)</f>
        <v>10.677507</v>
      </c>
      <c r="G171" s="15">
        <v>19906</v>
      </c>
    </row>
    <row r="172" spans="1:7" ht="12.75">
      <c r="A172" s="30" t="str">
        <f>'De la BASE'!A168</f>
        <v>60</v>
      </c>
      <c r="B172" s="30">
        <f>'De la BASE'!B168</f>
        <v>3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0.25278</v>
      </c>
      <c r="F172" s="9">
        <f>IF('De la BASE'!F168&gt;0,'De la BASE'!F168,'De la BASE'!F168+0.001)</f>
        <v>10.645485</v>
      </c>
      <c r="G172" s="15">
        <v>19937</v>
      </c>
    </row>
    <row r="173" spans="1:7" ht="12.75">
      <c r="A173" s="30" t="str">
        <f>'De la BASE'!A169</f>
        <v>60</v>
      </c>
      <c r="B173" s="30">
        <f>'De la BASE'!B169</f>
        <v>3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0.267158</v>
      </c>
      <c r="F173" s="9">
        <f>IF('De la BASE'!F169&gt;0,'De la BASE'!F169,'De la BASE'!F169+0.001)</f>
        <v>10.686319999999998</v>
      </c>
      <c r="G173" s="15">
        <v>19968</v>
      </c>
    </row>
    <row r="174" spans="1:7" ht="12.75">
      <c r="A174" s="30" t="str">
        <f>'De la BASE'!A170</f>
        <v>60</v>
      </c>
      <c r="B174" s="30">
        <f>'De la BASE'!B170</f>
        <v>3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0.138237</v>
      </c>
      <c r="F174" s="9">
        <f>IF('De la BASE'!F170&gt;0,'De la BASE'!F170,'De la BASE'!F170+0.001)</f>
        <v>13.313585999999999</v>
      </c>
      <c r="G174" s="15">
        <v>19998</v>
      </c>
    </row>
    <row r="175" spans="1:7" ht="12.75">
      <c r="A175" s="30" t="str">
        <f>'De la BASE'!A171</f>
        <v>60</v>
      </c>
      <c r="B175" s="30">
        <f>'De la BASE'!B171</f>
        <v>3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0.06097</v>
      </c>
      <c r="F175" s="9">
        <f>IF('De la BASE'!F171&gt;0,'De la BASE'!F171,'De la BASE'!F171+0.001)</f>
        <v>14.07469</v>
      </c>
      <c r="G175" s="15">
        <v>20029</v>
      </c>
    </row>
    <row r="176" spans="1:7" ht="12.75">
      <c r="A176" s="30" t="str">
        <f>'De la BASE'!A172</f>
        <v>60</v>
      </c>
      <c r="B176" s="30">
        <f>'De la BASE'!B172</f>
        <v>3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0.271338</v>
      </c>
      <c r="F176" s="9">
        <f>IF('De la BASE'!F172&gt;0,'De la BASE'!F172,'De la BASE'!F172+0.001)</f>
        <v>12.481548</v>
      </c>
      <c r="G176" s="15">
        <v>20059</v>
      </c>
    </row>
    <row r="177" spans="1:7" ht="12.75">
      <c r="A177" s="30" t="str">
        <f>'De la BASE'!A173</f>
        <v>60</v>
      </c>
      <c r="B177" s="30">
        <f>'De la BASE'!B173</f>
        <v>3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0.10031</v>
      </c>
      <c r="F177" s="9">
        <f>IF('De la BASE'!F173&gt;0,'De la BASE'!F173,'De la BASE'!F173+0.001)</f>
        <v>18.067263999999998</v>
      </c>
      <c r="G177" s="15">
        <v>20090</v>
      </c>
    </row>
    <row r="178" spans="1:7" ht="12.75">
      <c r="A178" s="30" t="str">
        <f>'De la BASE'!A174</f>
        <v>60</v>
      </c>
      <c r="B178" s="30">
        <f>'De la BASE'!B174</f>
        <v>3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0.111915</v>
      </c>
      <c r="F178" s="9">
        <f>IF('De la BASE'!F174&gt;0,'De la BASE'!F174,'De la BASE'!F174+0.001)</f>
        <v>15.168213000000002</v>
      </c>
      <c r="G178" s="15">
        <v>20121</v>
      </c>
    </row>
    <row r="179" spans="1:7" ht="12.75">
      <c r="A179" s="30" t="str">
        <f>'De la BASE'!A175</f>
        <v>60</v>
      </c>
      <c r="B179" s="30">
        <f>'De la BASE'!B175</f>
        <v>3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0.333477</v>
      </c>
      <c r="F179" s="9">
        <f>IF('De la BASE'!F175&gt;0,'De la BASE'!F175,'De la BASE'!F175+0.001)</f>
        <v>21.16138</v>
      </c>
      <c r="G179" s="15">
        <v>20149</v>
      </c>
    </row>
    <row r="180" spans="1:7" ht="12.75">
      <c r="A180" s="30" t="str">
        <f>'De la BASE'!A176</f>
        <v>60</v>
      </c>
      <c r="B180" s="30">
        <f>'De la BASE'!B176</f>
        <v>3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0.215306</v>
      </c>
      <c r="F180" s="9">
        <f>IF('De la BASE'!F176&gt;0,'De la BASE'!F176,'De la BASE'!F176+0.001)</f>
        <v>13.715702</v>
      </c>
      <c r="G180" s="15">
        <v>20180</v>
      </c>
    </row>
    <row r="181" spans="1:7" ht="12.75">
      <c r="A181" s="30" t="str">
        <f>'De la BASE'!A177</f>
        <v>60</v>
      </c>
      <c r="B181" s="30">
        <f>'De la BASE'!B177</f>
        <v>3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0.210573</v>
      </c>
      <c r="F181" s="9">
        <f>IF('De la BASE'!F177&gt;0,'De la BASE'!F177,'De la BASE'!F177+0.001)</f>
        <v>12.330219</v>
      </c>
      <c r="G181" s="15">
        <v>20210</v>
      </c>
    </row>
    <row r="182" spans="1:7" ht="12.75">
      <c r="A182" s="30" t="str">
        <f>'De la BASE'!A178</f>
        <v>60</v>
      </c>
      <c r="B182" s="30">
        <f>'De la BASE'!B178</f>
        <v>3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0.199983</v>
      </c>
      <c r="F182" s="9">
        <f>IF('De la BASE'!F178&gt;0,'De la BASE'!F178,'De la BASE'!F178+0.001)</f>
        <v>13.929153000000001</v>
      </c>
      <c r="G182" s="15">
        <v>20241</v>
      </c>
    </row>
    <row r="183" spans="1:7" ht="12.75">
      <c r="A183" s="30" t="str">
        <f>'De la BASE'!A179</f>
        <v>60</v>
      </c>
      <c r="B183" s="30">
        <f>'De la BASE'!B179</f>
        <v>3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0.29643</v>
      </c>
      <c r="F183" s="9">
        <f>IF('De la BASE'!F179&gt;0,'De la BASE'!F179,'De la BASE'!F179+0.001)</f>
        <v>13.592400000000001</v>
      </c>
      <c r="G183" s="15">
        <v>20271</v>
      </c>
    </row>
    <row r="184" spans="1:7" ht="12.75">
      <c r="A184" s="30" t="str">
        <f>'De la BASE'!A180</f>
        <v>60</v>
      </c>
      <c r="B184" s="30">
        <f>'De la BASE'!B180</f>
        <v>3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0.320796</v>
      </c>
      <c r="F184" s="9">
        <f>IF('De la BASE'!F180&gt;0,'De la BASE'!F180,'De la BASE'!F180+0.001)</f>
        <v>13.638618000000001</v>
      </c>
      <c r="G184" s="15">
        <v>20302</v>
      </c>
    </row>
    <row r="185" spans="1:7" ht="12.75">
      <c r="A185" s="30" t="str">
        <f>'De la BASE'!A181</f>
        <v>60</v>
      </c>
      <c r="B185" s="30">
        <f>'De la BASE'!B181</f>
        <v>3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0.328848</v>
      </c>
      <c r="F185" s="9">
        <f>IF('De la BASE'!F181&gt;0,'De la BASE'!F181,'De la BASE'!F181+0.001)</f>
        <v>13.608504</v>
      </c>
      <c r="G185" s="15">
        <v>20333</v>
      </c>
    </row>
    <row r="186" spans="1:7" ht="12.75">
      <c r="A186" s="30" t="str">
        <f>'De la BASE'!A182</f>
        <v>60</v>
      </c>
      <c r="B186" s="30">
        <f>'De la BASE'!B182</f>
        <v>3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0.19851</v>
      </c>
      <c r="F186" s="9">
        <f>IF('De la BASE'!F182&gt;0,'De la BASE'!F182,'De la BASE'!F182+0.001)</f>
        <v>17.36708</v>
      </c>
      <c r="G186" s="15">
        <v>20363</v>
      </c>
    </row>
    <row r="187" spans="1:7" ht="12.75">
      <c r="A187" s="30" t="str">
        <f>'De la BASE'!A183</f>
        <v>60</v>
      </c>
      <c r="B187" s="30">
        <f>'De la BASE'!B183</f>
        <v>3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0.098384</v>
      </c>
      <c r="F187" s="9">
        <f>IF('De la BASE'!F183&gt;0,'De la BASE'!F183,'De la BASE'!F183+0.001)</f>
        <v>23.755952</v>
      </c>
      <c r="G187" s="15">
        <v>20394</v>
      </c>
    </row>
    <row r="188" spans="1:7" ht="12.75">
      <c r="A188" s="30" t="str">
        <f>'De la BASE'!A184</f>
        <v>60</v>
      </c>
      <c r="B188" s="30">
        <f>'De la BASE'!B184</f>
        <v>3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0.117234</v>
      </c>
      <c r="F188" s="9">
        <f>IF('De la BASE'!F184&gt;0,'De la BASE'!F184,'De la BASE'!F184+0.001)</f>
        <v>18.036</v>
      </c>
      <c r="G188" s="15">
        <v>20424</v>
      </c>
    </row>
    <row r="189" spans="1:7" ht="12.75">
      <c r="A189" s="30" t="str">
        <f>'De la BASE'!A185</f>
        <v>60</v>
      </c>
      <c r="B189" s="30">
        <f>'De la BASE'!B185</f>
        <v>3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0.188376</v>
      </c>
      <c r="F189" s="9">
        <f>IF('De la BASE'!F185&gt;0,'De la BASE'!F185,'De la BASE'!F185+0.001)</f>
        <v>24.3486</v>
      </c>
      <c r="G189" s="15">
        <v>20455</v>
      </c>
    </row>
    <row r="190" spans="1:7" ht="12.75">
      <c r="A190" s="30" t="str">
        <f>'De la BASE'!A186</f>
        <v>60</v>
      </c>
      <c r="B190" s="30">
        <f>'De la BASE'!B186</f>
        <v>3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0.33245</v>
      </c>
      <c r="F190" s="9">
        <f>IF('De la BASE'!F186&gt;0,'De la BASE'!F186,'De la BASE'!F186+0.001)</f>
        <v>15.232750000000001</v>
      </c>
      <c r="G190" s="15">
        <v>20486</v>
      </c>
    </row>
    <row r="191" spans="1:7" ht="12.75">
      <c r="A191" s="30" t="str">
        <f>'De la BASE'!A187</f>
        <v>60</v>
      </c>
      <c r="B191" s="30">
        <f>'De la BASE'!B187</f>
        <v>3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0.2143</v>
      </c>
      <c r="F191" s="9">
        <f>IF('De la BASE'!F187&gt;0,'De la BASE'!F187,'De la BASE'!F187+0.001)</f>
        <v>24.983094</v>
      </c>
      <c r="G191" s="15">
        <v>20515</v>
      </c>
    </row>
    <row r="192" spans="1:7" ht="12.75">
      <c r="A192" s="30" t="str">
        <f>'De la BASE'!A188</f>
        <v>60</v>
      </c>
      <c r="B192" s="30">
        <f>'De la BASE'!B188</f>
        <v>3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0.243048</v>
      </c>
      <c r="F192" s="9">
        <f>IF('De la BASE'!F188&gt;0,'De la BASE'!F188,'De la BASE'!F188+0.001)</f>
        <v>28.006608</v>
      </c>
      <c r="G192" s="15">
        <v>20546</v>
      </c>
    </row>
    <row r="193" spans="1:7" ht="12.75">
      <c r="A193" s="30" t="str">
        <f>'De la BASE'!A189</f>
        <v>60</v>
      </c>
      <c r="B193" s="30">
        <f>'De la BASE'!B189</f>
        <v>3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0.293358</v>
      </c>
      <c r="F193" s="9">
        <f>IF('De la BASE'!F189&gt;0,'De la BASE'!F189,'De la BASE'!F189+0.001)</f>
        <v>21.452744000000003</v>
      </c>
      <c r="G193" s="15">
        <v>20576</v>
      </c>
    </row>
    <row r="194" spans="1:7" ht="12.75">
      <c r="A194" s="30" t="str">
        <f>'De la BASE'!A190</f>
        <v>60</v>
      </c>
      <c r="B194" s="30">
        <f>'De la BASE'!B190</f>
        <v>3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0.354748</v>
      </c>
      <c r="F194" s="9">
        <f>IF('De la BASE'!F190&gt;0,'De la BASE'!F190,'De la BASE'!F190+0.001)</f>
        <v>14.964408</v>
      </c>
      <c r="G194" s="15">
        <v>20607</v>
      </c>
    </row>
    <row r="195" spans="1:7" ht="12.75">
      <c r="A195" s="30" t="str">
        <f>'De la BASE'!A191</f>
        <v>60</v>
      </c>
      <c r="B195" s="30">
        <f>'De la BASE'!B191</f>
        <v>3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0.314568</v>
      </c>
      <c r="F195" s="9">
        <f>IF('De la BASE'!F191&gt;0,'De la BASE'!F191,'De la BASE'!F191+0.001)</f>
        <v>12.774699</v>
      </c>
      <c r="G195" s="15">
        <v>20637</v>
      </c>
    </row>
    <row r="196" spans="1:7" ht="12.75">
      <c r="A196" s="30" t="str">
        <f>'De la BASE'!A192</f>
        <v>60</v>
      </c>
      <c r="B196" s="30">
        <f>'De la BASE'!B192</f>
        <v>3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0.29237</v>
      </c>
      <c r="F196" s="9">
        <f>IF('De la BASE'!F192&gt;0,'De la BASE'!F192,'De la BASE'!F192+0.001)</f>
        <v>12.857533</v>
      </c>
      <c r="G196" s="15">
        <v>20668</v>
      </c>
    </row>
    <row r="197" spans="1:7" ht="12.75">
      <c r="A197" s="30" t="str">
        <f>'De la BASE'!A193</f>
        <v>60</v>
      </c>
      <c r="B197" s="30">
        <f>'De la BASE'!B193</f>
        <v>3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0.148864</v>
      </c>
      <c r="F197" s="9">
        <f>IF('De la BASE'!F193&gt;0,'De la BASE'!F193,'De la BASE'!F193+0.001)</f>
        <v>14.749165999999999</v>
      </c>
      <c r="G197" s="15">
        <v>20699</v>
      </c>
    </row>
    <row r="198" spans="1:7" ht="12.75">
      <c r="A198" s="30" t="str">
        <f>'De la BASE'!A194</f>
        <v>60</v>
      </c>
      <c r="B198" s="30">
        <f>'De la BASE'!B194</f>
        <v>3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0.147174</v>
      </c>
      <c r="F198" s="9">
        <f>IF('De la BASE'!F194&gt;0,'De la BASE'!F194,'De la BASE'!F194+0.001)</f>
        <v>16.372462</v>
      </c>
      <c r="G198" s="15">
        <v>20729</v>
      </c>
    </row>
    <row r="199" spans="1:7" ht="12.75">
      <c r="A199" s="30" t="str">
        <f>'De la BASE'!A195</f>
        <v>60</v>
      </c>
      <c r="B199" s="30">
        <f>'De la BASE'!B195</f>
        <v>3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0.323757</v>
      </c>
      <c r="F199" s="9">
        <f>IF('De la BASE'!F195&gt;0,'De la BASE'!F195,'De la BASE'!F195+0.001)</f>
        <v>24.653496</v>
      </c>
      <c r="G199" s="15">
        <v>20760</v>
      </c>
    </row>
    <row r="200" spans="1:7" ht="12.75">
      <c r="A200" s="30" t="str">
        <f>'De la BASE'!A196</f>
        <v>60</v>
      </c>
      <c r="B200" s="30">
        <f>'De la BASE'!B196</f>
        <v>3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0.22272</v>
      </c>
      <c r="F200" s="9">
        <f>IF('De la BASE'!F196&gt;0,'De la BASE'!F196,'De la BASE'!F196+0.001)</f>
        <v>22.5216</v>
      </c>
      <c r="G200" s="15">
        <v>20790</v>
      </c>
    </row>
    <row r="201" spans="1:7" ht="12.75">
      <c r="A201" s="30" t="str">
        <f>'De la BASE'!A197</f>
        <v>60</v>
      </c>
      <c r="B201" s="30">
        <f>'De la BASE'!B197</f>
        <v>3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0.22656</v>
      </c>
      <c r="F201" s="9">
        <f>IF('De la BASE'!F197&gt;0,'De la BASE'!F197,'De la BASE'!F197+0.001)</f>
        <v>24.51456</v>
      </c>
      <c r="G201" s="15">
        <v>20821</v>
      </c>
    </row>
    <row r="202" spans="1:7" ht="12.75">
      <c r="A202" s="30" t="str">
        <f>'De la BASE'!A198</f>
        <v>60</v>
      </c>
      <c r="B202" s="30">
        <f>'De la BASE'!B198</f>
        <v>3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0.159991</v>
      </c>
      <c r="F202" s="9">
        <f>IF('De la BASE'!F198&gt;0,'De la BASE'!F198,'De la BASE'!F198+0.001)</f>
        <v>34.872877</v>
      </c>
      <c r="G202" s="15">
        <v>20852</v>
      </c>
    </row>
    <row r="203" spans="1:7" ht="12.75">
      <c r="A203" s="30" t="str">
        <f>'De la BASE'!A199</f>
        <v>60</v>
      </c>
      <c r="B203" s="30">
        <f>'De la BASE'!B199</f>
        <v>3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0.31987</v>
      </c>
      <c r="F203" s="9">
        <f>IF('De la BASE'!F199&gt;0,'De la BASE'!F199,'De la BASE'!F199+0.001)</f>
        <v>32.15245</v>
      </c>
      <c r="G203" s="15">
        <v>20880</v>
      </c>
    </row>
    <row r="204" spans="1:7" ht="12.75">
      <c r="A204" s="30" t="str">
        <f>'De la BASE'!A200</f>
        <v>60</v>
      </c>
      <c r="B204" s="30">
        <f>'De la BASE'!B200</f>
        <v>3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0.272952</v>
      </c>
      <c r="F204" s="9">
        <f>IF('De la BASE'!F200&gt;0,'De la BASE'!F200,'De la BASE'!F200+0.001)</f>
        <v>22.992192000000003</v>
      </c>
      <c r="G204" s="15">
        <v>20911</v>
      </c>
    </row>
    <row r="205" spans="1:7" ht="12.75">
      <c r="A205" s="30" t="str">
        <f>'De la BASE'!A201</f>
        <v>60</v>
      </c>
      <c r="B205" s="30">
        <f>'De la BASE'!B201</f>
        <v>3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0.343116</v>
      </c>
      <c r="F205" s="9">
        <f>IF('De la BASE'!F201&gt;0,'De la BASE'!F201,'De la BASE'!F201+0.001)</f>
        <v>23.675003999999998</v>
      </c>
      <c r="G205" s="15">
        <v>20941</v>
      </c>
    </row>
    <row r="206" spans="1:7" ht="12.75">
      <c r="A206" s="30" t="str">
        <f>'De la BASE'!A202</f>
        <v>60</v>
      </c>
      <c r="B206" s="30">
        <f>'De la BASE'!B202</f>
        <v>3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0.310635</v>
      </c>
      <c r="F206" s="9">
        <f>IF('De la BASE'!F202&gt;0,'De la BASE'!F202,'De la BASE'!F202+0.001)</f>
        <v>22.101105</v>
      </c>
      <c r="G206" s="15">
        <v>20972</v>
      </c>
    </row>
    <row r="207" spans="1:7" ht="12.75">
      <c r="A207" s="30" t="str">
        <f>'De la BASE'!A203</f>
        <v>60</v>
      </c>
      <c r="B207" s="30">
        <f>'De la BASE'!B203</f>
        <v>3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0.482172</v>
      </c>
      <c r="F207" s="9">
        <f>IF('De la BASE'!F203&gt;0,'De la BASE'!F203,'De la BASE'!F203+0.001)</f>
        <v>19.35676</v>
      </c>
      <c r="G207" s="15">
        <v>21002</v>
      </c>
    </row>
    <row r="208" spans="1:7" ht="12.75">
      <c r="A208" s="30" t="str">
        <f>'De la BASE'!A204</f>
        <v>60</v>
      </c>
      <c r="B208" s="30">
        <f>'De la BASE'!B204</f>
        <v>3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0.46172</v>
      </c>
      <c r="F208" s="9">
        <f>IF('De la BASE'!F204&gt;0,'De la BASE'!F204,'De la BASE'!F204+0.001)</f>
        <v>18.330284</v>
      </c>
      <c r="G208" s="15">
        <v>21033</v>
      </c>
    </row>
    <row r="209" spans="1:7" ht="12.75">
      <c r="A209" s="30" t="str">
        <f>'De la BASE'!A205</f>
        <v>60</v>
      </c>
      <c r="B209" s="30">
        <f>'De la BASE'!B205</f>
        <v>3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0.449034</v>
      </c>
      <c r="F209" s="9">
        <f>IF('De la BASE'!F205&gt;0,'De la BASE'!F205,'De la BASE'!F205+0.001)</f>
        <v>18.909693</v>
      </c>
      <c r="G209" s="15">
        <v>21064</v>
      </c>
    </row>
    <row r="210" spans="1:7" ht="12.75">
      <c r="A210" s="30" t="str">
        <f>'De la BASE'!A206</f>
        <v>60</v>
      </c>
      <c r="B210" s="30">
        <f>'De la BASE'!B206</f>
        <v>3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0.185894</v>
      </c>
      <c r="F210" s="9">
        <f>IF('De la BASE'!F206&gt;0,'De la BASE'!F206,'De la BASE'!F206+0.001)</f>
        <v>13.701748</v>
      </c>
      <c r="G210" s="15">
        <v>21094</v>
      </c>
    </row>
    <row r="211" spans="1:7" ht="12.75">
      <c r="A211" s="30" t="str">
        <f>'De la BASE'!A207</f>
        <v>60</v>
      </c>
      <c r="B211" s="30">
        <f>'De la BASE'!B207</f>
        <v>3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0.14592</v>
      </c>
      <c r="F211" s="9">
        <f>IF('De la BASE'!F207&gt;0,'De la BASE'!F207,'De la BASE'!F207+0.001)</f>
        <v>24.175296000000003</v>
      </c>
      <c r="G211" s="15">
        <v>21125</v>
      </c>
    </row>
    <row r="212" spans="1:7" ht="12.75">
      <c r="A212" s="30" t="str">
        <f>'De la BASE'!A208</f>
        <v>60</v>
      </c>
      <c r="B212" s="30">
        <f>'De la BASE'!B208</f>
        <v>3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0.217588</v>
      </c>
      <c r="F212" s="9">
        <f>IF('De la BASE'!F208&gt;0,'De la BASE'!F208,'De la BASE'!F208+0.001)</f>
        <v>19.121977</v>
      </c>
      <c r="G212" s="15">
        <v>21155</v>
      </c>
    </row>
    <row r="213" spans="1:7" ht="12.75">
      <c r="A213" s="30" t="str">
        <f>'De la BASE'!A209</f>
        <v>60</v>
      </c>
      <c r="B213" s="30">
        <f>'De la BASE'!B209</f>
        <v>3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0.24073</v>
      </c>
      <c r="F213" s="9">
        <f>IF('De la BASE'!F209&gt;0,'De la BASE'!F209,'De la BASE'!F209+0.001)</f>
        <v>38.662504999999996</v>
      </c>
      <c r="G213" s="15">
        <v>21186</v>
      </c>
    </row>
    <row r="214" spans="1:7" ht="12.75">
      <c r="A214" s="30" t="str">
        <f>'De la BASE'!A210</f>
        <v>60</v>
      </c>
      <c r="B214" s="30">
        <f>'De la BASE'!B210</f>
        <v>3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0.318288</v>
      </c>
      <c r="F214" s="9">
        <f>IF('De la BASE'!F210&gt;0,'De la BASE'!F210,'De la BASE'!F210+0.001)</f>
        <v>54.15084</v>
      </c>
      <c r="G214" s="15">
        <v>21217</v>
      </c>
    </row>
    <row r="215" spans="1:7" ht="12.75">
      <c r="A215" s="30" t="str">
        <f>'De la BASE'!A211</f>
        <v>60</v>
      </c>
      <c r="B215" s="30">
        <f>'De la BASE'!B211</f>
        <v>3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0.321792</v>
      </c>
      <c r="F215" s="9">
        <f>IF('De la BASE'!F211&gt;0,'De la BASE'!F211,'De la BASE'!F211+0.001)</f>
        <v>40.083216</v>
      </c>
      <c r="G215" s="15">
        <v>21245</v>
      </c>
    </row>
    <row r="216" spans="1:7" ht="12.75">
      <c r="A216" s="30" t="str">
        <f>'De la BASE'!A212</f>
        <v>60</v>
      </c>
      <c r="B216" s="30">
        <f>'De la BASE'!B212</f>
        <v>3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0.65723</v>
      </c>
      <c r="F216" s="9">
        <f>IF('De la BASE'!F212&gt;0,'De la BASE'!F212,'De la BASE'!F212+0.001)</f>
        <v>46.302655</v>
      </c>
      <c r="G216" s="15">
        <v>21276</v>
      </c>
    </row>
    <row r="217" spans="1:7" ht="12.75">
      <c r="A217" s="30" t="str">
        <f>'De la BASE'!A213</f>
        <v>60</v>
      </c>
      <c r="B217" s="30">
        <f>'De la BASE'!B213</f>
        <v>3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0.493316</v>
      </c>
      <c r="F217" s="9">
        <f>IF('De la BASE'!F213&gt;0,'De la BASE'!F213,'De la BASE'!F213+0.001)</f>
        <v>35.888739</v>
      </c>
      <c r="G217" s="15">
        <v>21306</v>
      </c>
    </row>
    <row r="218" spans="1:7" ht="12.75">
      <c r="A218" s="30" t="str">
        <f>'De la BASE'!A214</f>
        <v>60</v>
      </c>
      <c r="B218" s="30">
        <f>'De la BASE'!B214</f>
        <v>3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0.41952</v>
      </c>
      <c r="F218" s="9">
        <f>IF('De la BASE'!F214&gt;0,'De la BASE'!F214,'De la BASE'!F214+0.001)</f>
        <v>34.54968</v>
      </c>
      <c r="G218" s="15">
        <v>21337</v>
      </c>
    </row>
    <row r="219" spans="1:7" ht="12.75">
      <c r="A219" s="30" t="str">
        <f>'De la BASE'!A215</f>
        <v>60</v>
      </c>
      <c r="B219" s="30">
        <f>'De la BASE'!B215</f>
        <v>3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0.724916</v>
      </c>
      <c r="F219" s="9">
        <f>IF('De la BASE'!F215&gt;0,'De la BASE'!F215,'De la BASE'!F215+0.001)</f>
        <v>32.472812</v>
      </c>
      <c r="G219" s="15">
        <v>21367</v>
      </c>
    </row>
    <row r="220" spans="1:7" ht="12.75">
      <c r="A220" s="30" t="str">
        <f>'De la BASE'!A216</f>
        <v>60</v>
      </c>
      <c r="B220" s="30">
        <f>'De la BASE'!B216</f>
        <v>3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0.433344</v>
      </c>
      <c r="F220" s="9">
        <f>IF('De la BASE'!F216&gt;0,'De la BASE'!F216,'De la BASE'!F216+0.001)</f>
        <v>20.864448</v>
      </c>
      <c r="G220" s="15">
        <v>21398</v>
      </c>
    </row>
    <row r="221" spans="1:7" ht="12.75">
      <c r="A221" s="30" t="str">
        <f>'De la BASE'!A217</f>
        <v>60</v>
      </c>
      <c r="B221" s="30">
        <f>'De la BASE'!B217</f>
        <v>3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0.31512</v>
      </c>
      <c r="F221" s="9">
        <f>IF('De la BASE'!F217&gt;0,'De la BASE'!F217,'De la BASE'!F217+0.001)</f>
        <v>13.814376000000001</v>
      </c>
      <c r="G221" s="15">
        <v>21429</v>
      </c>
    </row>
    <row r="222" spans="1:7" ht="12.75">
      <c r="A222" s="30" t="str">
        <f>'De la BASE'!A218</f>
        <v>60</v>
      </c>
      <c r="B222" s="30">
        <f>'De la BASE'!B218</f>
        <v>3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0.130845</v>
      </c>
      <c r="F222" s="9">
        <f>IF('De la BASE'!F218&gt;0,'De la BASE'!F218,'De la BASE'!F218+0.001)</f>
        <v>15.180399</v>
      </c>
      <c r="G222" s="15">
        <v>21459</v>
      </c>
    </row>
    <row r="223" spans="1:7" ht="12.75">
      <c r="A223" s="30" t="str">
        <f>'De la BASE'!A219</f>
        <v>60</v>
      </c>
      <c r="B223" s="30">
        <f>'De la BASE'!B219</f>
        <v>3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0.32654</v>
      </c>
      <c r="F223" s="9">
        <f>IF('De la BASE'!F219&gt;0,'De la BASE'!F219,'De la BASE'!F219+0.001)</f>
        <v>16.19751</v>
      </c>
      <c r="G223" s="15">
        <v>21490</v>
      </c>
    </row>
    <row r="224" spans="1:7" ht="12.75">
      <c r="A224" s="30" t="str">
        <f>'De la BASE'!A220</f>
        <v>60</v>
      </c>
      <c r="B224" s="30">
        <f>'De la BASE'!B220</f>
        <v>3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0.123411</v>
      </c>
      <c r="F224" s="9">
        <f>IF('De la BASE'!F220&gt;0,'De la BASE'!F220,'De la BASE'!F220+0.001)</f>
        <v>24.586655999999998</v>
      </c>
      <c r="G224" s="15">
        <v>21520</v>
      </c>
    </row>
    <row r="225" spans="1:7" ht="12.75">
      <c r="A225" s="30" t="str">
        <f>'De la BASE'!A221</f>
        <v>60</v>
      </c>
      <c r="B225" s="30">
        <f>'De la BASE'!B221</f>
        <v>3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0.25437</v>
      </c>
      <c r="F225" s="9">
        <f>IF('De la BASE'!F221&gt;0,'De la BASE'!F221,'De la BASE'!F221+0.001)</f>
        <v>25.1034</v>
      </c>
      <c r="G225" s="15">
        <v>21551</v>
      </c>
    </row>
    <row r="226" spans="1:7" ht="12.75">
      <c r="A226" s="30" t="str">
        <f>'De la BASE'!A222</f>
        <v>60</v>
      </c>
      <c r="B226" s="30">
        <f>'De la BASE'!B222</f>
        <v>3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0.31311</v>
      </c>
      <c r="F226" s="9">
        <f>IF('De la BASE'!F222&gt;0,'De la BASE'!F222,'De la BASE'!F222+0.001)</f>
        <v>20.153847</v>
      </c>
      <c r="G226" s="15">
        <v>21582</v>
      </c>
    </row>
    <row r="227" spans="1:7" ht="12.75">
      <c r="A227" s="30" t="str">
        <f>'De la BASE'!A223</f>
        <v>60</v>
      </c>
      <c r="B227" s="30">
        <f>'De la BASE'!B223</f>
        <v>3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0.273642</v>
      </c>
      <c r="F227" s="9">
        <f>IF('De la BASE'!F223&gt;0,'De la BASE'!F223,'De la BASE'!F223+0.001)</f>
        <v>28.978224</v>
      </c>
      <c r="G227" s="15">
        <v>21610</v>
      </c>
    </row>
    <row r="228" spans="1:7" ht="12.75">
      <c r="A228" s="30" t="str">
        <f>'De la BASE'!A224</f>
        <v>60</v>
      </c>
      <c r="B228" s="30">
        <f>'De la BASE'!B224</f>
        <v>3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0.316668</v>
      </c>
      <c r="F228" s="9">
        <f>IF('De la BASE'!F224&gt;0,'De la BASE'!F224,'De la BASE'!F224+0.001)</f>
        <v>48.500583000000006</v>
      </c>
      <c r="G228" s="15">
        <v>21641</v>
      </c>
    </row>
    <row r="229" spans="1:7" ht="12.75">
      <c r="A229" s="30" t="str">
        <f>'De la BASE'!A225</f>
        <v>60</v>
      </c>
      <c r="B229" s="30">
        <f>'De la BASE'!B225</f>
        <v>3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0.444686</v>
      </c>
      <c r="F229" s="9">
        <f>IF('De la BASE'!F225&gt;0,'De la BASE'!F225,'De la BASE'!F225+0.001)</f>
        <v>33.687676</v>
      </c>
      <c r="G229" s="15">
        <v>21671</v>
      </c>
    </row>
    <row r="230" spans="1:7" ht="12.75">
      <c r="A230" s="30" t="str">
        <f>'De la BASE'!A226</f>
        <v>60</v>
      </c>
      <c r="B230" s="30">
        <f>'De la BASE'!B226</f>
        <v>3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0.321789</v>
      </c>
      <c r="F230" s="9">
        <f>IF('De la BASE'!F226&gt;0,'De la BASE'!F226,'De la BASE'!F226+0.001)</f>
        <v>15.941600999999999</v>
      </c>
      <c r="G230" s="15">
        <v>21702</v>
      </c>
    </row>
    <row r="231" spans="1:7" ht="12.75">
      <c r="A231" s="30" t="str">
        <f>'De la BASE'!A227</f>
        <v>60</v>
      </c>
      <c r="B231" s="30">
        <f>'De la BASE'!B227</f>
        <v>3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0.28726</v>
      </c>
      <c r="F231" s="9">
        <f>IF('De la BASE'!F227&gt;0,'De la BASE'!F227,'De la BASE'!F227+0.001)</f>
        <v>16.80742</v>
      </c>
      <c r="G231" s="15">
        <v>21732</v>
      </c>
    </row>
    <row r="232" spans="1:7" ht="12.75">
      <c r="A232" s="30" t="str">
        <f>'De la BASE'!A228</f>
        <v>60</v>
      </c>
      <c r="B232" s="30">
        <f>'De la BASE'!B228</f>
        <v>3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0.318237</v>
      </c>
      <c r="F232" s="9">
        <f>IF('De la BASE'!F228&gt;0,'De la BASE'!F228,'De la BASE'!F228+0.001)</f>
        <v>17.700858</v>
      </c>
      <c r="G232" s="15">
        <v>21763</v>
      </c>
    </row>
    <row r="233" spans="1:7" ht="12.75">
      <c r="A233" s="30" t="str">
        <f>'De la BASE'!A229</f>
        <v>60</v>
      </c>
      <c r="B233" s="30">
        <f>'De la BASE'!B229</f>
        <v>3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0.181484</v>
      </c>
      <c r="F233" s="9">
        <f>IF('De la BASE'!F229&gt;0,'De la BASE'!F229,'De la BASE'!F229+0.001)</f>
        <v>21.135196</v>
      </c>
      <c r="G233" s="15">
        <v>21794</v>
      </c>
    </row>
    <row r="234" spans="1:7" ht="12.75">
      <c r="A234" s="30" t="str">
        <f>'De la BASE'!A230</f>
        <v>60</v>
      </c>
      <c r="B234" s="30">
        <f>'De la BASE'!B230</f>
        <v>3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0.134064</v>
      </c>
      <c r="F234" s="9">
        <f>IF('De la BASE'!F230&gt;0,'De la BASE'!F230,'De la BASE'!F230+0.001)</f>
        <v>21.999264</v>
      </c>
      <c r="G234" s="15">
        <v>21824</v>
      </c>
    </row>
    <row r="235" spans="1:7" ht="12.75">
      <c r="A235" s="30" t="str">
        <f>'De la BASE'!A231</f>
        <v>60</v>
      </c>
      <c r="B235" s="30">
        <f>'De la BASE'!B231</f>
        <v>3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0.276525</v>
      </c>
      <c r="F235" s="9">
        <f>IF('De la BASE'!F231&gt;0,'De la BASE'!F231,'De la BASE'!F231+0.001)</f>
        <v>37.429195</v>
      </c>
      <c r="G235" s="15">
        <v>21855</v>
      </c>
    </row>
    <row r="236" spans="1:7" ht="12.75">
      <c r="A236" s="30" t="str">
        <f>'De la BASE'!A232</f>
        <v>60</v>
      </c>
      <c r="B236" s="30">
        <f>'De la BASE'!B232</f>
        <v>3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0.169535</v>
      </c>
      <c r="F236" s="9">
        <f>IF('De la BASE'!F232&gt;0,'De la BASE'!F232,'De la BASE'!F232+0.001)</f>
        <v>25.62046</v>
      </c>
      <c r="G236" s="15">
        <v>21885</v>
      </c>
    </row>
    <row r="237" spans="1:7" ht="12.75">
      <c r="A237" s="30" t="str">
        <f>'De la BASE'!A233</f>
        <v>60</v>
      </c>
      <c r="B237" s="30">
        <f>'De la BASE'!B233</f>
        <v>3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0.24438</v>
      </c>
      <c r="F237" s="9">
        <f>IF('De la BASE'!F233&gt;0,'De la BASE'!F233,'De la BASE'!F233+0.001)</f>
        <v>24.336175</v>
      </c>
      <c r="G237" s="15">
        <v>21916</v>
      </c>
    </row>
    <row r="238" spans="1:7" ht="12.75">
      <c r="A238" s="30" t="str">
        <f>'De la BASE'!A234</f>
        <v>60</v>
      </c>
      <c r="B238" s="30">
        <f>'De la BASE'!B234</f>
        <v>3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0.161232</v>
      </c>
      <c r="F238" s="9">
        <f>IF('De la BASE'!F234&gt;0,'De la BASE'!F234,'De la BASE'!F234+0.001)</f>
        <v>21.944347</v>
      </c>
      <c r="G238" s="15">
        <v>21947</v>
      </c>
    </row>
    <row r="239" spans="1:7" ht="12.75">
      <c r="A239" s="30" t="str">
        <f>'De la BASE'!A235</f>
        <v>60</v>
      </c>
      <c r="B239" s="30">
        <f>'De la BASE'!B235</f>
        <v>3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0.185864</v>
      </c>
      <c r="F239" s="9">
        <f>IF('De la BASE'!F235&gt;0,'De la BASE'!F235,'De la BASE'!F235+0.001)</f>
        <v>20.169563</v>
      </c>
      <c r="G239" s="15">
        <v>21976</v>
      </c>
    </row>
    <row r="240" spans="1:7" ht="12.75">
      <c r="A240" s="30" t="str">
        <f>'De la BASE'!A236</f>
        <v>60</v>
      </c>
      <c r="B240" s="30">
        <f>'De la BASE'!B236</f>
        <v>3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0.357432</v>
      </c>
      <c r="F240" s="9">
        <f>IF('De la BASE'!F236&gt;0,'De la BASE'!F236,'De la BASE'!F236+0.001)</f>
        <v>18.987732</v>
      </c>
      <c r="G240" s="15">
        <v>22007</v>
      </c>
    </row>
    <row r="241" spans="1:7" ht="12.75">
      <c r="A241" s="30" t="str">
        <f>'De la BASE'!A237</f>
        <v>60</v>
      </c>
      <c r="B241" s="30">
        <f>'De la BASE'!B237</f>
        <v>3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0.29412</v>
      </c>
      <c r="F241" s="9">
        <f>IF('De la BASE'!F237&gt;0,'De la BASE'!F237,'De la BASE'!F237+0.001)</f>
        <v>20.1267</v>
      </c>
      <c r="G241" s="15">
        <v>22037</v>
      </c>
    </row>
    <row r="242" spans="1:7" ht="12.75">
      <c r="A242" s="30" t="str">
        <f>'De la BASE'!A238</f>
        <v>60</v>
      </c>
      <c r="B242" s="30">
        <f>'De la BASE'!B238</f>
        <v>3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0.31914</v>
      </c>
      <c r="F242" s="9">
        <f>IF('De la BASE'!F238&gt;0,'De la BASE'!F238,'De la BASE'!F238+0.001)</f>
        <v>12.999636</v>
      </c>
      <c r="G242" s="15">
        <v>22068</v>
      </c>
    </row>
    <row r="243" spans="1:7" ht="12.75">
      <c r="A243" s="30" t="str">
        <f>'De la BASE'!A239</f>
        <v>60</v>
      </c>
      <c r="B243" s="30">
        <f>'De la BASE'!B239</f>
        <v>3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0.354556</v>
      </c>
      <c r="F243" s="9">
        <f>IF('De la BASE'!F239&gt;0,'De la BASE'!F239,'De la BASE'!F239+0.001)</f>
        <v>14.301288</v>
      </c>
      <c r="G243" s="15">
        <v>22098</v>
      </c>
    </row>
    <row r="244" spans="1:7" ht="12.75">
      <c r="A244" s="30" t="str">
        <f>'De la BASE'!A240</f>
        <v>60</v>
      </c>
      <c r="B244" s="30">
        <f>'De la BASE'!B240</f>
        <v>3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0.300294</v>
      </c>
      <c r="F244" s="9">
        <f>IF('De la BASE'!F240&gt;0,'De la BASE'!F240,'De la BASE'!F240+0.001)</f>
        <v>12.679578</v>
      </c>
      <c r="G244" s="15">
        <v>22129</v>
      </c>
    </row>
    <row r="245" spans="1:7" ht="12.75">
      <c r="A245" s="30" t="str">
        <f>'De la BASE'!A241</f>
        <v>60</v>
      </c>
      <c r="B245" s="30">
        <f>'De la BASE'!B241</f>
        <v>3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0.222912</v>
      </c>
      <c r="F245" s="9">
        <f>IF('De la BASE'!F241&gt;0,'De la BASE'!F241,'De la BASE'!F241+0.001)</f>
        <v>15.322878</v>
      </c>
      <c r="G245" s="15">
        <v>22160</v>
      </c>
    </row>
    <row r="246" spans="1:7" ht="12.75">
      <c r="A246" s="30" t="str">
        <f>'De la BASE'!A242</f>
        <v>60</v>
      </c>
      <c r="B246" s="30">
        <f>'De la BASE'!B242</f>
        <v>3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0.110425</v>
      </c>
      <c r="F246" s="9">
        <f>IF('De la BASE'!F242&gt;0,'De la BASE'!F242,'De la BASE'!F242+0.001)</f>
        <v>29.903090000000002</v>
      </c>
      <c r="G246" s="15">
        <v>22190</v>
      </c>
    </row>
    <row r="247" spans="1:7" ht="12.75">
      <c r="A247" s="30" t="str">
        <f>'De la BASE'!A243</f>
        <v>60</v>
      </c>
      <c r="B247" s="30">
        <f>'De la BASE'!B243</f>
        <v>3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0.175602</v>
      </c>
      <c r="F247" s="9">
        <f>IF('De la BASE'!F243&gt;0,'De la BASE'!F243,'De la BASE'!F243+0.001)</f>
        <v>29.154678</v>
      </c>
      <c r="G247" s="15">
        <v>22221</v>
      </c>
    </row>
    <row r="248" spans="1:7" ht="12.75">
      <c r="A248" s="30" t="str">
        <f>'De la BASE'!A244</f>
        <v>60</v>
      </c>
      <c r="B248" s="30">
        <f>'De la BASE'!B244</f>
        <v>3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0.186912</v>
      </c>
      <c r="F248" s="9">
        <f>IF('De la BASE'!F244&gt;0,'De la BASE'!F244,'De la BASE'!F244+0.001)</f>
        <v>19.666944</v>
      </c>
      <c r="G248" s="15">
        <v>22251</v>
      </c>
    </row>
    <row r="249" spans="1:7" ht="12.75">
      <c r="A249" s="30" t="str">
        <f>'De la BASE'!A245</f>
        <v>60</v>
      </c>
      <c r="B249" s="30">
        <f>'De la BASE'!B245</f>
        <v>3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0.16492</v>
      </c>
      <c r="F249" s="9">
        <f>IF('De la BASE'!F245&gt;0,'De la BASE'!F245,'De la BASE'!F245+0.001)</f>
        <v>17.125175</v>
      </c>
      <c r="G249" s="15">
        <v>22282</v>
      </c>
    </row>
    <row r="250" spans="1:7" ht="12.75">
      <c r="A250" s="30" t="str">
        <f>'De la BASE'!A246</f>
        <v>60</v>
      </c>
      <c r="B250" s="30">
        <f>'De la BASE'!B246</f>
        <v>3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0.255937</v>
      </c>
      <c r="F250" s="9">
        <f>IF('De la BASE'!F246&gt;0,'De la BASE'!F246,'De la BASE'!F246+0.001)</f>
        <v>30.992522</v>
      </c>
      <c r="G250" s="15">
        <v>22313</v>
      </c>
    </row>
    <row r="251" spans="1:7" ht="12.75">
      <c r="A251" s="30" t="str">
        <f>'De la BASE'!A247</f>
        <v>60</v>
      </c>
      <c r="B251" s="30">
        <f>'De la BASE'!B247</f>
        <v>3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0.370151</v>
      </c>
      <c r="F251" s="9">
        <f>IF('De la BASE'!F247&gt;0,'De la BASE'!F247,'De la BASE'!F247+0.001)</f>
        <v>23.182266</v>
      </c>
      <c r="G251" s="15">
        <v>22341</v>
      </c>
    </row>
    <row r="252" spans="1:7" ht="12.75">
      <c r="A252" s="30" t="str">
        <f>'De la BASE'!A248</f>
        <v>60</v>
      </c>
      <c r="B252" s="30">
        <f>'De la BASE'!B248</f>
        <v>3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0.1764</v>
      </c>
      <c r="F252" s="9">
        <f>IF('De la BASE'!F248&gt;0,'De la BASE'!F248,'De la BASE'!F248+0.001)</f>
        <v>23.6844</v>
      </c>
      <c r="G252" s="15">
        <v>22372</v>
      </c>
    </row>
    <row r="253" spans="1:7" ht="12.75">
      <c r="A253" s="30" t="str">
        <f>'De la BASE'!A249</f>
        <v>60</v>
      </c>
      <c r="B253" s="30">
        <f>'De la BASE'!B249</f>
        <v>3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0.20136</v>
      </c>
      <c r="F253" s="9">
        <f>IF('De la BASE'!F249&gt;0,'De la BASE'!F249,'De la BASE'!F249+0.001)</f>
        <v>14.550777</v>
      </c>
      <c r="G253" s="15">
        <v>22402</v>
      </c>
    </row>
    <row r="254" spans="1:7" ht="12.75">
      <c r="A254" s="30" t="str">
        <f>'De la BASE'!A250</f>
        <v>60</v>
      </c>
      <c r="B254" s="30">
        <f>'De la BASE'!B250</f>
        <v>3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0.307456</v>
      </c>
      <c r="F254" s="9">
        <f>IF('De la BASE'!F250&gt;0,'De la BASE'!F250,'De la BASE'!F250+0.001)</f>
        <v>13.460808</v>
      </c>
      <c r="G254" s="15">
        <v>22433</v>
      </c>
    </row>
    <row r="255" spans="1:7" ht="12.75">
      <c r="A255" s="30" t="str">
        <f>'De la BASE'!A251</f>
        <v>60</v>
      </c>
      <c r="B255" s="30">
        <f>'De la BASE'!B251</f>
        <v>3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0.225184</v>
      </c>
      <c r="F255" s="9">
        <f>IF('De la BASE'!F251&gt;0,'De la BASE'!F251,'De la BASE'!F251+0.001)</f>
        <v>10.756167999999999</v>
      </c>
      <c r="G255" s="15">
        <v>22463</v>
      </c>
    </row>
    <row r="256" spans="1:7" ht="12.75">
      <c r="A256" s="30" t="str">
        <f>'De la BASE'!A252</f>
        <v>60</v>
      </c>
      <c r="B256" s="30">
        <f>'De la BASE'!B252</f>
        <v>3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0.172638</v>
      </c>
      <c r="F256" s="9">
        <f>IF('De la BASE'!F252&gt;0,'De la BASE'!F252,'De la BASE'!F252+0.001)</f>
        <v>6.8931</v>
      </c>
      <c r="G256" s="15">
        <v>22494</v>
      </c>
    </row>
    <row r="257" spans="1:7" ht="12.75">
      <c r="A257" s="30" t="str">
        <f>'De la BASE'!A253</f>
        <v>60</v>
      </c>
      <c r="B257" s="30">
        <f>'De la BASE'!B253</f>
        <v>3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0.086594</v>
      </c>
      <c r="F257" s="9">
        <f>IF('De la BASE'!F253&gt;0,'De la BASE'!F253,'De la BASE'!F253+0.001)</f>
        <v>10.430098000000001</v>
      </c>
      <c r="G257" s="15">
        <v>22525</v>
      </c>
    </row>
    <row r="258" spans="1:7" ht="12.75">
      <c r="A258" s="30" t="str">
        <f>'De la BASE'!A254</f>
        <v>60</v>
      </c>
      <c r="B258" s="30">
        <f>'De la BASE'!B254</f>
        <v>3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0.153895</v>
      </c>
      <c r="F258" s="9">
        <f>IF('De la BASE'!F254&gt;0,'De la BASE'!F254,'De la BASE'!F254+0.001)</f>
        <v>29.596207</v>
      </c>
      <c r="G258" s="15">
        <v>22555</v>
      </c>
    </row>
    <row r="259" spans="1:7" ht="12.75">
      <c r="A259" s="30" t="str">
        <f>'De la BASE'!A255</f>
        <v>60</v>
      </c>
      <c r="B259" s="30">
        <f>'De la BASE'!B255</f>
        <v>3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0.184348</v>
      </c>
      <c r="F259" s="9">
        <f>IF('De la BASE'!F255&gt;0,'De la BASE'!F255,'De la BASE'!F255+0.001)</f>
        <v>31.377114</v>
      </c>
      <c r="G259" s="15">
        <v>22586</v>
      </c>
    </row>
    <row r="260" spans="1:7" ht="12.75">
      <c r="A260" s="30" t="str">
        <f>'De la BASE'!A256</f>
        <v>60</v>
      </c>
      <c r="B260" s="30">
        <f>'De la BASE'!B256</f>
        <v>3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0.212032</v>
      </c>
      <c r="F260" s="9">
        <f>IF('De la BASE'!F256&gt;0,'De la BASE'!F256,'De la BASE'!F256+0.001)</f>
        <v>17.187844</v>
      </c>
      <c r="G260" s="15">
        <v>22616</v>
      </c>
    </row>
    <row r="261" spans="1:7" ht="12.75">
      <c r="A261" s="30" t="str">
        <f>'De la BASE'!A257</f>
        <v>60</v>
      </c>
      <c r="B261" s="30">
        <f>'De la BASE'!B257</f>
        <v>3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0.183736</v>
      </c>
      <c r="F261" s="9">
        <f>IF('De la BASE'!F257&gt;0,'De la BASE'!F257,'De la BASE'!F257+0.001)</f>
        <v>15.017716</v>
      </c>
      <c r="G261" s="15">
        <v>22647</v>
      </c>
    </row>
    <row r="262" spans="1:7" ht="12.75">
      <c r="A262" s="30" t="str">
        <f>'De la BASE'!A258</f>
        <v>60</v>
      </c>
      <c r="B262" s="30">
        <f>'De la BASE'!B258</f>
        <v>3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0.2173</v>
      </c>
      <c r="F262" s="9">
        <f>IF('De la BASE'!F258&gt;0,'De la BASE'!F258,'De la BASE'!F258+0.001)</f>
        <v>12.46605</v>
      </c>
      <c r="G262" s="15">
        <v>22678</v>
      </c>
    </row>
    <row r="263" spans="1:7" ht="12.75">
      <c r="A263" s="30" t="str">
        <f>'De la BASE'!A259</f>
        <v>60</v>
      </c>
      <c r="B263" s="30">
        <f>'De la BASE'!B259</f>
        <v>3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0.178128</v>
      </c>
      <c r="F263" s="9">
        <f>IF('De la BASE'!F259&gt;0,'De la BASE'!F259,'De la BASE'!F259+0.001)</f>
        <v>21.657396000000002</v>
      </c>
      <c r="G263" s="15">
        <v>22706</v>
      </c>
    </row>
    <row r="264" spans="1:7" ht="12.75">
      <c r="A264" s="30" t="str">
        <f>'De la BASE'!A260</f>
        <v>60</v>
      </c>
      <c r="B264" s="30">
        <f>'De la BASE'!B260</f>
        <v>3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0.260352</v>
      </c>
      <c r="F264" s="9">
        <f>IF('De la BASE'!F260&gt;0,'De la BASE'!F260,'De la BASE'!F260+0.001)</f>
        <v>20.940255999999998</v>
      </c>
      <c r="G264" s="15">
        <v>22737</v>
      </c>
    </row>
    <row r="265" spans="1:7" ht="12.75">
      <c r="A265" s="30" t="str">
        <f>'De la BASE'!A261</f>
        <v>60</v>
      </c>
      <c r="B265" s="30">
        <f>'De la BASE'!B261</f>
        <v>3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0.316017</v>
      </c>
      <c r="F265" s="9">
        <f>IF('De la BASE'!F261&gt;0,'De la BASE'!F261,'De la BASE'!F261+0.001)</f>
        <v>15.447822</v>
      </c>
      <c r="G265" s="15">
        <v>22767</v>
      </c>
    </row>
    <row r="266" spans="1:7" ht="12.75">
      <c r="A266" s="30" t="str">
        <f>'De la BASE'!A262</f>
        <v>60</v>
      </c>
      <c r="B266" s="30">
        <f>'De la BASE'!B262</f>
        <v>3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0.251163</v>
      </c>
      <c r="F266" s="9">
        <f>IF('De la BASE'!F262&gt;0,'De la BASE'!F262,'De la BASE'!F262+0.001)</f>
        <v>10.595574000000001</v>
      </c>
      <c r="G266" s="15">
        <v>22798</v>
      </c>
    </row>
    <row r="267" spans="1:7" ht="12.75">
      <c r="A267" s="30" t="str">
        <f>'De la BASE'!A263</f>
        <v>60</v>
      </c>
      <c r="B267" s="30">
        <f>'De la BASE'!B263</f>
        <v>3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0.187827</v>
      </c>
      <c r="F267" s="9">
        <f>IF('De la BASE'!F263&gt;0,'De la BASE'!F263,'De la BASE'!F263+0.001)</f>
        <v>7.528161000000001</v>
      </c>
      <c r="G267" s="15">
        <v>22828</v>
      </c>
    </row>
    <row r="268" spans="1:7" ht="12.75">
      <c r="A268" s="30" t="str">
        <f>'De la BASE'!A264</f>
        <v>60</v>
      </c>
      <c r="B268" s="30">
        <f>'De la BASE'!B264</f>
        <v>3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0.17178</v>
      </c>
      <c r="F268" s="9">
        <f>IF('De la BASE'!F264&gt;0,'De la BASE'!F264,'De la BASE'!F264+0.001)</f>
        <v>6.769359</v>
      </c>
      <c r="G268" s="15">
        <v>22859</v>
      </c>
    </row>
    <row r="269" spans="1:7" ht="12.75">
      <c r="A269" s="30" t="str">
        <f>'De la BASE'!A265</f>
        <v>60</v>
      </c>
      <c r="B269" s="30">
        <f>'De la BASE'!B265</f>
        <v>3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0.152677</v>
      </c>
      <c r="F269" s="9">
        <f>IF('De la BASE'!F265&gt;0,'De la BASE'!F265,'De la BASE'!F265+0.001)</f>
        <v>7.329778999999999</v>
      </c>
      <c r="G269" s="15">
        <v>22890</v>
      </c>
    </row>
    <row r="270" spans="1:7" ht="12.75">
      <c r="A270" s="30" t="str">
        <f>'De la BASE'!A266</f>
        <v>60</v>
      </c>
      <c r="B270" s="30">
        <f>'De la BASE'!B266</f>
        <v>3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0.139332</v>
      </c>
      <c r="F270" s="9">
        <f>IF('De la BASE'!F266&gt;0,'De la BASE'!F266,'De la BASE'!F266+0.001)</f>
        <v>8.0594</v>
      </c>
      <c r="G270" s="15">
        <v>22920</v>
      </c>
    </row>
    <row r="271" spans="1:7" ht="12.75">
      <c r="A271" s="30" t="str">
        <f>'De la BASE'!A267</f>
        <v>60</v>
      </c>
      <c r="B271" s="30">
        <f>'De la BASE'!B267</f>
        <v>3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0.08073</v>
      </c>
      <c r="F271" s="9">
        <f>IF('De la BASE'!F267&gt;0,'De la BASE'!F267,'De la BASE'!F267+0.001)</f>
        <v>11.811150000000001</v>
      </c>
      <c r="G271" s="15">
        <v>22951</v>
      </c>
    </row>
    <row r="272" spans="1:7" ht="12.75">
      <c r="A272" s="30" t="str">
        <f>'De la BASE'!A268</f>
        <v>60</v>
      </c>
      <c r="B272" s="30">
        <f>'De la BASE'!B268</f>
        <v>3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0.192868</v>
      </c>
      <c r="F272" s="9">
        <f>IF('De la BASE'!F268&gt;0,'De la BASE'!F268,'De la BASE'!F268+0.001)</f>
        <v>21.779248</v>
      </c>
      <c r="G272" s="15">
        <v>22981</v>
      </c>
    </row>
    <row r="273" spans="1:7" ht="12.75">
      <c r="A273" s="30" t="str">
        <f>'De la BASE'!A269</f>
        <v>60</v>
      </c>
      <c r="B273" s="30">
        <f>'De la BASE'!B269</f>
        <v>3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0.160626</v>
      </c>
      <c r="F273" s="9">
        <f>IF('De la BASE'!F269&gt;0,'De la BASE'!F269,'De la BASE'!F269+0.001)</f>
        <v>14.490155999999999</v>
      </c>
      <c r="G273" s="15">
        <v>23012</v>
      </c>
    </row>
    <row r="274" spans="1:7" ht="12.75">
      <c r="A274" s="30" t="str">
        <f>'De la BASE'!A270</f>
        <v>60</v>
      </c>
      <c r="B274" s="30">
        <f>'De la BASE'!B270</f>
        <v>3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0.086944</v>
      </c>
      <c r="F274" s="9">
        <f>IF('De la BASE'!F270&gt;0,'De la BASE'!F270,'De la BASE'!F270+0.001)</f>
        <v>10.592120000000001</v>
      </c>
      <c r="G274" s="15">
        <v>23043</v>
      </c>
    </row>
    <row r="275" spans="1:7" ht="12.75">
      <c r="A275" s="30" t="str">
        <f>'De la BASE'!A271</f>
        <v>60</v>
      </c>
      <c r="B275" s="30">
        <f>'De la BASE'!B271</f>
        <v>3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0.185175</v>
      </c>
      <c r="F275" s="9">
        <f>IF('De la BASE'!F271&gt;0,'De la BASE'!F271,'De la BASE'!F271+0.001)</f>
        <v>24.060405</v>
      </c>
      <c r="G275" s="15">
        <v>23071</v>
      </c>
    </row>
    <row r="276" spans="1:7" ht="12.75">
      <c r="A276" s="30" t="str">
        <f>'De la BASE'!A272</f>
        <v>60</v>
      </c>
      <c r="B276" s="30">
        <f>'De la BASE'!B272</f>
        <v>3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0.223737</v>
      </c>
      <c r="F276" s="9">
        <f>IF('De la BASE'!F272&gt;0,'De la BASE'!F272,'De la BASE'!F272+0.001)</f>
        <v>26.308839</v>
      </c>
      <c r="G276" s="15">
        <v>23102</v>
      </c>
    </row>
    <row r="277" spans="1:7" ht="12.75">
      <c r="A277" s="30" t="str">
        <f>'De la BASE'!A273</f>
        <v>60</v>
      </c>
      <c r="B277" s="30">
        <f>'De la BASE'!B273</f>
        <v>3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0.42972</v>
      </c>
      <c r="F277" s="9">
        <f>IF('De la BASE'!F273&gt;0,'De la BASE'!F273,'De la BASE'!F273+0.001)</f>
        <v>19.867388000000002</v>
      </c>
      <c r="G277" s="15">
        <v>23132</v>
      </c>
    </row>
    <row r="278" spans="1:7" ht="12.75">
      <c r="A278" s="30" t="str">
        <f>'De la BASE'!A274</f>
        <v>60</v>
      </c>
      <c r="B278" s="30">
        <f>'De la BASE'!B274</f>
        <v>3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0.20336</v>
      </c>
      <c r="F278" s="9">
        <f>IF('De la BASE'!F274&gt;0,'De la BASE'!F274,'De la BASE'!F274+0.001)</f>
        <v>14.397888</v>
      </c>
      <c r="G278" s="15">
        <v>23163</v>
      </c>
    </row>
    <row r="279" spans="1:7" ht="12.75">
      <c r="A279" s="30" t="str">
        <f>'De la BASE'!A275</f>
        <v>60</v>
      </c>
      <c r="B279" s="30">
        <f>'De la BASE'!B275</f>
        <v>3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0.204469</v>
      </c>
      <c r="F279" s="9">
        <f>IF('De la BASE'!F275&gt;0,'De la BASE'!F275,'De la BASE'!F275+0.001)</f>
        <v>8.150811000000001</v>
      </c>
      <c r="G279" s="15">
        <v>23193</v>
      </c>
    </row>
    <row r="280" spans="1:7" ht="12.75">
      <c r="A280" s="30" t="str">
        <f>'De la BASE'!A276</f>
        <v>60</v>
      </c>
      <c r="B280" s="30">
        <f>'De la BASE'!B276</f>
        <v>3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0.21684</v>
      </c>
      <c r="F280" s="9">
        <f>IF('De la BASE'!F276&gt;0,'De la BASE'!F276,'De la BASE'!F276+0.001)</f>
        <v>8.66268</v>
      </c>
      <c r="G280" s="15">
        <v>23224</v>
      </c>
    </row>
    <row r="281" spans="1:7" ht="12.75">
      <c r="A281" s="30" t="str">
        <f>'De la BASE'!A277</f>
        <v>60</v>
      </c>
      <c r="B281" s="30">
        <f>'De la BASE'!B277</f>
        <v>3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0.261832</v>
      </c>
      <c r="F281" s="9">
        <f>IF('De la BASE'!F277&gt;0,'De la BASE'!F277,'De la BASE'!F277+0.001)</f>
        <v>19.782546</v>
      </c>
      <c r="G281" s="15">
        <v>23255</v>
      </c>
    </row>
    <row r="282" spans="1:7" ht="12.75">
      <c r="A282" s="30" t="str">
        <f>'De la BASE'!A278</f>
        <v>60</v>
      </c>
      <c r="B282" s="30">
        <f>'De la BASE'!B278</f>
        <v>3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0.153153</v>
      </c>
      <c r="F282" s="9">
        <f>IF('De la BASE'!F278&gt;0,'De la BASE'!F278,'De la BASE'!F278+0.001)</f>
        <v>9.206197</v>
      </c>
      <c r="G282" s="15">
        <v>23285</v>
      </c>
    </row>
    <row r="283" spans="1:7" ht="12.75">
      <c r="A283" s="30" t="str">
        <f>'De la BASE'!A279</f>
        <v>60</v>
      </c>
      <c r="B283" s="30">
        <f>'De la BASE'!B279</f>
        <v>3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0.123032</v>
      </c>
      <c r="F283" s="9">
        <f>IF('De la BASE'!F279&gt;0,'De la BASE'!F279,'De la BASE'!F279+0.001)</f>
        <v>26.733096</v>
      </c>
      <c r="G283" s="15">
        <v>23316</v>
      </c>
    </row>
    <row r="284" spans="1:7" ht="12.75">
      <c r="A284" s="30" t="str">
        <f>'De la BASE'!A280</f>
        <v>60</v>
      </c>
      <c r="B284" s="30">
        <f>'De la BASE'!B280</f>
        <v>3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0.177768</v>
      </c>
      <c r="F284" s="9">
        <f>IF('De la BASE'!F280&gt;0,'De la BASE'!F280,'De la BASE'!F280+0.001)</f>
        <v>14.488092</v>
      </c>
      <c r="G284" s="15">
        <v>23346</v>
      </c>
    </row>
    <row r="285" spans="1:7" ht="12.75">
      <c r="A285" s="30" t="str">
        <f>'De la BASE'!A281</f>
        <v>60</v>
      </c>
      <c r="B285" s="30">
        <f>'De la BASE'!B281</f>
        <v>3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0.186024</v>
      </c>
      <c r="F285" s="9">
        <f>IF('De la BASE'!F281&gt;0,'De la BASE'!F281,'De la BASE'!F281+0.001)</f>
        <v>10.589214</v>
      </c>
      <c r="G285" s="15">
        <v>23377</v>
      </c>
    </row>
    <row r="286" spans="1:7" ht="12.75">
      <c r="A286" s="30" t="str">
        <f>'De la BASE'!A282</f>
        <v>60</v>
      </c>
      <c r="B286" s="30">
        <f>'De la BASE'!B282</f>
        <v>3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0.09176</v>
      </c>
      <c r="F286" s="9">
        <f>IF('De la BASE'!F282&gt;0,'De la BASE'!F282,'De la BASE'!F282+0.001)</f>
        <v>15.69096</v>
      </c>
      <c r="G286" s="15">
        <v>23408</v>
      </c>
    </row>
    <row r="287" spans="1:7" ht="12.75">
      <c r="A287" s="30" t="str">
        <f>'De la BASE'!A283</f>
        <v>60</v>
      </c>
      <c r="B287" s="30">
        <f>'De la BASE'!B283</f>
        <v>3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0.224773</v>
      </c>
      <c r="F287" s="9">
        <f>IF('De la BASE'!F283&gt;0,'De la BASE'!F283,'De la BASE'!F283+0.001)</f>
        <v>23.372151000000002</v>
      </c>
      <c r="G287" s="15">
        <v>23437</v>
      </c>
    </row>
    <row r="288" spans="1:7" ht="12.75">
      <c r="A288" s="30" t="str">
        <f>'De la BASE'!A284</f>
        <v>60</v>
      </c>
      <c r="B288" s="30">
        <f>'De la BASE'!B284</f>
        <v>3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0.354947</v>
      </c>
      <c r="F288" s="9">
        <f>IF('De la BASE'!F284&gt;0,'De la BASE'!F284,'De la BASE'!F284+0.001)</f>
        <v>25.861708</v>
      </c>
      <c r="G288" s="15">
        <v>23468</v>
      </c>
    </row>
    <row r="289" spans="1:7" ht="12.75">
      <c r="A289" s="30" t="str">
        <f>'De la BASE'!A285</f>
        <v>60</v>
      </c>
      <c r="B289" s="30">
        <f>'De la BASE'!B285</f>
        <v>3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0.34906</v>
      </c>
      <c r="F289" s="9">
        <f>IF('De la BASE'!F285&gt;0,'De la BASE'!F285,'De la BASE'!F285+0.001)</f>
        <v>14.93076</v>
      </c>
      <c r="G289" s="15">
        <v>23498</v>
      </c>
    </row>
    <row r="290" spans="1:7" ht="12.75">
      <c r="A290" s="30" t="str">
        <f>'De la BASE'!A286</f>
        <v>60</v>
      </c>
      <c r="B290" s="30">
        <f>'De la BASE'!B286</f>
        <v>3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0.207576</v>
      </c>
      <c r="F290" s="9">
        <f>IF('De la BASE'!F286&gt;0,'De la BASE'!F286,'De la BASE'!F286+0.001)</f>
        <v>13.474584</v>
      </c>
      <c r="G290" s="15">
        <v>23529</v>
      </c>
    </row>
    <row r="291" spans="1:7" ht="12.75">
      <c r="A291" s="30" t="str">
        <f>'De la BASE'!A287</f>
        <v>60</v>
      </c>
      <c r="B291" s="30">
        <f>'De la BASE'!B287</f>
        <v>3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0.18904</v>
      </c>
      <c r="F291" s="9">
        <f>IF('De la BASE'!F287&gt;0,'De la BASE'!F287,'De la BASE'!F287+0.001)</f>
        <v>7.493600000000001</v>
      </c>
      <c r="G291" s="15">
        <v>23559</v>
      </c>
    </row>
    <row r="292" spans="1:7" ht="12.75">
      <c r="A292" s="30" t="str">
        <f>'De la BASE'!A288</f>
        <v>60</v>
      </c>
      <c r="B292" s="30">
        <f>'De la BASE'!B288</f>
        <v>3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0.166014</v>
      </c>
      <c r="F292" s="9">
        <f>IF('De la BASE'!F288&gt;0,'De la BASE'!F288,'De la BASE'!F288+0.001)</f>
        <v>6.686273999999999</v>
      </c>
      <c r="G292" s="15">
        <v>23590</v>
      </c>
    </row>
    <row r="293" spans="1:7" ht="12.75">
      <c r="A293" s="30" t="str">
        <f>'De la BASE'!A289</f>
        <v>60</v>
      </c>
      <c r="B293" s="30">
        <f>'De la BASE'!B289</f>
        <v>3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0.15128</v>
      </c>
      <c r="F293" s="9">
        <f>IF('De la BASE'!F289&gt;0,'De la BASE'!F289,'De la BASE'!F289+0.001)</f>
        <v>7.1614</v>
      </c>
      <c r="G293" s="15">
        <v>23621</v>
      </c>
    </row>
    <row r="294" spans="1:7" ht="12.75">
      <c r="A294" s="30" t="str">
        <f>'De la BASE'!A290</f>
        <v>60</v>
      </c>
      <c r="B294" s="30">
        <f>'De la BASE'!B290</f>
        <v>3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0.05032</v>
      </c>
      <c r="F294" s="9">
        <f>IF('De la BASE'!F290&gt;0,'De la BASE'!F290,'De la BASE'!F290+0.001)</f>
        <v>9.48464</v>
      </c>
      <c r="G294" s="15">
        <v>23651</v>
      </c>
    </row>
    <row r="295" spans="1:7" ht="12.75">
      <c r="A295" s="30" t="str">
        <f>'De la BASE'!A291</f>
        <v>60</v>
      </c>
      <c r="B295" s="30">
        <f>'De la BASE'!B291</f>
        <v>3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0.093784</v>
      </c>
      <c r="F295" s="9">
        <f>IF('De la BASE'!F291&gt;0,'De la BASE'!F291,'De la BASE'!F291+0.001)</f>
        <v>8.276437999999999</v>
      </c>
      <c r="G295" s="15">
        <v>23682</v>
      </c>
    </row>
    <row r="296" spans="1:7" ht="12.75">
      <c r="A296" s="30" t="str">
        <f>'De la BASE'!A292</f>
        <v>60</v>
      </c>
      <c r="B296" s="30">
        <f>'De la BASE'!B292</f>
        <v>3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0.111069</v>
      </c>
      <c r="F296" s="9">
        <f>IF('De la BASE'!F292&gt;0,'De la BASE'!F292,'De la BASE'!F292+0.001)</f>
        <v>12.002504</v>
      </c>
      <c r="G296" s="15">
        <v>23712</v>
      </c>
    </row>
    <row r="297" spans="1:7" ht="12.75">
      <c r="A297" s="30" t="str">
        <f>'De la BASE'!A293</f>
        <v>60</v>
      </c>
      <c r="B297" s="30">
        <f>'De la BASE'!B293</f>
        <v>3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0.163917</v>
      </c>
      <c r="F297" s="9">
        <f>IF('De la BASE'!F293&gt;0,'De la BASE'!F293,'De la BASE'!F293+0.001)</f>
        <v>24.869151</v>
      </c>
      <c r="G297" s="15">
        <v>23743</v>
      </c>
    </row>
    <row r="298" spans="1:7" ht="12.75">
      <c r="A298" s="30" t="str">
        <f>'De la BASE'!A294</f>
        <v>60</v>
      </c>
      <c r="B298" s="30">
        <f>'De la BASE'!B294</f>
        <v>3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0.231495</v>
      </c>
      <c r="F298" s="9">
        <f>IF('De la BASE'!F294&gt;0,'De la BASE'!F294,'De la BASE'!F294+0.001)</f>
        <v>17.617105000000002</v>
      </c>
      <c r="G298" s="15">
        <v>23774</v>
      </c>
    </row>
    <row r="299" spans="1:7" ht="12.75">
      <c r="A299" s="30" t="str">
        <f>'De la BASE'!A295</f>
        <v>60</v>
      </c>
      <c r="B299" s="30">
        <f>'De la BASE'!B295</f>
        <v>3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0.384111</v>
      </c>
      <c r="F299" s="9">
        <f>IF('De la BASE'!F295&gt;0,'De la BASE'!F295,'De la BASE'!F295+0.001)</f>
        <v>42.847974</v>
      </c>
      <c r="G299" s="15">
        <v>23802</v>
      </c>
    </row>
    <row r="300" spans="1:7" ht="12.75">
      <c r="A300" s="30" t="str">
        <f>'De la BASE'!A296</f>
        <v>60</v>
      </c>
      <c r="B300" s="30">
        <f>'De la BASE'!B296</f>
        <v>3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0.29694</v>
      </c>
      <c r="F300" s="9">
        <f>IF('De la BASE'!F296&gt;0,'De la BASE'!F296,'De la BASE'!F296+0.001)</f>
        <v>16.38168</v>
      </c>
      <c r="G300" s="15">
        <v>23833</v>
      </c>
    </row>
    <row r="301" spans="1:7" ht="12.75">
      <c r="A301" s="30" t="str">
        <f>'De la BASE'!A297</f>
        <v>60</v>
      </c>
      <c r="B301" s="30">
        <f>'De la BASE'!B297</f>
        <v>3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0.222035</v>
      </c>
      <c r="F301" s="9">
        <f>IF('De la BASE'!F297&gt;0,'De la BASE'!F297,'De la BASE'!F297+0.001)</f>
        <v>10.0191</v>
      </c>
      <c r="G301" s="15">
        <v>23863</v>
      </c>
    </row>
    <row r="302" spans="1:7" ht="12.75">
      <c r="A302" s="30" t="str">
        <f>'De la BASE'!A298</f>
        <v>60</v>
      </c>
      <c r="B302" s="30">
        <f>'De la BASE'!B298</f>
        <v>3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0.145901</v>
      </c>
      <c r="F302" s="9">
        <f>IF('De la BASE'!F298&gt;0,'De la BASE'!F298,'De la BASE'!F298+0.001)</f>
        <v>6.079574</v>
      </c>
      <c r="G302" s="15">
        <v>23894</v>
      </c>
    </row>
    <row r="303" spans="1:7" ht="12.75">
      <c r="A303" s="30" t="str">
        <f>'De la BASE'!A299</f>
        <v>60</v>
      </c>
      <c r="B303" s="30">
        <f>'De la BASE'!B299</f>
        <v>3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0.12264</v>
      </c>
      <c r="F303" s="9">
        <f>IF('De la BASE'!F299&gt;0,'De la BASE'!F299,'De la BASE'!F299+0.001)</f>
        <v>4.847784</v>
      </c>
      <c r="G303" s="15">
        <v>23924</v>
      </c>
    </row>
    <row r="304" spans="1:7" ht="12.75">
      <c r="A304" s="30" t="str">
        <f>'De la BASE'!A300</f>
        <v>60</v>
      </c>
      <c r="B304" s="30">
        <f>'De la BASE'!B300</f>
        <v>3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0.11732</v>
      </c>
      <c r="F304" s="9">
        <f>IF('De la BASE'!F300&gt;0,'De la BASE'!F300,'De la BASE'!F300+0.001)</f>
        <v>4.653414</v>
      </c>
      <c r="G304" s="15">
        <v>23955</v>
      </c>
    </row>
    <row r="305" spans="1:7" ht="12.75">
      <c r="A305" s="30" t="str">
        <f>'De la BASE'!A301</f>
        <v>60</v>
      </c>
      <c r="B305" s="30">
        <f>'De la BASE'!B301</f>
        <v>3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0.06012</v>
      </c>
      <c r="F305" s="9">
        <f>IF('De la BASE'!F301&gt;0,'De la BASE'!F301,'De la BASE'!F301+0.001)</f>
        <v>6.697368</v>
      </c>
      <c r="G305" s="15">
        <v>23986</v>
      </c>
    </row>
    <row r="306" spans="1:7" ht="12.75">
      <c r="A306" s="30" t="str">
        <f>'De la BASE'!A302</f>
        <v>60</v>
      </c>
      <c r="B306" s="30">
        <f>'De la BASE'!B302</f>
        <v>3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0.050286</v>
      </c>
      <c r="F306" s="9">
        <f>IF('De la BASE'!F302&gt;0,'De la BASE'!F302,'De la BASE'!F302+0.001)</f>
        <v>11.104536</v>
      </c>
      <c r="G306" s="15">
        <v>24016</v>
      </c>
    </row>
    <row r="307" spans="1:7" ht="12.75">
      <c r="A307" s="30" t="str">
        <f>'De la BASE'!A303</f>
        <v>60</v>
      </c>
      <c r="B307" s="30">
        <f>'De la BASE'!B303</f>
        <v>3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0.113152</v>
      </c>
      <c r="F307" s="9">
        <f>IF('De la BASE'!F303&gt;0,'De la BASE'!F303,'De la BASE'!F303+0.001)</f>
        <v>18.65344</v>
      </c>
      <c r="G307" s="15">
        <v>24047</v>
      </c>
    </row>
    <row r="308" spans="1:7" ht="12.75">
      <c r="A308" s="30" t="str">
        <f>'De la BASE'!A304</f>
        <v>60</v>
      </c>
      <c r="B308" s="30">
        <f>'De la BASE'!B304</f>
        <v>3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0.156624</v>
      </c>
      <c r="F308" s="9">
        <f>IF('De la BASE'!F304&gt;0,'De la BASE'!F304,'De la BASE'!F304+0.001)</f>
        <v>15.671436</v>
      </c>
      <c r="G308" s="15">
        <v>24077</v>
      </c>
    </row>
    <row r="309" spans="1:7" ht="12.75">
      <c r="A309" s="30" t="str">
        <f>'De la BASE'!A305</f>
        <v>60</v>
      </c>
      <c r="B309" s="30">
        <f>'De la BASE'!B305</f>
        <v>3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0.30972</v>
      </c>
      <c r="F309" s="9">
        <f>IF('De la BASE'!F305&gt;0,'De la BASE'!F305,'De la BASE'!F305+0.001)</f>
        <v>25.933888</v>
      </c>
      <c r="G309" s="15">
        <v>24108</v>
      </c>
    </row>
    <row r="310" spans="1:7" ht="12.75">
      <c r="A310" s="30" t="str">
        <f>'De la BASE'!A306</f>
        <v>60</v>
      </c>
      <c r="B310" s="30">
        <f>'De la BASE'!B306</f>
        <v>3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0.475776</v>
      </c>
      <c r="F310" s="9">
        <f>IF('De la BASE'!F306&gt;0,'De la BASE'!F306,'De la BASE'!F306+0.001)</f>
        <v>41.303808000000004</v>
      </c>
      <c r="G310" s="15">
        <v>24139</v>
      </c>
    </row>
    <row r="311" spans="1:7" ht="12.75">
      <c r="A311" s="30" t="str">
        <f>'De la BASE'!A307</f>
        <v>60</v>
      </c>
      <c r="B311" s="30">
        <f>'De la BASE'!B307</f>
        <v>3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0.285083</v>
      </c>
      <c r="F311" s="9">
        <f>IF('De la BASE'!F307&gt;0,'De la BASE'!F307,'De la BASE'!F307+0.001)</f>
        <v>16.681764</v>
      </c>
      <c r="G311" s="15">
        <v>24167</v>
      </c>
    </row>
    <row r="312" spans="1:7" ht="12.75">
      <c r="A312" s="30" t="str">
        <f>'De la BASE'!A308</f>
        <v>60</v>
      </c>
      <c r="B312" s="30">
        <f>'De la BASE'!B308</f>
        <v>3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0.307318</v>
      </c>
      <c r="F312" s="9">
        <f>IF('De la BASE'!F308&gt;0,'De la BASE'!F308,'De la BASE'!F308+0.001)</f>
        <v>26.333626000000002</v>
      </c>
      <c r="G312" s="15">
        <v>24198</v>
      </c>
    </row>
    <row r="313" spans="1:7" ht="12.75">
      <c r="A313" s="30" t="str">
        <f>'De la BASE'!A309</f>
        <v>60</v>
      </c>
      <c r="B313" s="30">
        <f>'De la BASE'!B309</f>
        <v>3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0.19021</v>
      </c>
      <c r="F313" s="9">
        <f>IF('De la BASE'!F309&gt;0,'De la BASE'!F309,'De la BASE'!F309+0.001)</f>
        <v>8.958064</v>
      </c>
      <c r="G313" s="15">
        <v>24228</v>
      </c>
    </row>
    <row r="314" spans="1:7" ht="12.75">
      <c r="A314" s="30" t="str">
        <f>'De la BASE'!A310</f>
        <v>60</v>
      </c>
      <c r="B314" s="30">
        <f>'De la BASE'!B310</f>
        <v>3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0.188665</v>
      </c>
      <c r="F314" s="9">
        <f>IF('De la BASE'!F310&gt;0,'De la BASE'!F310,'De la BASE'!F310+0.001)</f>
        <v>11.450215</v>
      </c>
      <c r="G314" s="15">
        <v>24259</v>
      </c>
    </row>
    <row r="315" spans="1:7" ht="12.75">
      <c r="A315" s="30" t="str">
        <f>'De la BASE'!A311</f>
        <v>60</v>
      </c>
      <c r="B315" s="30">
        <f>'De la BASE'!B311</f>
        <v>3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0.143576</v>
      </c>
      <c r="F315" s="9">
        <f>IF('De la BASE'!F311&gt;0,'De la BASE'!F311,'De la BASE'!F311+0.001)</f>
        <v>5.768192</v>
      </c>
      <c r="G315" s="15">
        <v>24289</v>
      </c>
    </row>
    <row r="316" spans="1:7" ht="12.75">
      <c r="A316" s="30" t="str">
        <f>'De la BASE'!A312</f>
        <v>60</v>
      </c>
      <c r="B316" s="30">
        <f>'De la BASE'!B312</f>
        <v>3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0.118289</v>
      </c>
      <c r="F316" s="9">
        <f>IF('De la BASE'!F312&gt;0,'De la BASE'!F312,'De la BASE'!F312+0.001)</f>
        <v>4.709434</v>
      </c>
      <c r="G316" s="15">
        <v>24320</v>
      </c>
    </row>
    <row r="317" spans="1:7" ht="12.75">
      <c r="A317" s="30" t="str">
        <f>'De la BASE'!A313</f>
        <v>60</v>
      </c>
      <c r="B317" s="30">
        <f>'De la BASE'!B313</f>
        <v>3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0.112529</v>
      </c>
      <c r="F317" s="9">
        <f>IF('De la BASE'!F313&gt;0,'De la BASE'!F313,'De la BASE'!F313+0.001)</f>
        <v>4.854209</v>
      </c>
      <c r="G317" s="15">
        <v>24351</v>
      </c>
    </row>
    <row r="318" spans="1:7" ht="12.75">
      <c r="A318" s="30" t="str">
        <f>'De la BASE'!A314</f>
        <v>60</v>
      </c>
      <c r="B318" s="30">
        <f>'De la BASE'!B314</f>
        <v>3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0.068404</v>
      </c>
      <c r="F318" s="9">
        <f>IF('De la BASE'!F314&gt;0,'De la BASE'!F314,'De la BASE'!F314+0.001)</f>
        <v>15.918588</v>
      </c>
      <c r="G318" s="15">
        <v>24381</v>
      </c>
    </row>
    <row r="319" spans="1:7" ht="12.75">
      <c r="A319" s="30" t="str">
        <f>'De la BASE'!A315</f>
        <v>60</v>
      </c>
      <c r="B319" s="30">
        <f>'De la BASE'!B315</f>
        <v>3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0.21771</v>
      </c>
      <c r="F319" s="9">
        <f>IF('De la BASE'!F315&gt;0,'De la BASE'!F315,'De la BASE'!F315+0.001)</f>
        <v>29.071542</v>
      </c>
      <c r="G319" s="15">
        <v>24412</v>
      </c>
    </row>
    <row r="320" spans="1:7" ht="12.75">
      <c r="A320" s="30" t="str">
        <f>'De la BASE'!A316</f>
        <v>60</v>
      </c>
      <c r="B320" s="30">
        <f>'De la BASE'!B316</f>
        <v>3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0.16443</v>
      </c>
      <c r="F320" s="9">
        <f>IF('De la BASE'!F316&gt;0,'De la BASE'!F316,'De la BASE'!F316+0.001)</f>
        <v>20.97396</v>
      </c>
      <c r="G320" s="15">
        <v>24442</v>
      </c>
    </row>
    <row r="321" spans="1:7" ht="12.75">
      <c r="A321" s="30" t="str">
        <f>'De la BASE'!A317</f>
        <v>60</v>
      </c>
      <c r="B321" s="30">
        <f>'De la BASE'!B317</f>
        <v>3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0.105723</v>
      </c>
      <c r="F321" s="9">
        <f>IF('De la BASE'!F317&gt;0,'De la BASE'!F317,'De la BASE'!F317+0.001)</f>
        <v>13.043316</v>
      </c>
      <c r="G321" s="15">
        <v>24473</v>
      </c>
    </row>
    <row r="322" spans="1:7" ht="12.75">
      <c r="A322" s="30" t="str">
        <f>'De la BASE'!A318</f>
        <v>60</v>
      </c>
      <c r="B322" s="30">
        <f>'De la BASE'!B318</f>
        <v>3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0.149226</v>
      </c>
      <c r="F322" s="9">
        <f>IF('De la BASE'!F318&gt;0,'De la BASE'!F318,'De la BASE'!F318+0.001)</f>
        <v>18.030012</v>
      </c>
      <c r="G322" s="15">
        <v>24504</v>
      </c>
    </row>
    <row r="323" spans="1:7" ht="12.75">
      <c r="A323" s="30" t="str">
        <f>'De la BASE'!A319</f>
        <v>60</v>
      </c>
      <c r="B323" s="30">
        <f>'De la BASE'!B319</f>
        <v>3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0.19964</v>
      </c>
      <c r="F323" s="9">
        <f>IF('De la BASE'!F319&gt;0,'De la BASE'!F319,'De la BASE'!F319+0.001)</f>
        <v>19.49066</v>
      </c>
      <c r="G323" s="15">
        <v>24532</v>
      </c>
    </row>
    <row r="324" spans="1:7" ht="12.75">
      <c r="A324" s="30" t="str">
        <f>'De la BASE'!A320</f>
        <v>60</v>
      </c>
      <c r="B324" s="30">
        <f>'De la BASE'!B320</f>
        <v>3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0.19393</v>
      </c>
      <c r="F324" s="9">
        <f>IF('De la BASE'!F320&gt;0,'De la BASE'!F320,'De la BASE'!F320+0.001)</f>
        <v>9.521963</v>
      </c>
      <c r="G324" s="15">
        <v>24563</v>
      </c>
    </row>
    <row r="325" spans="1:7" ht="12.75">
      <c r="A325" s="30" t="str">
        <f>'De la BASE'!A321</f>
        <v>60</v>
      </c>
      <c r="B325" s="30">
        <f>'De la BASE'!B321</f>
        <v>3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0.173808</v>
      </c>
      <c r="F325" s="9">
        <f>IF('De la BASE'!F321&gt;0,'De la BASE'!F321,'De la BASE'!F321+0.001)</f>
        <v>20.938752</v>
      </c>
      <c r="G325" s="15">
        <v>24593</v>
      </c>
    </row>
    <row r="326" spans="1:7" ht="12.75">
      <c r="A326" s="30" t="str">
        <f>'De la BASE'!A322</f>
        <v>60</v>
      </c>
      <c r="B326" s="30">
        <f>'De la BASE'!B322</f>
        <v>3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0.198528</v>
      </c>
      <c r="F326" s="9">
        <f>IF('De la BASE'!F322&gt;0,'De la BASE'!F322,'De la BASE'!F322+0.001)</f>
        <v>8.668538999999999</v>
      </c>
      <c r="G326" s="15">
        <v>24624</v>
      </c>
    </row>
    <row r="327" spans="1:7" ht="12.75">
      <c r="A327" s="30" t="str">
        <f>'De la BASE'!A323</f>
        <v>60</v>
      </c>
      <c r="B327" s="30">
        <f>'De la BASE'!B323</f>
        <v>3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0.15708</v>
      </c>
      <c r="F327" s="9">
        <f>IF('De la BASE'!F323&gt;0,'De la BASE'!F323,'De la BASE'!F323+0.001)</f>
        <v>6.501495</v>
      </c>
      <c r="G327" s="15">
        <v>24654</v>
      </c>
    </row>
    <row r="328" spans="1:7" ht="12.75">
      <c r="A328" s="30" t="str">
        <f>'De la BASE'!A324</f>
        <v>60</v>
      </c>
      <c r="B328" s="30">
        <f>'De la BASE'!B324</f>
        <v>3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0.141174</v>
      </c>
      <c r="F328" s="9">
        <f>IF('De la BASE'!F324&gt;0,'De la BASE'!F324,'De la BASE'!F324+0.001)</f>
        <v>5.718570000000001</v>
      </c>
      <c r="G328" s="15">
        <v>24685</v>
      </c>
    </row>
    <row r="329" spans="1:7" ht="12.75">
      <c r="A329" s="30" t="str">
        <f>'De la BASE'!A325</f>
        <v>60</v>
      </c>
      <c r="B329" s="30">
        <f>'De la BASE'!B325</f>
        <v>3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0.141824</v>
      </c>
      <c r="F329" s="9">
        <f>IF('De la BASE'!F325&gt;0,'De la BASE'!F325,'De la BASE'!F325+0.001)</f>
        <v>6.440804</v>
      </c>
      <c r="G329" s="15">
        <v>24716</v>
      </c>
    </row>
    <row r="330" spans="1:7" ht="12.75">
      <c r="A330" s="30" t="str">
        <f>'De la BASE'!A326</f>
        <v>60</v>
      </c>
      <c r="B330" s="30">
        <f>'De la BASE'!B326</f>
        <v>3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0.084168</v>
      </c>
      <c r="F330" s="9">
        <f>IF('De la BASE'!F326&gt;0,'De la BASE'!F326,'De la BASE'!F326+0.001)</f>
        <v>7.501473</v>
      </c>
      <c r="G330" s="15">
        <v>24746</v>
      </c>
    </row>
    <row r="331" spans="1:7" ht="12.75">
      <c r="A331" s="30" t="str">
        <f>'De la BASE'!A327</f>
        <v>60</v>
      </c>
      <c r="B331" s="30">
        <f>'De la BASE'!B327</f>
        <v>3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0.064098</v>
      </c>
      <c r="F331" s="9">
        <f>IF('De la BASE'!F327&gt;0,'De la BASE'!F327,'De la BASE'!F327+0.001)</f>
        <v>14.761531999999999</v>
      </c>
      <c r="G331" s="15">
        <v>24777</v>
      </c>
    </row>
    <row r="332" spans="1:7" ht="12.75">
      <c r="A332" s="30" t="str">
        <f>'De la BASE'!A328</f>
        <v>60</v>
      </c>
      <c r="B332" s="30">
        <f>'De la BASE'!B328</f>
        <v>3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0.18669</v>
      </c>
      <c r="F332" s="9">
        <f>IF('De la BASE'!F328&gt;0,'De la BASE'!F328,'De la BASE'!F328+0.001)</f>
        <v>23.667720000000003</v>
      </c>
      <c r="G332" s="15">
        <v>24807</v>
      </c>
    </row>
    <row r="333" spans="1:7" ht="12.75">
      <c r="A333" s="30" t="str">
        <f>'De la BASE'!A329</f>
        <v>60</v>
      </c>
      <c r="B333" s="30">
        <f>'De la BASE'!B329</f>
        <v>3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0.21098</v>
      </c>
      <c r="F333" s="9">
        <f>IF('De la BASE'!F329&gt;0,'De la BASE'!F329,'De la BASE'!F329+0.001)</f>
        <v>23.296028</v>
      </c>
      <c r="G333" s="15">
        <v>24838</v>
      </c>
    </row>
    <row r="334" spans="1:7" ht="12.75">
      <c r="A334" s="30" t="str">
        <f>'De la BASE'!A330</f>
        <v>60</v>
      </c>
      <c r="B334" s="30">
        <f>'De la BASE'!B330</f>
        <v>3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0.2673</v>
      </c>
      <c r="F334" s="9">
        <f>IF('De la BASE'!F330&gt;0,'De la BASE'!F330,'De la BASE'!F330+0.001)</f>
        <v>24.91722</v>
      </c>
      <c r="G334" s="15">
        <v>24869</v>
      </c>
    </row>
    <row r="335" spans="1:7" ht="12.75">
      <c r="A335" s="30" t="str">
        <f>'De la BASE'!A331</f>
        <v>60</v>
      </c>
      <c r="B335" s="30">
        <f>'De la BASE'!B331</f>
        <v>3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0.22425</v>
      </c>
      <c r="F335" s="9">
        <f>IF('De la BASE'!F331&gt;0,'De la BASE'!F331,'De la BASE'!F331+0.001)</f>
        <v>17.1626</v>
      </c>
      <c r="G335" s="15">
        <v>24898</v>
      </c>
    </row>
    <row r="336" spans="1:7" ht="12.75">
      <c r="A336" s="30" t="str">
        <f>'De la BASE'!A332</f>
        <v>60</v>
      </c>
      <c r="B336" s="30">
        <f>'De la BASE'!B332</f>
        <v>3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0.320595</v>
      </c>
      <c r="F336" s="9">
        <f>IF('De la BASE'!F332&gt;0,'De la BASE'!F332,'De la BASE'!F332+0.001)</f>
        <v>32.904705</v>
      </c>
      <c r="G336" s="15">
        <v>24929</v>
      </c>
    </row>
    <row r="337" spans="1:7" ht="12.75">
      <c r="A337" s="30" t="str">
        <f>'De la BASE'!A333</f>
        <v>60</v>
      </c>
      <c r="B337" s="30">
        <f>'De la BASE'!B333</f>
        <v>3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0.19719</v>
      </c>
      <c r="F337" s="9">
        <f>IF('De la BASE'!F333&gt;0,'De la BASE'!F333,'De la BASE'!F333+0.001)</f>
        <v>15.882245999999999</v>
      </c>
      <c r="G337" s="15">
        <v>24959</v>
      </c>
    </row>
    <row r="338" spans="1:7" ht="12.75">
      <c r="A338" s="30" t="str">
        <f>'De la BASE'!A334</f>
        <v>60</v>
      </c>
      <c r="B338" s="30">
        <f>'De la BASE'!B334</f>
        <v>3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0.184072</v>
      </c>
      <c r="F338" s="9">
        <f>IF('De la BASE'!F334&gt;0,'De la BASE'!F334,'De la BASE'!F334+0.001)</f>
        <v>7.638296</v>
      </c>
      <c r="G338" s="15">
        <v>24990</v>
      </c>
    </row>
    <row r="339" spans="1:7" ht="12.75">
      <c r="A339" s="30" t="str">
        <f>'De la BASE'!A335</f>
        <v>60</v>
      </c>
      <c r="B339" s="30">
        <f>'De la BASE'!B335</f>
        <v>3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0.138414</v>
      </c>
      <c r="F339" s="9">
        <f>IF('De la BASE'!F335&gt;0,'De la BASE'!F335,'De la BASE'!F335+0.001)</f>
        <v>5.53656</v>
      </c>
      <c r="G339" s="15">
        <v>25020</v>
      </c>
    </row>
    <row r="340" spans="1:7" ht="12.75">
      <c r="A340" s="30" t="str">
        <f>'De la BASE'!A336</f>
        <v>60</v>
      </c>
      <c r="B340" s="30">
        <f>'De la BASE'!B336</f>
        <v>3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0.099617</v>
      </c>
      <c r="F340" s="9">
        <f>IF('De la BASE'!F336&gt;0,'De la BASE'!F336,'De la BASE'!F336+0.001)</f>
        <v>6.002157</v>
      </c>
      <c r="G340" s="15">
        <v>25051</v>
      </c>
    </row>
    <row r="341" spans="1:7" ht="12.75">
      <c r="A341" s="30" t="str">
        <f>'De la BASE'!A337</f>
        <v>60</v>
      </c>
      <c r="B341" s="30">
        <f>'De la BASE'!B337</f>
        <v>3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0.0516</v>
      </c>
      <c r="F341" s="9">
        <f>IF('De la BASE'!F337&gt;0,'De la BASE'!F337,'De la BASE'!F337+0.001)</f>
        <v>7.38912</v>
      </c>
      <c r="G341" s="15">
        <v>25082</v>
      </c>
    </row>
    <row r="342" spans="1:7" ht="12.75">
      <c r="A342" s="30" t="str">
        <f>'De la BASE'!A338</f>
        <v>60</v>
      </c>
      <c r="B342" s="30">
        <f>'De la BASE'!B338</f>
        <v>3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0.052675</v>
      </c>
      <c r="F342" s="9">
        <f>IF('De la BASE'!F338&gt;0,'De la BASE'!F338,'De la BASE'!F338+0.001)</f>
        <v>6.642425</v>
      </c>
      <c r="G342" s="15">
        <v>25112</v>
      </c>
    </row>
    <row r="343" spans="1:7" ht="12.75">
      <c r="A343" s="30" t="str">
        <f>'De la BASE'!A339</f>
        <v>60</v>
      </c>
      <c r="B343" s="30">
        <f>'De la BASE'!B339</f>
        <v>3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0.128604</v>
      </c>
      <c r="F343" s="9">
        <f>IF('De la BASE'!F339&gt;0,'De la BASE'!F339,'De la BASE'!F339+0.001)</f>
        <v>17.168634</v>
      </c>
      <c r="G343" s="15">
        <v>25143</v>
      </c>
    </row>
    <row r="344" spans="1:7" ht="12.75">
      <c r="A344" s="30" t="str">
        <f>'De la BASE'!A340</f>
        <v>60</v>
      </c>
      <c r="B344" s="30">
        <f>'De la BASE'!B340</f>
        <v>3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0.16172</v>
      </c>
      <c r="F344" s="9">
        <f>IF('De la BASE'!F340&gt;0,'De la BASE'!F340,'De la BASE'!F340+0.001)</f>
        <v>16.49855</v>
      </c>
      <c r="G344" s="15">
        <v>25173</v>
      </c>
    </row>
    <row r="345" spans="1:7" ht="12.75">
      <c r="A345" s="30" t="str">
        <f>'De la BASE'!A341</f>
        <v>60</v>
      </c>
      <c r="B345" s="30">
        <f>'De la BASE'!B341</f>
        <v>3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0.32532</v>
      </c>
      <c r="F345" s="9">
        <f>IF('De la BASE'!F341&gt;0,'De la BASE'!F341,'De la BASE'!F341+0.001)</f>
        <v>28.389592</v>
      </c>
      <c r="G345" s="15">
        <v>25204</v>
      </c>
    </row>
    <row r="346" spans="1:7" ht="12.75">
      <c r="A346" s="30" t="str">
        <f>'De la BASE'!A342</f>
        <v>60</v>
      </c>
      <c r="B346" s="30">
        <f>'De la BASE'!B342</f>
        <v>3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0.268202</v>
      </c>
      <c r="F346" s="9">
        <f>IF('De la BASE'!F342&gt;0,'De la BASE'!F342,'De la BASE'!F342+0.001)</f>
        <v>19.843274</v>
      </c>
      <c r="G346" s="15">
        <v>25235</v>
      </c>
    </row>
    <row r="347" spans="1:7" ht="12.75">
      <c r="A347" s="30" t="str">
        <f>'De la BASE'!A343</f>
        <v>60</v>
      </c>
      <c r="B347" s="30">
        <f>'De la BASE'!B343</f>
        <v>3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0.449871</v>
      </c>
      <c r="F347" s="9">
        <f>IF('De la BASE'!F343&gt;0,'De la BASE'!F343,'De la BASE'!F343+0.001)</f>
        <v>50.464941</v>
      </c>
      <c r="G347" s="15">
        <v>25263</v>
      </c>
    </row>
    <row r="348" spans="1:7" ht="12.75">
      <c r="A348" s="30" t="str">
        <f>'De la BASE'!A344</f>
        <v>60</v>
      </c>
      <c r="B348" s="30">
        <f>'De la BASE'!B344</f>
        <v>3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0.384192</v>
      </c>
      <c r="F348" s="9">
        <f>IF('De la BASE'!F344&gt;0,'De la BASE'!F344,'De la BASE'!F344+0.001)</f>
        <v>30.351168</v>
      </c>
      <c r="G348" s="15">
        <v>25294</v>
      </c>
    </row>
    <row r="349" spans="1:7" ht="12.75">
      <c r="A349" s="30" t="str">
        <f>'De la BASE'!A345</f>
        <v>60</v>
      </c>
      <c r="B349" s="30">
        <f>'De la BASE'!B345</f>
        <v>3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0.30044</v>
      </c>
      <c r="F349" s="9">
        <f>IF('De la BASE'!F345&gt;0,'De la BASE'!F345,'De la BASE'!F345+0.001)</f>
        <v>29.27218</v>
      </c>
      <c r="G349" s="15">
        <v>25324</v>
      </c>
    </row>
    <row r="350" spans="1:7" ht="12.75">
      <c r="A350" s="30" t="str">
        <f>'De la BASE'!A346</f>
        <v>60</v>
      </c>
      <c r="B350" s="30">
        <f>'De la BASE'!B346</f>
        <v>3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0.198816</v>
      </c>
      <c r="F350" s="9">
        <f>IF('De la BASE'!F346&gt;0,'De la BASE'!F346,'De la BASE'!F346+0.001)</f>
        <v>15.172799999999999</v>
      </c>
      <c r="G350" s="15">
        <v>25355</v>
      </c>
    </row>
    <row r="351" spans="1:7" ht="12.75">
      <c r="A351" s="30" t="str">
        <f>'De la BASE'!A347</f>
        <v>60</v>
      </c>
      <c r="B351" s="30">
        <f>'De la BASE'!B347</f>
        <v>3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0.273645</v>
      </c>
      <c r="F351" s="9">
        <f>IF('De la BASE'!F347&gt;0,'De la BASE'!F347,'De la BASE'!F347+0.001)</f>
        <v>11.262012</v>
      </c>
      <c r="G351" s="15">
        <v>25385</v>
      </c>
    </row>
    <row r="352" spans="1:7" ht="12.75">
      <c r="A352" s="30" t="str">
        <f>'De la BASE'!A348</f>
        <v>60</v>
      </c>
      <c r="B352" s="30">
        <f>'De la BASE'!B348</f>
        <v>3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0.23254</v>
      </c>
      <c r="F352" s="9">
        <f>IF('De la BASE'!F348&gt;0,'De la BASE'!F348,'De la BASE'!F348+0.001)</f>
        <v>9.200279</v>
      </c>
      <c r="G352" s="15">
        <v>25416</v>
      </c>
    </row>
    <row r="353" spans="1:7" ht="12.75">
      <c r="A353" s="30" t="str">
        <f>'De la BASE'!A349</f>
        <v>60</v>
      </c>
      <c r="B353" s="30">
        <f>'De la BASE'!B349</f>
        <v>3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0.112968</v>
      </c>
      <c r="F353" s="9">
        <f>IF('De la BASE'!F349&gt;0,'De la BASE'!F349,'De la BASE'!F349+0.001)</f>
        <v>14.679564000000001</v>
      </c>
      <c r="G353" s="15">
        <v>25447</v>
      </c>
    </row>
    <row r="354" spans="1:7" ht="12.75">
      <c r="A354" s="30" t="str">
        <f>'De la BASE'!A350</f>
        <v>60</v>
      </c>
      <c r="B354" s="30">
        <f>'De la BASE'!B350</f>
        <v>3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0.050399</v>
      </c>
      <c r="F354" s="9">
        <f>IF('De la BASE'!F350&gt;0,'De la BASE'!F350,'De la BASE'!F350+0.001)</f>
        <v>2.9296290000000003</v>
      </c>
      <c r="G354" s="15">
        <v>25477</v>
      </c>
    </row>
    <row r="355" spans="1:7" ht="12.75">
      <c r="A355" s="30" t="str">
        <f>'De la BASE'!A351</f>
        <v>60</v>
      </c>
      <c r="B355" s="30">
        <f>'De la BASE'!B351</f>
        <v>3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0.043912</v>
      </c>
      <c r="F355" s="9">
        <f>IF('De la BASE'!F351&gt;0,'De la BASE'!F351,'De la BASE'!F351+0.001)</f>
        <v>6.124726</v>
      </c>
      <c r="G355" s="15">
        <v>25508</v>
      </c>
    </row>
    <row r="356" spans="1:7" ht="12.75">
      <c r="A356" s="30" t="str">
        <f>'De la BASE'!A352</f>
        <v>60</v>
      </c>
      <c r="B356" s="30">
        <f>'De la BASE'!B352</f>
        <v>3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0.1005</v>
      </c>
      <c r="F356" s="9">
        <f>IF('De la BASE'!F352&gt;0,'De la BASE'!F352,'De la BASE'!F352+0.001)</f>
        <v>12.3615</v>
      </c>
      <c r="G356" s="15">
        <v>25538</v>
      </c>
    </row>
    <row r="357" spans="1:7" ht="12.75">
      <c r="A357" s="30" t="str">
        <f>'De la BASE'!A353</f>
        <v>60</v>
      </c>
      <c r="B357" s="30">
        <f>'De la BASE'!B353</f>
        <v>3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0.529888</v>
      </c>
      <c r="F357" s="9">
        <f>IF('De la BASE'!F353&gt;0,'De la BASE'!F353,'De la BASE'!F353+0.001)</f>
        <v>46.054576</v>
      </c>
      <c r="G357" s="15">
        <v>25569</v>
      </c>
    </row>
    <row r="358" spans="1:7" ht="12.75">
      <c r="A358" s="30" t="str">
        <f>'De la BASE'!A354</f>
        <v>60</v>
      </c>
      <c r="B358" s="30">
        <f>'De la BASE'!B354</f>
        <v>3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0.30438</v>
      </c>
      <c r="F358" s="9">
        <f>IF('De la BASE'!F354&gt;0,'De la BASE'!F354,'De la BASE'!F354+0.001)</f>
        <v>29.940846</v>
      </c>
      <c r="G358" s="15">
        <v>25600</v>
      </c>
    </row>
    <row r="359" spans="1:7" ht="12.75">
      <c r="A359" s="30" t="str">
        <f>'De la BASE'!A355</f>
        <v>60</v>
      </c>
      <c r="B359" s="30">
        <f>'De la BASE'!B355</f>
        <v>3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0.325598</v>
      </c>
      <c r="F359" s="9">
        <f>IF('De la BASE'!F355&gt;0,'De la BASE'!F355,'De la BASE'!F355+0.001)</f>
        <v>20.784602</v>
      </c>
      <c r="G359" s="15">
        <v>25628</v>
      </c>
    </row>
    <row r="360" spans="1:7" ht="12.75">
      <c r="A360" s="30" t="str">
        <f>'De la BASE'!A356</f>
        <v>60</v>
      </c>
      <c r="B360" s="30">
        <f>'De la BASE'!B356</f>
        <v>3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0.327643</v>
      </c>
      <c r="F360" s="9">
        <f>IF('De la BASE'!F356&gt;0,'De la BASE'!F356,'De la BASE'!F356+0.001)</f>
        <v>17.791333</v>
      </c>
      <c r="G360" s="15">
        <v>25659</v>
      </c>
    </row>
    <row r="361" spans="1:7" ht="12.75">
      <c r="A361" s="30" t="str">
        <f>'De la BASE'!A357</f>
        <v>60</v>
      </c>
      <c r="B361" s="30">
        <f>'De la BASE'!B357</f>
        <v>3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0.324504</v>
      </c>
      <c r="F361" s="9">
        <f>IF('De la BASE'!F357&gt;0,'De la BASE'!F357,'De la BASE'!F357+0.001)</f>
        <v>24.035830999999998</v>
      </c>
      <c r="G361" s="15">
        <v>25689</v>
      </c>
    </row>
    <row r="362" spans="1:7" ht="12.75">
      <c r="A362" s="30" t="str">
        <f>'De la BASE'!A358</f>
        <v>60</v>
      </c>
      <c r="B362" s="30">
        <f>'De la BASE'!B358</f>
        <v>3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0.218109</v>
      </c>
      <c r="F362" s="9">
        <f>IF('De la BASE'!F358&gt;0,'De la BASE'!F358,'De la BASE'!F358+0.001)</f>
        <v>11.563779</v>
      </c>
      <c r="G362" s="15">
        <v>25720</v>
      </c>
    </row>
    <row r="363" spans="1:7" ht="12.75">
      <c r="A363" s="30" t="str">
        <f>'De la BASE'!A359</f>
        <v>60</v>
      </c>
      <c r="B363" s="30">
        <f>'De la BASE'!B359</f>
        <v>3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0.064032</v>
      </c>
      <c r="F363" s="9">
        <f>IF('De la BASE'!F359&gt;0,'De la BASE'!F359,'De la BASE'!F359+0.001)</f>
        <v>2.560816</v>
      </c>
      <c r="G363" s="15">
        <v>25750</v>
      </c>
    </row>
    <row r="364" spans="1:7" ht="12.75">
      <c r="A364" s="30" t="str">
        <f>'De la BASE'!A360</f>
        <v>60</v>
      </c>
      <c r="B364" s="30">
        <f>'De la BASE'!B360</f>
        <v>3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0.0235</v>
      </c>
      <c r="F364" s="9">
        <f>IF('De la BASE'!F360&gt;0,'De la BASE'!F360,'De la BASE'!F360+0.001)</f>
        <v>1.126872</v>
      </c>
      <c r="G364" s="15">
        <v>25781</v>
      </c>
    </row>
    <row r="365" spans="1:7" ht="12.75">
      <c r="A365" s="30" t="str">
        <f>'De la BASE'!A361</f>
        <v>60</v>
      </c>
      <c r="B365" s="30">
        <f>'De la BASE'!B361</f>
        <v>3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0.025432</v>
      </c>
      <c r="F365" s="9">
        <f>IF('De la BASE'!F361&gt;0,'De la BASE'!F361,'De la BASE'!F361+0.001)</f>
        <v>1.046078</v>
      </c>
      <c r="G365" s="15">
        <v>25812</v>
      </c>
    </row>
    <row r="366" spans="1:7" ht="12.75">
      <c r="A366" s="30" t="str">
        <f>'De la BASE'!A362</f>
        <v>60</v>
      </c>
      <c r="B366" s="30">
        <f>'De la BASE'!B362</f>
        <v>3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0.029792</v>
      </c>
      <c r="F366" s="9">
        <f>IF('De la BASE'!F362&gt;0,'De la BASE'!F362,'De la BASE'!F362+0.001)</f>
        <v>1.27904</v>
      </c>
      <c r="G366" s="15">
        <v>25842</v>
      </c>
    </row>
    <row r="367" spans="1:7" ht="12.75">
      <c r="A367" s="30" t="str">
        <f>'De la BASE'!A363</f>
        <v>60</v>
      </c>
      <c r="B367" s="30">
        <f>'De la BASE'!B363</f>
        <v>3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0.016996</v>
      </c>
      <c r="F367" s="9">
        <f>IF('De la BASE'!F363&gt;0,'De la BASE'!F363,'De la BASE'!F363+0.001)</f>
        <v>4.406213</v>
      </c>
      <c r="G367" s="15">
        <v>25873</v>
      </c>
    </row>
    <row r="368" spans="1:7" ht="12.75">
      <c r="A368" s="30" t="str">
        <f>'De la BASE'!A364</f>
        <v>60</v>
      </c>
      <c r="B368" s="30">
        <f>'De la BASE'!B364</f>
        <v>3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0.093456</v>
      </c>
      <c r="F368" s="9">
        <f>IF('De la BASE'!F364&gt;0,'De la BASE'!F364,'De la BASE'!F364+0.001)</f>
        <v>5.652672</v>
      </c>
      <c r="G368" s="15">
        <v>25903</v>
      </c>
    </row>
    <row r="369" spans="1:7" ht="12.75">
      <c r="A369" s="30" t="str">
        <f>'De la BASE'!A365</f>
        <v>60</v>
      </c>
      <c r="B369" s="30">
        <f>'De la BASE'!B365</f>
        <v>3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0.135432</v>
      </c>
      <c r="F369" s="9">
        <f>IF('De la BASE'!F365&gt;0,'De la BASE'!F365,'De la BASE'!F365+0.001)</f>
        <v>15.532043999999999</v>
      </c>
      <c r="G369" s="15">
        <v>25934</v>
      </c>
    </row>
    <row r="370" spans="1:7" ht="12.75">
      <c r="A370" s="30" t="str">
        <f>'De la BASE'!A366</f>
        <v>60</v>
      </c>
      <c r="B370" s="30">
        <f>'De la BASE'!B366</f>
        <v>3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0.11664</v>
      </c>
      <c r="F370" s="9">
        <f>IF('De la BASE'!F366&gt;0,'De la BASE'!F366,'De la BASE'!F366+0.001)</f>
        <v>17.017776</v>
      </c>
      <c r="G370" s="15">
        <v>25965</v>
      </c>
    </row>
    <row r="371" spans="1:7" ht="12.75">
      <c r="A371" s="30" t="str">
        <f>'De la BASE'!A367</f>
        <v>60</v>
      </c>
      <c r="B371" s="30">
        <f>'De la BASE'!B367</f>
        <v>3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0.20562</v>
      </c>
      <c r="F371" s="9">
        <f>IF('De la BASE'!F367&gt;0,'De la BASE'!F367,'De la BASE'!F367+0.001)</f>
        <v>15.266539999999999</v>
      </c>
      <c r="G371" s="15">
        <v>25993</v>
      </c>
    </row>
    <row r="372" spans="1:7" ht="12.75">
      <c r="A372" s="30" t="str">
        <f>'De la BASE'!A368</f>
        <v>60</v>
      </c>
      <c r="B372" s="30">
        <f>'De la BASE'!B368</f>
        <v>3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0.436455</v>
      </c>
      <c r="F372" s="9">
        <f>IF('De la BASE'!F368&gt;0,'De la BASE'!F368,'De la BASE'!F368+0.001)</f>
        <v>43.538445</v>
      </c>
      <c r="G372" s="15">
        <v>26024</v>
      </c>
    </row>
    <row r="373" spans="1:7" ht="12.75">
      <c r="A373" s="30" t="str">
        <f>'De la BASE'!A369</f>
        <v>60</v>
      </c>
      <c r="B373" s="30">
        <f>'De la BASE'!B369</f>
        <v>3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0.496384</v>
      </c>
      <c r="F373" s="9">
        <f>IF('De la BASE'!F369&gt;0,'De la BASE'!F369,'De la BASE'!F369+0.001)</f>
        <v>42.54166</v>
      </c>
      <c r="G373" s="15">
        <v>26054</v>
      </c>
    </row>
    <row r="374" spans="1:7" ht="12.75">
      <c r="A374" s="30" t="str">
        <f>'De la BASE'!A370</f>
        <v>60</v>
      </c>
      <c r="B374" s="30">
        <f>'De la BASE'!B370</f>
        <v>3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0.296296</v>
      </c>
      <c r="F374" s="9">
        <f>IF('De la BASE'!F370&gt;0,'De la BASE'!F370,'De la BASE'!F370+0.001)</f>
        <v>18.878769</v>
      </c>
      <c r="G374" s="15">
        <v>26085</v>
      </c>
    </row>
    <row r="375" spans="1:7" ht="12.75">
      <c r="A375" s="30" t="str">
        <f>'De la BASE'!A371</f>
        <v>60</v>
      </c>
      <c r="B375" s="30">
        <f>'De la BASE'!B371</f>
        <v>3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0.141057</v>
      </c>
      <c r="F375" s="9">
        <f>IF('De la BASE'!F371&gt;0,'De la BASE'!F371,'De la BASE'!F371+0.001)</f>
        <v>13.044414</v>
      </c>
      <c r="G375" s="15">
        <v>26115</v>
      </c>
    </row>
    <row r="376" spans="1:7" ht="12.75">
      <c r="A376" s="30" t="str">
        <f>'De la BASE'!A372</f>
        <v>60</v>
      </c>
      <c r="B376" s="30">
        <f>'De la BASE'!B372</f>
        <v>3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0.135108</v>
      </c>
      <c r="F376" s="9">
        <f>IF('De la BASE'!F372&gt;0,'De la BASE'!F372,'De la BASE'!F372+0.001)</f>
        <v>5.406264</v>
      </c>
      <c r="G376" s="15">
        <v>26146</v>
      </c>
    </row>
    <row r="377" spans="1:7" ht="12.75">
      <c r="A377" s="30" t="str">
        <f>'De la BASE'!A373</f>
        <v>60</v>
      </c>
      <c r="B377" s="30">
        <f>'De la BASE'!B373</f>
        <v>3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0.07228</v>
      </c>
      <c r="F377" s="9">
        <f>IF('De la BASE'!F373&gt;0,'De la BASE'!F373,'De la BASE'!F373+0.001)</f>
        <v>2.8943200000000004</v>
      </c>
      <c r="G377" s="15">
        <v>26177</v>
      </c>
    </row>
    <row r="378" spans="1:7" ht="12.75">
      <c r="A378" s="30" t="str">
        <f>'De la BASE'!A374</f>
        <v>60</v>
      </c>
      <c r="B378" s="30">
        <f>'De la BASE'!B374</f>
        <v>3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0.051106</v>
      </c>
      <c r="F378" s="9">
        <f>IF('De la BASE'!F374&gt;0,'De la BASE'!F374,'De la BASE'!F374+0.001)</f>
        <v>3.231822</v>
      </c>
      <c r="G378" s="15">
        <v>26207</v>
      </c>
    </row>
    <row r="379" spans="1:7" ht="12.75">
      <c r="A379" s="30" t="str">
        <f>'De la BASE'!A375</f>
        <v>60</v>
      </c>
      <c r="B379" s="30">
        <f>'De la BASE'!B375</f>
        <v>3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0.0481</v>
      </c>
      <c r="F379" s="9">
        <f>IF('De la BASE'!F375&gt;0,'De la BASE'!F375,'De la BASE'!F375+0.001)</f>
        <v>6.371326</v>
      </c>
      <c r="G379" s="15">
        <v>26238</v>
      </c>
    </row>
    <row r="380" spans="1:7" ht="12.75">
      <c r="A380" s="30" t="str">
        <f>'De la BASE'!A376</f>
        <v>60</v>
      </c>
      <c r="B380" s="30">
        <f>'De la BASE'!B376</f>
        <v>3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0.202592</v>
      </c>
      <c r="F380" s="9">
        <f>IF('De la BASE'!F376&gt;0,'De la BASE'!F376,'De la BASE'!F376+0.001)</f>
        <v>11.187364</v>
      </c>
      <c r="G380" s="15">
        <v>26268</v>
      </c>
    </row>
    <row r="381" spans="1:7" ht="12.75">
      <c r="A381" s="30" t="str">
        <f>'De la BASE'!A377</f>
        <v>60</v>
      </c>
      <c r="B381" s="30">
        <f>'De la BASE'!B377</f>
        <v>3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0.264985</v>
      </c>
      <c r="F381" s="9">
        <f>IF('De la BASE'!F377&gt;0,'De la BASE'!F377,'De la BASE'!F377+0.001)</f>
        <v>12.20807</v>
      </c>
      <c r="G381" s="15">
        <v>26299</v>
      </c>
    </row>
    <row r="382" spans="1:7" ht="12.75">
      <c r="A382" s="30" t="str">
        <f>'De la BASE'!A378</f>
        <v>60</v>
      </c>
      <c r="B382" s="30">
        <f>'De la BASE'!B378</f>
        <v>3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0.337535</v>
      </c>
      <c r="F382" s="9">
        <f>IF('De la BASE'!F378&gt;0,'De la BASE'!F378,'De la BASE'!F378+0.001)</f>
        <v>32.329716000000005</v>
      </c>
      <c r="G382" s="15">
        <v>26330</v>
      </c>
    </row>
    <row r="383" spans="1:7" ht="12.75">
      <c r="A383" s="30" t="str">
        <f>'De la BASE'!A379</f>
        <v>60</v>
      </c>
      <c r="B383" s="30">
        <f>'De la BASE'!B379</f>
        <v>3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0.220458</v>
      </c>
      <c r="F383" s="9">
        <f>IF('De la BASE'!F379&gt;0,'De la BASE'!F379,'De la BASE'!F379+0.001)</f>
        <v>29.719838</v>
      </c>
      <c r="G383" s="15">
        <v>26359</v>
      </c>
    </row>
    <row r="384" spans="1:7" ht="12.75">
      <c r="A384" s="30" t="str">
        <f>'De la BASE'!A380</f>
        <v>60</v>
      </c>
      <c r="B384" s="30">
        <f>'De la BASE'!B380</f>
        <v>3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0.497035</v>
      </c>
      <c r="F384" s="9">
        <f>IF('De la BASE'!F380&gt;0,'De la BASE'!F380,'De la BASE'!F380+0.001)</f>
        <v>37.3099</v>
      </c>
      <c r="G384" s="15">
        <v>26390</v>
      </c>
    </row>
    <row r="385" spans="1:7" ht="12.75">
      <c r="A385" s="30" t="str">
        <f>'De la BASE'!A381</f>
        <v>60</v>
      </c>
      <c r="B385" s="30">
        <f>'De la BASE'!B381</f>
        <v>3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0.38606</v>
      </c>
      <c r="F385" s="9">
        <f>IF('De la BASE'!F381&gt;0,'De la BASE'!F381,'De la BASE'!F381+0.001)</f>
        <v>22.602420000000002</v>
      </c>
      <c r="G385" s="15">
        <v>26420</v>
      </c>
    </row>
    <row r="386" spans="1:7" ht="12.75">
      <c r="A386" s="30" t="str">
        <f>'De la BASE'!A382</f>
        <v>60</v>
      </c>
      <c r="B386" s="30">
        <f>'De la BASE'!B382</f>
        <v>3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0.250536</v>
      </c>
      <c r="F386" s="9">
        <f>IF('De la BASE'!F382&gt;0,'De la BASE'!F382,'De la BASE'!F382+0.001)</f>
        <v>10.596534</v>
      </c>
      <c r="G386" s="15">
        <v>26451</v>
      </c>
    </row>
    <row r="387" spans="1:7" ht="12.75">
      <c r="A387" s="30" t="str">
        <f>'De la BASE'!A383</f>
        <v>60</v>
      </c>
      <c r="B387" s="30">
        <f>'De la BASE'!B383</f>
        <v>3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0.060615</v>
      </c>
      <c r="F387" s="9">
        <f>IF('De la BASE'!F383&gt;0,'De la BASE'!F383,'De la BASE'!F383+0.001)</f>
        <v>2.513502</v>
      </c>
      <c r="G387" s="15">
        <v>26481</v>
      </c>
    </row>
    <row r="388" spans="1:7" ht="12.75">
      <c r="A388" s="30" t="str">
        <f>'De la BASE'!A384</f>
        <v>60</v>
      </c>
      <c r="B388" s="30">
        <f>'De la BASE'!B384</f>
        <v>3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0.026368</v>
      </c>
      <c r="F388" s="9">
        <f>IF('De la BASE'!F384&gt;0,'De la BASE'!F384,'De la BASE'!F384+0.001)</f>
        <v>1.162252</v>
      </c>
      <c r="G388" s="15">
        <v>26512</v>
      </c>
    </row>
    <row r="389" spans="1:7" ht="12.75">
      <c r="A389" s="30" t="str">
        <f>'De la BASE'!A385</f>
        <v>60</v>
      </c>
      <c r="B389" s="30">
        <f>'De la BASE'!B385</f>
        <v>3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0.032724</v>
      </c>
      <c r="F389" s="9">
        <f>IF('De la BASE'!F385&gt;0,'De la BASE'!F385,'De la BASE'!F385+0.001)</f>
        <v>1.821636</v>
      </c>
      <c r="G389" s="15">
        <v>26543</v>
      </c>
    </row>
    <row r="390" spans="1:7" ht="12.75">
      <c r="A390" s="30" t="str">
        <f>'De la BASE'!A386</f>
        <v>60</v>
      </c>
      <c r="B390" s="30">
        <f>'De la BASE'!B386</f>
        <v>3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0.064027</v>
      </c>
      <c r="F390" s="9">
        <f>IF('De la BASE'!F386&gt;0,'De la BASE'!F386,'De la BASE'!F386+0.001)</f>
        <v>8.548349</v>
      </c>
      <c r="G390" s="15">
        <v>26573</v>
      </c>
    </row>
    <row r="391" spans="1:7" ht="12.75">
      <c r="A391" s="30" t="str">
        <f>'De la BASE'!A387</f>
        <v>60</v>
      </c>
      <c r="B391" s="30">
        <f>'De la BASE'!B387</f>
        <v>3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0.17604</v>
      </c>
      <c r="F391" s="9">
        <f>IF('De la BASE'!F387&gt;0,'De la BASE'!F387,'De la BASE'!F387+0.001)</f>
        <v>17.143362</v>
      </c>
      <c r="G391" s="15">
        <v>26604</v>
      </c>
    </row>
    <row r="392" spans="1:7" ht="12.75">
      <c r="A392" s="30" t="str">
        <f>'De la BASE'!A388</f>
        <v>60</v>
      </c>
      <c r="B392" s="30">
        <f>'De la BASE'!B388</f>
        <v>3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0.346024</v>
      </c>
      <c r="F392" s="9">
        <f>IF('De la BASE'!F388&gt;0,'De la BASE'!F388,'De la BASE'!F388+0.001)</f>
        <v>22.786148</v>
      </c>
      <c r="G392" s="15">
        <v>26634</v>
      </c>
    </row>
    <row r="393" spans="1:7" ht="12.75">
      <c r="A393" s="30" t="str">
        <f>'De la BASE'!A389</f>
        <v>60</v>
      </c>
      <c r="B393" s="30">
        <f>'De la BASE'!B389</f>
        <v>3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0.37587</v>
      </c>
      <c r="F393" s="9">
        <f>IF('De la BASE'!F389&gt;0,'De la BASE'!F389,'De la BASE'!F389+0.001)</f>
        <v>22.44165</v>
      </c>
      <c r="G393" s="15">
        <v>26665</v>
      </c>
    </row>
    <row r="394" spans="1:7" ht="12.75">
      <c r="A394" s="30" t="str">
        <f>'De la BASE'!A390</f>
        <v>60</v>
      </c>
      <c r="B394" s="30">
        <f>'De la BASE'!B390</f>
        <v>3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0.399852</v>
      </c>
      <c r="F394" s="9">
        <f>IF('De la BASE'!F390&gt;0,'De la BASE'!F390,'De la BASE'!F390+0.001)</f>
        <v>24.79542</v>
      </c>
      <c r="G394" s="15">
        <v>26696</v>
      </c>
    </row>
    <row r="395" spans="1:7" ht="12.75">
      <c r="A395" s="30" t="str">
        <f>'De la BASE'!A391</f>
        <v>60</v>
      </c>
      <c r="B395" s="30">
        <f>'De la BASE'!B391</f>
        <v>3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0.510414</v>
      </c>
      <c r="F395" s="9">
        <f>IF('De la BASE'!F391&gt;0,'De la BASE'!F391,'De la BASE'!F391+0.001)</f>
        <v>28.672638</v>
      </c>
      <c r="G395" s="15">
        <v>26724</v>
      </c>
    </row>
    <row r="396" spans="1:7" ht="12.75">
      <c r="A396" s="30" t="str">
        <f>'De la BASE'!A392</f>
        <v>60</v>
      </c>
      <c r="B396" s="30">
        <f>'De la BASE'!B392</f>
        <v>3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0.36635</v>
      </c>
      <c r="F396" s="9">
        <f>IF('De la BASE'!F392&gt;0,'De la BASE'!F392,'De la BASE'!F392+0.001)</f>
        <v>23.743789999999997</v>
      </c>
      <c r="G396" s="15">
        <v>26755</v>
      </c>
    </row>
    <row r="397" spans="1:7" ht="12.75">
      <c r="A397" s="30" t="str">
        <f>'De la BASE'!A393</f>
        <v>60</v>
      </c>
      <c r="B397" s="30">
        <f>'De la BASE'!B393</f>
        <v>3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0.455914</v>
      </c>
      <c r="F397" s="9">
        <f>IF('De la BASE'!F393&gt;0,'De la BASE'!F393,'De la BASE'!F393+0.001)</f>
        <v>40.32223</v>
      </c>
      <c r="G397" s="15">
        <v>26785</v>
      </c>
    </row>
    <row r="398" spans="1:7" ht="12.75">
      <c r="A398" s="30" t="str">
        <f>'De la BASE'!A394</f>
        <v>60</v>
      </c>
      <c r="B398" s="30">
        <f>'De la BASE'!B394</f>
        <v>3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0.391482</v>
      </c>
      <c r="F398" s="9">
        <f>IF('De la BASE'!F394&gt;0,'De la BASE'!F394,'De la BASE'!F394+0.001)</f>
        <v>17.365023</v>
      </c>
      <c r="G398" s="15">
        <v>26816</v>
      </c>
    </row>
    <row r="399" spans="1:7" ht="12.75">
      <c r="A399" s="30" t="str">
        <f>'De la BASE'!A395</f>
        <v>60</v>
      </c>
      <c r="B399" s="30">
        <f>'De la BASE'!B395</f>
        <v>3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0.147322</v>
      </c>
      <c r="F399" s="9">
        <f>IF('De la BASE'!F395&gt;0,'De la BASE'!F395,'De la BASE'!F395+0.001)</f>
        <v>7.263346</v>
      </c>
      <c r="G399" s="15">
        <v>26846</v>
      </c>
    </row>
    <row r="400" spans="1:7" ht="12.75">
      <c r="A400" s="30" t="str">
        <f>'De la BASE'!A396</f>
        <v>60</v>
      </c>
      <c r="B400" s="30">
        <f>'De la BASE'!B396</f>
        <v>3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0.05481</v>
      </c>
      <c r="F400" s="9">
        <f>IF('De la BASE'!F396&gt;0,'De la BASE'!F396,'De la BASE'!F396+0.001)</f>
        <v>2.28984</v>
      </c>
      <c r="G400" s="15">
        <v>26877</v>
      </c>
    </row>
    <row r="401" spans="1:7" ht="12.75">
      <c r="A401" s="30" t="str">
        <f>'De la BASE'!A397</f>
        <v>60</v>
      </c>
      <c r="B401" s="30">
        <f>'De la BASE'!B397</f>
        <v>3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0.051205</v>
      </c>
      <c r="F401" s="9">
        <f>IF('De la BASE'!F397&gt;0,'De la BASE'!F397,'De la BASE'!F397+0.001)</f>
        <v>2.17987</v>
      </c>
      <c r="G401" s="15">
        <v>26908</v>
      </c>
    </row>
    <row r="402" spans="1:7" ht="12.75">
      <c r="A402" s="30" t="str">
        <f>'De la BASE'!A398</f>
        <v>60</v>
      </c>
      <c r="B402" s="30">
        <f>'De la BASE'!B398</f>
        <v>3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0.070692</v>
      </c>
      <c r="F402" s="9">
        <f>IF('De la BASE'!F398&gt;0,'De la BASE'!F398,'De la BASE'!F398+0.001)</f>
        <v>10.090872</v>
      </c>
      <c r="G402" s="15">
        <v>26938</v>
      </c>
    </row>
    <row r="403" spans="1:7" ht="12.75">
      <c r="A403" s="30" t="str">
        <f>'De la BASE'!A399</f>
        <v>60</v>
      </c>
      <c r="B403" s="30">
        <f>'De la BASE'!B399</f>
        <v>3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0.131856</v>
      </c>
      <c r="F403" s="9">
        <f>IF('De la BASE'!F399&gt;0,'De la BASE'!F399,'De la BASE'!F399+0.001)</f>
        <v>6.290495999999999</v>
      </c>
      <c r="G403" s="15">
        <v>26969</v>
      </c>
    </row>
    <row r="404" spans="1:7" ht="12.75">
      <c r="A404" s="30" t="str">
        <f>'De la BASE'!A400</f>
        <v>60</v>
      </c>
      <c r="B404" s="30">
        <f>'De la BASE'!B400</f>
        <v>3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0.085644</v>
      </c>
      <c r="F404" s="9">
        <f>IF('De la BASE'!F400&gt;0,'De la BASE'!F400,'De la BASE'!F400+0.001)</f>
        <v>6.212484</v>
      </c>
      <c r="G404" s="15">
        <v>26999</v>
      </c>
    </row>
    <row r="405" spans="1:7" ht="12.75">
      <c r="A405" s="30" t="str">
        <f>'De la BASE'!A401</f>
        <v>60</v>
      </c>
      <c r="B405" s="30">
        <f>'De la BASE'!B401</f>
        <v>3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0.333418</v>
      </c>
      <c r="F405" s="9">
        <f>IF('De la BASE'!F401&gt;0,'De la BASE'!F401,'De la BASE'!F401+0.001)</f>
        <v>39.26529</v>
      </c>
      <c r="G405" s="15">
        <v>27030</v>
      </c>
    </row>
    <row r="406" spans="1:7" ht="12.75">
      <c r="A406" s="30" t="str">
        <f>'De la BASE'!A402</f>
        <v>60</v>
      </c>
      <c r="B406" s="30">
        <f>'De la BASE'!B402</f>
        <v>3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0.366656</v>
      </c>
      <c r="F406" s="9">
        <f>IF('De la BASE'!F402&gt;0,'De la BASE'!F402,'De la BASE'!F402+0.001)</f>
        <v>31.755847000000003</v>
      </c>
      <c r="G406" s="15">
        <v>27061</v>
      </c>
    </row>
    <row r="407" spans="1:7" ht="12.75">
      <c r="A407" s="30" t="str">
        <f>'De la BASE'!A403</f>
        <v>60</v>
      </c>
      <c r="B407" s="30">
        <f>'De la BASE'!B403</f>
        <v>3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0.37436</v>
      </c>
      <c r="F407" s="9">
        <f>IF('De la BASE'!F403&gt;0,'De la BASE'!F403,'De la BASE'!F403+0.001)</f>
        <v>38.27831</v>
      </c>
      <c r="G407" s="15">
        <v>27089</v>
      </c>
    </row>
    <row r="408" spans="1:7" ht="12.75">
      <c r="A408" s="30" t="str">
        <f>'De la BASE'!A404</f>
        <v>60</v>
      </c>
      <c r="B408" s="30">
        <f>'De la BASE'!B404</f>
        <v>3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0.53704</v>
      </c>
      <c r="F408" s="9">
        <f>IF('De la BASE'!F404&gt;0,'De la BASE'!F404,'De la BASE'!F404+0.001)</f>
        <v>25.811485</v>
      </c>
      <c r="G408" s="15">
        <v>27120</v>
      </c>
    </row>
    <row r="409" spans="1:7" ht="12.75">
      <c r="A409" s="30" t="str">
        <f>'De la BASE'!A405</f>
        <v>60</v>
      </c>
      <c r="B409" s="30">
        <f>'De la BASE'!B405</f>
        <v>3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0.303576</v>
      </c>
      <c r="F409" s="9">
        <f>IF('De la BASE'!F405&gt;0,'De la BASE'!F405,'De la BASE'!F405+0.001)</f>
        <v>15.58746</v>
      </c>
      <c r="G409" s="15">
        <v>27150</v>
      </c>
    </row>
    <row r="410" spans="1:7" ht="12.75">
      <c r="A410" s="30" t="str">
        <f>'De la BASE'!A406</f>
        <v>60</v>
      </c>
      <c r="B410" s="30">
        <f>'De la BASE'!B406</f>
        <v>3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0.125799</v>
      </c>
      <c r="F410" s="9">
        <f>IF('De la BASE'!F406&gt;0,'De la BASE'!F406,'De la BASE'!F406+0.001)</f>
        <v>13.383248</v>
      </c>
      <c r="G410" s="15">
        <v>27181</v>
      </c>
    </row>
    <row r="411" spans="1:7" ht="12.75">
      <c r="A411" s="30" t="str">
        <f>'De la BASE'!A407</f>
        <v>60</v>
      </c>
      <c r="B411" s="30">
        <f>'De la BASE'!B407</f>
        <v>3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0.256038</v>
      </c>
      <c r="F411" s="9">
        <f>IF('De la BASE'!F407&gt;0,'De la BASE'!F407,'De la BASE'!F407+0.001)</f>
        <v>10.16784</v>
      </c>
      <c r="G411" s="15">
        <v>27211</v>
      </c>
    </row>
    <row r="412" spans="1:7" ht="12.75">
      <c r="A412" s="30" t="str">
        <f>'De la BASE'!A408</f>
        <v>60</v>
      </c>
      <c r="B412" s="30">
        <f>'De la BASE'!B408</f>
        <v>3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0.04508</v>
      </c>
      <c r="F412" s="9">
        <f>IF('De la BASE'!F408&gt;0,'De la BASE'!F408,'De la BASE'!F408+0.001)</f>
        <v>1.784524</v>
      </c>
      <c r="G412" s="15">
        <v>27242</v>
      </c>
    </row>
    <row r="413" spans="1:7" ht="12.75">
      <c r="A413" s="30" t="str">
        <f>'De la BASE'!A409</f>
        <v>60</v>
      </c>
      <c r="B413" s="30">
        <f>'De la BASE'!B409</f>
        <v>3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0.057951</v>
      </c>
      <c r="F413" s="9">
        <f>IF('De la BASE'!F409&gt;0,'De la BASE'!F409,'De la BASE'!F409+0.001)</f>
        <v>2.385297</v>
      </c>
      <c r="G413" s="15">
        <v>27273</v>
      </c>
    </row>
    <row r="414" spans="1:7" ht="12.75">
      <c r="A414" s="30" t="str">
        <f>'De la BASE'!A410</f>
        <v>60</v>
      </c>
      <c r="B414" s="30">
        <f>'De la BASE'!B410</f>
        <v>3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0.05075</v>
      </c>
      <c r="F414" s="9">
        <f>IF('De la BASE'!F410&gt;0,'De la BASE'!F410,'De la BASE'!F410+0.001)</f>
        <v>2.432346</v>
      </c>
      <c r="G414" s="15">
        <v>27303</v>
      </c>
    </row>
    <row r="415" spans="1:7" ht="12.75">
      <c r="A415" s="30" t="str">
        <f>'De la BASE'!A411</f>
        <v>60</v>
      </c>
      <c r="B415" s="30">
        <f>'De la BASE'!B411</f>
        <v>3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0.074214</v>
      </c>
      <c r="F415" s="9">
        <f>IF('De la BASE'!F411&gt;0,'De la BASE'!F411,'De la BASE'!F411+0.001)</f>
        <v>13.563585</v>
      </c>
      <c r="G415" s="15">
        <v>27334</v>
      </c>
    </row>
    <row r="416" spans="1:7" ht="12.75">
      <c r="A416" s="30" t="str">
        <f>'De la BASE'!A412</f>
        <v>60</v>
      </c>
      <c r="B416" s="30">
        <f>'De la BASE'!B412</f>
        <v>3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0.156672</v>
      </c>
      <c r="F416" s="9">
        <f>IF('De la BASE'!F412&gt;0,'De la BASE'!F412,'De la BASE'!F412+0.001)</f>
        <v>6.441984</v>
      </c>
      <c r="G416" s="15">
        <v>27364</v>
      </c>
    </row>
    <row r="417" spans="1:7" ht="12.75">
      <c r="A417" s="30" t="str">
        <f>'De la BASE'!A413</f>
        <v>60</v>
      </c>
      <c r="B417" s="30">
        <f>'De la BASE'!B413</f>
        <v>3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0.098226</v>
      </c>
      <c r="F417" s="9">
        <f>IF('De la BASE'!F413&gt;0,'De la BASE'!F413,'De la BASE'!F413+0.001)</f>
        <v>20.266334999999998</v>
      </c>
      <c r="G417" s="15">
        <v>27395</v>
      </c>
    </row>
    <row r="418" spans="1:7" ht="12.75">
      <c r="A418" s="30" t="str">
        <f>'De la BASE'!A414</f>
        <v>60</v>
      </c>
      <c r="B418" s="30">
        <f>'De la BASE'!B414</f>
        <v>3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0.260576</v>
      </c>
      <c r="F418" s="9">
        <f>IF('De la BASE'!F414&gt;0,'De la BASE'!F414,'De la BASE'!F414+0.001)</f>
        <v>22.424864</v>
      </c>
      <c r="G418" s="15">
        <v>27426</v>
      </c>
    </row>
    <row r="419" spans="1:7" ht="12.75">
      <c r="A419" s="30" t="str">
        <f>'De la BASE'!A415</f>
        <v>60</v>
      </c>
      <c r="B419" s="30">
        <f>'De la BASE'!B415</f>
        <v>3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0.324843</v>
      </c>
      <c r="F419" s="9">
        <f>IF('De la BASE'!F415&gt;0,'De la BASE'!F415,'De la BASE'!F415+0.001)</f>
        <v>31.948594</v>
      </c>
      <c r="G419" s="15">
        <v>27454</v>
      </c>
    </row>
    <row r="420" spans="1:7" ht="12.75">
      <c r="A420" s="30" t="str">
        <f>'De la BASE'!A416</f>
        <v>60</v>
      </c>
      <c r="B420" s="30">
        <f>'De la BASE'!B416</f>
        <v>3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0.327666</v>
      </c>
      <c r="F420" s="9">
        <f>IF('De la BASE'!F416&gt;0,'De la BASE'!F416,'De la BASE'!F416+0.001)</f>
        <v>20.203818</v>
      </c>
      <c r="G420" s="15">
        <v>27485</v>
      </c>
    </row>
    <row r="421" spans="1:7" ht="12.75">
      <c r="A421" s="30" t="str">
        <f>'De la BASE'!A417</f>
        <v>60</v>
      </c>
      <c r="B421" s="30">
        <f>'De la BASE'!B417</f>
        <v>3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0.215292</v>
      </c>
      <c r="F421" s="9">
        <f>IF('De la BASE'!F417&gt;0,'De la BASE'!F417,'De la BASE'!F417+0.001)</f>
        <v>14.075996</v>
      </c>
      <c r="G421" s="15">
        <v>27515</v>
      </c>
    </row>
    <row r="422" spans="1:7" ht="12.75">
      <c r="A422" s="30" t="str">
        <f>'De la BASE'!A418</f>
        <v>60</v>
      </c>
      <c r="B422" s="30">
        <f>'De la BASE'!B418</f>
        <v>3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0.213231</v>
      </c>
      <c r="F422" s="9">
        <f>IF('De la BASE'!F418&gt;0,'De la BASE'!F418,'De la BASE'!F418+0.001)</f>
        <v>11.245534</v>
      </c>
      <c r="G422" s="15">
        <v>27546</v>
      </c>
    </row>
    <row r="423" spans="1:7" ht="12.75">
      <c r="A423" s="30" t="str">
        <f>'De la BASE'!A419</f>
        <v>60</v>
      </c>
      <c r="B423" s="30">
        <f>'De la BASE'!B419</f>
        <v>3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0.11228</v>
      </c>
      <c r="F423" s="9">
        <f>IF('De la BASE'!F419&gt;0,'De la BASE'!F419,'De la BASE'!F419+0.001)</f>
        <v>4.432653999999999</v>
      </c>
      <c r="G423" s="15">
        <v>27576</v>
      </c>
    </row>
    <row r="424" spans="1:7" ht="12.75">
      <c r="A424" s="30" t="str">
        <f>'De la BASE'!A420</f>
        <v>60</v>
      </c>
      <c r="B424" s="30">
        <f>'De la BASE'!B420</f>
        <v>3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0.017415</v>
      </c>
      <c r="F424" s="9">
        <f>IF('De la BASE'!F420&gt;0,'De la BASE'!F420,'De la BASE'!F420+0.001)</f>
        <v>0.7855650000000001</v>
      </c>
      <c r="G424" s="15">
        <v>27607</v>
      </c>
    </row>
    <row r="425" spans="1:7" ht="12.75">
      <c r="A425" s="30" t="str">
        <f>'De la BASE'!A421</f>
        <v>60</v>
      </c>
      <c r="B425" s="30">
        <f>'De la BASE'!B421</f>
        <v>3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0.017917</v>
      </c>
      <c r="F425" s="9">
        <f>IF('De la BASE'!F421&gt;0,'De la BASE'!F421,'De la BASE'!F421+0.001)</f>
        <v>2.823894</v>
      </c>
      <c r="G425" s="15">
        <v>27638</v>
      </c>
    </row>
    <row r="426" spans="1:7" ht="12.75">
      <c r="A426" s="30" t="str">
        <f>'De la BASE'!A422</f>
        <v>60</v>
      </c>
      <c r="B426" s="30">
        <f>'De la BASE'!B422</f>
        <v>3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0.108024</v>
      </c>
      <c r="F426" s="9">
        <f>IF('De la BASE'!F422&gt;0,'De la BASE'!F422,'De la BASE'!F422+0.001)</f>
        <v>14.353689</v>
      </c>
      <c r="G426" s="15">
        <v>27668</v>
      </c>
    </row>
    <row r="427" spans="1:7" ht="12.75">
      <c r="A427" s="30" t="str">
        <f>'De la BASE'!A423</f>
        <v>60</v>
      </c>
      <c r="B427" s="30">
        <f>'De la BASE'!B423</f>
        <v>3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0.127792</v>
      </c>
      <c r="F427" s="9">
        <f>IF('De la BASE'!F423&gt;0,'De la BASE'!F423,'De la BASE'!F423+0.001)</f>
        <v>17.976944</v>
      </c>
      <c r="G427" s="15">
        <v>27699</v>
      </c>
    </row>
    <row r="428" spans="1:7" ht="12.75">
      <c r="A428" s="30" t="str">
        <f>'De la BASE'!A424</f>
        <v>60</v>
      </c>
      <c r="B428" s="30">
        <f>'De la BASE'!B424</f>
        <v>3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0.36396</v>
      </c>
      <c r="F428" s="9">
        <f>IF('De la BASE'!F424&gt;0,'De la BASE'!F424,'De la BASE'!F424+0.001)</f>
        <v>15.324064</v>
      </c>
      <c r="G428" s="15">
        <v>27729</v>
      </c>
    </row>
    <row r="429" spans="1:7" ht="12.75">
      <c r="A429" s="30" t="str">
        <f>'De la BASE'!A425</f>
        <v>60</v>
      </c>
      <c r="B429" s="30">
        <f>'De la BASE'!B425</f>
        <v>3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0.103558</v>
      </c>
      <c r="F429" s="9">
        <f>IF('De la BASE'!F425&gt;0,'De la BASE'!F425,'De la BASE'!F425+0.001)</f>
        <v>6.439942</v>
      </c>
      <c r="G429" s="15">
        <v>27760</v>
      </c>
    </row>
    <row r="430" spans="1:7" ht="12.75">
      <c r="A430" s="30" t="str">
        <f>'De la BASE'!A426</f>
        <v>60</v>
      </c>
      <c r="B430" s="30">
        <f>'De la BASE'!B426</f>
        <v>3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0.249991</v>
      </c>
      <c r="F430" s="9">
        <f>IF('De la BASE'!F426&gt;0,'De la BASE'!F426,'De la BASE'!F426+0.001)</f>
        <v>18.583838</v>
      </c>
      <c r="G430" s="15">
        <v>27791</v>
      </c>
    </row>
    <row r="431" spans="1:7" ht="12.75">
      <c r="A431" s="30" t="str">
        <f>'De la BASE'!A427</f>
        <v>60</v>
      </c>
      <c r="B431" s="30">
        <f>'De la BASE'!B427</f>
        <v>3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0.32691</v>
      </c>
      <c r="F431" s="9">
        <f>IF('De la BASE'!F427&gt;0,'De la BASE'!F427,'De la BASE'!F427+0.001)</f>
        <v>22.106808</v>
      </c>
      <c r="G431" s="15">
        <v>27820</v>
      </c>
    </row>
    <row r="432" spans="1:7" ht="12.75">
      <c r="A432" s="30" t="str">
        <f>'De la BASE'!A428</f>
        <v>60</v>
      </c>
      <c r="B432" s="30">
        <f>'De la BASE'!B428</f>
        <v>3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0.262872</v>
      </c>
      <c r="F432" s="9">
        <f>IF('De la BASE'!F428&gt;0,'De la BASE'!F428,'De la BASE'!F428+0.001)</f>
        <v>18.433898999999997</v>
      </c>
      <c r="G432" s="15">
        <v>27851</v>
      </c>
    </row>
    <row r="433" spans="1:7" ht="12.75">
      <c r="A433" s="30" t="str">
        <f>'De la BASE'!A429</f>
        <v>60</v>
      </c>
      <c r="B433" s="30">
        <f>'De la BASE'!B429</f>
        <v>3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0.259335</v>
      </c>
      <c r="F433" s="9">
        <f>IF('De la BASE'!F429&gt;0,'De la BASE'!F429,'De la BASE'!F429+0.001)</f>
        <v>10.43103</v>
      </c>
      <c r="G433" s="15">
        <v>27881</v>
      </c>
    </row>
    <row r="434" spans="1:7" ht="12.75">
      <c r="A434" s="30" t="str">
        <f>'De la BASE'!A430</f>
        <v>60</v>
      </c>
      <c r="B434" s="30">
        <f>'De la BASE'!B430</f>
        <v>3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0.099918</v>
      </c>
      <c r="F434" s="9">
        <f>IF('De la BASE'!F430&gt;0,'De la BASE'!F430,'De la BASE'!F430+0.001)</f>
        <v>4.414631</v>
      </c>
      <c r="G434" s="15">
        <v>27912</v>
      </c>
    </row>
    <row r="435" spans="1:7" ht="12.75">
      <c r="A435" s="30" t="str">
        <f>'De la BASE'!A431</f>
        <v>60</v>
      </c>
      <c r="B435" s="30">
        <f>'De la BASE'!B431</f>
        <v>3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0.072963</v>
      </c>
      <c r="F435" s="9">
        <f>IF('De la BASE'!F431&gt;0,'De la BASE'!F431,'De la BASE'!F431+0.001)</f>
        <v>4.172893999999999</v>
      </c>
      <c r="G435" s="15">
        <v>27942</v>
      </c>
    </row>
    <row r="436" spans="1:7" ht="12.75">
      <c r="A436" s="30" t="str">
        <f>'De la BASE'!A432</f>
        <v>60</v>
      </c>
      <c r="B436" s="30">
        <f>'De la BASE'!B432</f>
        <v>3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0.015288</v>
      </c>
      <c r="F436" s="9">
        <f>IF('De la BASE'!F432&gt;0,'De la BASE'!F432,'De la BASE'!F432+0.001)</f>
        <v>1.166438</v>
      </c>
      <c r="G436" s="15">
        <v>27973</v>
      </c>
    </row>
    <row r="437" spans="1:7" ht="12.75">
      <c r="A437" s="30" t="str">
        <f>'De la BASE'!A433</f>
        <v>60</v>
      </c>
      <c r="B437" s="30">
        <f>'De la BASE'!B433</f>
        <v>3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0.034362</v>
      </c>
      <c r="F437" s="9">
        <f>IF('De la BASE'!F433&gt;0,'De la BASE'!F433,'De la BASE'!F433+0.001)</f>
        <v>2.785392</v>
      </c>
      <c r="G437" s="15">
        <v>28004</v>
      </c>
    </row>
    <row r="438" spans="1:7" ht="12.75">
      <c r="A438" s="30" t="str">
        <f>'De la BASE'!A434</f>
        <v>60</v>
      </c>
      <c r="B438" s="30">
        <f>'De la BASE'!B434</f>
        <v>3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0.05131</v>
      </c>
      <c r="F438" s="9">
        <f>IF('De la BASE'!F434&gt;0,'De la BASE'!F434,'De la BASE'!F434+0.001)</f>
        <v>9.713716</v>
      </c>
      <c r="G438" s="15">
        <v>28034</v>
      </c>
    </row>
    <row r="439" spans="1:7" ht="12.75">
      <c r="A439" s="30" t="str">
        <f>'De la BASE'!A435</f>
        <v>60</v>
      </c>
      <c r="B439" s="30">
        <f>'De la BASE'!B435</f>
        <v>3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0.17508</v>
      </c>
      <c r="F439" s="9">
        <f>IF('De la BASE'!F435&gt;0,'De la BASE'!F435,'De la BASE'!F435+0.001)</f>
        <v>28.021554000000002</v>
      </c>
      <c r="G439" s="15">
        <v>28065</v>
      </c>
    </row>
    <row r="440" spans="1:7" ht="12.75">
      <c r="A440" s="30" t="str">
        <f>'De la BASE'!A436</f>
        <v>60</v>
      </c>
      <c r="B440" s="30">
        <f>'De la BASE'!B436</f>
        <v>3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0.434196</v>
      </c>
      <c r="F440" s="9">
        <f>IF('De la BASE'!F436&gt;0,'De la BASE'!F436,'De la BASE'!F436+0.001)</f>
        <v>39.029396</v>
      </c>
      <c r="G440" s="15">
        <v>28095</v>
      </c>
    </row>
    <row r="441" spans="1:7" ht="12.75">
      <c r="A441" s="30" t="str">
        <f>'De la BASE'!A437</f>
        <v>60</v>
      </c>
      <c r="B441" s="30">
        <f>'De la BASE'!B437</f>
        <v>3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0.363341</v>
      </c>
      <c r="F441" s="9">
        <f>IF('De la BASE'!F437&gt;0,'De la BASE'!F437,'De la BASE'!F437+0.001)</f>
        <v>31.816741</v>
      </c>
      <c r="G441" s="15">
        <v>28126</v>
      </c>
    </row>
    <row r="442" spans="1:7" ht="12.75">
      <c r="A442" s="30" t="str">
        <f>'De la BASE'!A438</f>
        <v>60</v>
      </c>
      <c r="B442" s="30">
        <f>'De la BASE'!B438</f>
        <v>3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0.536552</v>
      </c>
      <c r="F442" s="9">
        <f>IF('De la BASE'!F438&gt;0,'De la BASE'!F438,'De la BASE'!F438+0.001)</f>
        <v>66.007312</v>
      </c>
      <c r="G442" s="15">
        <v>28157</v>
      </c>
    </row>
    <row r="443" spans="1:7" ht="12.75">
      <c r="A443" s="30" t="str">
        <f>'De la BASE'!A439</f>
        <v>60</v>
      </c>
      <c r="B443" s="30">
        <f>'De la BASE'!B439</f>
        <v>3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0.402783</v>
      </c>
      <c r="F443" s="9">
        <f>IF('De la BASE'!F439&gt;0,'De la BASE'!F439,'De la BASE'!F439+0.001)</f>
        <v>30.86112</v>
      </c>
      <c r="G443" s="15">
        <v>28185</v>
      </c>
    </row>
    <row r="444" spans="1:7" ht="12.75">
      <c r="A444" s="30" t="str">
        <f>'De la BASE'!A440</f>
        <v>60</v>
      </c>
      <c r="B444" s="30">
        <f>'De la BASE'!B440</f>
        <v>3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0.340367</v>
      </c>
      <c r="F444" s="9">
        <f>IF('De la BASE'!F440&gt;0,'De la BASE'!F440,'De la BASE'!F440+0.001)</f>
        <v>16.566648</v>
      </c>
      <c r="G444" s="15">
        <v>28216</v>
      </c>
    </row>
    <row r="445" spans="1:7" ht="12.75">
      <c r="A445" s="30" t="str">
        <f>'De la BASE'!A441</f>
        <v>60</v>
      </c>
      <c r="B445" s="30">
        <f>'De la BASE'!B441</f>
        <v>3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0.139427</v>
      </c>
      <c r="F445" s="9">
        <f>IF('De la BASE'!F441&gt;0,'De la BASE'!F441,'De la BASE'!F441+0.001)</f>
        <v>11.790946</v>
      </c>
      <c r="G445" s="15">
        <v>28246</v>
      </c>
    </row>
    <row r="446" spans="1:7" ht="12.75">
      <c r="A446" s="30" t="str">
        <f>'De la BASE'!A442</f>
        <v>60</v>
      </c>
      <c r="B446" s="30">
        <f>'De la BASE'!B442</f>
        <v>3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0.273528</v>
      </c>
      <c r="F446" s="9">
        <f>IF('De la BASE'!F442&gt;0,'De la BASE'!F442,'De la BASE'!F442+0.001)</f>
        <v>18.499296</v>
      </c>
      <c r="G446" s="15">
        <v>28277</v>
      </c>
    </row>
    <row r="447" spans="1:7" ht="12.75">
      <c r="A447" s="30" t="str">
        <f>'De la BASE'!A443</f>
        <v>60</v>
      </c>
      <c r="B447" s="30">
        <f>'De la BASE'!B443</f>
        <v>3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0.102078</v>
      </c>
      <c r="F447" s="9">
        <f>IF('De la BASE'!F443&gt;0,'De la BASE'!F443,'De la BASE'!F443+0.001)</f>
        <v>6.183423</v>
      </c>
      <c r="G447" s="15">
        <v>28307</v>
      </c>
    </row>
    <row r="448" spans="1:7" ht="12.75">
      <c r="A448" s="30" t="str">
        <f>'De la BASE'!A444</f>
        <v>60</v>
      </c>
      <c r="B448" s="30">
        <f>'De la BASE'!B444</f>
        <v>3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0.04587</v>
      </c>
      <c r="F448" s="9">
        <f>IF('De la BASE'!F444&gt;0,'De la BASE'!F444,'De la BASE'!F444+0.001)</f>
        <v>2.634606</v>
      </c>
      <c r="G448" s="15">
        <v>28338</v>
      </c>
    </row>
    <row r="449" spans="1:7" ht="12.75">
      <c r="A449" s="30" t="str">
        <f>'De la BASE'!A445</f>
        <v>60</v>
      </c>
      <c r="B449" s="30">
        <f>'De la BASE'!B445</f>
        <v>3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0.041648</v>
      </c>
      <c r="F449" s="9">
        <f>IF('De la BASE'!F445&gt;0,'De la BASE'!F445,'De la BASE'!F445+0.001)</f>
        <v>1.710912</v>
      </c>
      <c r="G449" s="15">
        <v>28369</v>
      </c>
    </row>
    <row r="450" spans="1:7" ht="12.75">
      <c r="A450" s="30" t="str">
        <f>'De la BASE'!A446</f>
        <v>60</v>
      </c>
      <c r="B450" s="30">
        <f>'De la BASE'!B446</f>
        <v>3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0.04773</v>
      </c>
      <c r="F450" s="9">
        <f>IF('De la BASE'!F446&gt;0,'De la BASE'!F446,'De la BASE'!F446+0.001)</f>
        <v>7.4714100000000006</v>
      </c>
      <c r="G450" s="15">
        <v>28399</v>
      </c>
    </row>
    <row r="451" spans="1:7" ht="12.75">
      <c r="A451" s="30" t="str">
        <f>'De la BASE'!A447</f>
        <v>60</v>
      </c>
      <c r="B451" s="30">
        <f>'De la BASE'!B447</f>
        <v>3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0.089216</v>
      </c>
      <c r="F451" s="9">
        <f>IF('De la BASE'!F447&gt;0,'De la BASE'!F447,'De la BASE'!F447+0.001)</f>
        <v>3.602096</v>
      </c>
      <c r="G451" s="15">
        <v>28430</v>
      </c>
    </row>
    <row r="452" spans="1:7" ht="12.75">
      <c r="A452" s="30" t="str">
        <f>'De la BASE'!A448</f>
        <v>60</v>
      </c>
      <c r="B452" s="30">
        <f>'De la BASE'!B448</f>
        <v>3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0.4057</v>
      </c>
      <c r="F452" s="9">
        <f>IF('De la BASE'!F448&gt;0,'De la BASE'!F448,'De la BASE'!F448+0.001)</f>
        <v>42.647184</v>
      </c>
      <c r="G452" s="15">
        <v>28460</v>
      </c>
    </row>
    <row r="453" spans="1:7" ht="12.75">
      <c r="A453" s="30" t="str">
        <f>'De la BASE'!A449</f>
        <v>60</v>
      </c>
      <c r="B453" s="30">
        <f>'De la BASE'!B449</f>
        <v>3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0.226008</v>
      </c>
      <c r="F453" s="9">
        <f>IF('De la BASE'!F449&gt;0,'De la BASE'!F449,'De la BASE'!F449+0.001)</f>
        <v>35.58312</v>
      </c>
      <c r="G453" s="15">
        <v>28491</v>
      </c>
    </row>
    <row r="454" spans="1:7" ht="12.75">
      <c r="A454" s="30" t="str">
        <f>'De la BASE'!A450</f>
        <v>60</v>
      </c>
      <c r="B454" s="30">
        <f>'De la BASE'!B450</f>
        <v>3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0.713151</v>
      </c>
      <c r="F454" s="9">
        <f>IF('De la BASE'!F450&gt;0,'De la BASE'!F450,'De la BASE'!F450+0.001)</f>
        <v>66.065841</v>
      </c>
      <c r="G454" s="15">
        <v>28522</v>
      </c>
    </row>
    <row r="455" spans="1:7" ht="12.75">
      <c r="A455" s="30" t="str">
        <f>'De la BASE'!A451</f>
        <v>60</v>
      </c>
      <c r="B455" s="30">
        <f>'De la BASE'!B451</f>
        <v>3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0.639426</v>
      </c>
      <c r="F455" s="9">
        <f>IF('De la BASE'!F451&gt;0,'De la BASE'!F451,'De la BASE'!F451+0.001)</f>
        <v>41.068956</v>
      </c>
      <c r="G455" s="15">
        <v>28550</v>
      </c>
    </row>
    <row r="456" spans="1:7" ht="12.75">
      <c r="A456" s="30" t="str">
        <f>'De la BASE'!A452</f>
        <v>60</v>
      </c>
      <c r="B456" s="30">
        <f>'De la BASE'!B452</f>
        <v>3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0.197604</v>
      </c>
      <c r="F456" s="9">
        <f>IF('De la BASE'!F452&gt;0,'De la BASE'!F452,'De la BASE'!F452+0.001)</f>
        <v>16.6167</v>
      </c>
      <c r="G456" s="15">
        <v>28581</v>
      </c>
    </row>
    <row r="457" spans="1:7" ht="12.75">
      <c r="A457" s="30" t="str">
        <f>'De la BASE'!A453</f>
        <v>60</v>
      </c>
      <c r="B457" s="30">
        <f>'De la BASE'!B453</f>
        <v>3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0.287356</v>
      </c>
      <c r="F457" s="9">
        <f>IF('De la BASE'!F453&gt;0,'De la BASE'!F453,'De la BASE'!F453+0.001)</f>
        <v>22.57257</v>
      </c>
      <c r="G457" s="15">
        <v>28611</v>
      </c>
    </row>
    <row r="458" spans="1:7" ht="12.75">
      <c r="A458" s="30" t="str">
        <f>'De la BASE'!A454</f>
        <v>60</v>
      </c>
      <c r="B458" s="30">
        <f>'De la BASE'!B454</f>
        <v>3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0.10773</v>
      </c>
      <c r="F458" s="9">
        <f>IF('De la BASE'!F454&gt;0,'De la BASE'!F454,'De la BASE'!F454+0.001)</f>
        <v>7.4537189999999995</v>
      </c>
      <c r="G458" s="15">
        <v>28642</v>
      </c>
    </row>
    <row r="459" spans="1:7" ht="12.75">
      <c r="A459" s="30" t="str">
        <f>'De la BASE'!A455</f>
        <v>60</v>
      </c>
      <c r="B459" s="30">
        <f>'De la BASE'!B455</f>
        <v>3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0.041422</v>
      </c>
      <c r="F459" s="9">
        <f>IF('De la BASE'!F455&gt;0,'De la BASE'!F455,'De la BASE'!F455+0.001)</f>
        <v>1.642576</v>
      </c>
      <c r="G459" s="15">
        <v>28672</v>
      </c>
    </row>
    <row r="460" spans="1:7" ht="12.75">
      <c r="A460" s="30" t="str">
        <f>'De la BASE'!A456</f>
        <v>60</v>
      </c>
      <c r="B460" s="30">
        <f>'De la BASE'!B456</f>
        <v>3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0.00882</v>
      </c>
      <c r="F460" s="9">
        <f>IF('De la BASE'!F456&gt;0,'De la BASE'!F456,'De la BASE'!F456+0.001)</f>
        <v>0.34876799999999997</v>
      </c>
      <c r="G460" s="15">
        <v>28703</v>
      </c>
    </row>
    <row r="461" spans="1:7" ht="12.75">
      <c r="A461" s="30" t="str">
        <f>'De la BASE'!A457</f>
        <v>60</v>
      </c>
      <c r="B461" s="30">
        <f>'De la BASE'!B457</f>
        <v>3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0.00897</v>
      </c>
      <c r="F461" s="9">
        <f>IF('De la BASE'!F457&gt;0,'De la BASE'!F457,'De la BASE'!F457+0.001)</f>
        <v>0.363155</v>
      </c>
      <c r="G461" s="15">
        <v>28734</v>
      </c>
    </row>
    <row r="462" spans="1:7" ht="12.75">
      <c r="A462" s="30" t="str">
        <f>'De la BASE'!A458</f>
        <v>60</v>
      </c>
      <c r="B462" s="30">
        <f>'De la BASE'!B458</f>
        <v>3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0.0086</v>
      </c>
      <c r="F462" s="9">
        <f>IF('De la BASE'!F458&gt;0,'De la BASE'!F458,'De la BASE'!F458+0.001)</f>
        <v>0.6431</v>
      </c>
      <c r="G462" s="15">
        <v>28764</v>
      </c>
    </row>
    <row r="463" spans="1:7" ht="12.75">
      <c r="A463" s="30" t="str">
        <f>'De la BASE'!A459</f>
        <v>60</v>
      </c>
      <c r="B463" s="30">
        <f>'De la BASE'!B459</f>
        <v>3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0.019875</v>
      </c>
      <c r="F463" s="9">
        <f>IF('De la BASE'!F459&gt;0,'De la BASE'!F459,'De la BASE'!F459+0.001)</f>
        <v>2.332125</v>
      </c>
      <c r="G463" s="15">
        <v>28795</v>
      </c>
    </row>
    <row r="464" spans="1:7" ht="12.75">
      <c r="A464" s="30" t="str">
        <f>'De la BASE'!A460</f>
        <v>60</v>
      </c>
      <c r="B464" s="30">
        <f>'De la BASE'!B460</f>
        <v>3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0.537018</v>
      </c>
      <c r="F464" s="9">
        <f>IF('De la BASE'!F460&gt;0,'De la BASE'!F460,'De la BASE'!F460+0.001)</f>
        <v>84.747246</v>
      </c>
      <c r="G464" s="15">
        <v>28825</v>
      </c>
    </row>
    <row r="465" spans="1:7" ht="12.75">
      <c r="A465" s="30" t="str">
        <f>'De la BASE'!A461</f>
        <v>60</v>
      </c>
      <c r="B465" s="30">
        <f>'De la BASE'!B461</f>
        <v>3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0.611136</v>
      </c>
      <c r="F465" s="9">
        <f>IF('De la BASE'!F461&gt;0,'De la BASE'!F461,'De la BASE'!F461+0.001)</f>
        <v>74.36761200000001</v>
      </c>
      <c r="G465" s="15">
        <v>28856</v>
      </c>
    </row>
    <row r="466" spans="1:7" ht="12.75">
      <c r="A466" s="30" t="str">
        <f>'De la BASE'!A462</f>
        <v>60</v>
      </c>
      <c r="B466" s="30">
        <f>'De la BASE'!B462</f>
        <v>3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0.450873</v>
      </c>
      <c r="F466" s="9">
        <f>IF('De la BASE'!F462&gt;0,'De la BASE'!F462,'De la BASE'!F462+0.001)</f>
        <v>101.09574599999999</v>
      </c>
      <c r="G466" s="15">
        <v>28887</v>
      </c>
    </row>
    <row r="467" spans="1:7" ht="12.75">
      <c r="A467" s="30" t="str">
        <f>'De la BASE'!A463</f>
        <v>60</v>
      </c>
      <c r="B467" s="30">
        <f>'De la BASE'!B463</f>
        <v>3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0.447811</v>
      </c>
      <c r="F467" s="9">
        <f>IF('De la BASE'!F463&gt;0,'De la BASE'!F463,'De la BASE'!F463+0.001)</f>
        <v>57.164445</v>
      </c>
      <c r="G467" s="15">
        <v>28915</v>
      </c>
    </row>
    <row r="468" spans="1:7" ht="12.75">
      <c r="A468" s="30" t="str">
        <f>'De la BASE'!A464</f>
        <v>60</v>
      </c>
      <c r="B468" s="30">
        <f>'De la BASE'!B464</f>
        <v>3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0.57421</v>
      </c>
      <c r="F468" s="9">
        <f>IF('De la BASE'!F464&gt;0,'De la BASE'!F464,'De la BASE'!F464+0.001)</f>
        <v>49.60291</v>
      </c>
      <c r="G468" s="15">
        <v>28946</v>
      </c>
    </row>
    <row r="469" spans="1:7" ht="12.75">
      <c r="A469" s="30" t="str">
        <f>'De la BASE'!A465</f>
        <v>60</v>
      </c>
      <c r="B469" s="30">
        <f>'De la BASE'!B465</f>
        <v>3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0.221598</v>
      </c>
      <c r="F469" s="9">
        <f>IF('De la BASE'!F465&gt;0,'De la BASE'!F465,'De la BASE'!F465+0.001)</f>
        <v>16.099947</v>
      </c>
      <c r="G469" s="15">
        <v>28976</v>
      </c>
    </row>
    <row r="470" spans="1:7" ht="12.75">
      <c r="A470" s="30" t="str">
        <f>'De la BASE'!A466</f>
        <v>60</v>
      </c>
      <c r="B470" s="30">
        <f>'De la BASE'!B466</f>
        <v>3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0.349856</v>
      </c>
      <c r="F470" s="9">
        <f>IF('De la BASE'!F466&gt;0,'De la BASE'!F466,'De la BASE'!F466+0.001)</f>
        <v>19.78032</v>
      </c>
      <c r="G470" s="15">
        <v>29007</v>
      </c>
    </row>
    <row r="471" spans="1:7" ht="12.75">
      <c r="A471" s="30" t="str">
        <f>'De la BASE'!A467</f>
        <v>60</v>
      </c>
      <c r="B471" s="30">
        <f>'De la BASE'!B467</f>
        <v>3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0.153728</v>
      </c>
      <c r="F471" s="9">
        <f>IF('De la BASE'!F467&gt;0,'De la BASE'!F467,'De la BASE'!F467+0.001)</f>
        <v>6.472189</v>
      </c>
      <c r="G471" s="15">
        <v>29037</v>
      </c>
    </row>
    <row r="472" spans="1:7" ht="12.75">
      <c r="A472" s="30" t="str">
        <f>'De la BASE'!A468</f>
        <v>60</v>
      </c>
      <c r="B472" s="30">
        <f>'De la BASE'!B468</f>
        <v>3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0.090628</v>
      </c>
      <c r="F472" s="9">
        <f>IF('De la BASE'!F468&gt;0,'De la BASE'!F468,'De la BASE'!F468+0.001)</f>
        <v>3.59252</v>
      </c>
      <c r="G472" s="15">
        <v>29068</v>
      </c>
    </row>
    <row r="473" spans="1:7" ht="12.75">
      <c r="A473" s="30" t="str">
        <f>'De la BASE'!A469</f>
        <v>60</v>
      </c>
      <c r="B473" s="30">
        <f>'De la BASE'!B469</f>
        <v>3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0.081515</v>
      </c>
      <c r="F473" s="9">
        <f>IF('De la BASE'!F469&gt;0,'De la BASE'!F469,'De la BASE'!F469+0.001)</f>
        <v>3.2814249999999996</v>
      </c>
      <c r="G473" s="15">
        <v>29099</v>
      </c>
    </row>
    <row r="474" spans="1:7" ht="12.75">
      <c r="A474" s="30" t="str">
        <f>'De la BASE'!A470</f>
        <v>60</v>
      </c>
      <c r="B474" s="30">
        <f>'De la BASE'!B470</f>
        <v>3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0.05476</v>
      </c>
      <c r="F474" s="9">
        <f>IF('De la BASE'!F470&gt;0,'De la BASE'!F470,'De la BASE'!F470+0.001)</f>
        <v>9.29884</v>
      </c>
      <c r="G474" s="15">
        <v>29129</v>
      </c>
    </row>
    <row r="475" spans="1:7" ht="12.75">
      <c r="A475" s="30" t="str">
        <f>'De la BASE'!A471</f>
        <v>60</v>
      </c>
      <c r="B475" s="30">
        <f>'De la BASE'!B471</f>
        <v>3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0.17433</v>
      </c>
      <c r="F475" s="9">
        <f>IF('De la BASE'!F471&gt;0,'De la BASE'!F471,'De la BASE'!F471+0.001)</f>
        <v>18.21078</v>
      </c>
      <c r="G475" s="15">
        <v>29160</v>
      </c>
    </row>
    <row r="476" spans="1:7" ht="12.75">
      <c r="A476" s="30" t="str">
        <f>'De la BASE'!A472</f>
        <v>60</v>
      </c>
      <c r="B476" s="30">
        <f>'De la BASE'!B472</f>
        <v>3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0.305694</v>
      </c>
      <c r="F476" s="9">
        <f>IF('De la BASE'!F472&gt;0,'De la BASE'!F472,'De la BASE'!F472+0.001)</f>
        <v>36.68328</v>
      </c>
      <c r="G476" s="15">
        <v>29190</v>
      </c>
    </row>
    <row r="477" spans="1:7" ht="12.75">
      <c r="A477" s="30" t="str">
        <f>'De la BASE'!A473</f>
        <v>60</v>
      </c>
      <c r="B477" s="30">
        <f>'De la BASE'!B473</f>
        <v>3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0.364905</v>
      </c>
      <c r="F477" s="9">
        <f>IF('De la BASE'!F473&gt;0,'De la BASE'!F473,'De la BASE'!F473+0.001)</f>
        <v>44.77599</v>
      </c>
      <c r="G477" s="15">
        <v>29221</v>
      </c>
    </row>
    <row r="478" spans="1:7" ht="12.75">
      <c r="A478" s="30" t="str">
        <f>'De la BASE'!A474</f>
        <v>60</v>
      </c>
      <c r="B478" s="30">
        <f>'De la BASE'!B474</f>
        <v>3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0.32896</v>
      </c>
      <c r="F478" s="9">
        <f>IF('De la BASE'!F474&gt;0,'De la BASE'!F474,'De la BASE'!F474+0.001)</f>
        <v>29.817140000000002</v>
      </c>
      <c r="G478" s="15">
        <v>29252</v>
      </c>
    </row>
    <row r="479" spans="1:7" ht="12.75">
      <c r="A479" s="30" t="str">
        <f>'De la BASE'!A475</f>
        <v>60</v>
      </c>
      <c r="B479" s="30">
        <f>'De la BASE'!B475</f>
        <v>3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0.222547</v>
      </c>
      <c r="F479" s="9">
        <f>IF('De la BASE'!F475&gt;0,'De la BASE'!F475,'De la BASE'!F475+0.001)</f>
        <v>25.710477</v>
      </c>
      <c r="G479" s="15">
        <v>29281</v>
      </c>
    </row>
    <row r="480" spans="1:7" ht="12.75">
      <c r="A480" s="30" t="str">
        <f>'De la BASE'!A476</f>
        <v>60</v>
      </c>
      <c r="B480" s="30">
        <f>'De la BASE'!B476</f>
        <v>3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0.470062</v>
      </c>
      <c r="F480" s="9">
        <f>IF('De la BASE'!F476&gt;0,'De la BASE'!F476,'De la BASE'!F476+0.001)</f>
        <v>21.850614</v>
      </c>
      <c r="G480" s="15">
        <v>29312</v>
      </c>
    </row>
    <row r="481" spans="1:7" ht="12.75">
      <c r="A481" s="30" t="str">
        <f>'De la BASE'!A477</f>
        <v>60</v>
      </c>
      <c r="B481" s="30">
        <f>'De la BASE'!B477</f>
        <v>3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0.295218</v>
      </c>
      <c r="F481" s="9">
        <f>IF('De la BASE'!F477&gt;0,'De la BASE'!F477,'De la BASE'!F477+0.001)</f>
        <v>26.43543</v>
      </c>
      <c r="G481" s="15">
        <v>29342</v>
      </c>
    </row>
    <row r="482" spans="1:7" ht="12.75">
      <c r="A482" s="30" t="str">
        <f>'De la BASE'!A478</f>
        <v>60</v>
      </c>
      <c r="B482" s="30">
        <f>'De la BASE'!B478</f>
        <v>3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0.201348</v>
      </c>
      <c r="F482" s="9">
        <f>IF('De la BASE'!F478&gt;0,'De la BASE'!F478,'De la BASE'!F478+0.001)</f>
        <v>9.50058</v>
      </c>
      <c r="G482" s="15">
        <v>29373</v>
      </c>
    </row>
    <row r="483" spans="1:7" ht="12.75">
      <c r="A483" s="30" t="str">
        <f>'De la BASE'!A479</f>
        <v>60</v>
      </c>
      <c r="B483" s="30">
        <f>'De la BASE'!B479</f>
        <v>3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0.09108</v>
      </c>
      <c r="F483" s="9">
        <f>IF('De la BASE'!F479&gt;0,'De la BASE'!F479,'De la BASE'!F479+0.001)</f>
        <v>3.6385799999999997</v>
      </c>
      <c r="G483" s="15">
        <v>29403</v>
      </c>
    </row>
    <row r="484" spans="1:7" ht="12.75">
      <c r="A484" s="30" t="str">
        <f>'De la BASE'!A480</f>
        <v>60</v>
      </c>
      <c r="B484" s="30">
        <f>'De la BASE'!B480</f>
        <v>3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0.056851</v>
      </c>
      <c r="F484" s="9">
        <f>IF('De la BASE'!F480&gt;0,'De la BASE'!F480,'De la BASE'!F480+0.001)</f>
        <v>2.267496</v>
      </c>
      <c r="G484" s="15">
        <v>29434</v>
      </c>
    </row>
    <row r="485" spans="1:7" ht="12.75">
      <c r="A485" s="30" t="str">
        <f>'De la BASE'!A481</f>
        <v>60</v>
      </c>
      <c r="B485" s="30">
        <f>'De la BASE'!B481</f>
        <v>3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0.048508</v>
      </c>
      <c r="F485" s="9">
        <f>IF('De la BASE'!F481&gt;0,'De la BASE'!F481,'De la BASE'!F481+0.001)</f>
        <v>2.051816</v>
      </c>
      <c r="G485" s="15">
        <v>29465</v>
      </c>
    </row>
    <row r="486" spans="1:7" ht="12.75">
      <c r="A486" s="30" t="str">
        <f>'De la BASE'!A482</f>
        <v>60</v>
      </c>
      <c r="B486" s="30">
        <f>'De la BASE'!B482</f>
        <v>3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0.037464</v>
      </c>
      <c r="F486" s="9">
        <f>IF('De la BASE'!F482&gt;0,'De la BASE'!F482,'De la BASE'!F482+0.001)</f>
        <v>2.843696</v>
      </c>
      <c r="G486" s="15">
        <v>29495</v>
      </c>
    </row>
    <row r="487" spans="1:7" ht="12.75">
      <c r="A487" s="30" t="str">
        <f>'De la BASE'!A483</f>
        <v>60</v>
      </c>
      <c r="B487" s="30">
        <f>'De la BASE'!B483</f>
        <v>3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0.05429</v>
      </c>
      <c r="F487" s="9">
        <f>IF('De la BASE'!F483&gt;0,'De la BASE'!F483,'De la BASE'!F483+0.001)</f>
        <v>5.412089999999999</v>
      </c>
      <c r="G487" s="15">
        <v>29526</v>
      </c>
    </row>
    <row r="488" spans="1:7" ht="12.75">
      <c r="A488" s="30" t="str">
        <f>'De la BASE'!A484</f>
        <v>60</v>
      </c>
      <c r="B488" s="30">
        <f>'De la BASE'!B484</f>
        <v>3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0.12808</v>
      </c>
      <c r="F488" s="9">
        <f>IF('De la BASE'!F484&gt;0,'De la BASE'!F484,'De la BASE'!F484+0.001)</f>
        <v>10.004649</v>
      </c>
      <c r="G488" s="15">
        <v>29556</v>
      </c>
    </row>
    <row r="489" spans="1:7" ht="12.75">
      <c r="A489" s="30" t="str">
        <f>'De la BASE'!A485</f>
        <v>60</v>
      </c>
      <c r="B489" s="30">
        <f>'De la BASE'!B485</f>
        <v>3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0.207306</v>
      </c>
      <c r="F489" s="9">
        <f>IF('De la BASE'!F485&gt;0,'De la BASE'!F485,'De la BASE'!F485+0.001)</f>
        <v>10.719186</v>
      </c>
      <c r="G489" s="15">
        <v>29587</v>
      </c>
    </row>
    <row r="490" spans="1:7" ht="12.75">
      <c r="A490" s="30" t="str">
        <f>'De la BASE'!A486</f>
        <v>60</v>
      </c>
      <c r="B490" s="30">
        <f>'De la BASE'!B486</f>
        <v>3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0.1878</v>
      </c>
      <c r="F490" s="9">
        <f>IF('De la BASE'!F486&gt;0,'De la BASE'!F486,'De la BASE'!F486+0.001)</f>
        <v>7.645025</v>
      </c>
      <c r="G490" s="15">
        <v>29618</v>
      </c>
    </row>
    <row r="491" spans="1:7" ht="12.75">
      <c r="A491" s="30" t="str">
        <f>'De la BASE'!A487</f>
        <v>60</v>
      </c>
      <c r="B491" s="30">
        <f>'De la BASE'!B487</f>
        <v>3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0.14924</v>
      </c>
      <c r="F491" s="9">
        <f>IF('De la BASE'!F487&gt;0,'De la BASE'!F487,'De la BASE'!F487+0.001)</f>
        <v>21.535331999999997</v>
      </c>
      <c r="G491" s="15">
        <v>29646</v>
      </c>
    </row>
    <row r="492" spans="1:7" ht="12.75">
      <c r="A492" s="30" t="str">
        <f>'De la BASE'!A488</f>
        <v>60</v>
      </c>
      <c r="B492" s="30">
        <f>'De la BASE'!B488</f>
        <v>3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0.328713</v>
      </c>
      <c r="F492" s="9">
        <f>IF('De la BASE'!F488&gt;0,'De la BASE'!F488,'De la BASE'!F488+0.001)</f>
        <v>22.343946</v>
      </c>
      <c r="G492" s="15">
        <v>29677</v>
      </c>
    </row>
    <row r="493" spans="1:7" ht="12.75">
      <c r="A493" s="30" t="str">
        <f>'De la BASE'!A489</f>
        <v>60</v>
      </c>
      <c r="B493" s="30">
        <f>'De la BASE'!B489</f>
        <v>3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0.147735</v>
      </c>
      <c r="F493" s="9">
        <f>IF('De la BASE'!F489&gt;0,'De la BASE'!F489,'De la BASE'!F489+0.001)</f>
        <v>12.894839999999999</v>
      </c>
      <c r="G493" s="15">
        <v>29707</v>
      </c>
    </row>
    <row r="494" spans="1:7" ht="12.75">
      <c r="A494" s="30" t="str">
        <f>'De la BASE'!A490</f>
        <v>60</v>
      </c>
      <c r="B494" s="30">
        <f>'De la BASE'!B490</f>
        <v>3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0.19803</v>
      </c>
      <c r="F494" s="9">
        <f>IF('De la BASE'!F490&gt;0,'De la BASE'!F490,'De la BASE'!F490+0.001)</f>
        <v>7.72317</v>
      </c>
      <c r="G494" s="15">
        <v>29738</v>
      </c>
    </row>
    <row r="495" spans="1:7" ht="12.75">
      <c r="A495" s="30" t="str">
        <f>'De la BASE'!A491</f>
        <v>60</v>
      </c>
      <c r="B495" s="30">
        <f>'De la BASE'!B491</f>
        <v>3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0.125903</v>
      </c>
      <c r="F495" s="9">
        <f>IF('De la BASE'!F491&gt;0,'De la BASE'!F491,'De la BASE'!F491+0.001)</f>
        <v>5.074718000000001</v>
      </c>
      <c r="G495" s="15">
        <v>29768</v>
      </c>
    </row>
    <row r="496" spans="1:7" ht="12.75">
      <c r="A496" s="30" t="str">
        <f>'De la BASE'!A492</f>
        <v>60</v>
      </c>
      <c r="B496" s="30">
        <f>'De la BASE'!B492</f>
        <v>3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0.118728</v>
      </c>
      <c r="F496" s="9">
        <f>IF('De la BASE'!F492&gt;0,'De la BASE'!F492,'De la BASE'!F492+0.001)</f>
        <v>4.89753</v>
      </c>
      <c r="G496" s="15">
        <v>29799</v>
      </c>
    </row>
    <row r="497" spans="1:7" ht="12.75">
      <c r="A497" s="30" t="str">
        <f>'De la BASE'!A493</f>
        <v>60</v>
      </c>
      <c r="B497" s="30">
        <f>'De la BASE'!B493</f>
        <v>3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0.061146</v>
      </c>
      <c r="F497" s="9">
        <f>IF('De la BASE'!F493&gt;0,'De la BASE'!F493,'De la BASE'!F493+0.001)</f>
        <v>5.049576</v>
      </c>
      <c r="G497" s="15">
        <v>29830</v>
      </c>
    </row>
    <row r="498" spans="1:7" ht="12.75">
      <c r="A498" s="30" t="str">
        <f>'De la BASE'!A494</f>
        <v>60</v>
      </c>
      <c r="B498" s="30">
        <f>'De la BASE'!B494</f>
        <v>3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0.096585</v>
      </c>
      <c r="F498" s="9">
        <f>IF('De la BASE'!F494&gt;0,'De la BASE'!F494,'De la BASE'!F494+0.001)</f>
        <v>11.951880000000001</v>
      </c>
      <c r="G498" s="15">
        <v>29860</v>
      </c>
    </row>
    <row r="499" spans="1:7" ht="12.75">
      <c r="A499" s="30" t="str">
        <f>'De la BASE'!A495</f>
        <v>60</v>
      </c>
      <c r="B499" s="30">
        <f>'De la BASE'!B495</f>
        <v>3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0.17664</v>
      </c>
      <c r="F499" s="9">
        <f>IF('De la BASE'!F495&gt;0,'De la BASE'!F495,'De la BASE'!F495+0.001)</f>
        <v>7.01056</v>
      </c>
      <c r="G499" s="15">
        <v>29891</v>
      </c>
    </row>
    <row r="500" spans="1:7" ht="12.75">
      <c r="A500" s="30" t="str">
        <f>'De la BASE'!A496</f>
        <v>60</v>
      </c>
      <c r="B500" s="30">
        <f>'De la BASE'!B496</f>
        <v>3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0.082635</v>
      </c>
      <c r="F500" s="9">
        <f>IF('De la BASE'!F496&gt;0,'De la BASE'!F496,'De la BASE'!F496+0.001)</f>
        <v>35.593649</v>
      </c>
      <c r="G500" s="15">
        <v>29921</v>
      </c>
    </row>
    <row r="501" spans="1:7" ht="12.75">
      <c r="A501" s="30" t="str">
        <f>'De la BASE'!A497</f>
        <v>60</v>
      </c>
      <c r="B501" s="30">
        <f>'De la BASE'!B497</f>
        <v>3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0.76006</v>
      </c>
      <c r="F501" s="9">
        <f>IF('De la BASE'!F497&gt;0,'De la BASE'!F497,'De la BASE'!F497+0.001)</f>
        <v>63.714743999999996</v>
      </c>
      <c r="G501" s="15">
        <v>29952</v>
      </c>
    </row>
    <row r="502" spans="1:7" ht="12.75">
      <c r="A502" s="30" t="str">
        <f>'De la BASE'!A498</f>
        <v>60</v>
      </c>
      <c r="B502" s="30">
        <f>'De la BASE'!B498</f>
        <v>3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0.374556</v>
      </c>
      <c r="F502" s="9">
        <f>IF('De la BASE'!F498&gt;0,'De la BASE'!F498,'De la BASE'!F498+0.001)</f>
        <v>19.285812</v>
      </c>
      <c r="G502" s="15">
        <v>29983</v>
      </c>
    </row>
    <row r="503" spans="1:7" ht="12.75">
      <c r="A503" s="30" t="str">
        <f>'De la BASE'!A499</f>
        <v>60</v>
      </c>
      <c r="B503" s="30">
        <f>'De la BASE'!B499</f>
        <v>3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0.61668</v>
      </c>
      <c r="F503" s="9">
        <f>IF('De la BASE'!F499&gt;0,'De la BASE'!F499,'De la BASE'!F499+0.001)</f>
        <v>23.246552</v>
      </c>
      <c r="G503" s="15">
        <v>30011</v>
      </c>
    </row>
    <row r="504" spans="1:7" ht="12.75">
      <c r="A504" s="30" t="str">
        <f>'De la BASE'!A500</f>
        <v>60</v>
      </c>
      <c r="B504" s="30">
        <f>'De la BASE'!B500</f>
        <v>3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0.386104</v>
      </c>
      <c r="F504" s="9">
        <f>IF('De la BASE'!F500&gt;0,'De la BASE'!F500,'De la BASE'!F500+0.001)</f>
        <v>13.155926000000001</v>
      </c>
      <c r="G504" s="15">
        <v>30042</v>
      </c>
    </row>
    <row r="505" spans="1:7" ht="12.75">
      <c r="A505" s="30" t="str">
        <f>'De la BASE'!A501</f>
        <v>60</v>
      </c>
      <c r="B505" s="30">
        <f>'De la BASE'!B501</f>
        <v>3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0.1944</v>
      </c>
      <c r="F505" s="9">
        <f>IF('De la BASE'!F501&gt;0,'De la BASE'!F501,'De la BASE'!F501+0.001)</f>
        <v>8.877600000000001</v>
      </c>
      <c r="G505" s="15">
        <v>30072</v>
      </c>
    </row>
    <row r="506" spans="1:7" ht="12.75">
      <c r="A506" s="30" t="str">
        <f>'De la BASE'!A502</f>
        <v>60</v>
      </c>
      <c r="B506" s="30">
        <f>'De la BASE'!B502</f>
        <v>3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0.239076</v>
      </c>
      <c r="F506" s="9">
        <f>IF('De la BASE'!F502&gt;0,'De la BASE'!F502,'De la BASE'!F502+0.001)</f>
        <v>12.05685</v>
      </c>
      <c r="G506" s="15">
        <v>30103</v>
      </c>
    </row>
    <row r="507" spans="1:7" ht="12.75">
      <c r="A507" s="30" t="str">
        <f>'De la BASE'!A503</f>
        <v>60</v>
      </c>
      <c r="B507" s="30">
        <f>'De la BASE'!B503</f>
        <v>3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0.23786</v>
      </c>
      <c r="F507" s="9">
        <f>IF('De la BASE'!F503&gt;0,'De la BASE'!F503,'De la BASE'!F503+0.001)</f>
        <v>9.420955</v>
      </c>
      <c r="G507" s="15">
        <v>30133</v>
      </c>
    </row>
    <row r="508" spans="1:7" ht="12.75">
      <c r="A508" s="30" t="str">
        <f>'De la BASE'!A504</f>
        <v>60</v>
      </c>
      <c r="B508" s="30">
        <f>'De la BASE'!B504</f>
        <v>3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0.1701</v>
      </c>
      <c r="F508" s="9">
        <f>IF('De la BASE'!F504&gt;0,'De la BASE'!F504,'De la BASE'!F504+0.001)</f>
        <v>6.754185</v>
      </c>
      <c r="G508" s="15">
        <v>30164</v>
      </c>
    </row>
    <row r="509" spans="1:7" ht="12.75">
      <c r="A509" s="30" t="str">
        <f>'De la BASE'!A505</f>
        <v>60</v>
      </c>
      <c r="B509" s="30">
        <f>'De la BASE'!B505</f>
        <v>3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0.03492</v>
      </c>
      <c r="F509" s="9">
        <f>IF('De la BASE'!F505&gt;0,'De la BASE'!F505,'De la BASE'!F505+0.001)</f>
        <v>5.433552</v>
      </c>
      <c r="G509" s="15">
        <v>30195</v>
      </c>
    </row>
    <row r="510" spans="1:7" ht="12.75">
      <c r="A510" s="30" t="str">
        <f>'De la BASE'!A506</f>
        <v>60</v>
      </c>
      <c r="B510" s="30">
        <f>'De la BASE'!B506</f>
        <v>3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0.115506</v>
      </c>
      <c r="F510" s="9">
        <f>IF('De la BASE'!F506&gt;0,'De la BASE'!F506,'De la BASE'!F506+0.001)</f>
        <v>17.722638</v>
      </c>
      <c r="G510" s="15">
        <v>30225</v>
      </c>
    </row>
    <row r="511" spans="1:7" ht="12.75">
      <c r="A511" s="30" t="str">
        <f>'De la BASE'!A507</f>
        <v>60</v>
      </c>
      <c r="B511" s="30">
        <f>'De la BASE'!B507</f>
        <v>3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0.174003</v>
      </c>
      <c r="F511" s="9">
        <f>IF('De la BASE'!F507&gt;0,'De la BASE'!F507,'De la BASE'!F507+0.001)</f>
        <v>35.053185</v>
      </c>
      <c r="G511" s="15">
        <v>30256</v>
      </c>
    </row>
    <row r="512" spans="1:7" ht="12.75">
      <c r="A512" s="30" t="str">
        <f>'De la BASE'!A508</f>
        <v>60</v>
      </c>
      <c r="B512" s="30">
        <f>'De la BASE'!B508</f>
        <v>3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0.365788</v>
      </c>
      <c r="F512" s="9">
        <f>IF('De la BASE'!F508&gt;0,'De la BASE'!F508,'De la BASE'!F508+0.001)</f>
        <v>57.823382</v>
      </c>
      <c r="G512" s="15">
        <v>30286</v>
      </c>
    </row>
    <row r="513" spans="1:7" ht="12.75">
      <c r="A513" s="30" t="str">
        <f>'De la BASE'!A509</f>
        <v>60</v>
      </c>
      <c r="B513" s="30">
        <f>'De la BASE'!B509</f>
        <v>3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0.606718</v>
      </c>
      <c r="F513" s="9">
        <f>IF('De la BASE'!F509&gt;0,'De la BASE'!F509,'De la BASE'!F509+0.001)</f>
        <v>19.599804</v>
      </c>
      <c r="G513" s="15">
        <v>30317</v>
      </c>
    </row>
    <row r="514" spans="1:7" ht="12.75">
      <c r="A514" s="30" t="str">
        <f>'De la BASE'!A510</f>
        <v>60</v>
      </c>
      <c r="B514" s="30">
        <f>'De la BASE'!B510</f>
        <v>3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0.51015</v>
      </c>
      <c r="F514" s="9">
        <f>IF('De la BASE'!F510&gt;0,'De la BASE'!F510,'De la BASE'!F510+0.001)</f>
        <v>28.33212</v>
      </c>
      <c r="G514" s="15">
        <v>30348</v>
      </c>
    </row>
    <row r="515" spans="1:7" ht="12.75">
      <c r="A515" s="30" t="str">
        <f>'De la BASE'!A511</f>
        <v>60</v>
      </c>
      <c r="B515" s="30">
        <f>'De la BASE'!B511</f>
        <v>3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0.415512</v>
      </c>
      <c r="F515" s="9">
        <f>IF('De la BASE'!F511&gt;0,'De la BASE'!F511,'De la BASE'!F511+0.001)</f>
        <v>22.652568</v>
      </c>
      <c r="G515" s="15">
        <v>30376</v>
      </c>
    </row>
    <row r="516" spans="1:7" ht="12.75">
      <c r="A516" s="30" t="str">
        <f>'De la BASE'!A512</f>
        <v>60</v>
      </c>
      <c r="B516" s="30">
        <f>'De la BASE'!B512</f>
        <v>3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0.27112</v>
      </c>
      <c r="F516" s="9">
        <f>IF('De la BASE'!F512&gt;0,'De la BASE'!F512,'De la BASE'!F512+0.001)</f>
        <v>38.715936</v>
      </c>
      <c r="G516" s="15">
        <v>30407</v>
      </c>
    </row>
    <row r="517" spans="1:7" ht="12.75">
      <c r="A517" s="30" t="str">
        <f>'De la BASE'!A513</f>
        <v>60</v>
      </c>
      <c r="B517" s="30">
        <f>'De la BASE'!B513</f>
        <v>3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0.654759</v>
      </c>
      <c r="F517" s="9">
        <f>IF('De la BASE'!F513&gt;0,'De la BASE'!F513,'De la BASE'!F513+0.001)</f>
        <v>58.61652</v>
      </c>
      <c r="G517" s="15">
        <v>30437</v>
      </c>
    </row>
    <row r="518" spans="1:7" ht="12.75">
      <c r="A518" s="30" t="str">
        <f>'De la BASE'!A514</f>
        <v>60</v>
      </c>
      <c r="B518" s="30">
        <f>'De la BASE'!B514</f>
        <v>3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0.439898</v>
      </c>
      <c r="F518" s="9">
        <f>IF('De la BASE'!F514&gt;0,'De la BASE'!F514,'De la BASE'!F514+0.001)</f>
        <v>18.136558</v>
      </c>
      <c r="G518" s="15">
        <v>30468</v>
      </c>
    </row>
    <row r="519" spans="1:7" ht="12.75">
      <c r="A519" s="30" t="str">
        <f>'De la BASE'!A515</f>
        <v>60</v>
      </c>
      <c r="B519" s="30">
        <f>'De la BASE'!B515</f>
        <v>3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0.265146</v>
      </c>
      <c r="F519" s="9">
        <f>IF('De la BASE'!F515&gt;0,'De la BASE'!F515,'De la BASE'!F515+0.001)</f>
        <v>11.385549000000001</v>
      </c>
      <c r="G519" s="15">
        <v>30498</v>
      </c>
    </row>
    <row r="520" spans="1:7" ht="12.75">
      <c r="A520" s="30" t="str">
        <f>'De la BASE'!A516</f>
        <v>60</v>
      </c>
      <c r="B520" s="30">
        <f>'De la BASE'!B516</f>
        <v>3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0.15194</v>
      </c>
      <c r="F520" s="9">
        <f>IF('De la BASE'!F516&gt;0,'De la BASE'!F516,'De la BASE'!F516+0.001)</f>
        <v>8.50154</v>
      </c>
      <c r="G520" s="15">
        <v>30529</v>
      </c>
    </row>
    <row r="521" spans="1:7" ht="12.75">
      <c r="A521" s="30" t="str">
        <f>'De la BASE'!A517</f>
        <v>60</v>
      </c>
      <c r="B521" s="30">
        <f>'De la BASE'!B517</f>
        <v>3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0.040866</v>
      </c>
      <c r="F521" s="9">
        <f>IF('De la BASE'!F517&gt;0,'De la BASE'!F517,'De la BASE'!F517+0.001)</f>
        <v>1.6272900000000001</v>
      </c>
      <c r="G521" s="15">
        <v>30560</v>
      </c>
    </row>
    <row r="522" spans="1:7" ht="12.75">
      <c r="A522" s="30" t="str">
        <f>'De la BASE'!A518</f>
        <v>60</v>
      </c>
      <c r="B522" s="30">
        <f>'De la BASE'!B518</f>
        <v>3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0.077484</v>
      </c>
      <c r="F522" s="9">
        <f>IF('De la BASE'!F518&gt;0,'De la BASE'!F518,'De la BASE'!F518+0.001)</f>
        <v>3.331812</v>
      </c>
      <c r="G522" s="15">
        <v>30590</v>
      </c>
    </row>
    <row r="523" spans="1:7" ht="12.75">
      <c r="A523" s="30" t="str">
        <f>'De la BASE'!A519</f>
        <v>60</v>
      </c>
      <c r="B523" s="30">
        <f>'De la BASE'!B519</f>
        <v>3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0.10728</v>
      </c>
      <c r="F523" s="9">
        <f>IF('De la BASE'!F519&gt;0,'De la BASE'!F519,'De la BASE'!F519+0.001)</f>
        <v>14.582034</v>
      </c>
      <c r="G523" s="15">
        <v>30621</v>
      </c>
    </row>
    <row r="524" spans="1:7" ht="12.75">
      <c r="A524" s="30" t="str">
        <f>'De la BASE'!A520</f>
        <v>60</v>
      </c>
      <c r="B524" s="30">
        <f>'De la BASE'!B520</f>
        <v>3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0.231336</v>
      </c>
      <c r="F524" s="9">
        <f>IF('De la BASE'!F520&gt;0,'De la BASE'!F520,'De la BASE'!F520+0.001)</f>
        <v>22.121505</v>
      </c>
      <c r="G524" s="15">
        <v>30651</v>
      </c>
    </row>
    <row r="525" spans="1:7" ht="12.75">
      <c r="A525" s="30" t="str">
        <f>'De la BASE'!A521</f>
        <v>60</v>
      </c>
      <c r="B525" s="30">
        <f>'De la BASE'!B521</f>
        <v>3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0.241072</v>
      </c>
      <c r="F525" s="9">
        <f>IF('De la BASE'!F521&gt;0,'De la BASE'!F521,'De la BASE'!F521+0.001)</f>
        <v>24.775088000000004</v>
      </c>
      <c r="G525" s="15">
        <v>30682</v>
      </c>
    </row>
    <row r="526" spans="1:7" ht="12.75">
      <c r="A526" s="30" t="str">
        <f>'De la BASE'!A522</f>
        <v>60</v>
      </c>
      <c r="B526" s="30">
        <f>'De la BASE'!B522</f>
        <v>3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0.336897</v>
      </c>
      <c r="F526" s="9">
        <f>IF('De la BASE'!F522&gt;0,'De la BASE'!F522,'De la BASE'!F522+0.001)</f>
        <v>18.406827</v>
      </c>
      <c r="G526" s="15">
        <v>30713</v>
      </c>
    </row>
    <row r="527" spans="1:7" ht="12.75">
      <c r="A527" s="30" t="str">
        <f>'De la BASE'!A523</f>
        <v>60</v>
      </c>
      <c r="B527" s="30">
        <f>'De la BASE'!B523</f>
        <v>3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0.246</v>
      </c>
      <c r="F527" s="9">
        <f>IF('De la BASE'!F523&gt;0,'De la BASE'!F523,'De la BASE'!F523+0.001)</f>
        <v>26.74512</v>
      </c>
      <c r="G527" s="15">
        <v>30742</v>
      </c>
    </row>
    <row r="528" spans="1:7" ht="12.75">
      <c r="A528" s="30" t="str">
        <f>'De la BASE'!A524</f>
        <v>60</v>
      </c>
      <c r="B528" s="30">
        <f>'De la BASE'!B524</f>
        <v>3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0.38394</v>
      </c>
      <c r="F528" s="9">
        <f>IF('De la BASE'!F524&gt;0,'De la BASE'!F524,'De la BASE'!F524+0.001)</f>
        <v>28.153979999999997</v>
      </c>
      <c r="G528" s="15">
        <v>30773</v>
      </c>
    </row>
    <row r="529" spans="1:7" ht="12.75">
      <c r="A529" s="30" t="str">
        <f>'De la BASE'!A525</f>
        <v>60</v>
      </c>
      <c r="B529" s="30">
        <f>'De la BASE'!B525</f>
        <v>3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0.098256</v>
      </c>
      <c r="F529" s="9">
        <f>IF('De la BASE'!F525&gt;0,'De la BASE'!F525,'De la BASE'!F525+0.001)</f>
        <v>8.516943999999999</v>
      </c>
      <c r="G529" s="15">
        <v>30803</v>
      </c>
    </row>
    <row r="530" spans="1:7" ht="12.75">
      <c r="A530" s="30" t="str">
        <f>'De la BASE'!A526</f>
        <v>60</v>
      </c>
      <c r="B530" s="30">
        <f>'De la BASE'!B526</f>
        <v>3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0.12672</v>
      </c>
      <c r="F530" s="9">
        <f>IF('De la BASE'!F526&gt;0,'De la BASE'!F526,'De la BASE'!F526+0.001)</f>
        <v>10.32944</v>
      </c>
      <c r="G530" s="15">
        <v>30834</v>
      </c>
    </row>
    <row r="531" spans="1:7" ht="12.75">
      <c r="A531" s="30" t="str">
        <f>'De la BASE'!A527</f>
        <v>60</v>
      </c>
      <c r="B531" s="30">
        <f>'De la BASE'!B527</f>
        <v>3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0.105223</v>
      </c>
      <c r="F531" s="9">
        <f>IF('De la BASE'!F527&gt;0,'De la BASE'!F527,'De la BASE'!F527+0.001)</f>
        <v>4.202107</v>
      </c>
      <c r="G531" s="15">
        <v>30864</v>
      </c>
    </row>
    <row r="532" spans="1:7" ht="12.75">
      <c r="A532" s="30" t="str">
        <f>'De la BASE'!A528</f>
        <v>60</v>
      </c>
      <c r="B532" s="30">
        <f>'De la BASE'!B528</f>
        <v>3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0.06344</v>
      </c>
      <c r="F532" s="9">
        <f>IF('De la BASE'!F528&gt;0,'De la BASE'!F528,'De la BASE'!F528+0.001)</f>
        <v>2.735728</v>
      </c>
      <c r="G532" s="15">
        <v>30895</v>
      </c>
    </row>
    <row r="533" spans="1:7" ht="12.75">
      <c r="A533" s="30" t="str">
        <f>'De la BASE'!A529</f>
        <v>60</v>
      </c>
      <c r="B533" s="30">
        <f>'De la BASE'!B529</f>
        <v>3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0.052515</v>
      </c>
      <c r="F533" s="9">
        <f>IF('De la BASE'!F529&gt;0,'De la BASE'!F529,'De la BASE'!F529+0.001)</f>
        <v>2.18229</v>
      </c>
      <c r="G533" s="15">
        <v>30926</v>
      </c>
    </row>
    <row r="534" spans="1:7" ht="12.75">
      <c r="A534" s="30" t="str">
        <f>'De la BASE'!A530</f>
        <v>60</v>
      </c>
      <c r="B534" s="30">
        <f>'De la BASE'!B530</f>
        <v>3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0.035896</v>
      </c>
      <c r="F534" s="9">
        <f>IF('De la BASE'!F530&gt;0,'De la BASE'!F530,'De la BASE'!F530+0.001)</f>
        <v>7.897119999999999</v>
      </c>
      <c r="G534" s="15">
        <v>30956</v>
      </c>
    </row>
    <row r="535" spans="1:7" ht="12.75">
      <c r="A535" s="30" t="str">
        <f>'De la BASE'!A531</f>
        <v>60</v>
      </c>
      <c r="B535" s="30">
        <f>'De la BASE'!B531</f>
        <v>3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0.130724</v>
      </c>
      <c r="F535" s="9">
        <f>IF('De la BASE'!F531&gt;0,'De la BASE'!F531,'De la BASE'!F531+0.001)</f>
        <v>36.858226</v>
      </c>
      <c r="G535" s="15">
        <v>30987</v>
      </c>
    </row>
    <row r="536" spans="1:7" ht="12.75">
      <c r="A536" s="30" t="str">
        <f>'De la BASE'!A532</f>
        <v>60</v>
      </c>
      <c r="B536" s="30">
        <f>'De la BASE'!B532</f>
        <v>3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0.359722</v>
      </c>
      <c r="F536" s="9">
        <f>IF('De la BASE'!F532&gt;0,'De la BASE'!F532,'De la BASE'!F532+0.001)</f>
        <v>23.754654000000002</v>
      </c>
      <c r="G536" s="15">
        <v>31017</v>
      </c>
    </row>
    <row r="537" spans="1:7" ht="12.75">
      <c r="A537" s="30" t="str">
        <f>'De la BASE'!A533</f>
        <v>60</v>
      </c>
      <c r="B537" s="30">
        <f>'De la BASE'!B533</f>
        <v>3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0.38489</v>
      </c>
      <c r="F537" s="9">
        <f>IF('De la BASE'!F533&gt;0,'De la BASE'!F533,'De la BASE'!F533+0.001)</f>
        <v>21.994714</v>
      </c>
      <c r="G537" s="15">
        <v>31048</v>
      </c>
    </row>
    <row r="538" spans="1:7" ht="12.75">
      <c r="A538" s="30" t="str">
        <f>'De la BASE'!A534</f>
        <v>60</v>
      </c>
      <c r="B538" s="30">
        <f>'De la BASE'!B534</f>
        <v>3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0.458505</v>
      </c>
      <c r="F538" s="9">
        <f>IF('De la BASE'!F534&gt;0,'De la BASE'!F534,'De la BASE'!F534+0.001)</f>
        <v>56.946321</v>
      </c>
      <c r="G538" s="15">
        <v>31079</v>
      </c>
    </row>
    <row r="539" spans="1:7" ht="12.75">
      <c r="A539" s="30" t="str">
        <f>'De la BASE'!A535</f>
        <v>60</v>
      </c>
      <c r="B539" s="30">
        <f>'De la BASE'!B535</f>
        <v>3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0.198485</v>
      </c>
      <c r="F539" s="9">
        <f>IF('De la BASE'!F535&gt;0,'De la BASE'!F535,'De la BASE'!F535+0.001)</f>
        <v>23.851905000000002</v>
      </c>
      <c r="G539" s="15">
        <v>31107</v>
      </c>
    </row>
    <row r="540" spans="1:7" ht="12.75">
      <c r="A540" s="30" t="str">
        <f>'De la BASE'!A536</f>
        <v>60</v>
      </c>
      <c r="B540" s="30">
        <f>'De la BASE'!B536</f>
        <v>3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0.27672</v>
      </c>
      <c r="F540" s="9">
        <f>IF('De la BASE'!F536&gt;0,'De la BASE'!F536,'De la BASE'!F536+0.001)</f>
        <v>24.964755999999998</v>
      </c>
      <c r="G540" s="15">
        <v>31138</v>
      </c>
    </row>
    <row r="541" spans="1:7" ht="12.75">
      <c r="A541" s="30" t="str">
        <f>'De la BASE'!A537</f>
        <v>60</v>
      </c>
      <c r="B541" s="30">
        <f>'De la BASE'!B537</f>
        <v>3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0.14445</v>
      </c>
      <c r="F541" s="9">
        <f>IF('De la BASE'!F537&gt;0,'De la BASE'!F537,'De la BASE'!F537+0.001)</f>
        <v>9.959346</v>
      </c>
      <c r="G541" s="15">
        <v>31168</v>
      </c>
    </row>
    <row r="542" spans="1:7" ht="12.75">
      <c r="A542" s="30" t="str">
        <f>'De la BASE'!A538</f>
        <v>60</v>
      </c>
      <c r="B542" s="30">
        <f>'De la BASE'!B538</f>
        <v>3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0.310769</v>
      </c>
      <c r="F542" s="9">
        <f>IF('De la BASE'!F538&gt;0,'De la BASE'!F538,'De la BASE'!F538+0.001)</f>
        <v>12.841856</v>
      </c>
      <c r="G542" s="15">
        <v>31199</v>
      </c>
    </row>
    <row r="543" spans="1:7" ht="12.75">
      <c r="A543" s="30" t="str">
        <f>'De la BASE'!A539</f>
        <v>60</v>
      </c>
      <c r="B543" s="30">
        <f>'De la BASE'!B539</f>
        <v>3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0.16629</v>
      </c>
      <c r="F543" s="9">
        <f>IF('De la BASE'!F539&gt;0,'De la BASE'!F539,'De la BASE'!F539+0.001)</f>
        <v>6.621475</v>
      </c>
      <c r="G543" s="15">
        <v>31229</v>
      </c>
    </row>
    <row r="544" spans="1:7" ht="12.75">
      <c r="A544" s="30" t="str">
        <f>'De la BASE'!A540</f>
        <v>60</v>
      </c>
      <c r="B544" s="30">
        <f>'De la BASE'!B540</f>
        <v>3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0.14658</v>
      </c>
      <c r="F544" s="9">
        <f>IF('De la BASE'!F540&gt;0,'De la BASE'!F540,'De la BASE'!F540+0.001)</f>
        <v>5.793051</v>
      </c>
      <c r="G544" s="15">
        <v>31260</v>
      </c>
    </row>
    <row r="545" spans="1:7" ht="12.75">
      <c r="A545" s="30" t="str">
        <f>'De la BASE'!A541</f>
        <v>60</v>
      </c>
      <c r="B545" s="30">
        <f>'De la BASE'!B541</f>
        <v>3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0.14602</v>
      </c>
      <c r="F545" s="9">
        <f>IF('De la BASE'!F541&gt;0,'De la BASE'!F541,'De la BASE'!F541+0.001)</f>
        <v>5.777177</v>
      </c>
      <c r="G545" s="15">
        <v>31291</v>
      </c>
    </row>
    <row r="546" spans="1:7" ht="12.75">
      <c r="A546" s="30" t="str">
        <f>'De la BASE'!A542</f>
        <v>60</v>
      </c>
      <c r="B546" s="30">
        <f>'De la BASE'!B542</f>
        <v>3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0.170831</v>
      </c>
      <c r="F546" s="9">
        <f>IF('De la BASE'!F542&gt;0,'De la BASE'!F542,'De la BASE'!F542+0.001)</f>
        <v>6.80866</v>
      </c>
      <c r="G546" s="15">
        <v>31321</v>
      </c>
    </row>
    <row r="547" spans="1:7" ht="12.75">
      <c r="A547" s="30" t="str">
        <f>'De la BASE'!A543</f>
        <v>60</v>
      </c>
      <c r="B547" s="30">
        <f>'De la BASE'!B543</f>
        <v>3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0.03813</v>
      </c>
      <c r="F547" s="9">
        <f>IF('De la BASE'!F543&gt;0,'De la BASE'!F543,'De la BASE'!F543+0.001)</f>
        <v>9.54726</v>
      </c>
      <c r="G547" s="15">
        <v>31352</v>
      </c>
    </row>
    <row r="548" spans="1:7" ht="12.75">
      <c r="A548" s="30" t="str">
        <f>'De la BASE'!A544</f>
        <v>60</v>
      </c>
      <c r="B548" s="30">
        <f>'De la BASE'!B544</f>
        <v>3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0.036177</v>
      </c>
      <c r="F548" s="9">
        <f>IF('De la BASE'!F544&gt;0,'De la BASE'!F544,'De la BASE'!F544+0.001)</f>
        <v>6.958821</v>
      </c>
      <c r="G548" s="15">
        <v>31382</v>
      </c>
    </row>
    <row r="549" spans="1:7" ht="12.75">
      <c r="A549" s="30" t="str">
        <f>'De la BASE'!A545</f>
        <v>60</v>
      </c>
      <c r="B549" s="30">
        <f>'De la BASE'!B545</f>
        <v>3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0.10706</v>
      </c>
      <c r="F549" s="9">
        <f>IF('De la BASE'!F545&gt;0,'De la BASE'!F545,'De la BASE'!F545+0.001)</f>
        <v>14.3723</v>
      </c>
      <c r="G549" s="15">
        <v>31413</v>
      </c>
    </row>
    <row r="550" spans="1:7" ht="12.75">
      <c r="A550" s="30" t="str">
        <f>'De la BASE'!A546</f>
        <v>60</v>
      </c>
      <c r="B550" s="30">
        <f>'De la BASE'!B546</f>
        <v>3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0.25696</v>
      </c>
      <c r="F550" s="9">
        <f>IF('De la BASE'!F546&gt;0,'De la BASE'!F546,'De la BASE'!F546+0.001)</f>
        <v>23.13344</v>
      </c>
      <c r="G550" s="15">
        <v>31444</v>
      </c>
    </row>
    <row r="551" spans="1:7" ht="12.75">
      <c r="A551" s="30" t="str">
        <f>'De la BASE'!A547</f>
        <v>60</v>
      </c>
      <c r="B551" s="30">
        <f>'De la BASE'!B547</f>
        <v>3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0.26847</v>
      </c>
      <c r="F551" s="9">
        <f>IF('De la BASE'!F547&gt;0,'De la BASE'!F547,'De la BASE'!F547+0.001)</f>
        <v>23.53116</v>
      </c>
      <c r="G551" s="15">
        <v>31472</v>
      </c>
    </row>
    <row r="552" spans="1:7" ht="12.75">
      <c r="A552" s="30" t="str">
        <f>'De la BASE'!A548</f>
        <v>60</v>
      </c>
      <c r="B552" s="30">
        <f>'De la BASE'!B548</f>
        <v>3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0.165663</v>
      </c>
      <c r="F552" s="9">
        <f>IF('De la BASE'!F548&gt;0,'De la BASE'!F548,'De la BASE'!F548+0.001)</f>
        <v>10.728252</v>
      </c>
      <c r="G552" s="15">
        <v>31503</v>
      </c>
    </row>
    <row r="553" spans="1:7" ht="12.75">
      <c r="A553" s="30" t="str">
        <f>'De la BASE'!A549</f>
        <v>60</v>
      </c>
      <c r="B553" s="30">
        <f>'De la BASE'!B549</f>
        <v>3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0.158814</v>
      </c>
      <c r="F553" s="9">
        <f>IF('De la BASE'!F549&gt;0,'De la BASE'!F549,'De la BASE'!F549+0.001)</f>
        <v>8.026335</v>
      </c>
      <c r="G553" s="15">
        <v>31533</v>
      </c>
    </row>
    <row r="554" spans="1:7" ht="12.75">
      <c r="A554" s="30" t="str">
        <f>'De la BASE'!A550</f>
        <v>60</v>
      </c>
      <c r="B554" s="30">
        <f>'De la BASE'!B550</f>
        <v>3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0.060393</v>
      </c>
      <c r="F554" s="9">
        <f>IF('De la BASE'!F550&gt;0,'De la BASE'!F550,'De la BASE'!F550+0.001)</f>
        <v>2.600827</v>
      </c>
      <c r="G554" s="15">
        <v>31564</v>
      </c>
    </row>
    <row r="555" spans="1:7" ht="12.75">
      <c r="A555" s="30" t="str">
        <f>'De la BASE'!A551</f>
        <v>60</v>
      </c>
      <c r="B555" s="30">
        <f>'De la BASE'!B551</f>
        <v>3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0.040278</v>
      </c>
      <c r="F555" s="9">
        <f>IF('De la BASE'!F551&gt;0,'De la BASE'!F551,'De la BASE'!F551+0.001)</f>
        <v>1.619352</v>
      </c>
      <c r="G555" s="15">
        <v>31594</v>
      </c>
    </row>
    <row r="556" spans="1:7" ht="12.75">
      <c r="A556" s="30" t="str">
        <f>'De la BASE'!A552</f>
        <v>60</v>
      </c>
      <c r="B556" s="30">
        <f>'De la BASE'!B552</f>
        <v>3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0.046009</v>
      </c>
      <c r="F556" s="9">
        <f>IF('De la BASE'!F552&gt;0,'De la BASE'!F552,'De la BASE'!F552+0.001)</f>
        <v>1.8426770000000001</v>
      </c>
      <c r="G556" s="15">
        <v>31625</v>
      </c>
    </row>
    <row r="557" spans="1:7" ht="12.75">
      <c r="A557" s="30" t="str">
        <f>'De la BASE'!A553</f>
        <v>60</v>
      </c>
      <c r="B557" s="30">
        <f>'De la BASE'!B553</f>
        <v>3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0.023865</v>
      </c>
      <c r="F557" s="9">
        <f>IF('De la BASE'!F553&gt;0,'De la BASE'!F553,'De la BASE'!F553+0.001)</f>
        <v>3.2128950000000005</v>
      </c>
      <c r="G557" s="15">
        <v>31656</v>
      </c>
    </row>
    <row r="558" spans="1:7" ht="12.75">
      <c r="A558" s="30" t="str">
        <f>'De la BASE'!A554</f>
        <v>60</v>
      </c>
      <c r="B558" s="30">
        <f>'De la BASE'!B554</f>
        <v>3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0.043043</v>
      </c>
      <c r="F558" s="9">
        <f>IF('De la BASE'!F554&gt;0,'De la BASE'!F554,'De la BASE'!F554+0.001)</f>
        <v>2.513995</v>
      </c>
      <c r="G558" s="15">
        <v>31686</v>
      </c>
    </row>
    <row r="559" spans="1:7" ht="12.75">
      <c r="A559" s="30" t="str">
        <f>'De la BASE'!A555</f>
        <v>60</v>
      </c>
      <c r="B559" s="30">
        <f>'De la BASE'!B555</f>
        <v>3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0.049385</v>
      </c>
      <c r="F559" s="9">
        <f>IF('De la BASE'!F555&gt;0,'De la BASE'!F555,'De la BASE'!F555+0.001)</f>
        <v>3.347141</v>
      </c>
      <c r="G559" s="15">
        <v>31717</v>
      </c>
    </row>
    <row r="560" spans="1:7" ht="12.75">
      <c r="A560" s="30" t="str">
        <f>'De la BASE'!A556</f>
        <v>60</v>
      </c>
      <c r="B560" s="30">
        <f>'De la BASE'!B556</f>
        <v>3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0.05628</v>
      </c>
      <c r="F560" s="9">
        <f>IF('De la BASE'!F556&gt;0,'De la BASE'!F556,'De la BASE'!F556+0.001)</f>
        <v>5.010528000000001</v>
      </c>
      <c r="G560" s="15">
        <v>31747</v>
      </c>
    </row>
    <row r="561" spans="1:7" ht="12.75">
      <c r="A561" s="30" t="str">
        <f>'De la BASE'!A557</f>
        <v>60</v>
      </c>
      <c r="B561" s="30">
        <f>'De la BASE'!B557</f>
        <v>3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0.114741</v>
      </c>
      <c r="F561" s="9">
        <f>IF('De la BASE'!F557&gt;0,'De la BASE'!F557,'De la BASE'!F557+0.001)</f>
        <v>7.1858</v>
      </c>
      <c r="G561" s="15">
        <v>31778</v>
      </c>
    </row>
    <row r="562" spans="1:7" ht="12.75">
      <c r="A562" s="30" t="str">
        <f>'De la BASE'!A558</f>
        <v>60</v>
      </c>
      <c r="B562" s="30">
        <f>'De la BASE'!B558</f>
        <v>3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0.151734</v>
      </c>
      <c r="F562" s="9">
        <f>IF('De la BASE'!F558&gt;0,'De la BASE'!F558,'De la BASE'!F558+0.001)</f>
        <v>11.391545</v>
      </c>
      <c r="G562" s="15">
        <v>31809</v>
      </c>
    </row>
    <row r="563" spans="1:7" ht="12.75">
      <c r="A563" s="30" t="str">
        <f>'De la BASE'!A559</f>
        <v>60</v>
      </c>
      <c r="B563" s="30">
        <f>'De la BASE'!B559</f>
        <v>3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0.135966</v>
      </c>
      <c r="F563" s="9">
        <f>IF('De la BASE'!F559&gt;0,'De la BASE'!F559,'De la BASE'!F559+0.001)</f>
        <v>12.090009</v>
      </c>
      <c r="G563" s="15">
        <v>31837</v>
      </c>
    </row>
    <row r="564" spans="1:7" ht="12.75">
      <c r="A564" s="30" t="str">
        <f>'De la BASE'!A560</f>
        <v>60</v>
      </c>
      <c r="B564" s="30">
        <f>'De la BASE'!B560</f>
        <v>3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0.161994</v>
      </c>
      <c r="F564" s="9">
        <f>IF('De la BASE'!F560&gt;0,'De la BASE'!F560,'De la BASE'!F560+0.001)</f>
        <v>19.211166</v>
      </c>
      <c r="G564" s="15">
        <v>31868</v>
      </c>
    </row>
    <row r="565" spans="1:7" ht="12.75">
      <c r="A565" s="30" t="str">
        <f>'De la BASE'!A561</f>
        <v>60</v>
      </c>
      <c r="B565" s="30">
        <f>'De la BASE'!B561</f>
        <v>3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0.153698</v>
      </c>
      <c r="F565" s="9">
        <f>IF('De la BASE'!F561&gt;0,'De la BASE'!F561,'De la BASE'!F561+0.001)</f>
        <v>6.277531</v>
      </c>
      <c r="G565" s="15">
        <v>31898</v>
      </c>
    </row>
    <row r="566" spans="1:7" ht="12.75">
      <c r="A566" s="30" t="str">
        <f>'De la BASE'!A562</f>
        <v>60</v>
      </c>
      <c r="B566" s="30">
        <f>'De la BASE'!B562</f>
        <v>3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0.089012</v>
      </c>
      <c r="F566" s="9">
        <f>IF('De la BASE'!F562&gt;0,'De la BASE'!F562,'De la BASE'!F562+0.001)</f>
        <v>4.287536</v>
      </c>
      <c r="G566" s="15">
        <v>31929</v>
      </c>
    </row>
    <row r="567" spans="1:7" ht="12.75">
      <c r="A567" s="30" t="str">
        <f>'De la BASE'!A563</f>
        <v>60</v>
      </c>
      <c r="B567" s="30">
        <f>'De la BASE'!B563</f>
        <v>3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0.042978</v>
      </c>
      <c r="F567" s="9">
        <f>IF('De la BASE'!F563&gt;0,'De la BASE'!F563,'De la BASE'!F563+0.001)</f>
        <v>3.35179</v>
      </c>
      <c r="G567" s="15">
        <v>31959</v>
      </c>
    </row>
    <row r="568" spans="1:7" ht="12.75">
      <c r="A568" s="30" t="str">
        <f>'De la BASE'!A564</f>
        <v>60</v>
      </c>
      <c r="B568" s="30">
        <f>'De la BASE'!B564</f>
        <v>3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0.010902</v>
      </c>
      <c r="F568" s="9">
        <f>IF('De la BASE'!F564&gt;0,'De la BASE'!F564,'De la BASE'!F564+0.001)</f>
        <v>0.439319</v>
      </c>
      <c r="G568" s="15">
        <v>31990</v>
      </c>
    </row>
    <row r="569" spans="1:7" ht="12.75">
      <c r="A569" s="30" t="str">
        <f>'De la BASE'!A565</f>
        <v>60</v>
      </c>
      <c r="B569" s="30">
        <f>'De la BASE'!B565</f>
        <v>3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0.016038</v>
      </c>
      <c r="F569" s="9">
        <f>IF('De la BASE'!F565&gt;0,'De la BASE'!F565,'De la BASE'!F565+0.001)</f>
        <v>1.704483</v>
      </c>
      <c r="G569" s="15">
        <v>32021</v>
      </c>
    </row>
    <row r="570" spans="1:7" ht="12.75">
      <c r="A570" s="30" t="str">
        <f>'De la BASE'!A566</f>
        <v>60</v>
      </c>
      <c r="B570" s="30">
        <f>'De la BASE'!B566</f>
        <v>3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0.065052</v>
      </c>
      <c r="F570" s="9">
        <f>IF('De la BASE'!F566&gt;0,'De la BASE'!F566,'De la BASE'!F566+0.001)</f>
        <v>24.264395999999998</v>
      </c>
      <c r="G570" s="15">
        <v>32051</v>
      </c>
    </row>
    <row r="571" spans="1:7" ht="12.75">
      <c r="A571" s="30" t="str">
        <f>'De la BASE'!A567</f>
        <v>60</v>
      </c>
      <c r="B571" s="30">
        <f>'De la BASE'!B567</f>
        <v>3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0.135594</v>
      </c>
      <c r="F571" s="9">
        <f>IF('De la BASE'!F567&gt;0,'De la BASE'!F567,'De la BASE'!F567+0.001)</f>
        <v>12.636486000000001</v>
      </c>
      <c r="G571" s="15">
        <v>32082</v>
      </c>
    </row>
    <row r="572" spans="1:7" ht="12.75">
      <c r="A572" s="30" t="str">
        <f>'De la BASE'!A568</f>
        <v>60</v>
      </c>
      <c r="B572" s="30">
        <f>'De la BASE'!B568</f>
        <v>3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0.414288</v>
      </c>
      <c r="F572" s="9">
        <f>IF('De la BASE'!F568&gt;0,'De la BASE'!F568,'De la BASE'!F568+0.001)</f>
        <v>40.285672000000005</v>
      </c>
      <c r="G572" s="15">
        <v>32112</v>
      </c>
    </row>
    <row r="573" spans="1:7" ht="12.75">
      <c r="A573" s="30" t="str">
        <f>'De la BASE'!A569</f>
        <v>60</v>
      </c>
      <c r="B573" s="30">
        <f>'De la BASE'!B569</f>
        <v>3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0.390954</v>
      </c>
      <c r="F573" s="9">
        <f>IF('De la BASE'!F569&gt;0,'De la BASE'!F569,'De la BASE'!F569+0.001)</f>
        <v>50.87501400000001</v>
      </c>
      <c r="G573" s="15">
        <v>32143</v>
      </c>
    </row>
    <row r="574" spans="1:7" ht="12.75">
      <c r="A574" s="30" t="str">
        <f>'De la BASE'!A570</f>
        <v>60</v>
      </c>
      <c r="B574" s="30">
        <f>'De la BASE'!B570</f>
        <v>3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0.52052</v>
      </c>
      <c r="F574" s="9">
        <f>IF('De la BASE'!F570&gt;0,'De la BASE'!F570,'De la BASE'!F570+0.001)</f>
        <v>43.753423999999995</v>
      </c>
      <c r="G574" s="15">
        <v>32174</v>
      </c>
    </row>
    <row r="575" spans="1:7" ht="12.75">
      <c r="A575" s="30" t="str">
        <f>'De la BASE'!A571</f>
        <v>60</v>
      </c>
      <c r="B575" s="30">
        <f>'De la BASE'!B571</f>
        <v>3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0.214512</v>
      </c>
      <c r="F575" s="9">
        <f>IF('De la BASE'!F571&gt;0,'De la BASE'!F571,'De la BASE'!F571+0.001)</f>
        <v>9.17344</v>
      </c>
      <c r="G575" s="15">
        <v>32203</v>
      </c>
    </row>
    <row r="576" spans="1:7" ht="12.75">
      <c r="A576" s="30" t="str">
        <f>'De la BASE'!A572</f>
        <v>60</v>
      </c>
      <c r="B576" s="30">
        <f>'De la BASE'!B572</f>
        <v>3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0.191573</v>
      </c>
      <c r="F576" s="9">
        <f>IF('De la BASE'!F572&gt;0,'De la BASE'!F572,'De la BASE'!F572+0.001)</f>
        <v>19.225487</v>
      </c>
      <c r="G576" s="15">
        <v>32234</v>
      </c>
    </row>
    <row r="577" spans="1:7" ht="12.75">
      <c r="A577" s="30" t="str">
        <f>'De la BASE'!A573</f>
        <v>60</v>
      </c>
      <c r="B577" s="30">
        <f>'De la BASE'!B573</f>
        <v>3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0.222664</v>
      </c>
      <c r="F577" s="9">
        <f>IF('De la BASE'!F573&gt;0,'De la BASE'!F573,'De la BASE'!F573+0.001)</f>
        <v>26.407093999999997</v>
      </c>
      <c r="G577" s="15">
        <v>32264</v>
      </c>
    </row>
    <row r="578" spans="1:7" ht="12.75">
      <c r="A578" s="30" t="str">
        <f>'De la BASE'!A574</f>
        <v>60</v>
      </c>
      <c r="B578" s="30">
        <f>'De la BASE'!B574</f>
        <v>3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0.191952</v>
      </c>
      <c r="F578" s="9">
        <f>IF('De la BASE'!F574&gt;0,'De la BASE'!F574,'De la BASE'!F574+0.001)</f>
        <v>17.563608</v>
      </c>
      <c r="G578" s="15">
        <v>32295</v>
      </c>
    </row>
    <row r="579" spans="1:7" ht="12.75">
      <c r="A579" s="30" t="str">
        <f>'De la BASE'!A575</f>
        <v>60</v>
      </c>
      <c r="B579" s="30">
        <f>'De la BASE'!B575</f>
        <v>3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0.221088</v>
      </c>
      <c r="F579" s="9">
        <f>IF('De la BASE'!F575&gt;0,'De la BASE'!F575,'De la BASE'!F575+0.001)</f>
        <v>12.809568</v>
      </c>
      <c r="G579" s="15">
        <v>32325</v>
      </c>
    </row>
    <row r="580" spans="1:7" ht="12.75">
      <c r="A580" s="30" t="str">
        <f>'De la BASE'!A576</f>
        <v>60</v>
      </c>
      <c r="B580" s="30">
        <f>'De la BASE'!B576</f>
        <v>3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0.16814</v>
      </c>
      <c r="F580" s="9">
        <f>IF('De la BASE'!F576&gt;0,'De la BASE'!F576,'De la BASE'!F576+0.001)</f>
        <v>6.6391279999999995</v>
      </c>
      <c r="G580" s="15">
        <v>32356</v>
      </c>
    </row>
    <row r="581" spans="1:7" ht="12.75">
      <c r="A581" s="30" t="str">
        <f>'De la BASE'!A577</f>
        <v>60</v>
      </c>
      <c r="B581" s="30">
        <f>'De la BASE'!B577</f>
        <v>3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0.15932</v>
      </c>
      <c r="F581" s="9">
        <f>IF('De la BASE'!F577&gt;0,'De la BASE'!F577,'De la BASE'!F577+0.001)</f>
        <v>6.303382</v>
      </c>
      <c r="G581" s="15">
        <v>32387</v>
      </c>
    </row>
    <row r="582" spans="1:7" ht="12.75">
      <c r="A582" s="30" t="str">
        <f>'De la BASE'!A578</f>
        <v>60</v>
      </c>
      <c r="B582" s="30">
        <f>'De la BASE'!B578</f>
        <v>3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0.24219</v>
      </c>
      <c r="F582" s="9">
        <f>IF('De la BASE'!F578&gt;0,'De la BASE'!F578,'De la BASE'!F578+0.001)</f>
        <v>21.756114</v>
      </c>
      <c r="G582" s="15">
        <v>32417</v>
      </c>
    </row>
    <row r="583" spans="1:7" ht="12.75">
      <c r="A583" s="30" t="str">
        <f>'De la BASE'!A579</f>
        <v>60</v>
      </c>
      <c r="B583" s="30">
        <f>'De la BASE'!B579</f>
        <v>3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0.354835</v>
      </c>
      <c r="F583" s="9">
        <f>IF('De la BASE'!F579&gt;0,'De la BASE'!F579,'De la BASE'!F579+0.001)</f>
        <v>19.52626</v>
      </c>
      <c r="G583" s="15">
        <v>32448</v>
      </c>
    </row>
    <row r="584" spans="1:7" ht="12.75">
      <c r="A584" s="30" t="str">
        <f>'De la BASE'!A580</f>
        <v>60</v>
      </c>
      <c r="B584" s="30">
        <f>'De la BASE'!B580</f>
        <v>3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0.48217</v>
      </c>
      <c r="F584" s="9">
        <f>IF('De la BASE'!F580&gt;0,'De la BASE'!F580,'De la BASE'!F580+0.001)</f>
        <v>20.859416</v>
      </c>
      <c r="G584" s="15">
        <v>32478</v>
      </c>
    </row>
    <row r="585" spans="1:7" ht="12.75">
      <c r="A585" s="30" t="str">
        <f>'De la BASE'!A581</f>
        <v>60</v>
      </c>
      <c r="B585" s="30">
        <f>'De la BASE'!B581</f>
        <v>3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0.514348</v>
      </c>
      <c r="F585" s="9">
        <f>IF('De la BASE'!F581&gt;0,'De la BASE'!F581,'De la BASE'!F581+0.001)</f>
        <v>16.151908</v>
      </c>
      <c r="G585" s="15">
        <v>32509</v>
      </c>
    </row>
    <row r="586" spans="1:7" ht="12.75">
      <c r="A586" s="30" t="str">
        <f>'De la BASE'!A582</f>
        <v>60</v>
      </c>
      <c r="B586" s="30">
        <f>'De la BASE'!B582</f>
        <v>3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0.154866</v>
      </c>
      <c r="F586" s="9">
        <f>IF('De la BASE'!F582&gt;0,'De la BASE'!F582,'De la BASE'!F582+0.001)</f>
        <v>18.83229</v>
      </c>
      <c r="G586" s="15">
        <v>32540</v>
      </c>
    </row>
    <row r="587" spans="1:7" ht="12.75">
      <c r="A587" s="30" t="str">
        <f>'De la BASE'!A583</f>
        <v>60</v>
      </c>
      <c r="B587" s="30">
        <f>'De la BASE'!B583</f>
        <v>3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0.347025</v>
      </c>
      <c r="F587" s="9">
        <f>IF('De la BASE'!F583&gt;0,'De la BASE'!F583,'De la BASE'!F583+0.001)</f>
        <v>28.6874</v>
      </c>
      <c r="G587" s="15">
        <v>32568</v>
      </c>
    </row>
    <row r="588" spans="1:7" ht="12.75">
      <c r="A588" s="30" t="str">
        <f>'De la BASE'!A584</f>
        <v>60</v>
      </c>
      <c r="B588" s="30">
        <f>'De la BASE'!B584</f>
        <v>3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0.237162</v>
      </c>
      <c r="F588" s="9">
        <f>IF('De la BASE'!F584&gt;0,'De la BASE'!F584,'De la BASE'!F584+0.001)</f>
        <v>29.438364</v>
      </c>
      <c r="G588" s="15">
        <v>32599</v>
      </c>
    </row>
    <row r="589" spans="1:7" ht="12.75">
      <c r="A589" s="30" t="str">
        <f>'De la BASE'!A585</f>
        <v>60</v>
      </c>
      <c r="B589" s="30">
        <f>'De la BASE'!B585</f>
        <v>3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0.224564</v>
      </c>
      <c r="F589" s="9">
        <f>IF('De la BASE'!F585&gt;0,'De la BASE'!F585,'De la BASE'!F585+0.001)</f>
        <v>19.97533</v>
      </c>
      <c r="G589" s="15">
        <v>32629</v>
      </c>
    </row>
    <row r="590" spans="1:7" ht="12.75">
      <c r="A590" s="30" t="str">
        <f>'De la BASE'!A586</f>
        <v>60</v>
      </c>
      <c r="B590" s="30">
        <f>'De la BASE'!B586</f>
        <v>3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0.404325</v>
      </c>
      <c r="F590" s="9">
        <f>IF('De la BASE'!F586&gt;0,'De la BASE'!F586,'De la BASE'!F586+0.001)</f>
        <v>16.61027</v>
      </c>
      <c r="G590" s="15">
        <v>32660</v>
      </c>
    </row>
    <row r="591" spans="1:7" ht="12.75">
      <c r="A591" s="30" t="str">
        <f>'De la BASE'!A587</f>
        <v>60</v>
      </c>
      <c r="B591" s="30">
        <f>'De la BASE'!B587</f>
        <v>3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0.247328</v>
      </c>
      <c r="F591" s="9">
        <f>IF('De la BASE'!F587&gt;0,'De la BASE'!F587,'De la BASE'!F587+0.001)</f>
        <v>10.856</v>
      </c>
      <c r="G591" s="15">
        <v>32690</v>
      </c>
    </row>
    <row r="592" spans="1:7" ht="12.75">
      <c r="A592" s="30" t="str">
        <f>'De la BASE'!A588</f>
        <v>60</v>
      </c>
      <c r="B592" s="30">
        <f>'De la BASE'!B588</f>
        <v>3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0.146608</v>
      </c>
      <c r="F592" s="9">
        <f>IF('De la BASE'!F588&gt;0,'De la BASE'!F588,'De la BASE'!F588+0.001)</f>
        <v>5.994758</v>
      </c>
      <c r="G592" s="15">
        <v>32721</v>
      </c>
    </row>
    <row r="593" spans="1:7" ht="12.75">
      <c r="A593" s="30" t="str">
        <f>'De la BASE'!A589</f>
        <v>60</v>
      </c>
      <c r="B593" s="30">
        <f>'De la BASE'!B589</f>
        <v>3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0.15363</v>
      </c>
      <c r="F593" s="9">
        <f>IF('De la BASE'!F589&gt;0,'De la BASE'!F589,'De la BASE'!F589+0.001)</f>
        <v>6.477496</v>
      </c>
      <c r="G593" s="15">
        <v>32752</v>
      </c>
    </row>
    <row r="594" spans="1:7" ht="12.75">
      <c r="A594" s="30" t="str">
        <f>'De la BASE'!A590</f>
        <v>60</v>
      </c>
      <c r="B594" s="30">
        <f>'De la BASE'!B590</f>
        <v>3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0.21552</v>
      </c>
      <c r="F594" s="9">
        <f>IF('De la BASE'!F590&gt;0,'De la BASE'!F590,'De la BASE'!F590+0.001)</f>
        <v>13.409385</v>
      </c>
      <c r="G594" s="15">
        <v>32782</v>
      </c>
    </row>
    <row r="595" spans="1:7" ht="12.75">
      <c r="A595" s="30" t="str">
        <f>'De la BASE'!A591</f>
        <v>60</v>
      </c>
      <c r="B595" s="30">
        <f>'De la BASE'!B591</f>
        <v>3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0.07645</v>
      </c>
      <c r="F595" s="9">
        <f>IF('De la BASE'!F591&gt;0,'De la BASE'!F591,'De la BASE'!F591+0.001)</f>
        <v>23.40065</v>
      </c>
      <c r="G595" s="15">
        <v>32813</v>
      </c>
    </row>
    <row r="596" spans="1:7" ht="12.75">
      <c r="A596" s="30" t="str">
        <f>'De la BASE'!A592</f>
        <v>60</v>
      </c>
      <c r="B596" s="30">
        <f>'De la BASE'!B592</f>
        <v>3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0.260288</v>
      </c>
      <c r="F596" s="9">
        <f>IF('De la BASE'!F592&gt;0,'De la BASE'!F592,'De la BASE'!F592+0.001)</f>
        <v>51.048984000000004</v>
      </c>
      <c r="G596" s="15">
        <v>32843</v>
      </c>
    </row>
    <row r="597" spans="1:7" ht="12.75">
      <c r="A597" s="30" t="str">
        <f>'De la BASE'!A593</f>
        <v>60</v>
      </c>
      <c r="B597" s="30">
        <f>'De la BASE'!B593</f>
        <v>3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0.31056</v>
      </c>
      <c r="F597" s="9">
        <f>IF('De la BASE'!F593&gt;0,'De la BASE'!F593,'De la BASE'!F593+0.001)</f>
        <v>22.9038</v>
      </c>
      <c r="G597" s="15">
        <v>32874</v>
      </c>
    </row>
    <row r="598" spans="1:7" ht="12.75">
      <c r="A598" s="30" t="str">
        <f>'De la BASE'!A594</f>
        <v>60</v>
      </c>
      <c r="B598" s="30">
        <f>'De la BASE'!B594</f>
        <v>3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0.3565</v>
      </c>
      <c r="F598" s="9">
        <f>IF('De la BASE'!F594&gt;0,'De la BASE'!F594,'De la BASE'!F594+0.001)</f>
        <v>21.029625</v>
      </c>
      <c r="G598" s="15">
        <v>32905</v>
      </c>
    </row>
    <row r="599" spans="1:7" ht="12.75">
      <c r="A599" s="30" t="str">
        <f>'De la BASE'!A595</f>
        <v>60</v>
      </c>
      <c r="B599" s="30">
        <f>'De la BASE'!B595</f>
        <v>3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0.28689</v>
      </c>
      <c r="F599" s="9">
        <f>IF('De la BASE'!F595&gt;0,'De la BASE'!F595,'De la BASE'!F595+0.001)</f>
        <v>11.72088</v>
      </c>
      <c r="G599" s="15">
        <v>32933</v>
      </c>
    </row>
    <row r="600" spans="1:7" ht="12.75">
      <c r="A600" s="30" t="str">
        <f>'De la BASE'!A596</f>
        <v>60</v>
      </c>
      <c r="B600" s="30">
        <f>'De la BASE'!B596</f>
        <v>3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0.206382</v>
      </c>
      <c r="F600" s="9">
        <f>IF('De la BASE'!F596&gt;0,'De la BASE'!F596,'De la BASE'!F596+0.001)</f>
        <v>10.422291</v>
      </c>
      <c r="G600" s="15">
        <v>32964</v>
      </c>
    </row>
    <row r="601" spans="1:7" ht="12.75">
      <c r="A601" s="30" t="str">
        <f>'De la BASE'!A597</f>
        <v>60</v>
      </c>
      <c r="B601" s="30">
        <f>'De la BASE'!B597</f>
        <v>3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0.201858</v>
      </c>
      <c r="F601" s="9">
        <f>IF('De la BASE'!F597&gt;0,'De la BASE'!F597,'De la BASE'!F597+0.001)</f>
        <v>10.573796999999999</v>
      </c>
      <c r="G601" s="15">
        <v>32994</v>
      </c>
    </row>
    <row r="602" spans="1:7" ht="12.75">
      <c r="A602" s="30" t="str">
        <f>'De la BASE'!A598</f>
        <v>60</v>
      </c>
      <c r="B602" s="30">
        <f>'De la BASE'!B598</f>
        <v>3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0.241171</v>
      </c>
      <c r="F602" s="9">
        <f>IF('De la BASE'!F598&gt;0,'De la BASE'!F598,'De la BASE'!F598+0.001)</f>
        <v>9.969015</v>
      </c>
      <c r="G602" s="15">
        <v>33025</v>
      </c>
    </row>
    <row r="603" spans="1:7" ht="12.75">
      <c r="A603" s="30" t="str">
        <f>'De la BASE'!A599</f>
        <v>60</v>
      </c>
      <c r="B603" s="30">
        <f>'De la BASE'!B599</f>
        <v>3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0.20217</v>
      </c>
      <c r="F603" s="9">
        <f>IF('De la BASE'!F599&gt;0,'De la BASE'!F599,'De la BASE'!F599+0.001)</f>
        <v>8.099985</v>
      </c>
      <c r="G603" s="15">
        <v>33055</v>
      </c>
    </row>
    <row r="604" spans="1:7" ht="12.75">
      <c r="A604" s="30" t="str">
        <f>'De la BASE'!A600</f>
        <v>60</v>
      </c>
      <c r="B604" s="30">
        <f>'De la BASE'!B600</f>
        <v>3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0.12649</v>
      </c>
      <c r="F604" s="9">
        <f>IF('De la BASE'!F600&gt;0,'De la BASE'!F600,'De la BASE'!F600+0.001)</f>
        <v>5.07143</v>
      </c>
      <c r="G604" s="15">
        <v>33086</v>
      </c>
    </row>
    <row r="605" spans="1:7" ht="12.75">
      <c r="A605" s="30" t="str">
        <f>'De la BASE'!A601</f>
        <v>60</v>
      </c>
      <c r="B605" s="30">
        <f>'De la BASE'!B601</f>
        <v>3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0.140343</v>
      </c>
      <c r="F605" s="9">
        <f>IF('De la BASE'!F601&gt;0,'De la BASE'!F601,'De la BASE'!F601+0.001)</f>
        <v>6.7501560000000005</v>
      </c>
      <c r="G605" s="15">
        <v>33117</v>
      </c>
    </row>
    <row r="606" spans="1:7" ht="12.75">
      <c r="A606" s="30" t="str">
        <f>'De la BASE'!A602</f>
        <v>60</v>
      </c>
      <c r="B606" s="30">
        <f>'De la BASE'!B602</f>
        <v>3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0.04482</v>
      </c>
      <c r="F606" s="9">
        <f>IF('De la BASE'!F602&gt;0,'De la BASE'!F602,'De la BASE'!F602+0.001)</f>
        <v>9.776736</v>
      </c>
      <c r="G606" s="15">
        <v>33147</v>
      </c>
    </row>
    <row r="607" spans="1:7" ht="12.75">
      <c r="A607" s="30" t="str">
        <f>'De la BASE'!A603</f>
        <v>60</v>
      </c>
      <c r="B607" s="30">
        <f>'De la BASE'!B603</f>
        <v>3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0.128644</v>
      </c>
      <c r="F607" s="9">
        <f>IF('De la BASE'!F603&gt;0,'De la BASE'!F603,'De la BASE'!F603+0.001)</f>
        <v>13.569724</v>
      </c>
      <c r="G607" s="15">
        <v>33178</v>
      </c>
    </row>
    <row r="608" spans="1:7" ht="12.75">
      <c r="A608" s="30" t="str">
        <f>'De la BASE'!A604</f>
        <v>60</v>
      </c>
      <c r="B608" s="30">
        <f>'De la BASE'!B604</f>
        <v>3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0.2657</v>
      </c>
      <c r="F608" s="9">
        <f>IF('De la BASE'!F604&gt;0,'De la BASE'!F604,'De la BASE'!F604+0.001)</f>
        <v>13.874854</v>
      </c>
      <c r="G608" s="15">
        <v>33208</v>
      </c>
    </row>
    <row r="609" spans="1:7" ht="12.75">
      <c r="A609" s="30" t="str">
        <f>'De la BASE'!A605</f>
        <v>60</v>
      </c>
      <c r="B609" s="30">
        <f>'De la BASE'!B605</f>
        <v>3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0.1944</v>
      </c>
      <c r="F609" s="9">
        <f>IF('De la BASE'!F605&gt;0,'De la BASE'!F605,'De la BASE'!F605+0.001)</f>
        <v>26.8515</v>
      </c>
      <c r="G609" s="15">
        <v>33239</v>
      </c>
    </row>
    <row r="610" spans="1:7" ht="12.75">
      <c r="A610" s="30" t="str">
        <f>'De la BASE'!A606</f>
        <v>60</v>
      </c>
      <c r="B610" s="30">
        <f>'De la BASE'!B606</f>
        <v>3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0.225808</v>
      </c>
      <c r="F610" s="9">
        <f>IF('De la BASE'!F606&gt;0,'De la BASE'!F606,'De la BASE'!F606+0.001)</f>
        <v>14.25413</v>
      </c>
      <c r="G610" s="15">
        <v>33270</v>
      </c>
    </row>
    <row r="611" spans="1:7" ht="12.75">
      <c r="A611" s="30" t="str">
        <f>'De la BASE'!A607</f>
        <v>60</v>
      </c>
      <c r="B611" s="30">
        <f>'De la BASE'!B607</f>
        <v>3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0.283832</v>
      </c>
      <c r="F611" s="9">
        <f>IF('De la BASE'!F607&gt;0,'De la BASE'!F607,'De la BASE'!F607+0.001)</f>
        <v>50.7141</v>
      </c>
      <c r="G611" s="15">
        <v>33298</v>
      </c>
    </row>
    <row r="612" spans="1:7" ht="12.75">
      <c r="A612" s="30" t="str">
        <f>'De la BASE'!A608</f>
        <v>60</v>
      </c>
      <c r="B612" s="30">
        <f>'De la BASE'!B608</f>
        <v>3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0.35883</v>
      </c>
      <c r="F612" s="9">
        <f>IF('De la BASE'!F608&gt;0,'De la BASE'!F608,'De la BASE'!F608+0.001)</f>
        <v>25.52123</v>
      </c>
      <c r="G612" s="15">
        <v>33329</v>
      </c>
    </row>
    <row r="613" spans="1:7" ht="12.75">
      <c r="A613" s="30" t="str">
        <f>'De la BASE'!A609</f>
        <v>60</v>
      </c>
      <c r="B613" s="30">
        <f>'De la BASE'!B609</f>
        <v>3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0.513135</v>
      </c>
      <c r="F613" s="9">
        <f>IF('De la BASE'!F609&gt;0,'De la BASE'!F609,'De la BASE'!F609+0.001)</f>
        <v>27.567567</v>
      </c>
      <c r="G613" s="15">
        <v>33359</v>
      </c>
    </row>
    <row r="614" spans="1:7" ht="12.75">
      <c r="A614" s="30" t="str">
        <f>'De la BASE'!A610</f>
        <v>60</v>
      </c>
      <c r="B614" s="30">
        <f>'De la BASE'!B610</f>
        <v>3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0.216376</v>
      </c>
      <c r="F614" s="9">
        <f>IF('De la BASE'!F610&gt;0,'De la BASE'!F610,'De la BASE'!F610+0.001)</f>
        <v>8.688451</v>
      </c>
      <c r="G614" s="15">
        <v>33390</v>
      </c>
    </row>
    <row r="615" spans="1:7" ht="12.75">
      <c r="A615" s="30" t="str">
        <f>'De la BASE'!A611</f>
        <v>60</v>
      </c>
      <c r="B615" s="30">
        <f>'De la BASE'!B611</f>
        <v>3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0.109208</v>
      </c>
      <c r="F615" s="9">
        <f>IF('De la BASE'!F611&gt;0,'De la BASE'!F611,'De la BASE'!F611+0.001)</f>
        <v>4.469498</v>
      </c>
      <c r="G615" s="15">
        <v>33420</v>
      </c>
    </row>
    <row r="616" spans="1:7" ht="12.75">
      <c r="A616" s="30" t="str">
        <f>'De la BASE'!A612</f>
        <v>60</v>
      </c>
      <c r="B616" s="30">
        <f>'De la BASE'!B612</f>
        <v>3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0.11228</v>
      </c>
      <c r="F616" s="9">
        <f>IF('De la BASE'!F612&gt;0,'De la BASE'!F612,'De la BASE'!F612+0.001)</f>
        <v>4.448694</v>
      </c>
      <c r="G616" s="15">
        <v>33451</v>
      </c>
    </row>
    <row r="617" spans="1:7" ht="12.75">
      <c r="A617" s="30" t="str">
        <f>'De la BASE'!A613</f>
        <v>60</v>
      </c>
      <c r="B617" s="30">
        <f>'De la BASE'!B613</f>
        <v>3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0.059616</v>
      </c>
      <c r="F617" s="9">
        <f>IF('De la BASE'!F613&gt;0,'De la BASE'!F613,'De la BASE'!F613+0.001)</f>
        <v>5.731415999999999</v>
      </c>
      <c r="G617" s="15">
        <v>33482</v>
      </c>
    </row>
    <row r="618" spans="1:7" ht="12.75">
      <c r="A618" s="30" t="str">
        <f>'De la BASE'!A614</f>
        <v>60</v>
      </c>
      <c r="B618" s="30">
        <f>'De la BASE'!B614</f>
        <v>3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0.070299</v>
      </c>
      <c r="F618" s="9">
        <f>IF('De la BASE'!F614&gt;0,'De la BASE'!F614,'De la BASE'!F614+0.001)</f>
        <v>6.558993</v>
      </c>
      <c r="G618" s="15">
        <v>33512</v>
      </c>
    </row>
    <row r="619" spans="1:7" ht="12.75">
      <c r="A619" s="30" t="str">
        <f>'De la BASE'!A615</f>
        <v>60</v>
      </c>
      <c r="B619" s="30">
        <f>'De la BASE'!B615</f>
        <v>3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0.060233</v>
      </c>
      <c r="F619" s="9">
        <f>IF('De la BASE'!F615&gt;0,'De la BASE'!F615,'De la BASE'!F615+0.001)</f>
        <v>14.537526000000002</v>
      </c>
      <c r="G619" s="15">
        <v>33543</v>
      </c>
    </row>
    <row r="620" spans="1:7" ht="12.75">
      <c r="A620" s="30" t="str">
        <f>'De la BASE'!A616</f>
        <v>60</v>
      </c>
      <c r="B620" s="30">
        <f>'De la BASE'!B616</f>
        <v>3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0.229201</v>
      </c>
      <c r="F620" s="9">
        <f>IF('De la BASE'!F616&gt;0,'De la BASE'!F616,'De la BASE'!F616+0.001)</f>
        <v>9.079371</v>
      </c>
      <c r="G620" s="15">
        <v>33573</v>
      </c>
    </row>
    <row r="621" spans="1:7" ht="12.75">
      <c r="A621" s="30" t="str">
        <f>'De la BASE'!A617</f>
        <v>60</v>
      </c>
      <c r="B621" s="30">
        <f>'De la BASE'!B617</f>
        <v>3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0.164216</v>
      </c>
      <c r="F621" s="9">
        <f>IF('De la BASE'!F617&gt;0,'De la BASE'!F617,'De la BASE'!F617+0.001)</f>
        <v>9.97928</v>
      </c>
      <c r="G621" s="15">
        <v>33604</v>
      </c>
    </row>
    <row r="622" spans="1:7" ht="12.75">
      <c r="A622" s="30" t="str">
        <f>'De la BASE'!A618</f>
        <v>60</v>
      </c>
      <c r="B622" s="30">
        <f>'De la BASE'!B618</f>
        <v>3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0.10764</v>
      </c>
      <c r="F622" s="9">
        <f>IF('De la BASE'!F618&gt;0,'De la BASE'!F618,'De la BASE'!F618+0.001)</f>
        <v>7.374536</v>
      </c>
      <c r="G622" s="15">
        <v>33635</v>
      </c>
    </row>
    <row r="623" spans="1:7" ht="12.75">
      <c r="A623" s="30" t="str">
        <f>'De la BASE'!A619</f>
        <v>60</v>
      </c>
      <c r="B623" s="30">
        <f>'De la BASE'!B619</f>
        <v>3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0.040663</v>
      </c>
      <c r="F623" s="9">
        <f>IF('De la BASE'!F619&gt;0,'De la BASE'!F619,'De la BASE'!F619+0.001)</f>
        <v>6.509377</v>
      </c>
      <c r="G623" s="15">
        <v>33664</v>
      </c>
    </row>
    <row r="624" spans="1:7" ht="12.75">
      <c r="A624" s="30" t="str">
        <f>'De la BASE'!A620</f>
        <v>60</v>
      </c>
      <c r="B624" s="30">
        <f>'De la BASE'!B620</f>
        <v>3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0.437343</v>
      </c>
      <c r="F624" s="9">
        <f>IF('De la BASE'!F620&gt;0,'De la BASE'!F620,'De la BASE'!F620+0.001)</f>
        <v>36.119739</v>
      </c>
      <c r="G624" s="15">
        <v>33695</v>
      </c>
    </row>
    <row r="625" spans="1:7" ht="12.75">
      <c r="A625" s="30" t="str">
        <f>'De la BASE'!A621</f>
        <v>60</v>
      </c>
      <c r="B625" s="30">
        <f>'De la BASE'!B621</f>
        <v>3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0.398496</v>
      </c>
      <c r="F625" s="9">
        <f>IF('De la BASE'!F621&gt;0,'De la BASE'!F621,'De la BASE'!F621+0.001)</f>
        <v>28.350144</v>
      </c>
      <c r="G625" s="15">
        <v>33725</v>
      </c>
    </row>
    <row r="626" spans="1:7" ht="12.75">
      <c r="A626" s="30" t="str">
        <f>'De la BASE'!A622</f>
        <v>60</v>
      </c>
      <c r="B626" s="30">
        <f>'De la BASE'!B622</f>
        <v>3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0.385857</v>
      </c>
      <c r="F626" s="9">
        <f>IF('De la BASE'!F622&gt;0,'De la BASE'!F622,'De la BASE'!F622+0.001)</f>
        <v>24.275799</v>
      </c>
      <c r="G626" s="15">
        <v>33756</v>
      </c>
    </row>
    <row r="627" spans="1:7" ht="12.75">
      <c r="A627" s="30" t="str">
        <f>'De la BASE'!A623</f>
        <v>60</v>
      </c>
      <c r="B627" s="30">
        <f>'De la BASE'!B623</f>
        <v>3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0.444428</v>
      </c>
      <c r="F627" s="9">
        <f>IF('De la BASE'!F623&gt;0,'De la BASE'!F623,'De la BASE'!F623+0.001)</f>
        <v>17.910124</v>
      </c>
      <c r="G627" s="15">
        <v>33786</v>
      </c>
    </row>
    <row r="628" spans="1:7" ht="12.75">
      <c r="A628" s="30" t="str">
        <f>'De la BASE'!A624</f>
        <v>60</v>
      </c>
      <c r="B628" s="30">
        <f>'De la BASE'!B624</f>
        <v>3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0.255444</v>
      </c>
      <c r="F628" s="9">
        <f>IF('De la BASE'!F624&gt;0,'De la BASE'!F624,'De la BASE'!F624+0.001)</f>
        <v>19.045783</v>
      </c>
      <c r="G628" s="15">
        <v>33817</v>
      </c>
    </row>
    <row r="629" spans="1:7" ht="12.75">
      <c r="A629" s="30" t="str">
        <f>'De la BASE'!A625</f>
        <v>60</v>
      </c>
      <c r="B629" s="30">
        <f>'De la BASE'!B625</f>
        <v>3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0.373527</v>
      </c>
      <c r="F629" s="9">
        <f>IF('De la BASE'!F625&gt;0,'De la BASE'!F625,'De la BASE'!F625+0.001)</f>
        <v>18.750438</v>
      </c>
      <c r="G629" s="15">
        <v>33848</v>
      </c>
    </row>
    <row r="630" spans="1:7" ht="12.75">
      <c r="A630" s="30" t="str">
        <f>'De la BASE'!A626</f>
        <v>60</v>
      </c>
      <c r="B630" s="30">
        <f>'De la BASE'!B626</f>
        <v>3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0.056932</v>
      </c>
      <c r="F630" s="9">
        <f>IF('De la BASE'!F626&gt;0,'De la BASE'!F626,'De la BASE'!F626+0.001)</f>
        <v>8.94362</v>
      </c>
      <c r="G630" s="15">
        <v>33878</v>
      </c>
    </row>
    <row r="631" spans="1:7" ht="12.75">
      <c r="A631" s="30" t="str">
        <f>'De la BASE'!A627</f>
        <v>60</v>
      </c>
      <c r="B631" s="30">
        <f>'De la BASE'!B627</f>
        <v>3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0.140988</v>
      </c>
      <c r="F631" s="9">
        <f>IF('De la BASE'!F627&gt;0,'De la BASE'!F627,'De la BASE'!F627+0.001)</f>
        <v>9.434068</v>
      </c>
      <c r="G631" s="15">
        <v>33909</v>
      </c>
    </row>
    <row r="632" spans="1:7" ht="12.75">
      <c r="A632" s="30" t="str">
        <f>'De la BASE'!A628</f>
        <v>60</v>
      </c>
      <c r="B632" s="30">
        <f>'De la BASE'!B628</f>
        <v>3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0.084025</v>
      </c>
      <c r="F632" s="9">
        <f>IF('De la BASE'!F628&gt;0,'De la BASE'!F628,'De la BASE'!F628+0.001)</f>
        <v>22.881688</v>
      </c>
      <c r="G632" s="15">
        <v>33939</v>
      </c>
    </row>
    <row r="633" spans="1:7" ht="12.75">
      <c r="A633" s="30" t="str">
        <f>'De la BASE'!A629</f>
        <v>60</v>
      </c>
      <c r="B633" s="30">
        <f>'De la BASE'!B629</f>
        <v>3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0.23904</v>
      </c>
      <c r="F633" s="9">
        <f>IF('De la BASE'!F629&gt;0,'De la BASE'!F629,'De la BASE'!F629+0.001)</f>
        <v>10.145256</v>
      </c>
      <c r="G633" s="15">
        <v>33970</v>
      </c>
    </row>
    <row r="634" spans="1:7" ht="12.75">
      <c r="A634" s="30" t="str">
        <f>'De la BASE'!A630</f>
        <v>60</v>
      </c>
      <c r="B634" s="30">
        <f>'De la BASE'!B630</f>
        <v>3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0.123321</v>
      </c>
      <c r="F634" s="9">
        <f>IF('De la BASE'!F630&gt;0,'De la BASE'!F630,'De la BASE'!F630+0.001)</f>
        <v>6.037845</v>
      </c>
      <c r="G634" s="15">
        <v>34001</v>
      </c>
    </row>
    <row r="635" spans="1:7" ht="12.75">
      <c r="A635" s="30" t="str">
        <f>'De la BASE'!A631</f>
        <v>60</v>
      </c>
      <c r="B635" s="30">
        <f>'De la BASE'!B631</f>
        <v>3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0.22842</v>
      </c>
      <c r="F635" s="9">
        <f>IF('De la BASE'!F631&gt;0,'De la BASE'!F631,'De la BASE'!F631+0.001)</f>
        <v>13.913316</v>
      </c>
      <c r="G635" s="15">
        <v>34029</v>
      </c>
    </row>
    <row r="636" spans="1:7" ht="12.75">
      <c r="A636" s="30" t="str">
        <f>'De la BASE'!A632</f>
        <v>60</v>
      </c>
      <c r="B636" s="30">
        <f>'De la BASE'!B632</f>
        <v>3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0.133906</v>
      </c>
      <c r="F636" s="9">
        <f>IF('De la BASE'!F632&gt;0,'De la BASE'!F632,'De la BASE'!F632+0.001)</f>
        <v>11.059504</v>
      </c>
      <c r="G636" s="15">
        <v>34060</v>
      </c>
    </row>
    <row r="637" spans="1:7" ht="12.75">
      <c r="A637" s="30" t="str">
        <f>'De la BASE'!A633</f>
        <v>60</v>
      </c>
      <c r="B637" s="30">
        <f>'De la BASE'!B633</f>
        <v>3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0.246074</v>
      </c>
      <c r="F637" s="9">
        <f>IF('De la BASE'!F633&gt;0,'De la BASE'!F633,'De la BASE'!F633+0.001)</f>
        <v>22.465346</v>
      </c>
      <c r="G637" s="15">
        <v>34090</v>
      </c>
    </row>
    <row r="638" spans="1:7" ht="12.75">
      <c r="A638" s="30" t="str">
        <f>'De la BASE'!A634</f>
        <v>60</v>
      </c>
      <c r="B638" s="30">
        <f>'De la BASE'!B634</f>
        <v>3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0.27819</v>
      </c>
      <c r="F638" s="9">
        <f>IF('De la BASE'!F634&gt;0,'De la BASE'!F634,'De la BASE'!F634+0.001)</f>
        <v>18.230718</v>
      </c>
      <c r="G638" s="15">
        <v>34121</v>
      </c>
    </row>
    <row r="639" spans="1:7" ht="12.75">
      <c r="A639" s="30" t="str">
        <f>'De la BASE'!A635</f>
        <v>60</v>
      </c>
      <c r="B639" s="30">
        <f>'De la BASE'!B635</f>
        <v>3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0.207944</v>
      </c>
      <c r="F639" s="9">
        <f>IF('De la BASE'!F635&gt;0,'De la BASE'!F635,'De la BASE'!F635+0.001)</f>
        <v>8.269888</v>
      </c>
      <c r="G639" s="15">
        <v>34151</v>
      </c>
    </row>
    <row r="640" spans="1:7" ht="12.75">
      <c r="A640" s="30" t="str">
        <f>'De la BASE'!A636</f>
        <v>60</v>
      </c>
      <c r="B640" s="30">
        <f>'De la BASE'!B636</f>
        <v>3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0.159201</v>
      </c>
      <c r="F640" s="9">
        <f>IF('De la BASE'!F636&gt;0,'De la BASE'!F636,'De la BASE'!F636+0.001)</f>
        <v>6.7032</v>
      </c>
      <c r="G640" s="15">
        <v>34182</v>
      </c>
    </row>
    <row r="641" spans="1:7" ht="12.75">
      <c r="A641" s="30" t="str">
        <f>'De la BASE'!A637</f>
        <v>60</v>
      </c>
      <c r="B641" s="30">
        <f>'De la BASE'!B637</f>
        <v>3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0.09315</v>
      </c>
      <c r="F641" s="9">
        <f>IF('De la BASE'!F637&gt;0,'De la BASE'!F637,'De la BASE'!F637+0.001)</f>
        <v>7.63255</v>
      </c>
      <c r="G641" s="15">
        <v>34213</v>
      </c>
    </row>
    <row r="642" spans="1:7" ht="12.75">
      <c r="A642" s="30" t="str">
        <f>'De la BASE'!A638</f>
        <v>60</v>
      </c>
      <c r="B642" s="30">
        <f>'De la BASE'!B638</f>
        <v>3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0.101898</v>
      </c>
      <c r="F642" s="9">
        <f>IF('De la BASE'!F638&gt;0,'De la BASE'!F638,'De la BASE'!F638+0.001)</f>
        <v>25.897188</v>
      </c>
      <c r="G642" s="15">
        <v>34243</v>
      </c>
    </row>
    <row r="643" spans="1:7" ht="12.75">
      <c r="A643" s="30" t="str">
        <f>'De la BASE'!A639</f>
        <v>60</v>
      </c>
      <c r="B643" s="30">
        <f>'De la BASE'!B639</f>
        <v>3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0.16523</v>
      </c>
      <c r="F643" s="9">
        <f>IF('De la BASE'!F639&gt;0,'De la BASE'!F639,'De la BASE'!F639+0.001)</f>
        <v>16.72554</v>
      </c>
      <c r="G643" s="15">
        <v>34274</v>
      </c>
    </row>
    <row r="644" spans="1:7" ht="12.75">
      <c r="A644" s="30" t="str">
        <f>'De la BASE'!A640</f>
        <v>60</v>
      </c>
      <c r="B644" s="30">
        <f>'De la BASE'!B640</f>
        <v>3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0.171465</v>
      </c>
      <c r="F644" s="9">
        <f>IF('De la BASE'!F640&gt;0,'De la BASE'!F640,'De la BASE'!F640+0.001)</f>
        <v>15.921395</v>
      </c>
      <c r="G644" s="15">
        <v>34304</v>
      </c>
    </row>
    <row r="645" spans="1:7" ht="12.75">
      <c r="A645" s="30" t="str">
        <f>'De la BASE'!A641</f>
        <v>60</v>
      </c>
      <c r="B645" s="30">
        <f>'De la BASE'!B641</f>
        <v>3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0.3497</v>
      </c>
      <c r="F645" s="9">
        <f>IF('De la BASE'!F641&gt;0,'De la BASE'!F641,'De la BASE'!F641+0.001)</f>
        <v>29.49854</v>
      </c>
      <c r="G645" s="15">
        <v>34335</v>
      </c>
    </row>
    <row r="646" spans="1:7" ht="12.75">
      <c r="A646" s="30" t="str">
        <f>'De la BASE'!A642</f>
        <v>60</v>
      </c>
      <c r="B646" s="30">
        <f>'De la BASE'!B642</f>
        <v>3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0.282438</v>
      </c>
      <c r="F646" s="9">
        <f>IF('De la BASE'!F642&gt;0,'De la BASE'!F642,'De la BASE'!F642+0.001)</f>
        <v>19.042839</v>
      </c>
      <c r="G646" s="15">
        <v>34366</v>
      </c>
    </row>
    <row r="647" spans="1:7" ht="12.75">
      <c r="A647" s="30" t="str">
        <f>'De la BASE'!A643</f>
        <v>60</v>
      </c>
      <c r="B647" s="30">
        <f>'De la BASE'!B643</f>
        <v>3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0.332196</v>
      </c>
      <c r="F647" s="9">
        <f>IF('De la BASE'!F643&gt;0,'De la BASE'!F643,'De la BASE'!F643+0.001)</f>
        <v>21.833052000000002</v>
      </c>
      <c r="G647" s="15">
        <v>34394</v>
      </c>
    </row>
    <row r="648" spans="1:7" ht="12.75">
      <c r="A648" s="30" t="str">
        <f>'De la BASE'!A644</f>
        <v>60</v>
      </c>
      <c r="B648" s="30">
        <f>'De la BASE'!B644</f>
        <v>3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0.197494</v>
      </c>
      <c r="F648" s="9">
        <f>IF('De la BASE'!F644&gt;0,'De la BASE'!F644,'De la BASE'!F644+0.001)</f>
        <v>13.675409</v>
      </c>
      <c r="G648" s="15">
        <v>34425</v>
      </c>
    </row>
    <row r="649" spans="1:7" ht="12.75">
      <c r="A649" s="30" t="str">
        <f>'De la BASE'!A645</f>
        <v>60</v>
      </c>
      <c r="B649" s="30">
        <f>'De la BASE'!B645</f>
        <v>3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0.1902</v>
      </c>
      <c r="F649" s="9">
        <f>IF('De la BASE'!F645&gt;0,'De la BASE'!F645,'De la BASE'!F645+0.001)</f>
        <v>18.90905</v>
      </c>
      <c r="G649" s="15">
        <v>34455</v>
      </c>
    </row>
    <row r="650" spans="1:7" ht="12.75">
      <c r="A650" s="30" t="str">
        <f>'De la BASE'!A646</f>
        <v>60</v>
      </c>
      <c r="B650" s="30">
        <f>'De la BASE'!B646</f>
        <v>3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0.345576</v>
      </c>
      <c r="F650" s="9">
        <f>IF('De la BASE'!F646&gt;0,'De la BASE'!F646,'De la BASE'!F646+0.001)</f>
        <v>14.168616</v>
      </c>
      <c r="G650" s="15">
        <v>34486</v>
      </c>
    </row>
    <row r="651" spans="1:7" ht="12.75">
      <c r="A651" s="30" t="str">
        <f>'De la BASE'!A647</f>
        <v>60</v>
      </c>
      <c r="B651" s="30">
        <f>'De la BASE'!B647</f>
        <v>3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0.2224</v>
      </c>
      <c r="F651" s="9">
        <f>IF('De la BASE'!F647&gt;0,'De la BASE'!F647,'De la BASE'!F647+0.001)</f>
        <v>8.8768</v>
      </c>
      <c r="G651" s="15">
        <v>34516</v>
      </c>
    </row>
    <row r="652" spans="1:7" ht="12.75">
      <c r="A652" s="30" t="str">
        <f>'De la BASE'!A648</f>
        <v>60</v>
      </c>
      <c r="B652" s="30">
        <f>'De la BASE'!B648</f>
        <v>3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0.165359</v>
      </c>
      <c r="F652" s="9">
        <f>IF('De la BASE'!F648&gt;0,'De la BASE'!F648,'De la BASE'!F648+0.001)</f>
        <v>6.780926</v>
      </c>
      <c r="G652" s="15">
        <v>34547</v>
      </c>
    </row>
    <row r="653" spans="1:7" ht="12.75">
      <c r="A653" s="30" t="str">
        <f>'De la BASE'!A649</f>
        <v>60</v>
      </c>
      <c r="B653" s="30">
        <f>'De la BASE'!B649</f>
        <v>3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0.120096</v>
      </c>
      <c r="F653" s="9">
        <f>IF('De la BASE'!F649&gt;0,'De la BASE'!F649,'De la BASE'!F649+0.001)</f>
        <v>8.465517</v>
      </c>
      <c r="G653" s="15">
        <v>34578</v>
      </c>
    </row>
    <row r="654" spans="1:7" ht="12.75">
      <c r="A654" s="30" t="str">
        <f>'De la BASE'!A650</f>
        <v>60</v>
      </c>
      <c r="B654" s="30">
        <f>'De la BASE'!B650</f>
        <v>3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0.052195</v>
      </c>
      <c r="F654" s="9">
        <f>IF('De la BASE'!F650&gt;0,'De la BASE'!F650,'De la BASE'!F650+0.001)</f>
        <v>6.263400000000001</v>
      </c>
      <c r="G654" s="15">
        <v>34608</v>
      </c>
    </row>
    <row r="655" spans="1:7" ht="12.75">
      <c r="A655" s="30" t="str">
        <f>'De la BASE'!A651</f>
        <v>60</v>
      </c>
      <c r="B655" s="30">
        <f>'De la BASE'!B651</f>
        <v>3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0.06888</v>
      </c>
      <c r="F655" s="9">
        <f>IF('De la BASE'!F651&gt;0,'De la BASE'!F651,'De la BASE'!F651+0.001)</f>
        <v>14.264064000000001</v>
      </c>
      <c r="G655" s="15">
        <v>34639</v>
      </c>
    </row>
    <row r="656" spans="1:7" ht="12.75">
      <c r="A656" s="30" t="str">
        <f>'De la BASE'!A652</f>
        <v>60</v>
      </c>
      <c r="B656" s="30">
        <f>'De la BASE'!B652</f>
        <v>3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0.06411</v>
      </c>
      <c r="F656" s="9">
        <f>IF('De la BASE'!F652&gt;0,'De la BASE'!F652,'De la BASE'!F652+0.001)</f>
        <v>14.262338</v>
      </c>
      <c r="G656" s="15">
        <v>34669</v>
      </c>
    </row>
    <row r="657" spans="1:7" ht="12.75">
      <c r="A657" s="30" t="str">
        <f>'De la BASE'!A653</f>
        <v>60</v>
      </c>
      <c r="B657" s="30">
        <f>'De la BASE'!B653</f>
        <v>3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0.141376</v>
      </c>
      <c r="F657" s="9">
        <f>IF('De la BASE'!F653&gt;0,'De la BASE'!F653,'De la BASE'!F653+0.001)</f>
        <v>19.651263999999998</v>
      </c>
      <c r="G657" s="15">
        <v>34700</v>
      </c>
    </row>
    <row r="658" spans="1:7" ht="12.75">
      <c r="A658" s="30" t="str">
        <f>'De la BASE'!A654</f>
        <v>60</v>
      </c>
      <c r="B658" s="30">
        <f>'De la BASE'!B654</f>
        <v>3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0.159264</v>
      </c>
      <c r="F658" s="9">
        <f>IF('De la BASE'!F654&gt;0,'De la BASE'!F654,'De la BASE'!F654+0.001)</f>
        <v>25.379856</v>
      </c>
      <c r="G658" s="15">
        <v>34731</v>
      </c>
    </row>
    <row r="659" spans="1:7" ht="12.75">
      <c r="A659" s="30" t="str">
        <f>'De la BASE'!A655</f>
        <v>60</v>
      </c>
      <c r="B659" s="30">
        <f>'De la BASE'!B655</f>
        <v>3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0.3548</v>
      </c>
      <c r="F659" s="9">
        <f>IF('De la BASE'!F655&gt;0,'De la BASE'!F655,'De la BASE'!F655+0.001)</f>
        <v>28.219904999999997</v>
      </c>
      <c r="G659" s="15">
        <v>34759</v>
      </c>
    </row>
    <row r="660" spans="1:7" ht="12.75">
      <c r="A660" s="30" t="str">
        <f>'De la BASE'!A656</f>
        <v>60</v>
      </c>
      <c r="B660" s="30">
        <f>'De la BASE'!B656</f>
        <v>3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0.177568</v>
      </c>
      <c r="F660" s="9">
        <f>IF('De la BASE'!F656&gt;0,'De la BASE'!F656,'De la BASE'!F656+0.001)</f>
        <v>7.9203920000000005</v>
      </c>
      <c r="G660" s="15">
        <v>34790</v>
      </c>
    </row>
    <row r="661" spans="1:7" ht="12.75">
      <c r="A661" s="30" t="str">
        <f>'De la BASE'!A657</f>
        <v>60</v>
      </c>
      <c r="B661" s="30">
        <f>'De la BASE'!B657</f>
        <v>3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0.137808</v>
      </c>
      <c r="F661" s="9">
        <f>IF('De la BASE'!F657&gt;0,'De la BASE'!F657,'De la BASE'!F657+0.001)</f>
        <v>9.713898</v>
      </c>
      <c r="G661" s="15">
        <v>34820</v>
      </c>
    </row>
    <row r="662" spans="1:7" ht="12.75">
      <c r="A662" s="30" t="str">
        <f>'De la BASE'!A658</f>
        <v>60</v>
      </c>
      <c r="B662" s="30">
        <f>'De la BASE'!B658</f>
        <v>3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0.121932</v>
      </c>
      <c r="F662" s="9">
        <f>IF('De la BASE'!F658&gt;0,'De la BASE'!F658,'De la BASE'!F658+0.001)</f>
        <v>6.588844</v>
      </c>
      <c r="G662" s="15">
        <v>34851</v>
      </c>
    </row>
    <row r="663" spans="1:7" ht="12.75">
      <c r="A663" s="30" t="str">
        <f>'De la BASE'!A659</f>
        <v>60</v>
      </c>
      <c r="B663" s="30">
        <f>'De la BASE'!B659</f>
        <v>3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0.132595</v>
      </c>
      <c r="F663" s="9">
        <f>IF('De la BASE'!F659&gt;0,'De la BASE'!F659,'De la BASE'!F659+0.001)</f>
        <v>6.8096179999999995</v>
      </c>
      <c r="G663" s="15">
        <v>34881</v>
      </c>
    </row>
    <row r="664" spans="1:7" ht="12.75">
      <c r="A664" s="30" t="str">
        <f>'De la BASE'!A660</f>
        <v>60</v>
      </c>
      <c r="B664" s="30">
        <f>'De la BASE'!B660</f>
        <v>3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0.07448</v>
      </c>
      <c r="F664" s="9">
        <f>IF('De la BASE'!F660&gt;0,'De la BASE'!F660,'De la BASE'!F660+0.001)</f>
        <v>2.966432</v>
      </c>
      <c r="G664" s="15">
        <v>34912</v>
      </c>
    </row>
    <row r="665" spans="1:7" ht="12.75">
      <c r="A665" s="30" t="str">
        <f>'De la BASE'!A661</f>
        <v>60</v>
      </c>
      <c r="B665" s="30">
        <f>'De la BASE'!B661</f>
        <v>3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0.012201</v>
      </c>
      <c r="F665" s="9">
        <f>IF('De la BASE'!F661&gt;0,'De la BASE'!F661,'De la BASE'!F661+0.001)</f>
        <v>1.056342</v>
      </c>
      <c r="G665" s="15">
        <v>34943</v>
      </c>
    </row>
    <row r="666" spans="1:7" ht="12.75">
      <c r="A666" s="30" t="str">
        <f>'De la BASE'!A662</f>
        <v>60</v>
      </c>
      <c r="B666" s="30">
        <f>'De la BASE'!B662</f>
        <v>3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0.012524</v>
      </c>
      <c r="F666" s="9">
        <f>IF('De la BASE'!F662&gt;0,'De la BASE'!F662,'De la BASE'!F662+0.001)</f>
        <v>1.4519760000000002</v>
      </c>
      <c r="G666" s="15">
        <v>34973</v>
      </c>
    </row>
    <row r="667" spans="1:7" ht="12.75">
      <c r="A667" s="30" t="str">
        <f>'De la BASE'!A663</f>
        <v>60</v>
      </c>
      <c r="B667" s="30">
        <f>'De la BASE'!B663</f>
        <v>3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0.090766</v>
      </c>
      <c r="F667" s="9">
        <f>IF('De la BASE'!F663&gt;0,'De la BASE'!F663,'De la BASE'!F663+0.001)</f>
        <v>22.757829</v>
      </c>
      <c r="G667" s="15">
        <v>35004</v>
      </c>
    </row>
    <row r="668" spans="1:7" ht="12.75">
      <c r="A668" s="30" t="str">
        <f>'De la BASE'!A664</f>
        <v>60</v>
      </c>
      <c r="B668" s="30">
        <f>'De la BASE'!B664</f>
        <v>3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0.284084</v>
      </c>
      <c r="F668" s="9">
        <f>IF('De la BASE'!F664&gt;0,'De la BASE'!F664,'De la BASE'!F664+0.001)</f>
        <v>63.242976</v>
      </c>
      <c r="G668" s="15">
        <v>35034</v>
      </c>
    </row>
    <row r="669" spans="1:7" ht="12.75">
      <c r="A669" s="30" t="str">
        <f>'De la BASE'!A665</f>
        <v>60</v>
      </c>
      <c r="B669" s="30">
        <f>'De la BASE'!B665</f>
        <v>3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0.810796</v>
      </c>
      <c r="F669" s="9">
        <f>IF('De la BASE'!F665&gt;0,'De la BASE'!F665,'De la BASE'!F665+0.001)</f>
        <v>108.629038</v>
      </c>
      <c r="G669" s="15">
        <v>35065</v>
      </c>
    </row>
    <row r="670" spans="1:7" ht="12.75">
      <c r="A670" s="30" t="str">
        <f>'De la BASE'!A666</f>
        <v>60</v>
      </c>
      <c r="B670" s="30">
        <f>'De la BASE'!B666</f>
        <v>3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0.878335</v>
      </c>
      <c r="F670" s="9">
        <f>IF('De la BASE'!F666&gt;0,'De la BASE'!F666,'De la BASE'!F666+0.001)</f>
        <v>47.258044999999996</v>
      </c>
      <c r="G670" s="15">
        <v>35096</v>
      </c>
    </row>
    <row r="671" spans="1:7" ht="12.75">
      <c r="A671" s="30" t="str">
        <f>'De la BASE'!A667</f>
        <v>60</v>
      </c>
      <c r="B671" s="30">
        <f>'De la BASE'!B667</f>
        <v>3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0.447008</v>
      </c>
      <c r="F671" s="9">
        <f>IF('De la BASE'!F667&gt;0,'De la BASE'!F667,'De la BASE'!F667+0.001)</f>
        <v>45.133152</v>
      </c>
      <c r="G671" s="15">
        <v>35125</v>
      </c>
    </row>
    <row r="672" spans="1:7" ht="12.75">
      <c r="A672" s="30" t="str">
        <f>'De la BASE'!A668</f>
        <v>60</v>
      </c>
      <c r="B672" s="30">
        <f>'De la BASE'!B668</f>
        <v>3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0.642312</v>
      </c>
      <c r="F672" s="9">
        <f>IF('De la BASE'!F668&gt;0,'De la BASE'!F668,'De la BASE'!F668+0.001)</f>
        <v>46.020195</v>
      </c>
      <c r="G672" s="15">
        <v>35156</v>
      </c>
    </row>
    <row r="673" spans="1:7" ht="12.75">
      <c r="A673" s="30" t="str">
        <f>'De la BASE'!A669</f>
        <v>60</v>
      </c>
      <c r="B673" s="30">
        <f>'De la BASE'!B669</f>
        <v>3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0.309672</v>
      </c>
      <c r="F673" s="9">
        <f>IF('De la BASE'!F669&gt;0,'De la BASE'!F669,'De la BASE'!F669+0.001)</f>
        <v>26.18748</v>
      </c>
      <c r="G673" s="15">
        <v>35186</v>
      </c>
    </row>
    <row r="674" spans="1:7" ht="12.75">
      <c r="A674" s="30" t="str">
        <f>'De la BASE'!A670</f>
        <v>60</v>
      </c>
      <c r="B674" s="30">
        <f>'De la BASE'!B670</f>
        <v>3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0.178354</v>
      </c>
      <c r="F674" s="9">
        <f>IF('De la BASE'!F670&gt;0,'De la BASE'!F670,'De la BASE'!F670+0.001)</f>
        <v>7.345789</v>
      </c>
      <c r="G674" s="15">
        <v>35217</v>
      </c>
    </row>
    <row r="675" spans="1:7" ht="12.75">
      <c r="A675" s="30" t="str">
        <f>'De la BASE'!A671</f>
        <v>60</v>
      </c>
      <c r="B675" s="30">
        <f>'De la BASE'!B671</f>
        <v>3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0.04914</v>
      </c>
      <c r="F675" s="9">
        <f>IF('De la BASE'!F671&gt;0,'De la BASE'!F671,'De la BASE'!F671+0.001)</f>
        <v>2.030028</v>
      </c>
      <c r="G675" s="15">
        <v>35247</v>
      </c>
    </row>
    <row r="676" spans="1:7" ht="12.75">
      <c r="A676" s="30" t="str">
        <f>'De la BASE'!A672</f>
        <v>60</v>
      </c>
      <c r="B676" s="30">
        <f>'De la BASE'!B672</f>
        <v>3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0.027846</v>
      </c>
      <c r="F676" s="9">
        <f>IF('De la BASE'!F672&gt;0,'De la BASE'!F672,'De la BASE'!F672+0.001)</f>
        <v>1.283789</v>
      </c>
      <c r="G676" s="15">
        <v>35278</v>
      </c>
    </row>
    <row r="677" spans="1:7" ht="12.75">
      <c r="A677" s="30" t="str">
        <f>'De la BASE'!A673</f>
        <v>60</v>
      </c>
      <c r="B677" s="30">
        <f>'De la BASE'!B673</f>
        <v>3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0.026558</v>
      </c>
      <c r="F677" s="9">
        <f>IF('De la BASE'!F673&gt;0,'De la BASE'!F673,'De la BASE'!F673+0.001)</f>
        <v>1.73982</v>
      </c>
      <c r="G677" s="15">
        <v>35309</v>
      </c>
    </row>
    <row r="678" spans="1:7" ht="12.75">
      <c r="A678" s="30" t="str">
        <f>'De la BASE'!A674</f>
        <v>60</v>
      </c>
      <c r="B678" s="30">
        <f>'De la BASE'!B674</f>
        <v>3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0.029562</v>
      </c>
      <c r="F678" s="9">
        <f>IF('De la BASE'!F674&gt;0,'De la BASE'!F674,'De la BASE'!F674+0.001)</f>
        <v>2.639735</v>
      </c>
      <c r="G678" s="15">
        <v>35339</v>
      </c>
    </row>
    <row r="679" spans="1:7" ht="12.75">
      <c r="A679" s="30" t="str">
        <f>'De la BASE'!A675</f>
        <v>60</v>
      </c>
      <c r="B679" s="30">
        <f>'De la BASE'!B675</f>
        <v>3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0.02415</v>
      </c>
      <c r="F679" s="9">
        <f>IF('De la BASE'!F675&gt;0,'De la BASE'!F675,'De la BASE'!F675+0.001)</f>
        <v>7.387968</v>
      </c>
      <c r="G679" s="15">
        <v>35370</v>
      </c>
    </row>
    <row r="680" spans="1:7" ht="12.75">
      <c r="A680" s="30" t="str">
        <f>'De la BASE'!A676</f>
        <v>60</v>
      </c>
      <c r="B680" s="30">
        <f>'De la BASE'!B676</f>
        <v>3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0.135013</v>
      </c>
      <c r="F680" s="9">
        <f>IF('De la BASE'!F676&gt;0,'De la BASE'!F676,'De la BASE'!F676+0.001)</f>
        <v>22.204165</v>
      </c>
      <c r="G680" s="15">
        <v>35400</v>
      </c>
    </row>
    <row r="681" spans="1:7" ht="12.75">
      <c r="A681" s="30" t="str">
        <f>'De la BASE'!A677</f>
        <v>60</v>
      </c>
      <c r="B681" s="30">
        <f>'De la BASE'!B677</f>
        <v>3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0.284736</v>
      </c>
      <c r="F681" s="9">
        <f>IF('De la BASE'!F677&gt;0,'De la BASE'!F677,'De la BASE'!F677+0.001)</f>
        <v>25.337055</v>
      </c>
      <c r="G681" s="15">
        <v>35431</v>
      </c>
    </row>
    <row r="682" spans="1:7" ht="12.75">
      <c r="A682" s="30" t="str">
        <f>'De la BASE'!A678</f>
        <v>60</v>
      </c>
      <c r="B682" s="30">
        <f>'De la BASE'!B678</f>
        <v>3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0.411528</v>
      </c>
      <c r="F682" s="9">
        <f>IF('De la BASE'!F678&gt;0,'De la BASE'!F678,'De la BASE'!F678+0.001)</f>
        <v>31.729864</v>
      </c>
      <c r="G682" s="15">
        <v>35462</v>
      </c>
    </row>
    <row r="683" spans="1:7" ht="12.75">
      <c r="A683" s="30" t="str">
        <f>'De la BASE'!A679</f>
        <v>60</v>
      </c>
      <c r="B683" s="30">
        <f>'De la BASE'!B679</f>
        <v>3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0.41975</v>
      </c>
      <c r="F683" s="9">
        <f>IF('De la BASE'!F679&gt;0,'De la BASE'!F679,'De la BASE'!F679+0.001)</f>
        <v>17.98209</v>
      </c>
      <c r="G683" s="15">
        <v>35490</v>
      </c>
    </row>
    <row r="684" spans="1:7" ht="12.75">
      <c r="A684" s="30" t="str">
        <f>'De la BASE'!A680</f>
        <v>60</v>
      </c>
      <c r="B684" s="30">
        <f>'De la BASE'!B680</f>
        <v>3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0.23575</v>
      </c>
      <c r="F684" s="9">
        <f>IF('De la BASE'!F680&gt;0,'De la BASE'!F680,'De la BASE'!F680+0.001)</f>
        <v>10.32585</v>
      </c>
      <c r="G684" s="15">
        <v>35521</v>
      </c>
    </row>
    <row r="685" spans="1:7" ht="12.75">
      <c r="A685" s="30" t="str">
        <f>'De la BASE'!A681</f>
        <v>60</v>
      </c>
      <c r="B685" s="30">
        <f>'De la BASE'!B681</f>
        <v>3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0.102992</v>
      </c>
      <c r="F685" s="9">
        <f>IF('De la BASE'!F681&gt;0,'De la BASE'!F681,'De la BASE'!F681+0.001)</f>
        <v>16.149648</v>
      </c>
      <c r="G685" s="15">
        <v>35551</v>
      </c>
    </row>
    <row r="686" spans="1:7" ht="12.75">
      <c r="A686" s="30" t="str">
        <f>'De la BASE'!A682</f>
        <v>60</v>
      </c>
      <c r="B686" s="30">
        <f>'De la BASE'!B682</f>
        <v>3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0.337799</v>
      </c>
      <c r="F686" s="9">
        <f>IF('De la BASE'!F682&gt;0,'De la BASE'!F682,'De la BASE'!F682+0.001)</f>
        <v>27.230109000000002</v>
      </c>
      <c r="G686" s="15">
        <v>35582</v>
      </c>
    </row>
    <row r="687" spans="1:7" ht="12.75">
      <c r="A687" s="30" t="str">
        <f>'De la BASE'!A683</f>
        <v>60</v>
      </c>
      <c r="B687" s="30">
        <f>'De la BASE'!B683</f>
        <v>3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0.153255</v>
      </c>
      <c r="F687" s="9">
        <f>IF('De la BASE'!F683&gt;0,'De la BASE'!F683,'De la BASE'!F683+0.001)</f>
        <v>11.858331</v>
      </c>
      <c r="G687" s="15">
        <v>35612</v>
      </c>
    </row>
    <row r="688" spans="1:7" ht="12.75">
      <c r="A688" s="30" t="str">
        <f>'De la BASE'!A684</f>
        <v>60</v>
      </c>
      <c r="B688" s="30">
        <f>'De la BASE'!B684</f>
        <v>3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0.121002</v>
      </c>
      <c r="F688" s="9">
        <f>IF('De la BASE'!F684&gt;0,'De la BASE'!F684,'De la BASE'!F684+0.001)</f>
        <v>5.382244</v>
      </c>
      <c r="G688" s="15">
        <v>35643</v>
      </c>
    </row>
    <row r="689" spans="1:7" ht="12.75">
      <c r="A689" s="30" t="str">
        <f>'De la BASE'!A685</f>
        <v>60</v>
      </c>
      <c r="B689" s="30">
        <f>'De la BASE'!B685</f>
        <v>3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0.087153</v>
      </c>
      <c r="F689" s="9">
        <f>IF('De la BASE'!F685&gt;0,'De la BASE'!F685,'De la BASE'!F685+0.001)</f>
        <v>3.493644</v>
      </c>
      <c r="G689" s="15">
        <v>35674</v>
      </c>
    </row>
    <row r="690" spans="1:7" ht="12.75">
      <c r="A690" s="30" t="str">
        <f>'De la BASE'!A686</f>
        <v>60</v>
      </c>
      <c r="B690" s="30">
        <f>'De la BASE'!B686</f>
        <v>3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0.030874</v>
      </c>
      <c r="F690" s="9">
        <f>IF('De la BASE'!F686&gt;0,'De la BASE'!F686,'De la BASE'!F686+0.001)</f>
        <v>5.321098</v>
      </c>
      <c r="G690" s="15">
        <v>35704</v>
      </c>
    </row>
    <row r="691" spans="1:7" ht="12.75">
      <c r="A691" s="30" t="str">
        <f>'De la BASE'!A687</f>
        <v>60</v>
      </c>
      <c r="B691" s="30">
        <f>'De la BASE'!B687</f>
        <v>3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0.079152</v>
      </c>
      <c r="F691" s="9">
        <f>IF('De la BASE'!F687&gt;0,'De la BASE'!F687,'De la BASE'!F687+0.001)</f>
        <v>22.347248</v>
      </c>
      <c r="G691" s="15">
        <v>35735</v>
      </c>
    </row>
    <row r="692" spans="1:7" ht="12.75">
      <c r="A692" s="30" t="str">
        <f>'De la BASE'!A688</f>
        <v>60</v>
      </c>
      <c r="B692" s="30">
        <f>'De la BASE'!B688</f>
        <v>3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0.307623</v>
      </c>
      <c r="F692" s="9">
        <f>IF('De la BASE'!F688&gt;0,'De la BASE'!F688,'De la BASE'!F688+0.001)</f>
        <v>50.052513000000005</v>
      </c>
      <c r="G692" s="15">
        <v>35765</v>
      </c>
    </row>
    <row r="693" spans="1:7" ht="12.75">
      <c r="A693" s="30" t="str">
        <f>'De la BASE'!A689</f>
        <v>60</v>
      </c>
      <c r="B693" s="30">
        <f>'De la BASE'!B689</f>
        <v>3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0.573312</v>
      </c>
      <c r="F693" s="9">
        <f>IF('De la BASE'!F689&gt;0,'De la BASE'!F689,'De la BASE'!F689+0.001)</f>
        <v>52.44909</v>
      </c>
      <c r="G693" s="15">
        <v>35796</v>
      </c>
    </row>
    <row r="694" spans="1:7" ht="12.75">
      <c r="A694" s="30" t="str">
        <f>'De la BASE'!A690</f>
        <v>60</v>
      </c>
      <c r="B694" s="30">
        <f>'De la BASE'!B690</f>
        <v>3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0.59296</v>
      </c>
      <c r="F694" s="9">
        <f>IF('De la BASE'!F690&gt;0,'De la BASE'!F690,'De la BASE'!F690+0.001)</f>
        <v>30.82848</v>
      </c>
      <c r="G694" s="15">
        <v>35827</v>
      </c>
    </row>
    <row r="695" spans="1:7" ht="12.75">
      <c r="A695" s="30" t="str">
        <f>'De la BASE'!A691</f>
        <v>60</v>
      </c>
      <c r="B695" s="30">
        <f>'De la BASE'!B691</f>
        <v>3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0.30233</v>
      </c>
      <c r="F695" s="9">
        <f>IF('De la BASE'!F691&gt;0,'De la BASE'!F691,'De la BASE'!F691+0.001)</f>
        <v>27.529306000000002</v>
      </c>
      <c r="G695" s="15">
        <v>35855</v>
      </c>
    </row>
    <row r="696" spans="1:7" ht="12.75">
      <c r="A696" s="30" t="str">
        <f>'De la BASE'!A692</f>
        <v>60</v>
      </c>
      <c r="B696" s="30">
        <f>'De la BASE'!B692</f>
        <v>3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0.480807</v>
      </c>
      <c r="F696" s="9">
        <f>IF('De la BASE'!F692&gt;0,'De la BASE'!F692,'De la BASE'!F692+0.001)</f>
        <v>73.258569</v>
      </c>
      <c r="G696" s="15">
        <v>35886</v>
      </c>
    </row>
    <row r="697" spans="1:7" ht="12.75">
      <c r="A697" s="30" t="str">
        <f>'De la BASE'!A693</f>
        <v>60</v>
      </c>
      <c r="B697" s="30">
        <f>'De la BASE'!B693</f>
        <v>3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0.701238</v>
      </c>
      <c r="F697" s="9">
        <f>IF('De la BASE'!F693&gt;0,'De la BASE'!F693,'De la BASE'!F693+0.001)</f>
        <v>57.501515999999995</v>
      </c>
      <c r="G697" s="15">
        <v>35916</v>
      </c>
    </row>
    <row r="698" spans="1:7" ht="12.75">
      <c r="A698" s="30" t="str">
        <f>'De la BASE'!A694</f>
        <v>60</v>
      </c>
      <c r="B698" s="30">
        <f>'De la BASE'!B694</f>
        <v>3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0.695871</v>
      </c>
      <c r="F698" s="9">
        <f>IF('De la BASE'!F694&gt;0,'De la BASE'!F694,'De la BASE'!F694+0.001)</f>
        <v>29.571642</v>
      </c>
      <c r="G698" s="15">
        <v>35947</v>
      </c>
    </row>
    <row r="699" spans="1:7" ht="12.75">
      <c r="A699" s="30" t="str">
        <f>'De la BASE'!A695</f>
        <v>60</v>
      </c>
      <c r="B699" s="30">
        <f>'De la BASE'!B695</f>
        <v>3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0.441047</v>
      </c>
      <c r="F699" s="9">
        <f>IF('De la BASE'!F695&gt;0,'De la BASE'!F695,'De la BASE'!F695+0.001)</f>
        <v>17.64188</v>
      </c>
      <c r="G699" s="15">
        <v>35977</v>
      </c>
    </row>
    <row r="700" spans="1:7" ht="12.75">
      <c r="A700" s="30" t="str">
        <f>'De la BASE'!A696</f>
        <v>60</v>
      </c>
      <c r="B700" s="30">
        <f>'De la BASE'!B696</f>
        <v>3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0.29988</v>
      </c>
      <c r="F700" s="9">
        <f>IF('De la BASE'!F696&gt;0,'De la BASE'!F696,'De la BASE'!F696+0.001)</f>
        <v>15.54588</v>
      </c>
      <c r="G700" s="15">
        <v>36008</v>
      </c>
    </row>
    <row r="701" spans="1:7" ht="12.75">
      <c r="A701" s="30" t="str">
        <f>'De la BASE'!A697</f>
        <v>60</v>
      </c>
      <c r="B701" s="30">
        <f>'De la BASE'!B697</f>
        <v>3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0.094072</v>
      </c>
      <c r="F701" s="9">
        <f>IF('De la BASE'!F697&gt;0,'De la BASE'!F697,'De la BASE'!F697+0.001)</f>
        <v>15.269596</v>
      </c>
      <c r="G701" s="15">
        <v>36039</v>
      </c>
    </row>
    <row r="702" spans="1:7" ht="12.75">
      <c r="A702" s="30" t="str">
        <f>'De la BASE'!A698</f>
        <v>60</v>
      </c>
      <c r="B702" s="30">
        <f>'De la BASE'!B698</f>
        <v>3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0.2486</v>
      </c>
      <c r="F702" s="9">
        <f>IF('De la BASE'!F698&gt;0,'De la BASE'!F698,'De la BASE'!F698+0.001)</f>
        <v>13.6334</v>
      </c>
      <c r="G702" s="15">
        <v>36069</v>
      </c>
    </row>
    <row r="703" spans="1:7" ht="12.75">
      <c r="A703" s="30" t="str">
        <f>'De la BASE'!A699</f>
        <v>60</v>
      </c>
      <c r="B703" s="30">
        <f>'De la BASE'!B699</f>
        <v>3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0.213313</v>
      </c>
      <c r="F703" s="9">
        <f>IF('De la BASE'!F699&gt;0,'De la BASE'!F699,'De la BASE'!F699+0.001)</f>
        <v>12.958247</v>
      </c>
      <c r="G703" s="15">
        <v>36100</v>
      </c>
    </row>
    <row r="704" spans="1:7" ht="12.75">
      <c r="A704" s="30" t="str">
        <f>'De la BASE'!A700</f>
        <v>60</v>
      </c>
      <c r="B704" s="30">
        <f>'De la BASE'!B700</f>
        <v>3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0.141912</v>
      </c>
      <c r="F704" s="9">
        <f>IF('De la BASE'!F700&gt;0,'De la BASE'!F700,'De la BASE'!F700+0.001)</f>
        <v>11.084904</v>
      </c>
      <c r="G704" s="15">
        <v>36130</v>
      </c>
    </row>
    <row r="705" spans="1:7" ht="12.75">
      <c r="A705" s="30" t="str">
        <f>'De la BASE'!A701</f>
        <v>60</v>
      </c>
      <c r="B705" s="30">
        <f>'De la BASE'!B701</f>
        <v>3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0.098619</v>
      </c>
      <c r="F705" s="9">
        <f>IF('De la BASE'!F701&gt;0,'De la BASE'!F701,'De la BASE'!F701+0.001)</f>
        <v>8.038143</v>
      </c>
      <c r="G705" s="15">
        <v>36161</v>
      </c>
    </row>
    <row r="706" spans="1:7" ht="12.75">
      <c r="A706" s="30" t="str">
        <f>'De la BASE'!A702</f>
        <v>60</v>
      </c>
      <c r="B706" s="30">
        <f>'De la BASE'!B702</f>
        <v>3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0.074214</v>
      </c>
      <c r="F706" s="9">
        <f>IF('De la BASE'!F702&gt;0,'De la BASE'!F702,'De la BASE'!F702+0.001)</f>
        <v>8.204238</v>
      </c>
      <c r="G706" s="15">
        <v>36192</v>
      </c>
    </row>
    <row r="707" spans="1:7" ht="12.75">
      <c r="A707" s="30" t="str">
        <f>'De la BASE'!A703</f>
        <v>60</v>
      </c>
      <c r="B707" s="30">
        <f>'De la BASE'!B703</f>
        <v>3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0.059296</v>
      </c>
      <c r="F707" s="9">
        <f>IF('De la BASE'!F703&gt;0,'De la BASE'!F703,'De la BASE'!F703+0.001)</f>
        <v>12.67016</v>
      </c>
      <c r="G707" s="15">
        <v>36220</v>
      </c>
    </row>
    <row r="708" spans="1:7" ht="12.75">
      <c r="A708" s="30" t="str">
        <f>'De la BASE'!A704</f>
        <v>60</v>
      </c>
      <c r="B708" s="30">
        <f>'De la BASE'!B704</f>
        <v>3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0.060301</v>
      </c>
      <c r="F708" s="9">
        <f>IF('De la BASE'!F704&gt;0,'De la BASE'!F704,'De la BASE'!F704+0.001)</f>
        <v>8.841153</v>
      </c>
      <c r="G708" s="15">
        <v>36251</v>
      </c>
    </row>
    <row r="709" spans="1:7" ht="12.75">
      <c r="A709" s="30" t="str">
        <f>'De la BASE'!A705</f>
        <v>60</v>
      </c>
      <c r="B709" s="30">
        <f>'De la BASE'!B705</f>
        <v>3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0.128982</v>
      </c>
      <c r="F709" s="9">
        <f>IF('De la BASE'!F705&gt;0,'De la BASE'!F705,'De la BASE'!F705+0.001)</f>
        <v>10.543407</v>
      </c>
      <c r="G709" s="15">
        <v>36281</v>
      </c>
    </row>
    <row r="710" spans="1:7" ht="12.75">
      <c r="A710" s="30" t="str">
        <f>'De la BASE'!A706</f>
        <v>60</v>
      </c>
      <c r="B710" s="30">
        <f>'De la BASE'!B706</f>
        <v>3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0.126807</v>
      </c>
      <c r="F710" s="9">
        <f>IF('De la BASE'!F706&gt;0,'De la BASE'!F706,'De la BASE'!F706+0.001)</f>
        <v>5.565746</v>
      </c>
      <c r="G710" s="15">
        <v>36312</v>
      </c>
    </row>
    <row r="711" spans="1:7" ht="12.75">
      <c r="A711" s="30" t="str">
        <f>'De la BASE'!A707</f>
        <v>60</v>
      </c>
      <c r="B711" s="30">
        <f>'De la BASE'!B707</f>
        <v>3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0.120096</v>
      </c>
      <c r="F711" s="9">
        <f>IF('De la BASE'!F707&gt;0,'De la BASE'!F707,'De la BASE'!F707+0.001)</f>
        <v>4.801248</v>
      </c>
      <c r="G711" s="15">
        <v>36342</v>
      </c>
    </row>
    <row r="712" spans="1:7" ht="12.75">
      <c r="A712" s="30" t="str">
        <f>'De la BASE'!A708</f>
        <v>60</v>
      </c>
      <c r="B712" s="30">
        <f>'De la BASE'!B708</f>
        <v>3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0.100674</v>
      </c>
      <c r="F712" s="9">
        <f>IF('De la BASE'!F708&gt;0,'De la BASE'!F708,'De la BASE'!F708+0.001)</f>
        <v>4.6262099999999995</v>
      </c>
      <c r="G712" s="15">
        <v>36373</v>
      </c>
    </row>
    <row r="713" spans="1:7" ht="12.75">
      <c r="A713" s="30" t="str">
        <f>'De la BASE'!A709</f>
        <v>60</v>
      </c>
      <c r="B713" s="30">
        <f>'De la BASE'!B709</f>
        <v>3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0.026042</v>
      </c>
      <c r="F713" s="9">
        <f>IF('De la BASE'!F709&gt;0,'De la BASE'!F709,'De la BASE'!F709+0.001)</f>
        <v>6.224038</v>
      </c>
      <c r="G713" s="15">
        <v>36404</v>
      </c>
    </row>
    <row r="714" spans="1:7" ht="12.75">
      <c r="A714" s="30" t="str">
        <f>'De la BASE'!A710</f>
        <v>60</v>
      </c>
      <c r="B714" s="30">
        <f>'De la BASE'!B710</f>
        <v>3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0.080752</v>
      </c>
      <c r="F714" s="9">
        <f>IF('De la BASE'!F710&gt;0,'De la BASE'!F710,'De la BASE'!F710+0.001)</f>
        <v>19.443928</v>
      </c>
      <c r="G714" s="15">
        <v>36434</v>
      </c>
    </row>
    <row r="715" spans="1:7" ht="12.75">
      <c r="A715" s="30" t="str">
        <f>'De la BASE'!A711</f>
        <v>60</v>
      </c>
      <c r="B715" s="30">
        <f>'De la BASE'!B711</f>
        <v>3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0.157842</v>
      </c>
      <c r="F715" s="9">
        <f>IF('De la BASE'!F711&gt;0,'De la BASE'!F711,'De la BASE'!F711+0.001)</f>
        <v>13.947686999999998</v>
      </c>
      <c r="G715" s="15">
        <v>36465</v>
      </c>
    </row>
    <row r="716" spans="1:7" ht="12.75">
      <c r="A716" s="30" t="str">
        <f>'De la BASE'!A712</f>
        <v>60</v>
      </c>
      <c r="B716" s="30">
        <f>'De la BASE'!B712</f>
        <v>3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0.105644</v>
      </c>
      <c r="F716" s="9">
        <f>IF('De la BASE'!F712&gt;0,'De la BASE'!F712,'De la BASE'!F712+0.001)</f>
        <v>16.252369</v>
      </c>
      <c r="G716" s="15">
        <v>36495</v>
      </c>
    </row>
    <row r="717" spans="1:7" ht="12.75">
      <c r="A717" s="30" t="str">
        <f>'De la BASE'!A713</f>
        <v>60</v>
      </c>
      <c r="B717" s="30">
        <f>'De la BASE'!B713</f>
        <v>3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0.166698</v>
      </c>
      <c r="F717" s="9">
        <f>IF('De la BASE'!F713&gt;0,'De la BASE'!F713,'De la BASE'!F713+0.001)</f>
        <v>5.914944</v>
      </c>
      <c r="G717" s="15">
        <v>36526</v>
      </c>
    </row>
    <row r="718" spans="1:7" ht="12.75">
      <c r="A718" s="30" t="str">
        <f>'De la BASE'!A714</f>
        <v>60</v>
      </c>
      <c r="B718" s="30">
        <f>'De la BASE'!B714</f>
        <v>3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0.042722</v>
      </c>
      <c r="F718" s="9">
        <f>IF('De la BASE'!F714&gt;0,'De la BASE'!F714,'De la BASE'!F714+0.001)</f>
        <v>3.1984190000000003</v>
      </c>
      <c r="G718" s="15">
        <v>36557</v>
      </c>
    </row>
    <row r="719" spans="1:7" ht="12.75">
      <c r="A719" s="30" t="str">
        <f>'De la BASE'!A715</f>
        <v>60</v>
      </c>
      <c r="B719" s="30">
        <f>'De la BASE'!B715</f>
        <v>3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0.042292</v>
      </c>
      <c r="F719" s="9">
        <f>IF('De la BASE'!F715&gt;0,'De la BASE'!F715,'De la BASE'!F715+0.001)</f>
        <v>2.3291120000000003</v>
      </c>
      <c r="G719" s="15">
        <v>36586</v>
      </c>
    </row>
    <row r="720" spans="1:7" ht="12.75">
      <c r="A720" s="30" t="str">
        <f>'De la BASE'!A716</f>
        <v>60</v>
      </c>
      <c r="B720" s="30">
        <f>'De la BASE'!B716</f>
        <v>3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0.238392</v>
      </c>
      <c r="F720" s="9">
        <f>IF('De la BASE'!F716&gt;0,'De la BASE'!F716,'De la BASE'!F716+0.001)</f>
        <v>34.145496</v>
      </c>
      <c r="G720" s="15">
        <v>36617</v>
      </c>
    </row>
    <row r="721" spans="1:7" ht="12.75">
      <c r="A721" s="30" t="str">
        <f>'De la BASE'!A717</f>
        <v>60</v>
      </c>
      <c r="B721" s="30">
        <f>'De la BASE'!B717</f>
        <v>3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0.364154</v>
      </c>
      <c r="F721" s="9">
        <f>IF('De la BASE'!F717&gt;0,'De la BASE'!F717,'De la BASE'!F717+0.001)</f>
        <v>27.267261</v>
      </c>
      <c r="G721" s="15">
        <v>36647</v>
      </c>
    </row>
    <row r="722" spans="1:7" ht="12.75">
      <c r="A722" s="30" t="str">
        <f>'De la BASE'!A718</f>
        <v>60</v>
      </c>
      <c r="B722" s="30">
        <f>'De la BASE'!B718</f>
        <v>3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0.105901</v>
      </c>
      <c r="F722" s="9">
        <f>IF('De la BASE'!F718&gt;0,'De la BASE'!F718,'De la BASE'!F718+0.001)</f>
        <v>4.202028</v>
      </c>
      <c r="G722" s="15">
        <v>36678</v>
      </c>
    </row>
    <row r="723" spans="1:7" ht="12.75">
      <c r="A723" s="30" t="str">
        <f>'De la BASE'!A719</f>
        <v>60</v>
      </c>
      <c r="B723" s="30">
        <f>'De la BASE'!B719</f>
        <v>3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0.06188</v>
      </c>
      <c r="F723" s="9">
        <f>IF('De la BASE'!F719&gt;0,'De la BASE'!F719,'De la BASE'!F719+0.001)</f>
        <v>2.522065</v>
      </c>
      <c r="G723" s="15">
        <v>36708</v>
      </c>
    </row>
    <row r="724" spans="1:7" ht="12.75">
      <c r="A724" s="30" t="str">
        <f>'De la BASE'!A720</f>
        <v>60</v>
      </c>
      <c r="B724" s="30">
        <f>'De la BASE'!B720</f>
        <v>3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0.0511</v>
      </c>
      <c r="F724" s="9">
        <f>IF('De la BASE'!F720&gt;0,'De la BASE'!F720,'De la BASE'!F720+0.001)</f>
        <v>2.021735</v>
      </c>
      <c r="G724" s="15">
        <v>36739</v>
      </c>
    </row>
    <row r="725" spans="1:7" ht="12.75">
      <c r="A725" s="30" t="str">
        <f>'De la BASE'!A721</f>
        <v>60</v>
      </c>
      <c r="B725" s="30">
        <f>'De la BASE'!B721</f>
        <v>3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0.043173</v>
      </c>
      <c r="F725" s="9">
        <f>IF('De la BASE'!F721&gt;0,'De la BASE'!F721,'De la BASE'!F721+0.001)</f>
        <v>2.02176</v>
      </c>
      <c r="G725" s="15">
        <v>36770</v>
      </c>
    </row>
    <row r="726" spans="1:7" ht="12.75">
      <c r="A726" s="30" t="str">
        <f>'De la BASE'!A722</f>
        <v>60</v>
      </c>
      <c r="B726" s="30">
        <f>'De la BASE'!B722</f>
        <v>3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0.06522</v>
      </c>
      <c r="F726" s="9">
        <f>IF('De la BASE'!F722&gt;0,'De la BASE'!F722,'De la BASE'!F722+0.001)</f>
        <v>7.932926</v>
      </c>
      <c r="G726" s="15">
        <v>36800</v>
      </c>
    </row>
    <row r="727" spans="1:7" ht="12.75">
      <c r="A727" s="30" t="str">
        <f>'De la BASE'!A723</f>
        <v>60</v>
      </c>
      <c r="B727" s="30">
        <f>'De la BASE'!B723</f>
        <v>3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0.112554</v>
      </c>
      <c r="F727" s="9">
        <f>IF('De la BASE'!F723&gt;0,'De la BASE'!F723,'De la BASE'!F723+0.001)</f>
        <v>43.702217000000005</v>
      </c>
      <c r="G727" s="15">
        <v>36831</v>
      </c>
    </row>
    <row r="728" spans="1:7" ht="12.75">
      <c r="A728" s="30" t="str">
        <f>'De la BASE'!A724</f>
        <v>60</v>
      </c>
      <c r="B728" s="30">
        <f>'De la BASE'!B724</f>
        <v>3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0.290007</v>
      </c>
      <c r="F728" s="9">
        <f>IF('De la BASE'!F724&gt;0,'De la BASE'!F724,'De la BASE'!F724+0.001)</f>
        <v>70.632816</v>
      </c>
      <c r="G728" s="15">
        <v>36861</v>
      </c>
    </row>
    <row r="729" spans="1:7" ht="12.75">
      <c r="A729" s="30" t="str">
        <f>'De la BASE'!A725</f>
        <v>60</v>
      </c>
      <c r="B729" s="30">
        <f>'De la BASE'!B725</f>
        <v>3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0.452102</v>
      </c>
      <c r="F729" s="9">
        <f>IF('De la BASE'!F725&gt;0,'De la BASE'!F725,'De la BASE'!F725+0.001)</f>
        <v>66.08049</v>
      </c>
      <c r="G729" s="15">
        <v>36892</v>
      </c>
    </row>
    <row r="730" spans="1:7" ht="12.75">
      <c r="A730" s="30" t="str">
        <f>'De la BASE'!A726</f>
        <v>60</v>
      </c>
      <c r="B730" s="30">
        <f>'De la BASE'!B726</f>
        <v>3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0.34224</v>
      </c>
      <c r="F730" s="9">
        <f>IF('De la BASE'!F726&gt;0,'De la BASE'!F726,'De la BASE'!F726+0.001)</f>
        <v>49.163520000000005</v>
      </c>
      <c r="G730" s="15">
        <v>36923</v>
      </c>
    </row>
    <row r="731" spans="1:7" ht="12.75">
      <c r="A731" s="30" t="str">
        <f>'De la BASE'!A727</f>
        <v>60</v>
      </c>
      <c r="B731" s="30">
        <f>'De la BASE'!B727</f>
        <v>3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0.524956</v>
      </c>
      <c r="F731" s="9">
        <f>IF('De la BASE'!F727&gt;0,'De la BASE'!F727,'De la BASE'!F727+0.001)</f>
        <v>93.32866399999999</v>
      </c>
      <c r="G731" s="15">
        <v>36951</v>
      </c>
    </row>
    <row r="732" spans="1:7" ht="12.75">
      <c r="A732" s="30" t="str">
        <f>'De la BASE'!A728</f>
        <v>60</v>
      </c>
      <c r="B732" s="30">
        <f>'De la BASE'!B728</f>
        <v>3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0.648573</v>
      </c>
      <c r="F732" s="9">
        <f>IF('De la BASE'!F728&gt;0,'De la BASE'!F728,'De la BASE'!F728+0.001)</f>
        <v>34.409427</v>
      </c>
      <c r="G732" s="15">
        <v>36982</v>
      </c>
    </row>
    <row r="733" spans="1:7" ht="12.75">
      <c r="A733" s="30" t="str">
        <f>'De la BASE'!A729</f>
        <v>60</v>
      </c>
      <c r="B733" s="30">
        <f>'De la BASE'!B729</f>
        <v>3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0.480741</v>
      </c>
      <c r="F733" s="9">
        <f>IF('De la BASE'!F729&gt;0,'De la BASE'!F729,'De la BASE'!F729+0.001)</f>
        <v>24.725679</v>
      </c>
      <c r="G733" s="15">
        <v>37012</v>
      </c>
    </row>
    <row r="734" spans="1:7" ht="12.75">
      <c r="A734" s="30" t="str">
        <f>'De la BASE'!A730</f>
        <v>60</v>
      </c>
      <c r="B734" s="30">
        <f>'De la BASE'!B730</f>
        <v>3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0.352376</v>
      </c>
      <c r="F734" s="9">
        <f>IF('De la BASE'!F730&gt;0,'De la BASE'!F730,'De la BASE'!F730+0.001)</f>
        <v>14.022492</v>
      </c>
      <c r="G734" s="15">
        <v>37043</v>
      </c>
    </row>
    <row r="735" spans="1:7" ht="12.75">
      <c r="A735" s="30" t="str">
        <f>'De la BASE'!A731</f>
        <v>60</v>
      </c>
      <c r="B735" s="30">
        <f>'De la BASE'!B731</f>
        <v>3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0.21593</v>
      </c>
      <c r="F735" s="9">
        <f>IF('De la BASE'!F731&gt;0,'De la BASE'!F731,'De la BASE'!F731+0.001)</f>
        <v>9.373023</v>
      </c>
      <c r="G735" s="15">
        <v>37073</v>
      </c>
    </row>
    <row r="736" spans="1:7" ht="12.75">
      <c r="A736" s="30" t="str">
        <f>'De la BASE'!A732</f>
        <v>60</v>
      </c>
      <c r="B736" s="30">
        <f>'De la BASE'!B732</f>
        <v>3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0.134865</v>
      </c>
      <c r="F736" s="9">
        <f>IF('De la BASE'!F732&gt;0,'De la BASE'!F732,'De la BASE'!F732+0.001)</f>
        <v>5.471523</v>
      </c>
      <c r="G736" s="15">
        <v>37104</v>
      </c>
    </row>
    <row r="737" spans="1:7" ht="12.75">
      <c r="A737" s="30" t="str">
        <f>'De la BASE'!A733</f>
        <v>60</v>
      </c>
      <c r="B737" s="30">
        <f>'De la BASE'!B733</f>
        <v>3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0.09639</v>
      </c>
      <c r="F737" s="9">
        <f>IF('De la BASE'!F733&gt;0,'De la BASE'!F733,'De la BASE'!F733+0.001)</f>
        <v>4.479075</v>
      </c>
      <c r="G737" s="15">
        <v>37135</v>
      </c>
    </row>
    <row r="738" spans="1:7" ht="12.75">
      <c r="A738" s="30" t="str">
        <f>'De la BASE'!A734</f>
        <v>60</v>
      </c>
      <c r="B738" s="30">
        <f>'De la BASE'!B734</f>
        <v>3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0.034281</v>
      </c>
      <c r="F738" s="9">
        <f>IF('De la BASE'!F734&gt;0,'De la BASE'!F734,'De la BASE'!F734+0.001)</f>
        <v>6.306825</v>
      </c>
      <c r="G738" s="15">
        <v>37165</v>
      </c>
    </row>
    <row r="739" spans="1:7" ht="12.75">
      <c r="A739" s="30" t="str">
        <f>'De la BASE'!A735</f>
        <v>60</v>
      </c>
      <c r="B739" s="30">
        <f>'De la BASE'!B735</f>
        <v>3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0.081437</v>
      </c>
      <c r="F739" s="9">
        <f>IF('De la BASE'!F735&gt;0,'De la BASE'!F735,'De la BASE'!F735+0.001)</f>
        <v>7.940681</v>
      </c>
      <c r="G739" s="15">
        <v>37196</v>
      </c>
    </row>
    <row r="740" spans="1:7" ht="12.75">
      <c r="A740" s="30" t="str">
        <f>'De la BASE'!A736</f>
        <v>60</v>
      </c>
      <c r="B740" s="30">
        <f>'De la BASE'!B736</f>
        <v>3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0.139319</v>
      </c>
      <c r="F740" s="9">
        <f>IF('De la BASE'!F736&gt;0,'De la BASE'!F736,'De la BASE'!F736+0.001)</f>
        <v>6.3933159999999996</v>
      </c>
      <c r="G740" s="15">
        <v>37226</v>
      </c>
    </row>
    <row r="741" spans="1:7" ht="12.75">
      <c r="A741" s="30" t="str">
        <f>'De la BASE'!A737</f>
        <v>60</v>
      </c>
      <c r="B741" s="30">
        <f>'De la BASE'!B737</f>
        <v>3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0.081363</v>
      </c>
      <c r="F741" s="9">
        <f>IF('De la BASE'!F737&gt;0,'De la BASE'!F737,'De la BASE'!F737+0.001)</f>
        <v>15.760233</v>
      </c>
      <c r="G741" s="15">
        <v>37257</v>
      </c>
    </row>
    <row r="742" spans="1:7" ht="12.75">
      <c r="A742" s="30" t="str">
        <f>'De la BASE'!A738</f>
        <v>60</v>
      </c>
      <c r="B742" s="30">
        <f>'De la BASE'!B738</f>
        <v>3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0.094792</v>
      </c>
      <c r="F742" s="9">
        <f>IF('De la BASE'!F738&gt;0,'De la BASE'!F738,'De la BASE'!F738+0.001)</f>
        <v>17.557328000000002</v>
      </c>
      <c r="G742" s="15">
        <v>37288</v>
      </c>
    </row>
    <row r="743" spans="1:7" ht="12.75">
      <c r="A743" s="30" t="str">
        <f>'De la BASE'!A739</f>
        <v>60</v>
      </c>
      <c r="B743" s="30">
        <f>'De la BASE'!B739</f>
        <v>3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0.16899</v>
      </c>
      <c r="F743" s="9">
        <f>IF('De la BASE'!F739&gt;0,'De la BASE'!F739,'De la BASE'!F739+0.001)</f>
        <v>25.17558</v>
      </c>
      <c r="G743" s="15">
        <v>37316</v>
      </c>
    </row>
    <row r="744" spans="1:7" ht="12.75">
      <c r="A744" s="30" t="str">
        <f>'De la BASE'!A740</f>
        <v>60</v>
      </c>
      <c r="B744" s="30">
        <f>'De la BASE'!B740</f>
        <v>3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0.23207</v>
      </c>
      <c r="F744" s="9">
        <f>IF('De la BASE'!F740&gt;0,'De la BASE'!F740,'De la BASE'!F740+0.001)</f>
        <v>12.194774</v>
      </c>
      <c r="G744" s="15">
        <v>37347</v>
      </c>
    </row>
    <row r="745" spans="1:7" ht="12.75">
      <c r="A745" s="30" t="str">
        <f>'De la BASE'!A741</f>
        <v>60</v>
      </c>
      <c r="B745" s="30">
        <f>'De la BASE'!B741</f>
        <v>3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0.157624</v>
      </c>
      <c r="F745" s="9">
        <f>IF('De la BASE'!F741&gt;0,'De la BASE'!F741,'De la BASE'!F741+0.001)</f>
        <v>15.991882</v>
      </c>
      <c r="G745" s="15">
        <v>37377</v>
      </c>
    </row>
    <row r="746" spans="1:7" ht="12.75">
      <c r="A746" s="30" t="str">
        <f>'De la BASE'!A742</f>
        <v>60</v>
      </c>
      <c r="B746" s="30">
        <f>'De la BASE'!B742</f>
        <v>3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0.14076</v>
      </c>
      <c r="F746" s="9">
        <f>IF('De la BASE'!F742&gt;0,'De la BASE'!F742,'De la BASE'!F742+0.001)</f>
        <v>10.617996000000002</v>
      </c>
      <c r="G746" s="15">
        <v>37408</v>
      </c>
    </row>
    <row r="747" spans="1:7" ht="12.75">
      <c r="A747" s="30" t="str">
        <f>'De la BASE'!A743</f>
        <v>60</v>
      </c>
      <c r="B747" s="30">
        <f>'De la BASE'!B743</f>
        <v>3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0.119</v>
      </c>
      <c r="F747" s="9">
        <f>IF('De la BASE'!F743&gt;0,'De la BASE'!F743,'De la BASE'!F743+0.001)</f>
        <v>4.6971</v>
      </c>
      <c r="G747" s="15">
        <v>37438</v>
      </c>
    </row>
    <row r="748" spans="1:7" ht="12.75">
      <c r="A748" s="30" t="str">
        <f>'De la BASE'!A744</f>
        <v>60</v>
      </c>
      <c r="B748" s="30">
        <f>'De la BASE'!B744</f>
        <v>3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0.081834</v>
      </c>
      <c r="F748" s="9">
        <f>IF('De la BASE'!F744&gt;0,'De la BASE'!F744,'De la BASE'!F744+0.001)</f>
        <v>3.325544</v>
      </c>
      <c r="G748" s="15">
        <v>37469</v>
      </c>
    </row>
    <row r="749" spans="1:7" ht="12.75">
      <c r="A749" s="30" t="str">
        <f>'De la BASE'!A745</f>
        <v>60</v>
      </c>
      <c r="B749" s="30">
        <f>'De la BASE'!B745</f>
        <v>3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0.022704</v>
      </c>
      <c r="F749" s="9">
        <f>IF('De la BASE'!F745&gt;0,'De la BASE'!F745,'De la BASE'!F745+0.001)</f>
        <v>4.849712</v>
      </c>
      <c r="G749" s="15">
        <v>37500</v>
      </c>
    </row>
    <row r="750" spans="1:7" ht="12.75">
      <c r="A750" s="30" t="str">
        <f>'De la BASE'!A746</f>
        <v>60</v>
      </c>
      <c r="B750" s="30">
        <f>'De la BASE'!B746</f>
        <v>3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0.06216</v>
      </c>
      <c r="F750" s="9">
        <f>IF('De la BASE'!F746&gt;0,'De la BASE'!F746,'De la BASE'!F746+0.001)</f>
        <v>15.75312</v>
      </c>
      <c r="G750" s="15">
        <v>37530</v>
      </c>
    </row>
    <row r="751" spans="1:7" ht="12.75">
      <c r="A751" s="30" t="str">
        <f>'De la BASE'!A747</f>
        <v>60</v>
      </c>
      <c r="B751" s="30">
        <f>'De la BASE'!B747</f>
        <v>3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0.061672</v>
      </c>
      <c r="F751" s="9">
        <f>IF('De la BASE'!F747&gt;0,'De la BASE'!F747,'De la BASE'!F747+0.001)</f>
        <v>16.931336</v>
      </c>
      <c r="G751" s="15">
        <v>37561</v>
      </c>
    </row>
    <row r="752" spans="1:7" ht="12.75">
      <c r="A752" s="30" t="str">
        <f>'De la BASE'!A748</f>
        <v>60</v>
      </c>
      <c r="B752" s="30">
        <f>'De la BASE'!B748</f>
        <v>3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0.206184</v>
      </c>
      <c r="F752" s="9">
        <f>IF('De la BASE'!F748&gt;0,'De la BASE'!F748,'De la BASE'!F748+0.001)</f>
        <v>41.711648</v>
      </c>
      <c r="G752" s="15">
        <v>37591</v>
      </c>
    </row>
    <row r="753" spans="1:7" ht="12.75">
      <c r="A753" s="30" t="str">
        <f>'De la BASE'!A749</f>
        <v>60</v>
      </c>
      <c r="B753" s="30">
        <f>'De la BASE'!B749</f>
        <v>3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0.291873</v>
      </c>
      <c r="F753" s="9">
        <f>IF('De la BASE'!F749&gt;0,'De la BASE'!F749,'De la BASE'!F749+0.001)</f>
        <v>36.249482</v>
      </c>
      <c r="G753" s="15">
        <v>37622</v>
      </c>
    </row>
    <row r="754" spans="1:7" ht="12.75">
      <c r="A754" s="30" t="str">
        <f>'De la BASE'!A750</f>
        <v>60</v>
      </c>
      <c r="B754" s="30">
        <f>'De la BASE'!B750</f>
        <v>3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0.167533</v>
      </c>
      <c r="F754" s="9">
        <f>IF('De la BASE'!F750&gt;0,'De la BASE'!F750,'De la BASE'!F750+0.001)</f>
        <v>20.938464000000003</v>
      </c>
      <c r="G754" s="15">
        <v>37653</v>
      </c>
    </row>
    <row r="755" spans="1:7" ht="12.75">
      <c r="A755" s="30" t="str">
        <f>'De la BASE'!A751</f>
        <v>60</v>
      </c>
      <c r="B755" s="30">
        <f>'De la BASE'!B751</f>
        <v>3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0.166368</v>
      </c>
      <c r="F755" s="9">
        <f>IF('De la BASE'!F751&gt;0,'De la BASE'!F751,'De la BASE'!F751+0.001)</f>
        <v>24.241204</v>
      </c>
      <c r="G755" s="15">
        <v>37681</v>
      </c>
    </row>
    <row r="756" spans="1:7" ht="12.75">
      <c r="A756" s="30" t="str">
        <f>'De la BASE'!A752</f>
        <v>60</v>
      </c>
      <c r="B756" s="30">
        <f>'De la BASE'!B752</f>
        <v>3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0.132432</v>
      </c>
      <c r="F756" s="9">
        <f>IF('De la BASE'!F752&gt;0,'De la BASE'!F752,'De la BASE'!F752+0.001)</f>
        <v>18.612214</v>
      </c>
      <c r="G756" s="15">
        <v>37712</v>
      </c>
    </row>
    <row r="757" spans="1:7" ht="12.75">
      <c r="A757" s="30" t="str">
        <f>'De la BASE'!A753</f>
        <v>60</v>
      </c>
      <c r="B757" s="30">
        <f>'De la BASE'!B753</f>
        <v>3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0.126875</v>
      </c>
      <c r="F757" s="9">
        <f>IF('De la BASE'!F753&gt;0,'De la BASE'!F753,'De la BASE'!F753+0.001)</f>
        <v>5.8788800000000005</v>
      </c>
      <c r="G757" s="15">
        <v>37742</v>
      </c>
    </row>
    <row r="758" spans="1:7" ht="12.75">
      <c r="A758" s="30" t="str">
        <f>'De la BASE'!A754</f>
        <v>60</v>
      </c>
      <c r="B758" s="30">
        <f>'De la BASE'!B754</f>
        <v>3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0.028227</v>
      </c>
      <c r="F758" s="9">
        <f>IF('De la BASE'!F754&gt;0,'De la BASE'!F754,'De la BASE'!F754+0.001)</f>
        <v>1.835919</v>
      </c>
      <c r="G758" s="15">
        <v>37773</v>
      </c>
    </row>
    <row r="759" spans="1:7" ht="12.75">
      <c r="A759" s="30" t="str">
        <f>'De la BASE'!A755</f>
        <v>60</v>
      </c>
      <c r="B759" s="30">
        <f>'De la BASE'!B755</f>
        <v>3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0.022168</v>
      </c>
      <c r="F759" s="9">
        <f>IF('De la BASE'!F755&gt;0,'De la BASE'!F755,'De la BASE'!F755+0.001)</f>
        <v>0.912963</v>
      </c>
      <c r="G759" s="15">
        <v>37803</v>
      </c>
    </row>
    <row r="760" spans="1:7" ht="12.75">
      <c r="A760" s="30" t="str">
        <f>'De la BASE'!A756</f>
        <v>60</v>
      </c>
      <c r="B760" s="30">
        <f>'De la BASE'!B756</f>
        <v>3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0.035164</v>
      </c>
      <c r="F760" s="9">
        <f>IF('De la BASE'!F756&gt;0,'De la BASE'!F756,'De la BASE'!F756+0.001)</f>
        <v>1.7453859999999999</v>
      </c>
      <c r="G760" s="15">
        <v>37834</v>
      </c>
    </row>
    <row r="761" spans="1:7" ht="12.75">
      <c r="A761" s="30" t="str">
        <f>'De la BASE'!A757</f>
        <v>60</v>
      </c>
      <c r="B761" s="30">
        <f>'De la BASE'!B757</f>
        <v>3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0.042721</v>
      </c>
      <c r="F761" s="9">
        <f>IF('De la BASE'!F757&gt;0,'De la BASE'!F757,'De la BASE'!F757+0.001)</f>
        <v>2.07861</v>
      </c>
      <c r="G761" s="15">
        <v>37865</v>
      </c>
    </row>
    <row r="762" spans="1:7" ht="12.75">
      <c r="A762" s="30" t="str">
        <f>'De la BASE'!A758</f>
        <v>60</v>
      </c>
      <c r="B762" s="30">
        <f>'De la BASE'!B758</f>
        <v>3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0.045981</v>
      </c>
      <c r="F762" s="9">
        <f>IF('De la BASE'!F758&gt;0,'De la BASE'!F758,'De la BASE'!F758+0.001)</f>
        <v>11.541231</v>
      </c>
      <c r="G762" s="15">
        <v>37895</v>
      </c>
    </row>
    <row r="763" spans="1:7" ht="12.75">
      <c r="A763" s="30" t="str">
        <f>'De la BASE'!A759</f>
        <v>60</v>
      </c>
      <c r="B763" s="30">
        <f>'De la BASE'!B759</f>
        <v>3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0.077463</v>
      </c>
      <c r="F763" s="9">
        <f>IF('De la BASE'!F759&gt;0,'De la BASE'!F759,'De la BASE'!F759+0.001)</f>
        <v>20.894927000000003</v>
      </c>
      <c r="G763" s="15">
        <v>37926</v>
      </c>
    </row>
    <row r="764" spans="1:7" ht="12.75">
      <c r="A764" s="30" t="str">
        <f>'De la BASE'!A760</f>
        <v>60</v>
      </c>
      <c r="B764" s="30">
        <f>'De la BASE'!B760</f>
        <v>3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0.149184</v>
      </c>
      <c r="F764" s="9">
        <f>IF('De la BASE'!F760&gt;0,'De la BASE'!F760,'De la BASE'!F760+0.001)</f>
        <v>24.494591999999997</v>
      </c>
      <c r="G764" s="15">
        <v>37956</v>
      </c>
    </row>
    <row r="765" spans="1:7" ht="12.75">
      <c r="A765" s="30" t="str">
        <f>'De la BASE'!A761</f>
        <v>60</v>
      </c>
      <c r="B765" s="30">
        <f>'De la BASE'!B761</f>
        <v>3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0.19886</v>
      </c>
      <c r="F765" s="9">
        <f>IF('De la BASE'!F761&gt;0,'De la BASE'!F761,'De la BASE'!F761+0.001)</f>
        <v>20.91942</v>
      </c>
      <c r="G765" s="15">
        <v>37987</v>
      </c>
    </row>
    <row r="766" spans="1:7" ht="12.75">
      <c r="A766" s="30" t="str">
        <f>'De la BASE'!A762</f>
        <v>60</v>
      </c>
      <c r="B766" s="30">
        <f>'De la BASE'!B762</f>
        <v>3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0.17644</v>
      </c>
      <c r="F766" s="9">
        <f>IF('De la BASE'!F762&gt;0,'De la BASE'!F762,'De la BASE'!F762+0.001)</f>
        <v>12.741775</v>
      </c>
      <c r="G766" s="15">
        <v>38018</v>
      </c>
    </row>
    <row r="767" spans="1:7" ht="12.75">
      <c r="A767" s="30" t="str">
        <f>'De la BASE'!A763</f>
        <v>60</v>
      </c>
      <c r="B767" s="30">
        <f>'De la BASE'!B763</f>
        <v>3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0.160358</v>
      </c>
      <c r="F767" s="9">
        <f>IF('De la BASE'!F763&gt;0,'De la BASE'!F763,'De la BASE'!F763+0.001)</f>
        <v>13.346553</v>
      </c>
      <c r="G767" s="15">
        <v>38047</v>
      </c>
    </row>
    <row r="768" spans="1:7" ht="12.75">
      <c r="A768" s="30" t="str">
        <f>'De la BASE'!A764</f>
        <v>60</v>
      </c>
      <c r="B768" s="30">
        <f>'De la BASE'!B764</f>
        <v>3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0.15453</v>
      </c>
      <c r="F768" s="9">
        <f>IF('De la BASE'!F764&gt;0,'De la BASE'!F764,'De la BASE'!F764+0.001)</f>
        <v>9.3483</v>
      </c>
      <c r="G768" s="15">
        <v>38078</v>
      </c>
    </row>
    <row r="769" spans="1:7" ht="12.75">
      <c r="A769" s="30" t="str">
        <f>'De la BASE'!A765</f>
        <v>60</v>
      </c>
      <c r="B769" s="30">
        <f>'De la BASE'!B765</f>
        <v>3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0.132815</v>
      </c>
      <c r="F769" s="9">
        <f>IF('De la BASE'!F765&gt;0,'De la BASE'!F765,'De la BASE'!F765+0.001)</f>
        <v>7.673025</v>
      </c>
      <c r="G769" s="15">
        <v>38108</v>
      </c>
    </row>
    <row r="770" spans="1:7" ht="12.75">
      <c r="A770" s="30" t="str">
        <f>'De la BASE'!A766</f>
        <v>60</v>
      </c>
      <c r="B770" s="30">
        <f>'De la BASE'!B766</f>
        <v>3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0.136271</v>
      </c>
      <c r="F770" s="9">
        <f>IF('De la BASE'!F766&gt;0,'De la BASE'!F766,'De la BASE'!F766+0.001)</f>
        <v>5.821025</v>
      </c>
      <c r="G770" s="15">
        <v>38139</v>
      </c>
    </row>
    <row r="771" spans="1:7" ht="12.75">
      <c r="A771" s="30" t="str">
        <f>'De la BASE'!A767</f>
        <v>60</v>
      </c>
      <c r="B771" s="30">
        <f>'De la BASE'!B767</f>
        <v>3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0.10626</v>
      </c>
      <c r="F771" s="9">
        <f>IF('De la BASE'!F767&gt;0,'De la BASE'!F767,'De la BASE'!F767+0.001)</f>
        <v>4.24963</v>
      </c>
      <c r="G771" s="15">
        <v>38169</v>
      </c>
    </row>
    <row r="772" spans="1:7" ht="12.75">
      <c r="A772" s="30" t="str">
        <f>'De la BASE'!A768</f>
        <v>60</v>
      </c>
      <c r="B772" s="30">
        <f>'De la BASE'!B768</f>
        <v>3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0.056347</v>
      </c>
      <c r="F772" s="9">
        <f>IF('De la BASE'!F768&gt;0,'De la BASE'!F768,'De la BASE'!F768+0.001)</f>
        <v>5.802059</v>
      </c>
      <c r="G772" s="15">
        <v>38200</v>
      </c>
    </row>
    <row r="773" spans="1:7" ht="12.75">
      <c r="A773" s="30" t="str">
        <f>'De la BASE'!A769</f>
        <v>60</v>
      </c>
      <c r="B773" s="30">
        <f>'De la BASE'!B769</f>
        <v>3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0.0646</v>
      </c>
      <c r="F773" s="9">
        <f>IF('De la BASE'!F769&gt;0,'De la BASE'!F769,'De la BASE'!F769+0.001)</f>
        <v>6.68325</v>
      </c>
      <c r="G773" s="15">
        <v>38231</v>
      </c>
    </row>
    <row r="774" spans="1:7" ht="12.75">
      <c r="A774" s="30" t="str">
        <f>'De la BASE'!A770</f>
        <v>60</v>
      </c>
      <c r="B774" s="30">
        <f>'De la BASE'!B770</f>
        <v>3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0.060552</v>
      </c>
      <c r="F774" s="9">
        <f>IF('De la BASE'!F770&gt;0,'De la BASE'!F770,'De la BASE'!F770+0.001)</f>
        <v>18.122709</v>
      </c>
      <c r="G774" s="15">
        <v>38261</v>
      </c>
    </row>
    <row r="775" spans="1:7" ht="12.75">
      <c r="A775" s="30" t="str">
        <f>'De la BASE'!A771</f>
        <v>60</v>
      </c>
      <c r="B775" s="30">
        <f>'De la BASE'!B771</f>
        <v>3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0.237446</v>
      </c>
      <c r="F775" s="9">
        <f>IF('De la BASE'!F771&gt;0,'De la BASE'!F771,'De la BASE'!F771+0.001)</f>
        <v>17.882997</v>
      </c>
      <c r="G775" s="15">
        <v>38292</v>
      </c>
    </row>
    <row r="776" spans="1:7" ht="12.75">
      <c r="A776" s="30" t="str">
        <f>'De la BASE'!A772</f>
        <v>60</v>
      </c>
      <c r="B776" s="30">
        <f>'De la BASE'!B772</f>
        <v>3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0.1016</v>
      </c>
      <c r="F776" s="9">
        <f>IF('De la BASE'!F772&gt;0,'De la BASE'!F772,'De la BASE'!F772+0.001)</f>
        <v>13.305536</v>
      </c>
      <c r="G776" s="15">
        <v>38322</v>
      </c>
    </row>
    <row r="777" spans="1:7" ht="12.75">
      <c r="A777" s="30" t="str">
        <f>'De la BASE'!A773</f>
        <v>60</v>
      </c>
      <c r="B777" s="30">
        <f>'De la BASE'!B773</f>
        <v>3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0.234927</v>
      </c>
      <c r="F777" s="9">
        <f>IF('De la BASE'!F773&gt;0,'De la BASE'!F773,'De la BASE'!F773+0.001)</f>
        <v>14.743449</v>
      </c>
      <c r="G777" s="15">
        <v>38353</v>
      </c>
    </row>
    <row r="778" spans="1:7" ht="12.75">
      <c r="A778" s="30" t="str">
        <f>'De la BASE'!A774</f>
        <v>60</v>
      </c>
      <c r="B778" s="30">
        <f>'De la BASE'!B774</f>
        <v>3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0.172515</v>
      </c>
      <c r="F778" s="9">
        <f>IF('De la BASE'!F774&gt;0,'De la BASE'!F774,'De la BASE'!F774+0.001)</f>
        <v>9.227088</v>
      </c>
      <c r="G778" s="15">
        <v>38384</v>
      </c>
    </row>
    <row r="779" spans="1:7" ht="12.75">
      <c r="A779" s="30" t="str">
        <f>'De la BASE'!A775</f>
        <v>60</v>
      </c>
      <c r="B779" s="30">
        <f>'De la BASE'!B775</f>
        <v>3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0.13052</v>
      </c>
      <c r="F779" s="9">
        <f>IF('De la BASE'!F775&gt;0,'De la BASE'!F775,'De la BASE'!F775+0.001)</f>
        <v>15.913400000000001</v>
      </c>
      <c r="G779" s="15">
        <v>38412</v>
      </c>
    </row>
    <row r="780" spans="1:7" ht="12.75">
      <c r="A780" s="30" t="str">
        <f>'De la BASE'!A776</f>
        <v>60</v>
      </c>
      <c r="B780" s="30">
        <f>'De la BASE'!B776</f>
        <v>3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0.16055</v>
      </c>
      <c r="F780" s="9">
        <f>IF('De la BASE'!F776&gt;0,'De la BASE'!F776,'De la BASE'!F776+0.001)</f>
        <v>21.414159</v>
      </c>
      <c r="G780" s="15">
        <v>38443</v>
      </c>
    </row>
    <row r="781" spans="1:7" ht="12.75">
      <c r="A781" s="30" t="str">
        <f>'De la BASE'!A777</f>
        <v>60</v>
      </c>
      <c r="B781" s="30">
        <f>'De la BASE'!B777</f>
        <v>3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0.164248</v>
      </c>
      <c r="F781" s="9">
        <f>IF('De la BASE'!F777&gt;0,'De la BASE'!F777,'De la BASE'!F777+0.001)</f>
        <v>10.38282</v>
      </c>
      <c r="G781" s="15">
        <v>38473</v>
      </c>
    </row>
    <row r="782" spans="1:7" ht="12.75">
      <c r="A782" s="30" t="str">
        <f>'De la BASE'!A778</f>
        <v>60</v>
      </c>
      <c r="B782" s="30">
        <f>'De la BASE'!B778</f>
        <v>3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0.123948</v>
      </c>
      <c r="F782" s="9">
        <f>IF('De la BASE'!F778&gt;0,'De la BASE'!F778,'De la BASE'!F778+0.001)</f>
        <v>5.374836</v>
      </c>
      <c r="G782" s="15">
        <v>38504</v>
      </c>
    </row>
    <row r="783" spans="1:7" ht="12.75">
      <c r="A783" s="30" t="str">
        <f>'De la BASE'!A779</f>
        <v>60</v>
      </c>
      <c r="B783" s="30">
        <f>'De la BASE'!B779</f>
        <v>3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0.112868</v>
      </c>
      <c r="F783" s="9">
        <f>IF('De la BASE'!F779&gt;0,'De la BASE'!F779,'De la BASE'!F779+0.001)</f>
        <v>4.528524</v>
      </c>
      <c r="G783" s="15">
        <v>38534</v>
      </c>
    </row>
    <row r="784" spans="1:7" ht="12.75">
      <c r="A784" s="30" t="str">
        <f>'De la BASE'!A780</f>
        <v>60</v>
      </c>
      <c r="B784" s="30">
        <f>'De la BASE'!B780</f>
        <v>3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0.13594</v>
      </c>
      <c r="F784" s="9">
        <f>IF('De la BASE'!F780&gt;0,'De la BASE'!F780,'De la BASE'!F780+0.001)</f>
        <v>5.413325</v>
      </c>
      <c r="G784" s="15">
        <v>38565</v>
      </c>
    </row>
    <row r="785" spans="1:7" ht="12.75">
      <c r="A785" s="30" t="str">
        <f>'De la BASE'!A781</f>
        <v>60</v>
      </c>
      <c r="B785" s="30">
        <f>'De la BASE'!B781</f>
        <v>3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0.144976</v>
      </c>
      <c r="F785" s="9">
        <f>IF('De la BASE'!F781&gt;0,'De la BASE'!F781,'De la BASE'!F781+0.001)</f>
        <v>6.057012</v>
      </c>
      <c r="G785" s="15">
        <v>38596</v>
      </c>
    </row>
    <row r="786" spans="1:7" ht="12.75">
      <c r="A786" s="30" t="str">
        <f>'De la BASE'!A782</f>
        <v>60</v>
      </c>
      <c r="B786" s="30">
        <f>'De la BASE'!B782</f>
        <v>3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0.034638</v>
      </c>
      <c r="F786" s="9">
        <f>IF('De la BASE'!F782&gt;0,'De la BASE'!F782,'De la BASE'!F782+0.001)</f>
        <v>11.43807</v>
      </c>
      <c r="G786" s="15">
        <v>38626</v>
      </c>
    </row>
    <row r="787" spans="1:7" ht="12.75">
      <c r="A787" s="30" t="str">
        <f>'De la BASE'!A783</f>
        <v>60</v>
      </c>
      <c r="B787" s="30">
        <f>'De la BASE'!B783</f>
        <v>3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0.120992</v>
      </c>
      <c r="F787" s="9">
        <f>IF('De la BASE'!F783&gt;0,'De la BASE'!F783,'De la BASE'!F783+0.001)</f>
        <v>11.497423999999999</v>
      </c>
      <c r="G787" s="15">
        <v>38657</v>
      </c>
    </row>
    <row r="788" spans="1:7" ht="12.75">
      <c r="A788" s="30" t="str">
        <f>'De la BASE'!A784</f>
        <v>60</v>
      </c>
      <c r="B788" s="30">
        <f>'De la BASE'!B784</f>
        <v>3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0.069844</v>
      </c>
      <c r="F788" s="9">
        <f>IF('De la BASE'!F784&gt;0,'De la BASE'!F784,'De la BASE'!F784+0.001)</f>
        <v>13.70229</v>
      </c>
      <c r="G788" s="15">
        <v>38687</v>
      </c>
    </row>
    <row r="789" spans="1:7" ht="12.75">
      <c r="A789" s="30" t="str">
        <f>'De la BASE'!A785</f>
        <v>60</v>
      </c>
      <c r="B789" s="30">
        <f>'De la BASE'!B785</f>
        <v>3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0.151335</v>
      </c>
      <c r="F789" s="9">
        <f>IF('De la BASE'!F785&gt;0,'De la BASE'!F785,'De la BASE'!F785+0.001)</f>
        <v>10.050237000000001</v>
      </c>
      <c r="G789" s="15">
        <v>38718</v>
      </c>
    </row>
    <row r="790" spans="1:7" ht="12.75">
      <c r="A790" s="30" t="str">
        <f>'De la BASE'!A786</f>
        <v>60</v>
      </c>
      <c r="B790" s="30">
        <f>'De la BASE'!B786</f>
        <v>3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0.04551</v>
      </c>
      <c r="F790" s="9">
        <f>IF('De la BASE'!F786&gt;0,'De la BASE'!F786,'De la BASE'!F786+0.001)</f>
        <v>7.27161</v>
      </c>
      <c r="G790" s="15">
        <v>38749</v>
      </c>
    </row>
    <row r="791" spans="1:7" ht="12.75">
      <c r="A791" s="30" t="str">
        <f>'De la BASE'!A787</f>
        <v>60</v>
      </c>
      <c r="B791" s="30">
        <f>'De la BASE'!B787</f>
        <v>3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0.137928</v>
      </c>
      <c r="F791" s="9">
        <f>IF('De la BASE'!F787&gt;0,'De la BASE'!F787,'De la BASE'!F787+0.001)</f>
        <v>35.605128</v>
      </c>
      <c r="G791" s="15">
        <v>38777</v>
      </c>
    </row>
    <row r="792" spans="1:7" ht="12.75">
      <c r="A792" s="30" t="str">
        <f>'De la BASE'!A788</f>
        <v>60</v>
      </c>
      <c r="B792" s="30">
        <f>'De la BASE'!B788</f>
        <v>3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0.18886</v>
      </c>
      <c r="F792" s="9">
        <f>IF('De la BASE'!F788&gt;0,'De la BASE'!F788,'De la BASE'!F788+0.001)</f>
        <v>16.41486</v>
      </c>
      <c r="G792" s="15">
        <v>38808</v>
      </c>
    </row>
    <row r="793" spans="1:7" ht="12.75">
      <c r="A793" s="30" t="str">
        <f>'De la BASE'!A789</f>
        <v>60</v>
      </c>
      <c r="B793" s="30">
        <f>'De la BASE'!B789</f>
        <v>3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0.156066</v>
      </c>
      <c r="F793" s="9">
        <f>IF('De la BASE'!F789&gt;0,'De la BASE'!F789,'De la BASE'!F789+0.001)</f>
        <v>8.274236</v>
      </c>
      <c r="G793" s="15">
        <v>38838</v>
      </c>
    </row>
    <row r="794" spans="1:7" ht="12.75">
      <c r="A794" s="30" t="str">
        <f>'De la BASE'!A790</f>
        <v>60</v>
      </c>
      <c r="B794" s="30">
        <f>'De la BASE'!B790</f>
        <v>3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0.09145</v>
      </c>
      <c r="F794" s="9">
        <f>IF('De la BASE'!F790&gt;0,'De la BASE'!F790,'De la BASE'!F790+0.001)</f>
        <v>4.7058</v>
      </c>
      <c r="G794" s="15">
        <v>38869</v>
      </c>
    </row>
    <row r="795" spans="1:7" ht="12.75">
      <c r="A795" s="30" t="str">
        <f>'De la BASE'!A791</f>
        <v>60</v>
      </c>
      <c r="B795" s="30">
        <f>'De la BASE'!B791</f>
        <v>3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0.096416</v>
      </c>
      <c r="F795" s="9">
        <f>IF('De la BASE'!F791&gt;0,'De la BASE'!F791,'De la BASE'!F791+0.001)</f>
        <v>4.156192</v>
      </c>
      <c r="G795" s="15">
        <v>38899</v>
      </c>
    </row>
    <row r="796" spans="1:7" ht="12.75">
      <c r="A796" s="30" t="str">
        <f>'De la BASE'!A792</f>
        <v>60</v>
      </c>
      <c r="B796" s="30">
        <f>'De la BASE'!B792</f>
        <v>3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0.083835</v>
      </c>
      <c r="F796" s="9">
        <f>IF('De la BASE'!F792&gt;0,'De la BASE'!F792,'De la BASE'!F792+0.001)</f>
        <v>3.5123759999999997</v>
      </c>
      <c r="G796" s="15">
        <v>38930</v>
      </c>
    </row>
    <row r="797" spans="1:7" ht="12.75">
      <c r="A797" s="30" t="str">
        <f>'De la BASE'!A793</f>
        <v>60</v>
      </c>
      <c r="B797" s="30">
        <f>'De la BASE'!B793</f>
        <v>3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0.04356</v>
      </c>
      <c r="F797" s="9">
        <f>IF('De la BASE'!F793&gt;0,'De la BASE'!F793,'De la BASE'!F793+0.001)</f>
        <v>5.284224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60 - Río Omañas desde límite del LIC "Omañas" hasta confluencia con el río Negro.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0.6431</v>
      </c>
      <c r="C4" s="1">
        <f aca="true" t="shared" si="0" ref="C4:M4">MIN(C18:C83)</f>
        <v>2.332125</v>
      </c>
      <c r="D4" s="1">
        <f t="shared" si="0"/>
        <v>5.010528000000001</v>
      </c>
      <c r="E4" s="1">
        <f t="shared" si="0"/>
        <v>5.914944</v>
      </c>
      <c r="F4" s="1">
        <f t="shared" si="0"/>
        <v>3.1984190000000003</v>
      </c>
      <c r="G4" s="1">
        <f t="shared" si="0"/>
        <v>2.3291120000000003</v>
      </c>
      <c r="H4" s="1">
        <f t="shared" si="0"/>
        <v>7.9203920000000005</v>
      </c>
      <c r="I4" s="1">
        <f t="shared" si="0"/>
        <v>5.8788800000000005</v>
      </c>
      <c r="J4" s="1">
        <f t="shared" si="0"/>
        <v>1.835919</v>
      </c>
      <c r="K4" s="1">
        <f t="shared" si="0"/>
        <v>0.912963</v>
      </c>
      <c r="L4" s="1">
        <f t="shared" si="0"/>
        <v>0.34876799999999997</v>
      </c>
      <c r="M4" s="1">
        <f t="shared" si="0"/>
        <v>0.363155</v>
      </c>
      <c r="N4" s="1">
        <f>MIN(N18:N83)</f>
        <v>76.81084299999999</v>
      </c>
    </row>
    <row r="5" spans="1:14" ht="12.75">
      <c r="A5" s="13" t="s">
        <v>92</v>
      </c>
      <c r="B5" s="1">
        <f>MAX(B18:B83)</f>
        <v>29.903090000000002</v>
      </c>
      <c r="C5" s="1">
        <f aca="true" t="shared" si="1" ref="C5:M5">MAX(C18:C83)</f>
        <v>43.702217000000005</v>
      </c>
      <c r="D5" s="1">
        <f t="shared" si="1"/>
        <v>84.747246</v>
      </c>
      <c r="E5" s="1">
        <f t="shared" si="1"/>
        <v>108.629038</v>
      </c>
      <c r="F5" s="1">
        <f t="shared" si="1"/>
        <v>101.09574599999999</v>
      </c>
      <c r="G5" s="1">
        <f t="shared" si="1"/>
        <v>93.32866399999999</v>
      </c>
      <c r="H5" s="1">
        <f t="shared" si="1"/>
        <v>73.258569</v>
      </c>
      <c r="I5" s="1">
        <f t="shared" si="1"/>
        <v>58.61652</v>
      </c>
      <c r="J5" s="1">
        <f t="shared" si="1"/>
        <v>34.54968</v>
      </c>
      <c r="K5" s="1">
        <f t="shared" si="1"/>
        <v>32.472812</v>
      </c>
      <c r="L5" s="1">
        <f t="shared" si="1"/>
        <v>20.864448</v>
      </c>
      <c r="M5" s="1">
        <f t="shared" si="1"/>
        <v>21.135196</v>
      </c>
      <c r="N5" s="1">
        <f>MAX(N18:N83)</f>
        <v>423.32185200000004</v>
      </c>
    </row>
    <row r="6" spans="1:14" ht="12.75">
      <c r="A6" s="13" t="s">
        <v>14</v>
      </c>
      <c r="B6" s="1">
        <f>AVERAGE(B18:B83)</f>
        <v>12.144311121212123</v>
      </c>
      <c r="C6" s="1">
        <f aca="true" t="shared" si="2" ref="C6:M6">AVERAGE(C18:C83)</f>
        <v>17.281910772727272</v>
      </c>
      <c r="D6" s="1">
        <f t="shared" si="2"/>
        <v>22.457004681818187</v>
      </c>
      <c r="E6" s="1">
        <f t="shared" si="2"/>
        <v>24.817469712121216</v>
      </c>
      <c r="F6" s="1">
        <f t="shared" si="2"/>
        <v>24.250325287878795</v>
      </c>
      <c r="G6" s="1">
        <f t="shared" si="2"/>
        <v>25.409308136363627</v>
      </c>
      <c r="H6" s="1">
        <f t="shared" si="2"/>
        <v>23.13006593939395</v>
      </c>
      <c r="I6" s="1">
        <f t="shared" si="2"/>
        <v>19.268795151515153</v>
      </c>
      <c r="J6" s="1">
        <f t="shared" si="2"/>
        <v>12.845578575757576</v>
      </c>
      <c r="K6" s="1">
        <f t="shared" si="2"/>
        <v>8.940266712121211</v>
      </c>
      <c r="L6" s="1">
        <f t="shared" si="2"/>
        <v>7.280712318181819</v>
      </c>
      <c r="M6" s="1">
        <f t="shared" si="2"/>
        <v>7.964440666666667</v>
      </c>
      <c r="N6" s="1">
        <f>SUM(B6:M6)</f>
        <v>205.79018907575758</v>
      </c>
    </row>
    <row r="7" spans="1:14" ht="12.75">
      <c r="A7" s="13" t="s">
        <v>15</v>
      </c>
      <c r="B7" s="1">
        <f>PERCENTILE(B18:B83,0.1)</f>
        <v>2.8866625</v>
      </c>
      <c r="C7" s="1">
        <f aca="true" t="shared" si="3" ref="C7:M7">PERCENTILE(C18:C83,0.1)</f>
        <v>6.3309109999999995</v>
      </c>
      <c r="D7" s="1">
        <f t="shared" si="3"/>
        <v>9.542010000000001</v>
      </c>
      <c r="E7" s="1">
        <f t="shared" si="3"/>
        <v>10.367235</v>
      </c>
      <c r="F7" s="1">
        <f t="shared" si="3"/>
        <v>9.909604000000002</v>
      </c>
      <c r="G7" s="1">
        <f t="shared" si="3"/>
        <v>13.3886445</v>
      </c>
      <c r="H7" s="1">
        <f t="shared" si="3"/>
        <v>10.893878</v>
      </c>
      <c r="I7" s="1">
        <f t="shared" si="3"/>
        <v>8.917832</v>
      </c>
      <c r="J7" s="1">
        <f t="shared" si="3"/>
        <v>5.470291</v>
      </c>
      <c r="K7" s="1">
        <f t="shared" si="3"/>
        <v>2.956303</v>
      </c>
      <c r="L7" s="1">
        <f t="shared" si="3"/>
        <v>1.5145875</v>
      </c>
      <c r="M7" s="1">
        <f t="shared" si="3"/>
        <v>1.7807279999999999</v>
      </c>
      <c r="N7" s="1">
        <f>PERCENTILE(N18:N83,0.1)</f>
        <v>134.7281865</v>
      </c>
    </row>
    <row r="8" spans="1:14" ht="12.75">
      <c r="A8" s="13" t="s">
        <v>16</v>
      </c>
      <c r="B8" s="1">
        <f>PERCENTILE(B18:B83,0.25)</f>
        <v>7.47892575</v>
      </c>
      <c r="C8" s="1">
        <f aca="true" t="shared" si="4" ref="C8:M8">PERCENTILE(C18:C83,0.25)</f>
        <v>12.71692625</v>
      </c>
      <c r="D8" s="1">
        <f t="shared" si="4"/>
        <v>13.8750985</v>
      </c>
      <c r="E8" s="1">
        <f t="shared" si="4"/>
        <v>14.401764</v>
      </c>
      <c r="F8" s="1">
        <f t="shared" si="4"/>
        <v>15.225778750000002</v>
      </c>
      <c r="G8" s="1">
        <f t="shared" si="4"/>
        <v>16.8337025</v>
      </c>
      <c r="H8" s="1">
        <f t="shared" si="4"/>
        <v>16.389975</v>
      </c>
      <c r="I8" s="1">
        <f t="shared" si="4"/>
        <v>12.35968425</v>
      </c>
      <c r="J8" s="1">
        <f t="shared" si="4"/>
        <v>8.89148325</v>
      </c>
      <c r="K8" s="1">
        <f t="shared" si="4"/>
        <v>4.7231369999999995</v>
      </c>
      <c r="L8" s="1">
        <f t="shared" si="4"/>
        <v>3.3722519999999996</v>
      </c>
      <c r="M8" s="1">
        <f t="shared" si="4"/>
        <v>2.9739637500000002</v>
      </c>
      <c r="N8" s="1">
        <f>PERCENTILE(N18:N83,0.25)</f>
        <v>171.64805049999998</v>
      </c>
    </row>
    <row r="9" spans="1:14" ht="12.75">
      <c r="A9" s="13" t="s">
        <v>17</v>
      </c>
      <c r="B9" s="1">
        <f>PERCENTILE(B18:B83,0.5)</f>
        <v>12.4482075</v>
      </c>
      <c r="C9" s="1">
        <f aca="true" t="shared" si="5" ref="C9:N9">PERCENTILE(C18:C83,0.5)</f>
        <v>16.597535</v>
      </c>
      <c r="D9" s="1">
        <f t="shared" si="5"/>
        <v>17.059027999999998</v>
      </c>
      <c r="E9" s="1">
        <f t="shared" si="5"/>
        <v>19.958799499999998</v>
      </c>
      <c r="F9" s="1">
        <f t="shared" si="5"/>
        <v>19.384263</v>
      </c>
      <c r="G9" s="1">
        <f t="shared" si="5"/>
        <v>23.309351500000002</v>
      </c>
      <c r="H9" s="1">
        <f t="shared" si="5"/>
        <v>19.878819</v>
      </c>
      <c r="I9" s="1">
        <f t="shared" si="5"/>
        <v>16.414709</v>
      </c>
      <c r="J9" s="1">
        <f t="shared" si="5"/>
        <v>12.742534</v>
      </c>
      <c r="K9" s="1">
        <f t="shared" si="5"/>
        <v>8.573343999999999</v>
      </c>
      <c r="L9" s="1">
        <f t="shared" si="5"/>
        <v>5.998457500000001</v>
      </c>
      <c r="M9" s="1">
        <f t="shared" si="5"/>
        <v>6.580373</v>
      </c>
      <c r="N9" s="1">
        <f t="shared" si="5"/>
        <v>191.3127045</v>
      </c>
    </row>
    <row r="10" spans="1:14" ht="12.75">
      <c r="A10" s="13" t="s">
        <v>18</v>
      </c>
      <c r="B10" s="1">
        <f>PERCENTILE(B18:B83,0.75)</f>
        <v>15.877220999999999</v>
      </c>
      <c r="C10" s="1">
        <f aca="true" t="shared" si="6" ref="C10:M10">PERCENTILE(C18:C83,0.75)</f>
        <v>21.77000175</v>
      </c>
      <c r="D10" s="1">
        <f t="shared" si="6"/>
        <v>23.476740000000003</v>
      </c>
      <c r="E10" s="1">
        <f t="shared" si="6"/>
        <v>26.622097</v>
      </c>
      <c r="F10" s="1">
        <f t="shared" si="6"/>
        <v>29.445885</v>
      </c>
      <c r="G10" s="1">
        <f t="shared" si="6"/>
        <v>28.6837095</v>
      </c>
      <c r="H10" s="1">
        <f t="shared" si="6"/>
        <v>26.32742925</v>
      </c>
      <c r="I10" s="1">
        <f t="shared" si="6"/>
        <v>23.443938749999997</v>
      </c>
      <c r="J10" s="1">
        <f t="shared" si="6"/>
        <v>15.120702</v>
      </c>
      <c r="K10" s="1">
        <f t="shared" si="6"/>
        <v>11.809660999999998</v>
      </c>
      <c r="L10" s="1">
        <f t="shared" si="6"/>
        <v>11.148913499999999</v>
      </c>
      <c r="M10" s="1">
        <f t="shared" si="6"/>
        <v>12.239619</v>
      </c>
      <c r="N10" s="1">
        <f>PERCENTILE(N18:N83,0.75)</f>
        <v>226.21866275</v>
      </c>
    </row>
    <row r="11" spans="1:14" ht="12.75">
      <c r="A11" s="13" t="s">
        <v>19</v>
      </c>
      <c r="B11" s="1">
        <f>PERCENTILE(B18:B83,0.9)</f>
        <v>21.0871845</v>
      </c>
      <c r="C11" s="1">
        <f aca="true" t="shared" si="7" ref="C11:M11">PERCENTILE(C18:C83,0.9)</f>
        <v>29.11311</v>
      </c>
      <c r="D11" s="1">
        <f t="shared" si="7"/>
        <v>42.179416</v>
      </c>
      <c r="E11" s="1">
        <f t="shared" si="7"/>
        <v>45.415283</v>
      </c>
      <c r="F11" s="1">
        <f t="shared" si="7"/>
        <v>45.505734499999996</v>
      </c>
      <c r="G11" s="1">
        <f t="shared" si="7"/>
        <v>40.576086000000004</v>
      </c>
      <c r="H11" s="1">
        <f t="shared" si="7"/>
        <v>38.012918</v>
      </c>
      <c r="I11" s="1">
        <f t="shared" si="7"/>
        <v>29.150349499999997</v>
      </c>
      <c r="J11" s="1">
        <f t="shared" si="7"/>
        <v>19.329544499999997</v>
      </c>
      <c r="K11" s="1">
        <f t="shared" si="7"/>
        <v>13.418109000000001</v>
      </c>
      <c r="L11" s="1">
        <f t="shared" si="7"/>
        <v>12.7685555</v>
      </c>
      <c r="M11" s="1">
        <f t="shared" si="7"/>
        <v>15.009381</v>
      </c>
      <c r="N11" s="1">
        <f>PERCENTILE(N18:N83,0.9)</f>
        <v>282.2129265</v>
      </c>
    </row>
    <row r="12" spans="1:14" ht="12.75">
      <c r="A12" s="13" t="s">
        <v>23</v>
      </c>
      <c r="B12" s="1">
        <f>STDEV(B18:B83)</f>
        <v>6.790950715811251</v>
      </c>
      <c r="C12" s="1">
        <f aca="true" t="shared" si="8" ref="C12:M12">STDEV(C18:C83)</f>
        <v>8.832854582895147</v>
      </c>
      <c r="D12" s="1">
        <f t="shared" si="8"/>
        <v>15.778289715649311</v>
      </c>
      <c r="E12" s="1">
        <f t="shared" si="8"/>
        <v>17.69345496200706</v>
      </c>
      <c r="F12" s="1">
        <f t="shared" si="8"/>
        <v>16.55213778451911</v>
      </c>
      <c r="G12" s="1">
        <f t="shared" si="8"/>
        <v>13.473182970040599</v>
      </c>
      <c r="H12" s="1">
        <f t="shared" si="8"/>
        <v>11.86091218473301</v>
      </c>
      <c r="I12" s="1">
        <f t="shared" si="8"/>
        <v>10.606300842077623</v>
      </c>
      <c r="J12" s="1">
        <f t="shared" si="8"/>
        <v>6.159686778236803</v>
      </c>
      <c r="K12" s="1">
        <f t="shared" si="8"/>
        <v>5.261610408432461</v>
      </c>
      <c r="L12" s="1">
        <f t="shared" si="8"/>
        <v>4.957788275873811</v>
      </c>
      <c r="M12" s="1">
        <f t="shared" si="8"/>
        <v>5.435430405477433</v>
      </c>
      <c r="N12" s="1">
        <f>STDEV(N18:N83)</f>
        <v>70.80665028982918</v>
      </c>
    </row>
    <row r="13" spans="1:14" ht="12.75">
      <c r="A13" s="13" t="s">
        <v>125</v>
      </c>
      <c r="B13" s="1">
        <f aca="true" t="shared" si="9" ref="B13:L13">ROUND(B12/B6,2)</f>
        <v>0.56</v>
      </c>
      <c r="C13" s="1">
        <f t="shared" si="9"/>
        <v>0.51</v>
      </c>
      <c r="D13" s="1">
        <f t="shared" si="9"/>
        <v>0.7</v>
      </c>
      <c r="E13" s="1">
        <f t="shared" si="9"/>
        <v>0.71</v>
      </c>
      <c r="F13" s="1">
        <f t="shared" si="9"/>
        <v>0.68</v>
      </c>
      <c r="G13" s="1">
        <f t="shared" si="9"/>
        <v>0.53</v>
      </c>
      <c r="H13" s="1">
        <f t="shared" si="9"/>
        <v>0.51</v>
      </c>
      <c r="I13" s="1">
        <f t="shared" si="9"/>
        <v>0.55</v>
      </c>
      <c r="J13" s="1">
        <f t="shared" si="9"/>
        <v>0.48</v>
      </c>
      <c r="K13" s="1">
        <f t="shared" si="9"/>
        <v>0.59</v>
      </c>
      <c r="L13" s="1">
        <f t="shared" si="9"/>
        <v>0.68</v>
      </c>
      <c r="M13" s="1">
        <f>ROUND(M12/M6,2)</f>
        <v>0.68</v>
      </c>
      <c r="N13" s="1">
        <f>ROUND(N12/N6,2)</f>
        <v>0.34</v>
      </c>
    </row>
    <row r="14" spans="1:14" ht="12.75">
      <c r="A14" s="13" t="s">
        <v>124</v>
      </c>
      <c r="B14" s="53">
        <f aca="true" t="shared" si="10" ref="B14:N14">66*P84/(65*64*B12^3)</f>
        <v>0.4596960229668753</v>
      </c>
      <c r="C14" s="53">
        <f t="shared" si="10"/>
        <v>0.7367134824860135</v>
      </c>
      <c r="D14" s="53">
        <f t="shared" si="10"/>
        <v>1.9999420136718136</v>
      </c>
      <c r="E14" s="53">
        <f t="shared" si="10"/>
        <v>2.419416230760165</v>
      </c>
      <c r="F14" s="53">
        <f t="shared" si="10"/>
        <v>2.2691350222324336</v>
      </c>
      <c r="G14" s="53">
        <f t="shared" si="10"/>
        <v>2.3256156823830496</v>
      </c>
      <c r="H14" s="53">
        <f t="shared" si="10"/>
        <v>1.6934885463132625</v>
      </c>
      <c r="I14" s="53">
        <f t="shared" si="10"/>
        <v>1.7449924451015517</v>
      </c>
      <c r="J14" s="53">
        <f t="shared" si="10"/>
        <v>0.9963337970164212</v>
      </c>
      <c r="K14" s="53">
        <f t="shared" si="10"/>
        <v>1.4189725742051342</v>
      </c>
      <c r="L14" s="53">
        <f t="shared" si="10"/>
        <v>0.7194939677000297</v>
      </c>
      <c r="M14" s="53">
        <f t="shared" si="10"/>
        <v>0.557028757009592</v>
      </c>
      <c r="N14" s="53">
        <f t="shared" si="10"/>
        <v>1.4147833184219982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-0.012441352454052387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18.119585</v>
      </c>
      <c r="C18" s="1">
        <f>'DATOS MENSUALES'!F7</f>
        <v>16.46953</v>
      </c>
      <c r="D18" s="1">
        <f>'DATOS MENSUALES'!F8</f>
        <v>15.991992</v>
      </c>
      <c r="E18" s="1">
        <f>'DATOS MENSUALES'!F9</f>
        <v>19.179078</v>
      </c>
      <c r="F18" s="1">
        <f>'DATOS MENSUALES'!F10</f>
        <v>21.830772</v>
      </c>
      <c r="G18" s="1">
        <f>'DATOS MENSUALES'!F11</f>
        <v>23.5228</v>
      </c>
      <c r="H18" s="1">
        <f>'DATOS MENSUALES'!F12</f>
        <v>14.147873</v>
      </c>
      <c r="I18" s="1">
        <f>'DATOS MENSUALES'!F13</f>
        <v>29.028519</v>
      </c>
      <c r="J18" s="1">
        <f>'DATOS MENSUALES'!F14</f>
        <v>20.909252</v>
      </c>
      <c r="K18" s="1">
        <f>'DATOS MENSUALES'!F15</f>
        <v>13.243818000000001</v>
      </c>
      <c r="L18" s="1">
        <f>'DATOS MENSUALES'!F16</f>
        <v>11.96208</v>
      </c>
      <c r="M18" s="1">
        <f>'DATOS MENSUALES'!F17</f>
        <v>12.107688</v>
      </c>
      <c r="N18" s="1">
        <f>SUM(B18:M18)</f>
        <v>216.512987</v>
      </c>
      <c r="O18" s="1"/>
      <c r="P18" s="60">
        <f>(B18-B$6)^3</f>
        <v>213.34056865127187</v>
      </c>
      <c r="Q18" s="60">
        <f>(C18-C$6)^3</f>
        <v>-0.5361408618849324</v>
      </c>
      <c r="R18" s="60">
        <f aca="true" t="shared" si="11" ref="R18:AB18">(D18-D$6)^3</f>
        <v>-270.2141847844984</v>
      </c>
      <c r="S18" s="60">
        <f t="shared" si="11"/>
        <v>-179.25271077861422</v>
      </c>
      <c r="T18" s="60">
        <f t="shared" si="11"/>
        <v>-14.164641074056467</v>
      </c>
      <c r="U18" s="60">
        <f t="shared" si="11"/>
        <v>-6.713918234079938</v>
      </c>
      <c r="V18" s="60">
        <f t="shared" si="11"/>
        <v>-724.6814400942646</v>
      </c>
      <c r="W18" s="60">
        <f t="shared" si="11"/>
        <v>929.6352616411519</v>
      </c>
      <c r="X18" s="60">
        <f t="shared" si="11"/>
        <v>524.3228589249385</v>
      </c>
      <c r="Y18" s="60">
        <f t="shared" si="11"/>
        <v>79.70415267365227</v>
      </c>
      <c r="Z18" s="60">
        <f t="shared" si="11"/>
        <v>102.59312480789384</v>
      </c>
      <c r="AA18" s="60">
        <f t="shared" si="11"/>
        <v>71.12504898850194</v>
      </c>
      <c r="AB18" s="60">
        <f t="shared" si="11"/>
        <v>1232.8900987143893</v>
      </c>
    </row>
    <row r="19" spans="1:28" ht="12.75">
      <c r="A19" s="12" t="s">
        <v>27</v>
      </c>
      <c r="B19" s="1">
        <f>'DATOS MENSUALES'!F18</f>
        <v>14.155498999999999</v>
      </c>
      <c r="C19" s="1">
        <f>'DATOS MENSUALES'!F19</f>
        <v>19.087893</v>
      </c>
      <c r="D19" s="1">
        <f>'DATOS MENSUALES'!F20</f>
        <v>12.940031999999999</v>
      </c>
      <c r="E19" s="1">
        <f>'DATOS MENSUALES'!F21</f>
        <v>23.381208</v>
      </c>
      <c r="F19" s="1">
        <f>'DATOS MENSUALES'!F22</f>
        <v>16.686635</v>
      </c>
      <c r="G19" s="1">
        <f>'DATOS MENSUALES'!F23</f>
        <v>24.29938</v>
      </c>
      <c r="H19" s="1">
        <f>'DATOS MENSUALES'!F24</f>
        <v>16.553954</v>
      </c>
      <c r="I19" s="1">
        <f>'DATOS MENSUALES'!F25</f>
        <v>17.857554</v>
      </c>
      <c r="J19" s="1">
        <f>'DATOS MENSUALES'!F26</f>
        <v>13.01258</v>
      </c>
      <c r="K19" s="1">
        <f>'DATOS MENSUALES'!F27</f>
        <v>11.706655999999999</v>
      </c>
      <c r="L19" s="1">
        <f>'DATOS MENSUALES'!F28</f>
        <v>11.661169999999998</v>
      </c>
      <c r="M19" s="1">
        <f>'DATOS MENSUALES'!F29</f>
        <v>13.82374</v>
      </c>
      <c r="N19" s="1">
        <f aca="true" t="shared" si="12" ref="N19:N82">SUM(B19:M19)</f>
        <v>195.16630100000003</v>
      </c>
      <c r="O19" s="10"/>
      <c r="P19" s="60">
        <f aca="true" t="shared" si="13" ref="P19:P82">(B19-B$6)^3</f>
        <v>8.135006957616623</v>
      </c>
      <c r="Q19" s="60">
        <f aca="true" t="shared" si="14" ref="Q19:Q82">(C19-C$6)^3</f>
        <v>5.8903407132101195</v>
      </c>
      <c r="R19" s="60">
        <f aca="true" t="shared" si="15" ref="R19:R82">(D19-D$6)^3</f>
        <v>-861.9785685415786</v>
      </c>
      <c r="S19" s="60">
        <f aca="true" t="shared" si="16" ref="S19:S82">(E19-E$6)^3</f>
        <v>-2.9627891776417083</v>
      </c>
      <c r="T19" s="60">
        <f aca="true" t="shared" si="17" ref="T19:T82">(F19-F$6)^3</f>
        <v>-432.7142646235184</v>
      </c>
      <c r="U19" s="60">
        <f aca="true" t="shared" si="18" ref="U19:U82">(G19-G$6)^3</f>
        <v>-1.3673653876378997</v>
      </c>
      <c r="V19" s="60">
        <f aca="true" t="shared" si="19" ref="V19:V82">(H19-H$6)^3</f>
        <v>-284.38559326943437</v>
      </c>
      <c r="W19" s="60">
        <f aca="true" t="shared" si="20" ref="W19:W82">(I19-I$6)^3</f>
        <v>-2.81063011802723</v>
      </c>
      <c r="X19" s="60">
        <f aca="true" t="shared" si="21" ref="X19:X82">(J19-J$6)^3</f>
        <v>0.0046575821631071</v>
      </c>
      <c r="Y19" s="60">
        <f aca="true" t="shared" si="22" ref="Y19:Y82">(K19-K$6)^3</f>
        <v>21.17092739330293</v>
      </c>
      <c r="Z19" s="60">
        <f aca="true" t="shared" si="23" ref="Z19:Z82">(L19-L$6)^3</f>
        <v>84.0540158057845</v>
      </c>
      <c r="AA19" s="60">
        <f aca="true" t="shared" si="24" ref="AA19:AA82">(M19-M$6)^3</f>
        <v>201.15788279107184</v>
      </c>
      <c r="AB19" s="60">
        <f aca="true" t="shared" si="25" ref="AB19:AB82">(N19-N$6)^3</f>
        <v>-1199.086352565046</v>
      </c>
    </row>
    <row r="20" spans="1:28" ht="12.75">
      <c r="A20" s="12" t="s">
        <v>28</v>
      </c>
      <c r="B20" s="1">
        <f>'DATOS MENSUALES'!F30</f>
        <v>16.280272</v>
      </c>
      <c r="C20" s="1">
        <f>'DATOS MENSUALES'!F31</f>
        <v>14.091263999999999</v>
      </c>
      <c r="D20" s="1">
        <f>'DATOS MENSUALES'!F32</f>
        <v>16.347963</v>
      </c>
      <c r="E20" s="1">
        <f>'DATOS MENSUALES'!F33</f>
        <v>33.4081</v>
      </c>
      <c r="F20" s="1">
        <f>'DATOS MENSUALES'!F34</f>
        <v>17.476992000000003</v>
      </c>
      <c r="G20" s="1">
        <f>'DATOS MENSUALES'!F35</f>
        <v>15.549645</v>
      </c>
      <c r="H20" s="1">
        <f>'DATOS MENSUALES'!F36</f>
        <v>13.570412999999999</v>
      </c>
      <c r="I20" s="1">
        <f>'DATOS MENSUALES'!F37</f>
        <v>13.68258</v>
      </c>
      <c r="J20" s="1">
        <f>'DATOS MENSUALES'!F38</f>
        <v>11.676994</v>
      </c>
      <c r="K20" s="1">
        <f>'DATOS MENSUALES'!F39</f>
        <v>12.329196</v>
      </c>
      <c r="L20" s="1">
        <f>'DATOS MENSUALES'!F40</f>
        <v>11.032630000000001</v>
      </c>
      <c r="M20" s="1">
        <f>'DATOS MENSUALES'!F41</f>
        <v>15.756748</v>
      </c>
      <c r="N20" s="1">
        <f t="shared" si="12"/>
        <v>191.202797</v>
      </c>
      <c r="O20" s="10"/>
      <c r="P20" s="60">
        <f t="shared" si="13"/>
        <v>70.7504597944139</v>
      </c>
      <c r="Q20" s="60">
        <f t="shared" si="14"/>
        <v>-32.48150787539475</v>
      </c>
      <c r="R20" s="60">
        <f t="shared" si="15"/>
        <v>-227.99181974232476</v>
      </c>
      <c r="S20" s="60">
        <f t="shared" si="16"/>
        <v>633.9793124727979</v>
      </c>
      <c r="T20" s="60">
        <f t="shared" si="17"/>
        <v>-310.74728144760735</v>
      </c>
      <c r="U20" s="60">
        <f t="shared" si="18"/>
        <v>-958.4870101126667</v>
      </c>
      <c r="V20" s="60">
        <f t="shared" si="19"/>
        <v>-873.6276620998802</v>
      </c>
      <c r="W20" s="60">
        <f t="shared" si="20"/>
        <v>-174.3223112055227</v>
      </c>
      <c r="X20" s="60">
        <f t="shared" si="21"/>
        <v>-1.5958073064524485</v>
      </c>
      <c r="Y20" s="60">
        <f t="shared" si="22"/>
        <v>38.921316465604605</v>
      </c>
      <c r="Z20" s="60">
        <f t="shared" si="23"/>
        <v>52.81531858067184</v>
      </c>
      <c r="AA20" s="60">
        <f t="shared" si="24"/>
        <v>473.1493187693884</v>
      </c>
      <c r="AB20" s="60">
        <f t="shared" si="25"/>
        <v>-3104.0804450385153</v>
      </c>
    </row>
    <row r="21" spans="1:28" ht="12.75">
      <c r="A21" s="12" t="s">
        <v>29</v>
      </c>
      <c r="B21" s="1">
        <f>'DATOS MENSUALES'!F42</f>
        <v>22.834218</v>
      </c>
      <c r="C21" s="1">
        <f>'DATOS MENSUALES'!F43</f>
        <v>21.982785</v>
      </c>
      <c r="D21" s="1">
        <f>'DATOS MENSUALES'!F44</f>
        <v>19.044714</v>
      </c>
      <c r="E21" s="1">
        <f>'DATOS MENSUALES'!F45</f>
        <v>12.839296</v>
      </c>
      <c r="F21" s="1">
        <f>'DATOS MENSUALES'!F46</f>
        <v>14.416018000000001</v>
      </c>
      <c r="G21" s="1">
        <f>'DATOS MENSUALES'!F47</f>
        <v>15.607272</v>
      </c>
      <c r="H21" s="1">
        <f>'DATOS MENSUALES'!F48</f>
        <v>22.889004</v>
      </c>
      <c r="I21" s="1">
        <f>'DATOS MENSUALES'!F49</f>
        <v>12.448080000000001</v>
      </c>
      <c r="J21" s="1">
        <f>'DATOS MENSUALES'!F50</f>
        <v>11.369193</v>
      </c>
      <c r="K21" s="1">
        <f>'DATOS MENSUALES'!F51</f>
        <v>12.063149</v>
      </c>
      <c r="L21" s="1">
        <f>'DATOS MENSUALES'!F52</f>
        <v>11.187018</v>
      </c>
      <c r="M21" s="1">
        <f>'DATOS MENSUALES'!F53</f>
        <v>12.283596</v>
      </c>
      <c r="N21" s="1">
        <f t="shared" si="12"/>
        <v>188.96434299999999</v>
      </c>
      <c r="O21" s="10"/>
      <c r="P21" s="60">
        <f t="shared" si="13"/>
        <v>1221.57958469125</v>
      </c>
      <c r="Q21" s="60">
        <f t="shared" si="14"/>
        <v>103.88094581828568</v>
      </c>
      <c r="R21" s="60">
        <f t="shared" si="15"/>
        <v>-39.731783522863196</v>
      </c>
      <c r="S21" s="60">
        <f t="shared" si="16"/>
        <v>-1718.588183164942</v>
      </c>
      <c r="T21" s="60">
        <f t="shared" si="17"/>
        <v>-951.1112596690199</v>
      </c>
      <c r="U21" s="60">
        <f t="shared" si="18"/>
        <v>-941.7787735055578</v>
      </c>
      <c r="V21" s="60">
        <f t="shared" si="19"/>
        <v>-0.014008316279839082</v>
      </c>
      <c r="W21" s="60">
        <f t="shared" si="20"/>
        <v>-317.3143687044628</v>
      </c>
      <c r="X21" s="60">
        <f t="shared" si="21"/>
        <v>-3.2180988526370897</v>
      </c>
      <c r="Y21" s="60">
        <f t="shared" si="22"/>
        <v>30.45557781230745</v>
      </c>
      <c r="Z21" s="60">
        <f t="shared" si="23"/>
        <v>59.6071937230791</v>
      </c>
      <c r="AA21" s="60">
        <f t="shared" si="24"/>
        <v>80.57428672426192</v>
      </c>
      <c r="AB21" s="60">
        <f t="shared" si="25"/>
        <v>-4763.550074720614</v>
      </c>
    </row>
    <row r="22" spans="1:28" ht="12.75">
      <c r="A22" s="12" t="s">
        <v>30</v>
      </c>
      <c r="B22" s="1">
        <f>'DATOS MENSUALES'!F54</f>
        <v>20.418255000000002</v>
      </c>
      <c r="C22" s="1">
        <f>'DATOS MENSUALES'!F55</f>
        <v>21.131652000000003</v>
      </c>
      <c r="D22" s="1">
        <f>'DATOS MENSUALES'!F56</f>
        <v>18.575981</v>
      </c>
      <c r="E22" s="1">
        <f>'DATOS MENSUALES'!F57</f>
        <v>14.060996</v>
      </c>
      <c r="F22" s="1">
        <f>'DATOS MENSUALES'!F58</f>
        <v>19.482714</v>
      </c>
      <c r="G22" s="1">
        <f>'DATOS MENSUALES'!F59</f>
        <v>21.360030000000002</v>
      </c>
      <c r="H22" s="1">
        <f>'DATOS MENSUALES'!F60</f>
        <v>19.119048</v>
      </c>
      <c r="I22" s="1">
        <f>'DATOS MENSUALES'!F61</f>
        <v>14.79864</v>
      </c>
      <c r="J22" s="1">
        <f>'DATOS MENSUALES'!F62</f>
        <v>12.015694</v>
      </c>
      <c r="K22" s="1">
        <f>'DATOS MENSUALES'!F63</f>
        <v>11.843995999999999</v>
      </c>
      <c r="L22" s="1">
        <f>'DATOS MENSUALES'!F64</f>
        <v>12.03618</v>
      </c>
      <c r="M22" s="1">
        <f>'DATOS MENSUALES'!F65</f>
        <v>11.08828</v>
      </c>
      <c r="N22" s="1">
        <f t="shared" si="12"/>
        <v>195.931466</v>
      </c>
      <c r="O22" s="10"/>
      <c r="P22" s="60">
        <f t="shared" si="13"/>
        <v>566.4188688832015</v>
      </c>
      <c r="Q22" s="60">
        <f t="shared" si="14"/>
        <v>57.0551187971592</v>
      </c>
      <c r="R22" s="60">
        <f t="shared" si="15"/>
        <v>-58.45731694560472</v>
      </c>
      <c r="S22" s="60">
        <f t="shared" si="16"/>
        <v>-1244.542581905924</v>
      </c>
      <c r="T22" s="60">
        <f t="shared" si="17"/>
        <v>-108.36836425438383</v>
      </c>
      <c r="U22" s="60">
        <f t="shared" si="18"/>
        <v>-66.39461022594533</v>
      </c>
      <c r="V22" s="60">
        <f t="shared" si="19"/>
        <v>-64.53031916829418</v>
      </c>
      <c r="W22" s="60">
        <f t="shared" si="20"/>
        <v>-89.3239235235365</v>
      </c>
      <c r="X22" s="60">
        <f t="shared" si="21"/>
        <v>-0.5715484858903075</v>
      </c>
      <c r="Y22" s="60">
        <f t="shared" si="22"/>
        <v>24.483210981063536</v>
      </c>
      <c r="Z22" s="60">
        <f t="shared" si="23"/>
        <v>107.54239488803607</v>
      </c>
      <c r="AA22" s="60">
        <f t="shared" si="24"/>
        <v>30.483586846690535</v>
      </c>
      <c r="AB22" s="60">
        <f t="shared" si="25"/>
        <v>-958.2128780369238</v>
      </c>
    </row>
    <row r="23" spans="1:28" ht="12.75">
      <c r="A23" s="12" t="s">
        <v>32</v>
      </c>
      <c r="B23" s="11">
        <f>'DATOS MENSUALES'!F66</f>
        <v>16.344516</v>
      </c>
      <c r="C23" s="1">
        <f>'DATOS MENSUALES'!F67</f>
        <v>17.503892</v>
      </c>
      <c r="D23" s="1">
        <f>'DATOS MENSUALES'!F68</f>
        <v>15.568000000000001</v>
      </c>
      <c r="E23" s="1">
        <f>'DATOS MENSUALES'!F69</f>
        <v>13.395847</v>
      </c>
      <c r="F23" s="1">
        <f>'DATOS MENSUALES'!F70</f>
        <v>14.126452</v>
      </c>
      <c r="G23" s="1">
        <f>'DATOS MENSUALES'!F71</f>
        <v>16.72407</v>
      </c>
      <c r="H23" s="1">
        <f>'DATOS MENSUALES'!F72</f>
        <v>18.05858</v>
      </c>
      <c r="I23" s="1">
        <f>'DATOS MENSUALES'!F73</f>
        <v>20.971200000000003</v>
      </c>
      <c r="J23" s="1">
        <f>'DATOS MENSUALES'!F74</f>
        <v>13.872792</v>
      </c>
      <c r="K23" s="1">
        <f>'DATOS MENSUALES'!F75</f>
        <v>11.398074999999999</v>
      </c>
      <c r="L23" s="1">
        <f>'DATOS MENSUALES'!F76</f>
        <v>11.167402</v>
      </c>
      <c r="M23" s="1">
        <f>'DATOS MENSUALES'!F77</f>
        <v>12.829104000000001</v>
      </c>
      <c r="N23" s="1">
        <f t="shared" si="12"/>
        <v>181.95993000000004</v>
      </c>
      <c r="O23" s="10"/>
      <c r="P23" s="60">
        <f t="shared" si="13"/>
        <v>74.09884271435197</v>
      </c>
      <c r="Q23" s="60">
        <f t="shared" si="14"/>
        <v>0.010938272649429372</v>
      </c>
      <c r="R23" s="60">
        <f t="shared" si="15"/>
        <v>-326.941039943144</v>
      </c>
      <c r="S23" s="60">
        <f t="shared" si="16"/>
        <v>-1489.990263036777</v>
      </c>
      <c r="T23" s="60">
        <f t="shared" si="17"/>
        <v>-1037.6242248921294</v>
      </c>
      <c r="U23" s="60">
        <f t="shared" si="18"/>
        <v>-655.1567079266225</v>
      </c>
      <c r="V23" s="60">
        <f t="shared" si="19"/>
        <v>-130.43846435778534</v>
      </c>
      <c r="W23" s="60">
        <f t="shared" si="20"/>
        <v>4.933879545082399</v>
      </c>
      <c r="X23" s="60">
        <f t="shared" si="21"/>
        <v>1.0838821375623486</v>
      </c>
      <c r="Y23" s="60">
        <f t="shared" si="22"/>
        <v>14.847181344836624</v>
      </c>
      <c r="Z23" s="60">
        <f t="shared" si="23"/>
        <v>58.71372064871695</v>
      </c>
      <c r="AA23" s="60">
        <f t="shared" si="24"/>
        <v>115.12201137197403</v>
      </c>
      <c r="AB23" s="60">
        <f t="shared" si="25"/>
        <v>-13532.757254994794</v>
      </c>
    </row>
    <row r="24" spans="1:28" ht="12.75">
      <c r="A24" s="12" t="s">
        <v>31</v>
      </c>
      <c r="B24" s="1">
        <f>'DATOS MENSUALES'!F78</f>
        <v>15.3857</v>
      </c>
      <c r="C24" s="1">
        <f>'DATOS MENSUALES'!F79</f>
        <v>19.373101</v>
      </c>
      <c r="D24" s="1">
        <f>'DATOS MENSUALES'!F80</f>
        <v>22.9038</v>
      </c>
      <c r="E24" s="1">
        <f>'DATOS MENSUALES'!F81</f>
        <v>15.612345</v>
      </c>
      <c r="F24" s="1">
        <f>'DATOS MENSUALES'!F82</f>
        <v>22.92192</v>
      </c>
      <c r="G24" s="1">
        <f>'DATOS MENSUALES'!F83</f>
        <v>35.799499999999995</v>
      </c>
      <c r="H24" s="1">
        <f>'DATOS MENSUALES'!F84</f>
        <v>19.55382</v>
      </c>
      <c r="I24" s="1">
        <f>'DATOS MENSUALES'!F85</f>
        <v>17.394</v>
      </c>
      <c r="J24" s="1">
        <f>'DATOS MENSUALES'!F86</f>
        <v>13.694876</v>
      </c>
      <c r="K24" s="1">
        <f>'DATOS MENSUALES'!F87</f>
        <v>11.4663</v>
      </c>
      <c r="L24" s="1">
        <f>'DATOS MENSUALES'!F88</f>
        <v>11.234169999999999</v>
      </c>
      <c r="M24" s="1">
        <f>'DATOS MENSUALES'!F89</f>
        <v>13.949216999999999</v>
      </c>
      <c r="N24" s="1">
        <f t="shared" si="12"/>
        <v>219.288749</v>
      </c>
      <c r="O24" s="10"/>
      <c r="P24" s="60">
        <f t="shared" si="13"/>
        <v>34.05598243429725</v>
      </c>
      <c r="Q24" s="60">
        <f t="shared" si="14"/>
        <v>9.144934979274932</v>
      </c>
      <c r="R24" s="60">
        <f t="shared" si="15"/>
        <v>0.08919198736391587</v>
      </c>
      <c r="S24" s="60">
        <f t="shared" si="16"/>
        <v>-779.9899918862194</v>
      </c>
      <c r="T24" s="60">
        <f t="shared" si="17"/>
        <v>-2.344184484126807</v>
      </c>
      <c r="U24" s="60">
        <f t="shared" si="18"/>
        <v>1121.6844563948048</v>
      </c>
      <c r="V24" s="60">
        <f t="shared" si="19"/>
        <v>-45.738522678548875</v>
      </c>
      <c r="W24" s="60">
        <f t="shared" si="20"/>
        <v>-6.589636599669125</v>
      </c>
      <c r="X24" s="60">
        <f t="shared" si="21"/>
        <v>0.612603425411027</v>
      </c>
      <c r="Y24" s="60">
        <f t="shared" si="22"/>
        <v>16.118224781904935</v>
      </c>
      <c r="Z24" s="60">
        <f t="shared" si="23"/>
        <v>61.791862156471126</v>
      </c>
      <c r="AA24" s="60">
        <f t="shared" si="24"/>
        <v>214.36001215224442</v>
      </c>
      <c r="AB24" s="60">
        <f t="shared" si="25"/>
        <v>2459.58772256619</v>
      </c>
    </row>
    <row r="25" spans="1:28" ht="12.75">
      <c r="A25" s="12" t="s">
        <v>33</v>
      </c>
      <c r="B25" s="1">
        <f>'DATOS MENSUALES'!F90</f>
        <v>14.221181000000001</v>
      </c>
      <c r="C25" s="1">
        <f>'DATOS MENSUALES'!F91</f>
        <v>14.791616000000001</v>
      </c>
      <c r="D25" s="1">
        <f>'DATOS MENSUALES'!F92</f>
        <v>14.523212000000001</v>
      </c>
      <c r="E25" s="1">
        <f>'DATOS MENSUALES'!F93</f>
        <v>21.643758</v>
      </c>
      <c r="F25" s="1">
        <f>'DATOS MENSUALES'!F94</f>
        <v>20.002409999999998</v>
      </c>
      <c r="G25" s="1">
        <f>'DATOS MENSUALES'!F95</f>
        <v>13.430736</v>
      </c>
      <c r="H25" s="1">
        <f>'DATOS MENSUALES'!F96</f>
        <v>14.856459999999998</v>
      </c>
      <c r="I25" s="1">
        <f>'DATOS MENSUALES'!F97</f>
        <v>14.198763</v>
      </c>
      <c r="J25" s="1">
        <f>'DATOS MENSUALES'!F98</f>
        <v>12.140545</v>
      </c>
      <c r="K25" s="1">
        <f>'DATOS MENSUALES'!F99</f>
        <v>11.55024</v>
      </c>
      <c r="L25" s="1">
        <f>'DATOS MENSUALES'!F100</f>
        <v>12.373274</v>
      </c>
      <c r="M25" s="1">
        <f>'DATOS MENSUALES'!F101</f>
        <v>11.436306</v>
      </c>
      <c r="N25" s="1">
        <f t="shared" si="12"/>
        <v>175.168501</v>
      </c>
      <c r="O25" s="10"/>
      <c r="P25" s="60">
        <f t="shared" si="13"/>
        <v>8.958346637486699</v>
      </c>
      <c r="Q25" s="60">
        <f t="shared" si="14"/>
        <v>-15.44373251026015</v>
      </c>
      <c r="R25" s="60">
        <f t="shared" si="15"/>
        <v>-499.3931065108785</v>
      </c>
      <c r="S25" s="60">
        <f t="shared" si="16"/>
        <v>-31.967039940373603</v>
      </c>
      <c r="T25" s="60">
        <f t="shared" si="17"/>
        <v>-76.65271506468612</v>
      </c>
      <c r="U25" s="60">
        <f t="shared" si="18"/>
        <v>-1718.7596825906526</v>
      </c>
      <c r="V25" s="60">
        <f t="shared" si="19"/>
        <v>-566.3494676034584</v>
      </c>
      <c r="W25" s="60">
        <f t="shared" si="20"/>
        <v>-130.32632237016853</v>
      </c>
      <c r="X25" s="60">
        <f t="shared" si="21"/>
        <v>-0.350452691357073</v>
      </c>
      <c r="Y25" s="60">
        <f t="shared" si="22"/>
        <v>17.77903510866428</v>
      </c>
      <c r="Z25" s="60">
        <f t="shared" si="23"/>
        <v>132.07143414795496</v>
      </c>
      <c r="AA25" s="60">
        <f t="shared" si="24"/>
        <v>41.84934010415685</v>
      </c>
      <c r="AB25" s="60">
        <f t="shared" si="25"/>
        <v>-28713.582730258047</v>
      </c>
    </row>
    <row r="26" spans="1:28" ht="12.75">
      <c r="A26" s="12" t="s">
        <v>34</v>
      </c>
      <c r="B26" s="1">
        <f>'DATOS MENSUALES'!F102</f>
        <v>14.2905</v>
      </c>
      <c r="C26" s="1">
        <f>'DATOS MENSUALES'!F103</f>
        <v>12.966450000000002</v>
      </c>
      <c r="D26" s="1">
        <f>'DATOS MENSUALES'!F104</f>
        <v>15.443707999999999</v>
      </c>
      <c r="E26" s="1">
        <f>'DATOS MENSUALES'!F105</f>
        <v>17.468919</v>
      </c>
      <c r="F26" s="1">
        <f>'DATOS MENSUALES'!F106</f>
        <v>12.945426</v>
      </c>
      <c r="G26" s="1">
        <f>'DATOS MENSUALES'!F107</f>
        <v>16.716492000000002</v>
      </c>
      <c r="H26" s="1">
        <f>'DATOS MENSUALES'!F108</f>
        <v>13.18761</v>
      </c>
      <c r="I26" s="1">
        <f>'DATOS MENSUALES'!F109</f>
        <v>12.731425999999999</v>
      </c>
      <c r="J26" s="1">
        <f>'DATOS MENSUALES'!F110</f>
        <v>11.552024</v>
      </c>
      <c r="K26" s="1">
        <f>'DATOS MENSUALES'!F111</f>
        <v>11.057904</v>
      </c>
      <c r="L26" s="1">
        <f>'DATOS MENSUALES'!F112</f>
        <v>10.890705</v>
      </c>
      <c r="M26" s="1">
        <f>'DATOS MENSUALES'!F113</f>
        <v>13.100538</v>
      </c>
      <c r="N26" s="1">
        <f t="shared" si="12"/>
        <v>162.351702</v>
      </c>
      <c r="O26" s="10"/>
      <c r="P26" s="60">
        <f t="shared" si="13"/>
        <v>9.88561790519526</v>
      </c>
      <c r="Q26" s="60">
        <f t="shared" si="14"/>
        <v>-80.36769631671902</v>
      </c>
      <c r="R26" s="60">
        <f t="shared" si="15"/>
        <v>-344.9583274148451</v>
      </c>
      <c r="S26" s="60">
        <f t="shared" si="16"/>
        <v>-396.8305388482607</v>
      </c>
      <c r="T26" s="60">
        <f t="shared" si="17"/>
        <v>-1444.7745840277641</v>
      </c>
      <c r="U26" s="60">
        <f t="shared" si="18"/>
        <v>-656.8731066794494</v>
      </c>
      <c r="V26" s="60">
        <f t="shared" si="19"/>
        <v>-982.8359308387804</v>
      </c>
      <c r="W26" s="60">
        <f t="shared" si="20"/>
        <v>-279.3888229817844</v>
      </c>
      <c r="X26" s="60">
        <f t="shared" si="21"/>
        <v>-2.164483450950767</v>
      </c>
      <c r="Y26" s="60">
        <f t="shared" si="22"/>
        <v>9.49630657085616</v>
      </c>
      <c r="Z26" s="60">
        <f t="shared" si="23"/>
        <v>47.045594886748184</v>
      </c>
      <c r="AA26" s="60">
        <f t="shared" si="24"/>
        <v>135.48765812280487</v>
      </c>
      <c r="AB26" s="60">
        <f t="shared" si="25"/>
        <v>-81964.17506565213</v>
      </c>
    </row>
    <row r="27" spans="1:28" ht="12.75">
      <c r="A27" s="12" t="s">
        <v>35</v>
      </c>
      <c r="B27" s="1">
        <f>'DATOS MENSUALES'!F114</f>
        <v>13.111828</v>
      </c>
      <c r="C27" s="1">
        <f>'DATOS MENSUALES'!F115</f>
        <v>13.39497</v>
      </c>
      <c r="D27" s="1">
        <f>'DATOS MENSUALES'!F116</f>
        <v>18.141892</v>
      </c>
      <c r="E27" s="1">
        <f>'DATOS MENSUALES'!F117</f>
        <v>13.069119</v>
      </c>
      <c r="F27" s="1">
        <f>'DATOS MENSUALES'!F118</f>
        <v>20.344392</v>
      </c>
      <c r="G27" s="1">
        <f>'DATOS MENSUALES'!F119</f>
        <v>18.359598</v>
      </c>
      <c r="H27" s="1">
        <f>'DATOS MENSUALES'!F120</f>
        <v>16.881734</v>
      </c>
      <c r="I27" s="1">
        <f>'DATOS MENSUALES'!F121</f>
        <v>18.486818</v>
      </c>
      <c r="J27" s="1">
        <f>'DATOS MENSUALES'!F122</f>
        <v>13.3857</v>
      </c>
      <c r="K27" s="1">
        <f>'DATOS MENSUALES'!F123</f>
        <v>11.49408</v>
      </c>
      <c r="L27" s="1">
        <f>'DATOS MENSUALES'!F124</f>
        <v>11.093447999999999</v>
      </c>
      <c r="M27" s="1">
        <f>'DATOS MENSUALES'!F125</f>
        <v>11.770056</v>
      </c>
      <c r="N27" s="1">
        <f t="shared" si="12"/>
        <v>179.53363499999998</v>
      </c>
      <c r="O27" s="10"/>
      <c r="P27" s="60">
        <f t="shared" si="13"/>
        <v>0.9056818211865596</v>
      </c>
      <c r="Q27" s="60">
        <f t="shared" si="14"/>
        <v>-58.7251005903586</v>
      </c>
      <c r="R27" s="60">
        <f t="shared" si="15"/>
        <v>-80.34825018374536</v>
      </c>
      <c r="S27" s="60">
        <f t="shared" si="16"/>
        <v>-1621.5513564575251</v>
      </c>
      <c r="T27" s="60">
        <f t="shared" si="17"/>
        <v>-59.59014802047346</v>
      </c>
      <c r="U27" s="60">
        <f t="shared" si="18"/>
        <v>-350.3594059348581</v>
      </c>
      <c r="V27" s="60">
        <f t="shared" si="19"/>
        <v>-243.9452013135782</v>
      </c>
      <c r="W27" s="60">
        <f t="shared" si="20"/>
        <v>-0.47816985203418355</v>
      </c>
      <c r="X27" s="60">
        <f t="shared" si="21"/>
        <v>0.1575702458140939</v>
      </c>
      <c r="Y27" s="60">
        <f t="shared" si="22"/>
        <v>16.655874008653143</v>
      </c>
      <c r="Z27" s="60">
        <f t="shared" si="23"/>
        <v>55.42556085460212</v>
      </c>
      <c r="AA27" s="60">
        <f t="shared" si="24"/>
        <v>55.11561588150276</v>
      </c>
      <c r="AB27" s="60">
        <f t="shared" si="25"/>
        <v>-18101.44251153955</v>
      </c>
    </row>
    <row r="28" spans="1:28" ht="12.75">
      <c r="A28" s="12" t="s">
        <v>36</v>
      </c>
      <c r="B28" s="1">
        <f>'DATOS MENSUALES'!F126</f>
        <v>14.853888</v>
      </c>
      <c r="C28" s="1">
        <f>'DATOS MENSUALES'!F127</f>
        <v>17.73876</v>
      </c>
      <c r="D28" s="1">
        <f>'DATOS MENSUALES'!F128</f>
        <v>16.930211999999997</v>
      </c>
      <c r="E28" s="1">
        <f>'DATOS MENSUALES'!F129</f>
        <v>18.188461</v>
      </c>
      <c r="F28" s="1">
        <f>'DATOS MENSUALES'!F130</f>
        <v>18.436416</v>
      </c>
      <c r="G28" s="1">
        <f>'DATOS MENSUALES'!F131</f>
        <v>27.25389</v>
      </c>
      <c r="H28" s="1">
        <f>'DATOS MENSUALES'!F132</f>
        <v>20.496888</v>
      </c>
      <c r="I28" s="1">
        <f>'DATOS MENSUALES'!F133</f>
        <v>22.750743</v>
      </c>
      <c r="J28" s="1">
        <f>'DATOS MENSUALES'!F134</f>
        <v>15.86814</v>
      </c>
      <c r="K28" s="1">
        <f>'DATOS MENSUALES'!F135</f>
        <v>12.496592</v>
      </c>
      <c r="L28" s="1">
        <f>'DATOS MENSUALES'!F136</f>
        <v>11.595376</v>
      </c>
      <c r="M28" s="1">
        <f>'DATOS MENSUALES'!F137</f>
        <v>11.483732999999999</v>
      </c>
      <c r="N28" s="1">
        <f t="shared" si="12"/>
        <v>208.093099</v>
      </c>
      <c r="O28" s="10"/>
      <c r="P28" s="60">
        <f t="shared" si="13"/>
        <v>19.893190121968964</v>
      </c>
      <c r="Q28" s="60">
        <f t="shared" si="14"/>
        <v>0.09534955796275917</v>
      </c>
      <c r="R28" s="60">
        <f t="shared" si="15"/>
        <v>-168.81829959675207</v>
      </c>
      <c r="S28" s="60">
        <f t="shared" si="16"/>
        <v>-291.30354471749064</v>
      </c>
      <c r="T28" s="60">
        <f t="shared" si="17"/>
        <v>-196.5190943719677</v>
      </c>
      <c r="U28" s="60">
        <f t="shared" si="18"/>
        <v>6.2761570527497215</v>
      </c>
      <c r="V28" s="60">
        <f t="shared" si="19"/>
        <v>-18.25747118254452</v>
      </c>
      <c r="W28" s="60">
        <f t="shared" si="20"/>
        <v>42.21499929081026</v>
      </c>
      <c r="X28" s="60">
        <f t="shared" si="21"/>
        <v>27.613751099488038</v>
      </c>
      <c r="Y28" s="60">
        <f t="shared" si="22"/>
        <v>44.97844467323831</v>
      </c>
      <c r="Z28" s="60">
        <f t="shared" si="23"/>
        <v>80.32317138747322</v>
      </c>
      <c r="AA28" s="60">
        <f t="shared" si="24"/>
        <v>43.58790846881024</v>
      </c>
      <c r="AB28" s="60">
        <f t="shared" si="25"/>
        <v>12.213238949215121</v>
      </c>
    </row>
    <row r="29" spans="1:28" ht="12.75">
      <c r="A29" s="12" t="s">
        <v>37</v>
      </c>
      <c r="B29" s="1">
        <f>'DATOS MENSUALES'!F138</f>
        <v>14.014728</v>
      </c>
      <c r="C29" s="1">
        <f>'DATOS MENSUALES'!F139</f>
        <v>33.534864</v>
      </c>
      <c r="D29" s="1">
        <f>'DATOS MENSUALES'!F140</f>
        <v>13.875831999999999</v>
      </c>
      <c r="E29" s="1">
        <f>'DATOS MENSUALES'!F141</f>
        <v>19.537437</v>
      </c>
      <c r="F29" s="1">
        <f>'DATOS MENSUALES'!F142</f>
        <v>16.53855</v>
      </c>
      <c r="G29" s="1">
        <f>'DATOS MENSUALES'!F143</f>
        <v>21.375552</v>
      </c>
      <c r="H29" s="1">
        <f>'DATOS MENSUALES'!F144</f>
        <v>21.439656</v>
      </c>
      <c r="I29" s="1">
        <f>'DATOS MENSUALES'!F145</f>
        <v>16.85772</v>
      </c>
      <c r="J29" s="1">
        <f>'DATOS MENSUALES'!F146</f>
        <v>12.695236</v>
      </c>
      <c r="K29" s="1">
        <f>'DATOS MENSUALES'!F147</f>
        <v>12.101195</v>
      </c>
      <c r="L29" s="1">
        <f>'DATOS MENSUALES'!F148</f>
        <v>12.51061</v>
      </c>
      <c r="M29" s="1">
        <f>'DATOS MENSUALES'!F149</f>
        <v>14.187141</v>
      </c>
      <c r="N29" s="1">
        <f t="shared" si="12"/>
        <v>208.668521</v>
      </c>
      <c r="O29" s="10"/>
      <c r="P29" s="60">
        <f t="shared" si="13"/>
        <v>6.54357732532268</v>
      </c>
      <c r="Q29" s="60">
        <f t="shared" si="14"/>
        <v>4293.355559931497</v>
      </c>
      <c r="R29" s="60">
        <f t="shared" si="15"/>
        <v>-631.8877332402153</v>
      </c>
      <c r="S29" s="60">
        <f t="shared" si="16"/>
        <v>-147.20068790175043</v>
      </c>
      <c r="T29" s="60">
        <f t="shared" si="17"/>
        <v>-458.63067507377883</v>
      </c>
      <c r="U29" s="60">
        <f t="shared" si="18"/>
        <v>-65.63400673069285</v>
      </c>
      <c r="V29" s="60">
        <f t="shared" si="19"/>
        <v>-4.830322335793142</v>
      </c>
      <c r="W29" s="60">
        <f t="shared" si="20"/>
        <v>-14.016263121312441</v>
      </c>
      <c r="X29" s="60">
        <f t="shared" si="21"/>
        <v>-0.003398176715007855</v>
      </c>
      <c r="Y29" s="60">
        <f t="shared" si="22"/>
        <v>31.58231270421754</v>
      </c>
      <c r="Z29" s="60">
        <f t="shared" si="23"/>
        <v>143.04727106727125</v>
      </c>
      <c r="AA29" s="60">
        <f t="shared" si="24"/>
        <v>240.95539881308034</v>
      </c>
      <c r="AB29" s="60">
        <f t="shared" si="25"/>
        <v>23.8463889732665</v>
      </c>
    </row>
    <row r="30" spans="1:28" ht="12.75">
      <c r="A30" s="12" t="s">
        <v>38</v>
      </c>
      <c r="B30" s="1">
        <f>'DATOS MENSUALES'!F150</f>
        <v>15.681270000000001</v>
      </c>
      <c r="C30" s="1">
        <f>'DATOS MENSUALES'!F151</f>
        <v>18.969912</v>
      </c>
      <c r="D30" s="1">
        <f>'DATOS MENSUALES'!F152</f>
        <v>16.308063999999998</v>
      </c>
      <c r="E30" s="1">
        <f>'DATOS MENSUALES'!F153</f>
        <v>12.301179999999999</v>
      </c>
      <c r="F30" s="1">
        <f>'DATOS MENSUALES'!F154</f>
        <v>15.223455000000001</v>
      </c>
      <c r="G30" s="1">
        <f>'DATOS MENSUALES'!F155</f>
        <v>16.537335</v>
      </c>
      <c r="H30" s="1">
        <f>'DATOS MENSUALES'!F156</f>
        <v>18.962762</v>
      </c>
      <c r="I30" s="1">
        <f>'DATOS MENSUALES'!F157</f>
        <v>12.6238</v>
      </c>
      <c r="J30" s="1">
        <f>'DATOS MENSUALES'!F158</f>
        <v>14.355094000000001</v>
      </c>
      <c r="K30" s="1">
        <f>'DATOS MENSUALES'!F159</f>
        <v>10.838087999999999</v>
      </c>
      <c r="L30" s="1">
        <f>'DATOS MENSUALES'!F160</f>
        <v>10.461282</v>
      </c>
      <c r="M30" s="1">
        <f>'DATOS MENSUALES'!F161</f>
        <v>11.16682</v>
      </c>
      <c r="N30" s="1">
        <f t="shared" si="12"/>
        <v>173.42906200000002</v>
      </c>
      <c r="O30" s="10"/>
      <c r="P30" s="60">
        <f t="shared" si="13"/>
        <v>44.247631846330535</v>
      </c>
      <c r="Q30" s="60">
        <f t="shared" si="14"/>
        <v>4.809703162774183</v>
      </c>
      <c r="R30" s="60">
        <f t="shared" si="15"/>
        <v>-232.48819751677658</v>
      </c>
      <c r="S30" s="60">
        <f t="shared" si="16"/>
        <v>-1960.77075768141</v>
      </c>
      <c r="T30" s="60">
        <f t="shared" si="17"/>
        <v>-735.5489936892357</v>
      </c>
      <c r="U30" s="60">
        <f t="shared" si="18"/>
        <v>-698.3299273646224</v>
      </c>
      <c r="V30" s="60">
        <f t="shared" si="19"/>
        <v>-72.3711593275577</v>
      </c>
      <c r="W30" s="60">
        <f t="shared" si="20"/>
        <v>-293.4161438560144</v>
      </c>
      <c r="X30" s="60">
        <f t="shared" si="21"/>
        <v>3.4396374200375743</v>
      </c>
      <c r="Y30" s="60">
        <f t="shared" si="22"/>
        <v>6.835431594068482</v>
      </c>
      <c r="Z30" s="60">
        <f t="shared" si="23"/>
        <v>32.17471764752597</v>
      </c>
      <c r="AA30" s="60">
        <f t="shared" si="24"/>
        <v>32.841147481250175</v>
      </c>
      <c r="AB30" s="60">
        <f t="shared" si="25"/>
        <v>-33889.949097732795</v>
      </c>
    </row>
    <row r="31" spans="1:28" ht="12.75">
      <c r="A31" s="12" t="s">
        <v>39</v>
      </c>
      <c r="B31" s="1">
        <f>'DATOS MENSUALES'!F162</f>
        <v>12.944535</v>
      </c>
      <c r="C31" s="1">
        <f>'DATOS MENSUALES'!F163</f>
        <v>14.079077</v>
      </c>
      <c r="D31" s="1">
        <f>'DATOS MENSUALES'!F164</f>
        <v>15.631015000000001</v>
      </c>
      <c r="E31" s="1">
        <f>'DATOS MENSUALES'!F165</f>
        <v>14.739368</v>
      </c>
      <c r="F31" s="1">
        <f>'DATOS MENSUALES'!F166</f>
        <v>18.31456</v>
      </c>
      <c r="G31" s="1">
        <f>'DATOS MENSUALES'!F167</f>
        <v>24.769160000000003</v>
      </c>
      <c r="H31" s="1">
        <f>'DATOS MENSUALES'!F168</f>
        <v>18.961816</v>
      </c>
      <c r="I31" s="1">
        <f>'DATOS MENSUALES'!F169</f>
        <v>16.679769999999998</v>
      </c>
      <c r="J31" s="1">
        <f>'DATOS MENSUALES'!F170</f>
        <v>12.789832</v>
      </c>
      <c r="K31" s="1">
        <f>'DATOS MENSUALES'!F171</f>
        <v>10.677507</v>
      </c>
      <c r="L31" s="1">
        <f>'DATOS MENSUALES'!F172</f>
        <v>10.645485</v>
      </c>
      <c r="M31" s="1">
        <f>'DATOS MENSUALES'!F173</f>
        <v>10.686319999999998</v>
      </c>
      <c r="N31" s="1">
        <f t="shared" si="12"/>
        <v>180.918445</v>
      </c>
      <c r="O31" s="10"/>
      <c r="P31" s="60">
        <f t="shared" si="13"/>
        <v>0.5124299675760531</v>
      </c>
      <c r="Q31" s="60">
        <f t="shared" si="14"/>
        <v>-32.85513061150932</v>
      </c>
      <c r="R31" s="60">
        <f t="shared" si="15"/>
        <v>-318.05108567354637</v>
      </c>
      <c r="S31" s="60">
        <f t="shared" si="16"/>
        <v>-1023.6139863703241</v>
      </c>
      <c r="T31" s="60">
        <f t="shared" si="17"/>
        <v>-209.1366558205204</v>
      </c>
      <c r="U31" s="60">
        <f t="shared" si="18"/>
        <v>-0.26232607210008624</v>
      </c>
      <c r="V31" s="60">
        <f t="shared" si="19"/>
        <v>-72.42045642255124</v>
      </c>
      <c r="W31" s="60">
        <f t="shared" si="20"/>
        <v>-17.35436823977076</v>
      </c>
      <c r="X31" s="60">
        <f t="shared" si="21"/>
        <v>-0.00017324255805763138</v>
      </c>
      <c r="Y31" s="60">
        <f t="shared" si="22"/>
        <v>5.242997821304846</v>
      </c>
      <c r="Z31" s="60">
        <f t="shared" si="23"/>
        <v>38.094930721874846</v>
      </c>
      <c r="AA31" s="60">
        <f t="shared" si="24"/>
        <v>20.165389006090784</v>
      </c>
      <c r="AB31" s="60">
        <f t="shared" si="25"/>
        <v>-15385.75175094687</v>
      </c>
    </row>
    <row r="32" spans="1:28" ht="12.75">
      <c r="A32" s="12" t="s">
        <v>40</v>
      </c>
      <c r="B32" s="1">
        <f>'DATOS MENSUALES'!F174</f>
        <v>13.313585999999999</v>
      </c>
      <c r="C32" s="1">
        <f>'DATOS MENSUALES'!F175</f>
        <v>14.07469</v>
      </c>
      <c r="D32" s="1">
        <f>'DATOS MENSUALES'!F176</f>
        <v>12.481548</v>
      </c>
      <c r="E32" s="1">
        <f>'DATOS MENSUALES'!F177</f>
        <v>18.067263999999998</v>
      </c>
      <c r="F32" s="1">
        <f>'DATOS MENSUALES'!F178</f>
        <v>15.168213000000002</v>
      </c>
      <c r="G32" s="1">
        <f>'DATOS MENSUALES'!F179</f>
        <v>21.16138</v>
      </c>
      <c r="H32" s="1">
        <f>'DATOS MENSUALES'!F180</f>
        <v>13.715702</v>
      </c>
      <c r="I32" s="1">
        <f>'DATOS MENSUALES'!F181</f>
        <v>12.330219</v>
      </c>
      <c r="J32" s="1">
        <f>'DATOS MENSUALES'!F182</f>
        <v>13.929153000000001</v>
      </c>
      <c r="K32" s="1">
        <f>'DATOS MENSUALES'!F183</f>
        <v>13.592400000000001</v>
      </c>
      <c r="L32" s="1">
        <f>'DATOS MENSUALES'!F184</f>
        <v>13.638618000000001</v>
      </c>
      <c r="M32" s="1">
        <f>'DATOS MENSUALES'!F185</f>
        <v>13.608504</v>
      </c>
      <c r="N32" s="1">
        <f t="shared" si="12"/>
        <v>175.08127700000003</v>
      </c>
      <c r="O32" s="10"/>
      <c r="P32" s="60">
        <f t="shared" si="13"/>
        <v>1.5986369898976116</v>
      </c>
      <c r="Q32" s="60">
        <f t="shared" si="14"/>
        <v>-32.99032305443397</v>
      </c>
      <c r="R32" s="60">
        <f t="shared" si="15"/>
        <v>-992.6550609952092</v>
      </c>
      <c r="S32" s="60">
        <f t="shared" si="16"/>
        <v>-307.5749941325066</v>
      </c>
      <c r="T32" s="60">
        <f t="shared" si="17"/>
        <v>-749.1358851418795</v>
      </c>
      <c r="U32" s="60">
        <f t="shared" si="18"/>
        <v>-76.65341061120161</v>
      </c>
      <c r="V32" s="60">
        <f t="shared" si="19"/>
        <v>-834.3974143198446</v>
      </c>
      <c r="W32" s="60">
        <f t="shared" si="20"/>
        <v>-334.0496931997718</v>
      </c>
      <c r="X32" s="60">
        <f t="shared" si="21"/>
        <v>1.2722610668658292</v>
      </c>
      <c r="Y32" s="60">
        <f t="shared" si="22"/>
        <v>100.68306954648041</v>
      </c>
      <c r="Z32" s="60">
        <f t="shared" si="23"/>
        <v>257.00539668073</v>
      </c>
      <c r="AA32" s="60">
        <f t="shared" si="24"/>
        <v>179.7941824517563</v>
      </c>
      <c r="AB32" s="60">
        <f t="shared" si="25"/>
        <v>-28959.648942601238</v>
      </c>
    </row>
    <row r="33" spans="1:28" ht="12.75">
      <c r="A33" s="12" t="s">
        <v>41</v>
      </c>
      <c r="B33" s="1">
        <f>'DATOS MENSUALES'!F186</f>
        <v>17.36708</v>
      </c>
      <c r="C33" s="1">
        <f>'DATOS MENSUALES'!F187</f>
        <v>23.755952</v>
      </c>
      <c r="D33" s="1">
        <f>'DATOS MENSUALES'!F188</f>
        <v>18.036</v>
      </c>
      <c r="E33" s="1">
        <f>'DATOS MENSUALES'!F189</f>
        <v>24.3486</v>
      </c>
      <c r="F33" s="1">
        <f>'DATOS MENSUALES'!F190</f>
        <v>15.232750000000001</v>
      </c>
      <c r="G33" s="1">
        <f>'DATOS MENSUALES'!F191</f>
        <v>24.983094</v>
      </c>
      <c r="H33" s="1">
        <f>'DATOS MENSUALES'!F192</f>
        <v>28.006608</v>
      </c>
      <c r="I33" s="1">
        <f>'DATOS MENSUALES'!F193</f>
        <v>21.452744000000003</v>
      </c>
      <c r="J33" s="1">
        <f>'DATOS MENSUALES'!F194</f>
        <v>14.964408</v>
      </c>
      <c r="K33" s="1">
        <f>'DATOS MENSUALES'!F195</f>
        <v>12.774699</v>
      </c>
      <c r="L33" s="1">
        <f>'DATOS MENSUALES'!F196</f>
        <v>12.857533</v>
      </c>
      <c r="M33" s="1">
        <f>'DATOS MENSUALES'!F197</f>
        <v>14.749165999999999</v>
      </c>
      <c r="N33" s="1">
        <f t="shared" si="12"/>
        <v>228.52863399999998</v>
      </c>
      <c r="O33" s="10"/>
      <c r="P33" s="60">
        <f t="shared" si="13"/>
        <v>142.46311063188037</v>
      </c>
      <c r="Q33" s="60">
        <f t="shared" si="14"/>
        <v>271.3478482929841</v>
      </c>
      <c r="R33" s="60">
        <f t="shared" si="15"/>
        <v>-86.409784983085</v>
      </c>
      <c r="S33" s="60">
        <f t="shared" si="16"/>
        <v>-0.10307575812520058</v>
      </c>
      <c r="T33" s="60">
        <f t="shared" si="17"/>
        <v>-733.2791404334791</v>
      </c>
      <c r="U33" s="60">
        <f t="shared" si="18"/>
        <v>-0.07742541644389578</v>
      </c>
      <c r="V33" s="60">
        <f t="shared" si="19"/>
        <v>115.96740075847092</v>
      </c>
      <c r="W33" s="60">
        <f t="shared" si="20"/>
        <v>10.416633565058678</v>
      </c>
      <c r="X33" s="60">
        <f t="shared" si="21"/>
        <v>9.512353606116237</v>
      </c>
      <c r="Y33" s="60">
        <f t="shared" si="22"/>
        <v>56.377163173138975</v>
      </c>
      <c r="Z33" s="60">
        <f t="shared" si="23"/>
        <v>173.44430360894714</v>
      </c>
      <c r="AA33" s="60">
        <f t="shared" si="24"/>
        <v>312.3178543111964</v>
      </c>
      <c r="AB33" s="60">
        <f t="shared" si="25"/>
        <v>11756.614564491487</v>
      </c>
    </row>
    <row r="34" spans="1:28" ht="12.75">
      <c r="A34" s="12" t="s">
        <v>42</v>
      </c>
      <c r="B34" s="1">
        <f>'DATOS MENSUALES'!F198</f>
        <v>16.372462</v>
      </c>
      <c r="C34" s="1">
        <f>'DATOS MENSUALES'!F199</f>
        <v>24.653496</v>
      </c>
      <c r="D34" s="1">
        <f>'DATOS MENSUALES'!F200</f>
        <v>22.5216</v>
      </c>
      <c r="E34" s="1">
        <f>'DATOS MENSUALES'!F201</f>
        <v>24.51456</v>
      </c>
      <c r="F34" s="1">
        <f>'DATOS MENSUALES'!F202</f>
        <v>34.872877</v>
      </c>
      <c r="G34" s="1">
        <f>'DATOS MENSUALES'!F203</f>
        <v>32.15245</v>
      </c>
      <c r="H34" s="1">
        <f>'DATOS MENSUALES'!F204</f>
        <v>22.992192000000003</v>
      </c>
      <c r="I34" s="1">
        <f>'DATOS MENSUALES'!F205</f>
        <v>23.675003999999998</v>
      </c>
      <c r="J34" s="1">
        <f>'DATOS MENSUALES'!F206</f>
        <v>22.101105</v>
      </c>
      <c r="K34" s="1">
        <f>'DATOS MENSUALES'!F207</f>
        <v>19.35676</v>
      </c>
      <c r="L34" s="1">
        <f>'DATOS MENSUALES'!F208</f>
        <v>18.330284</v>
      </c>
      <c r="M34" s="1">
        <f>'DATOS MENSUALES'!F209</f>
        <v>18.909693</v>
      </c>
      <c r="N34" s="1">
        <f t="shared" si="12"/>
        <v>280.452483</v>
      </c>
      <c r="O34" s="10"/>
      <c r="P34" s="60">
        <f t="shared" si="13"/>
        <v>75.5877519611412</v>
      </c>
      <c r="Q34" s="60">
        <f t="shared" si="14"/>
        <v>400.57392245895886</v>
      </c>
      <c r="R34" s="60">
        <f t="shared" si="15"/>
        <v>0.0002695275263187153</v>
      </c>
      <c r="S34" s="60">
        <f t="shared" si="16"/>
        <v>-0.02779326668975241</v>
      </c>
      <c r="T34" s="60">
        <f t="shared" si="17"/>
        <v>1198.6339154262434</v>
      </c>
      <c r="U34" s="60">
        <f t="shared" si="18"/>
        <v>306.61040560242736</v>
      </c>
      <c r="V34" s="60">
        <f t="shared" si="19"/>
        <v>-0.00262087648244022</v>
      </c>
      <c r="W34" s="60">
        <f t="shared" si="20"/>
        <v>85.54511901670314</v>
      </c>
      <c r="X34" s="60">
        <f t="shared" si="21"/>
        <v>792.8725367143879</v>
      </c>
      <c r="Y34" s="60">
        <f t="shared" si="22"/>
        <v>1130.2242338281605</v>
      </c>
      <c r="Z34" s="60">
        <f t="shared" si="23"/>
        <v>1349.0757349191158</v>
      </c>
      <c r="AA34" s="60">
        <f t="shared" si="24"/>
        <v>1311.2253440356146</v>
      </c>
      <c r="AB34" s="60">
        <f t="shared" si="25"/>
        <v>416201.8316713288</v>
      </c>
    </row>
    <row r="35" spans="1:28" ht="12.75">
      <c r="A35" s="12" t="s">
        <v>43</v>
      </c>
      <c r="B35" s="1">
        <f>'DATOS MENSUALES'!F210</f>
        <v>13.701748</v>
      </c>
      <c r="C35" s="1">
        <f>'DATOS MENSUALES'!F211</f>
        <v>24.175296000000003</v>
      </c>
      <c r="D35" s="1">
        <f>'DATOS MENSUALES'!F212</f>
        <v>19.121977</v>
      </c>
      <c r="E35" s="1">
        <f>'DATOS MENSUALES'!F213</f>
        <v>38.662504999999996</v>
      </c>
      <c r="F35" s="1">
        <f>'DATOS MENSUALES'!F214</f>
        <v>54.15084</v>
      </c>
      <c r="G35" s="1">
        <f>'DATOS MENSUALES'!F215</f>
        <v>40.083216</v>
      </c>
      <c r="H35" s="1">
        <f>'DATOS MENSUALES'!F216</f>
        <v>46.302655</v>
      </c>
      <c r="I35" s="1">
        <f>'DATOS MENSUALES'!F217</f>
        <v>35.888739</v>
      </c>
      <c r="J35" s="1">
        <f>'DATOS MENSUALES'!F218</f>
        <v>34.54968</v>
      </c>
      <c r="K35" s="1">
        <f>'DATOS MENSUALES'!F219</f>
        <v>32.472812</v>
      </c>
      <c r="L35" s="1">
        <f>'DATOS MENSUALES'!F220</f>
        <v>20.864448</v>
      </c>
      <c r="M35" s="1">
        <f>'DATOS MENSUALES'!F221</f>
        <v>13.814376000000001</v>
      </c>
      <c r="N35" s="1">
        <f t="shared" si="12"/>
        <v>373.78829199999996</v>
      </c>
      <c r="O35" s="10"/>
      <c r="P35" s="60">
        <f t="shared" si="13"/>
        <v>3.777733893498706</v>
      </c>
      <c r="Q35" s="60">
        <f t="shared" si="14"/>
        <v>327.5651174549507</v>
      </c>
      <c r="R35" s="60">
        <f t="shared" si="15"/>
        <v>-37.093544032897505</v>
      </c>
      <c r="S35" s="60">
        <f t="shared" si="16"/>
        <v>2653.8856185446352</v>
      </c>
      <c r="T35" s="60">
        <f t="shared" si="17"/>
        <v>26732.279497114672</v>
      </c>
      <c r="U35" s="60">
        <f t="shared" si="18"/>
        <v>3159.6382562575145</v>
      </c>
      <c r="V35" s="60">
        <f t="shared" si="19"/>
        <v>12442.959281974383</v>
      </c>
      <c r="W35" s="60">
        <f t="shared" si="20"/>
        <v>4590.802996901462</v>
      </c>
      <c r="X35" s="60">
        <f t="shared" si="21"/>
        <v>10224.10805414496</v>
      </c>
      <c r="Y35" s="60">
        <f t="shared" si="22"/>
        <v>13031.86911346631</v>
      </c>
      <c r="Z35" s="60">
        <f t="shared" si="23"/>
        <v>2506.4420435691763</v>
      </c>
      <c r="AA35" s="60">
        <f t="shared" si="24"/>
        <v>200.19498590838995</v>
      </c>
      <c r="AB35" s="60">
        <f t="shared" si="25"/>
        <v>4741471.372615287</v>
      </c>
    </row>
    <row r="36" spans="1:28" ht="12.75">
      <c r="A36" s="12" t="s">
        <v>44</v>
      </c>
      <c r="B36" s="1">
        <f>'DATOS MENSUALES'!F222</f>
        <v>15.180399</v>
      </c>
      <c r="C36" s="1">
        <f>'DATOS MENSUALES'!F223</f>
        <v>16.19751</v>
      </c>
      <c r="D36" s="1">
        <f>'DATOS MENSUALES'!F224</f>
        <v>24.586655999999998</v>
      </c>
      <c r="E36" s="1">
        <f>'DATOS MENSUALES'!F225</f>
        <v>25.1034</v>
      </c>
      <c r="F36" s="1">
        <f>'DATOS MENSUALES'!F226</f>
        <v>20.153847</v>
      </c>
      <c r="G36" s="1">
        <f>'DATOS MENSUALES'!F227</f>
        <v>28.978224</v>
      </c>
      <c r="H36" s="1">
        <f>'DATOS MENSUALES'!F228</f>
        <v>48.500583000000006</v>
      </c>
      <c r="I36" s="1">
        <f>'DATOS MENSUALES'!F229</f>
        <v>33.687676</v>
      </c>
      <c r="J36" s="1">
        <f>'DATOS MENSUALES'!F230</f>
        <v>15.941600999999999</v>
      </c>
      <c r="K36" s="1">
        <f>'DATOS MENSUALES'!F231</f>
        <v>16.80742</v>
      </c>
      <c r="L36" s="1">
        <f>'DATOS MENSUALES'!F232</f>
        <v>17.700858</v>
      </c>
      <c r="M36" s="1">
        <f>'DATOS MENSUALES'!F233</f>
        <v>21.135196</v>
      </c>
      <c r="N36" s="1">
        <f t="shared" si="12"/>
        <v>283.97337000000005</v>
      </c>
      <c r="O36" s="10"/>
      <c r="P36" s="60">
        <f t="shared" si="13"/>
        <v>27.986140740738794</v>
      </c>
      <c r="Q36" s="60">
        <f t="shared" si="14"/>
        <v>-1.2751740175900894</v>
      </c>
      <c r="R36" s="60">
        <f t="shared" si="15"/>
        <v>9.658851973224653</v>
      </c>
      <c r="S36" s="60">
        <f t="shared" si="16"/>
        <v>0.023376553651351464</v>
      </c>
      <c r="T36" s="60">
        <f t="shared" si="17"/>
        <v>-68.74355256426185</v>
      </c>
      <c r="U36" s="60">
        <f t="shared" si="18"/>
        <v>45.457853958119635</v>
      </c>
      <c r="V36" s="60">
        <f t="shared" si="19"/>
        <v>16330.066571205054</v>
      </c>
      <c r="W36" s="60">
        <f t="shared" si="20"/>
        <v>2997.7448051704087</v>
      </c>
      <c r="X36" s="60">
        <f t="shared" si="21"/>
        <v>29.67647356429221</v>
      </c>
      <c r="Y36" s="60">
        <f t="shared" si="22"/>
        <v>486.91464473499764</v>
      </c>
      <c r="Z36" s="60">
        <f t="shared" si="23"/>
        <v>1131.4135414855305</v>
      </c>
      <c r="AA36" s="60">
        <f t="shared" si="24"/>
        <v>2284.7150707494093</v>
      </c>
      <c r="AB36" s="60">
        <f t="shared" si="25"/>
        <v>477903.2763046908</v>
      </c>
    </row>
    <row r="37" spans="1:28" ht="12.75">
      <c r="A37" s="12" t="s">
        <v>45</v>
      </c>
      <c r="B37" s="1">
        <f>'DATOS MENSUALES'!F234</f>
        <v>21.999264</v>
      </c>
      <c r="C37" s="1">
        <f>'DATOS MENSUALES'!F235</f>
        <v>37.429195</v>
      </c>
      <c r="D37" s="1">
        <f>'DATOS MENSUALES'!F236</f>
        <v>25.62046</v>
      </c>
      <c r="E37" s="1">
        <f>'DATOS MENSUALES'!F237</f>
        <v>24.336175</v>
      </c>
      <c r="F37" s="1">
        <f>'DATOS MENSUALES'!F238</f>
        <v>21.944347</v>
      </c>
      <c r="G37" s="1">
        <f>'DATOS MENSUALES'!F239</f>
        <v>20.169563</v>
      </c>
      <c r="H37" s="1">
        <f>'DATOS MENSUALES'!F240</f>
        <v>18.987732</v>
      </c>
      <c r="I37" s="1">
        <f>'DATOS MENSUALES'!F241</f>
        <v>20.1267</v>
      </c>
      <c r="J37" s="1">
        <f>'DATOS MENSUALES'!F242</f>
        <v>12.999636</v>
      </c>
      <c r="K37" s="1">
        <f>'DATOS MENSUALES'!F243</f>
        <v>14.301288</v>
      </c>
      <c r="L37" s="1">
        <f>'DATOS MENSUALES'!F244</f>
        <v>12.679578</v>
      </c>
      <c r="M37" s="1">
        <f>'DATOS MENSUALES'!F245</f>
        <v>15.322878</v>
      </c>
      <c r="N37" s="1">
        <f t="shared" si="12"/>
        <v>245.916816</v>
      </c>
      <c r="O37" s="10"/>
      <c r="P37" s="60">
        <f t="shared" si="13"/>
        <v>957.1139720593844</v>
      </c>
      <c r="Q37" s="60">
        <f t="shared" si="14"/>
        <v>8178.045826327723</v>
      </c>
      <c r="R37" s="60">
        <f t="shared" si="15"/>
        <v>31.658119500803817</v>
      </c>
      <c r="S37" s="60">
        <f t="shared" si="16"/>
        <v>-0.1114893210309301</v>
      </c>
      <c r="T37" s="60">
        <f t="shared" si="17"/>
        <v>-12.262122247789167</v>
      </c>
      <c r="U37" s="60">
        <f t="shared" si="18"/>
        <v>-143.85683118973728</v>
      </c>
      <c r="V37" s="60">
        <f t="shared" si="19"/>
        <v>-71.07802003075507</v>
      </c>
      <c r="W37" s="60">
        <f t="shared" si="20"/>
        <v>0.631418593943643</v>
      </c>
      <c r="X37" s="60">
        <f t="shared" si="21"/>
        <v>0.003656351143654507</v>
      </c>
      <c r="Y37" s="60">
        <f t="shared" si="22"/>
        <v>154.07869634969776</v>
      </c>
      <c r="Z37" s="60">
        <f t="shared" si="23"/>
        <v>157.36479068817428</v>
      </c>
      <c r="AA37" s="60">
        <f t="shared" si="24"/>
        <v>398.43436282913444</v>
      </c>
      <c r="AB37" s="60">
        <f t="shared" si="25"/>
        <v>64609.735392100796</v>
      </c>
    </row>
    <row r="38" spans="1:28" ht="12.75">
      <c r="A38" s="12" t="s">
        <v>46</v>
      </c>
      <c r="B38" s="1">
        <f>'DATOS MENSUALES'!F246</f>
        <v>29.903090000000002</v>
      </c>
      <c r="C38" s="1">
        <f>'DATOS MENSUALES'!F247</f>
        <v>29.154678</v>
      </c>
      <c r="D38" s="1">
        <f>'DATOS MENSUALES'!F248</f>
        <v>19.666944</v>
      </c>
      <c r="E38" s="1">
        <f>'DATOS MENSUALES'!F249</f>
        <v>17.125175</v>
      </c>
      <c r="F38" s="1">
        <f>'DATOS MENSUALES'!F250</f>
        <v>30.992522</v>
      </c>
      <c r="G38" s="1">
        <f>'DATOS MENSUALES'!F251</f>
        <v>23.182266</v>
      </c>
      <c r="H38" s="1">
        <f>'DATOS MENSUALES'!F252</f>
        <v>23.6844</v>
      </c>
      <c r="I38" s="1">
        <f>'DATOS MENSUALES'!F253</f>
        <v>14.550777</v>
      </c>
      <c r="J38" s="1">
        <f>'DATOS MENSUALES'!F254</f>
        <v>13.460808</v>
      </c>
      <c r="K38" s="1">
        <f>'DATOS MENSUALES'!F255</f>
        <v>10.756167999999999</v>
      </c>
      <c r="L38" s="1">
        <f>'DATOS MENSUALES'!F256</f>
        <v>6.8931</v>
      </c>
      <c r="M38" s="1">
        <f>'DATOS MENSUALES'!F257</f>
        <v>10.430098000000001</v>
      </c>
      <c r="N38" s="1">
        <f t="shared" si="12"/>
        <v>229.800026</v>
      </c>
      <c r="O38" s="10"/>
      <c r="P38" s="60">
        <f t="shared" si="13"/>
        <v>5600.66116607985</v>
      </c>
      <c r="Q38" s="60">
        <f t="shared" si="14"/>
        <v>1673.6161569393996</v>
      </c>
      <c r="R38" s="60">
        <f t="shared" si="15"/>
        <v>-21.719056090843765</v>
      </c>
      <c r="S38" s="60">
        <f t="shared" si="16"/>
        <v>-455.1638314682827</v>
      </c>
      <c r="T38" s="60">
        <f t="shared" si="17"/>
        <v>306.48149566177483</v>
      </c>
      <c r="U38" s="60">
        <f t="shared" si="18"/>
        <v>-11.045498024414126</v>
      </c>
      <c r="V38" s="60">
        <f t="shared" si="19"/>
        <v>0.17033923514554228</v>
      </c>
      <c r="W38" s="60">
        <f t="shared" si="20"/>
        <v>-105.02164636892499</v>
      </c>
      <c r="X38" s="60">
        <f t="shared" si="21"/>
        <v>0.2328687940768141</v>
      </c>
      <c r="Y38" s="60">
        <f t="shared" si="22"/>
        <v>5.987929934001164</v>
      </c>
      <c r="Z38" s="60">
        <f t="shared" si="23"/>
        <v>-0.058236157372755636</v>
      </c>
      <c r="AA38" s="60">
        <f t="shared" si="24"/>
        <v>14.989880136268217</v>
      </c>
      <c r="AB38" s="60">
        <f t="shared" si="25"/>
        <v>13841.00517312843</v>
      </c>
    </row>
    <row r="39" spans="1:28" ht="12.75">
      <c r="A39" s="12" t="s">
        <v>47</v>
      </c>
      <c r="B39" s="1">
        <f>'DATOS MENSUALES'!F258</f>
        <v>29.596207</v>
      </c>
      <c r="C39" s="1">
        <f>'DATOS MENSUALES'!F259</f>
        <v>31.377114</v>
      </c>
      <c r="D39" s="1">
        <f>'DATOS MENSUALES'!F260</f>
        <v>17.187844</v>
      </c>
      <c r="E39" s="1">
        <f>'DATOS MENSUALES'!F261</f>
        <v>15.017716</v>
      </c>
      <c r="F39" s="1">
        <f>'DATOS MENSUALES'!F262</f>
        <v>12.46605</v>
      </c>
      <c r="G39" s="1">
        <f>'DATOS MENSUALES'!F263</f>
        <v>21.657396000000002</v>
      </c>
      <c r="H39" s="1">
        <f>'DATOS MENSUALES'!F264</f>
        <v>20.940255999999998</v>
      </c>
      <c r="I39" s="1">
        <f>'DATOS MENSUALES'!F265</f>
        <v>15.447822</v>
      </c>
      <c r="J39" s="1">
        <f>'DATOS MENSUALES'!F266</f>
        <v>10.595574000000001</v>
      </c>
      <c r="K39" s="1">
        <f>'DATOS MENSUALES'!F267</f>
        <v>7.528161000000001</v>
      </c>
      <c r="L39" s="1">
        <f>'DATOS MENSUALES'!F268</f>
        <v>6.769359</v>
      </c>
      <c r="M39" s="1">
        <f>'DATOS MENSUALES'!F269</f>
        <v>7.329778999999999</v>
      </c>
      <c r="N39" s="1">
        <f t="shared" si="12"/>
        <v>195.91327800000002</v>
      </c>
      <c r="O39" s="10"/>
      <c r="P39" s="60">
        <f t="shared" si="13"/>
        <v>5315.3007126631865</v>
      </c>
      <c r="Q39" s="60">
        <f t="shared" si="14"/>
        <v>2800.3610340138125</v>
      </c>
      <c r="R39" s="60">
        <f t="shared" si="15"/>
        <v>-146.29326323704757</v>
      </c>
      <c r="S39" s="60">
        <f t="shared" si="16"/>
        <v>-941.1210413196868</v>
      </c>
      <c r="T39" s="60">
        <f t="shared" si="17"/>
        <v>-1636.4722226011588</v>
      </c>
      <c r="U39" s="60">
        <f t="shared" si="18"/>
        <v>-52.81508439281829</v>
      </c>
      <c r="V39" s="60">
        <f t="shared" si="19"/>
        <v>-10.500724588303484</v>
      </c>
      <c r="W39" s="60">
        <f t="shared" si="20"/>
        <v>-55.78558070232431</v>
      </c>
      <c r="X39" s="60">
        <f t="shared" si="21"/>
        <v>-11.390694494459508</v>
      </c>
      <c r="Y39" s="60">
        <f t="shared" si="22"/>
        <v>-2.8157988640608753</v>
      </c>
      <c r="Z39" s="60">
        <f t="shared" si="23"/>
        <v>-0.1337097988050903</v>
      </c>
      <c r="AA39" s="60">
        <f t="shared" si="24"/>
        <v>-0.25563881965056445</v>
      </c>
      <c r="AB39" s="60">
        <f t="shared" si="25"/>
        <v>-963.5259843194802</v>
      </c>
    </row>
    <row r="40" spans="1:28" ht="12.75">
      <c r="A40" s="12" t="s">
        <v>48</v>
      </c>
      <c r="B40" s="1">
        <f>'DATOS MENSUALES'!F270</f>
        <v>8.0594</v>
      </c>
      <c r="C40" s="1">
        <f>'DATOS MENSUALES'!F271</f>
        <v>11.811150000000001</v>
      </c>
      <c r="D40" s="1">
        <f>'DATOS MENSUALES'!F272</f>
        <v>21.779248</v>
      </c>
      <c r="E40" s="1">
        <f>'DATOS MENSUALES'!F273</f>
        <v>14.490155999999999</v>
      </c>
      <c r="F40" s="1">
        <f>'DATOS MENSUALES'!F274</f>
        <v>10.592120000000001</v>
      </c>
      <c r="G40" s="1">
        <f>'DATOS MENSUALES'!F275</f>
        <v>24.060405</v>
      </c>
      <c r="H40" s="1">
        <f>'DATOS MENSUALES'!F276</f>
        <v>26.308839</v>
      </c>
      <c r="I40" s="1">
        <f>'DATOS MENSUALES'!F277</f>
        <v>19.867388000000002</v>
      </c>
      <c r="J40" s="1">
        <f>'DATOS MENSUALES'!F278</f>
        <v>14.397888</v>
      </c>
      <c r="K40" s="1">
        <f>'DATOS MENSUALES'!F279</f>
        <v>8.150811000000001</v>
      </c>
      <c r="L40" s="1">
        <f>'DATOS MENSUALES'!F280</f>
        <v>8.66268</v>
      </c>
      <c r="M40" s="1">
        <f>'DATOS MENSUALES'!F281</f>
        <v>19.782546</v>
      </c>
      <c r="N40" s="1">
        <f t="shared" si="12"/>
        <v>187.96263100000002</v>
      </c>
      <c r="O40" s="10"/>
      <c r="P40" s="60">
        <f t="shared" si="13"/>
        <v>-68.16286480081384</v>
      </c>
      <c r="Q40" s="60">
        <f t="shared" si="14"/>
        <v>-163.7356215122266</v>
      </c>
      <c r="R40" s="60">
        <f t="shared" si="15"/>
        <v>-0.31133032398073296</v>
      </c>
      <c r="S40" s="60">
        <f t="shared" si="16"/>
        <v>-1101.4432081349887</v>
      </c>
      <c r="T40" s="60">
        <f t="shared" si="17"/>
        <v>-2547.8913718352037</v>
      </c>
      <c r="U40" s="60">
        <f t="shared" si="18"/>
        <v>-2.454382769343327</v>
      </c>
      <c r="V40" s="60">
        <f t="shared" si="19"/>
        <v>32.120224453698626</v>
      </c>
      <c r="W40" s="60">
        <f t="shared" si="20"/>
        <v>0.21448383771306628</v>
      </c>
      <c r="X40" s="60">
        <f t="shared" si="21"/>
        <v>3.740544988041986</v>
      </c>
      <c r="Y40" s="60">
        <f t="shared" si="22"/>
        <v>-0.4920206317541262</v>
      </c>
      <c r="Z40" s="60">
        <f t="shared" si="23"/>
        <v>2.63932979651704</v>
      </c>
      <c r="AA40" s="60">
        <f t="shared" si="24"/>
        <v>1650.6065700045506</v>
      </c>
      <c r="AB40" s="60">
        <f t="shared" si="25"/>
        <v>-5665.987077596602</v>
      </c>
    </row>
    <row r="41" spans="1:28" ht="12.75">
      <c r="A41" s="12" t="s">
        <v>49</v>
      </c>
      <c r="B41" s="1">
        <f>'DATOS MENSUALES'!F282</f>
        <v>9.206197</v>
      </c>
      <c r="C41" s="1">
        <f>'DATOS MENSUALES'!F283</f>
        <v>26.733096</v>
      </c>
      <c r="D41" s="1">
        <f>'DATOS MENSUALES'!F284</f>
        <v>14.488092</v>
      </c>
      <c r="E41" s="1">
        <f>'DATOS MENSUALES'!F285</f>
        <v>10.589214</v>
      </c>
      <c r="F41" s="1">
        <f>'DATOS MENSUALES'!F286</f>
        <v>15.69096</v>
      </c>
      <c r="G41" s="1">
        <f>'DATOS MENSUALES'!F287</f>
        <v>23.372151000000002</v>
      </c>
      <c r="H41" s="1">
        <f>'DATOS MENSUALES'!F288</f>
        <v>25.861708</v>
      </c>
      <c r="I41" s="1">
        <f>'DATOS MENSUALES'!F289</f>
        <v>14.93076</v>
      </c>
      <c r="J41" s="1">
        <f>'DATOS MENSUALES'!F290</f>
        <v>13.474584</v>
      </c>
      <c r="K41" s="1">
        <f>'DATOS MENSUALES'!F291</f>
        <v>7.493600000000001</v>
      </c>
      <c r="L41" s="1">
        <f>'DATOS MENSUALES'!F292</f>
        <v>6.686273999999999</v>
      </c>
      <c r="M41" s="1">
        <f>'DATOS MENSUALES'!F293</f>
        <v>7.1614</v>
      </c>
      <c r="N41" s="1">
        <f t="shared" si="12"/>
        <v>175.68803599999995</v>
      </c>
      <c r="O41" s="10"/>
      <c r="P41" s="60">
        <f t="shared" si="13"/>
        <v>-25.36331301629237</v>
      </c>
      <c r="Q41" s="60">
        <f t="shared" si="14"/>
        <v>844.2261961022837</v>
      </c>
      <c r="R41" s="60">
        <f t="shared" si="15"/>
        <v>-506.05439897808554</v>
      </c>
      <c r="S41" s="60">
        <f t="shared" si="16"/>
        <v>-2880.4144791477047</v>
      </c>
      <c r="T41" s="60">
        <f t="shared" si="17"/>
        <v>-627.0825034189224</v>
      </c>
      <c r="U41" s="60">
        <f t="shared" si="18"/>
        <v>-8.454220854163689</v>
      </c>
      <c r="V41" s="60">
        <f t="shared" si="19"/>
        <v>20.383153428113307</v>
      </c>
      <c r="W41" s="60">
        <f t="shared" si="20"/>
        <v>-81.63552695744794</v>
      </c>
      <c r="X41" s="60">
        <f t="shared" si="21"/>
        <v>0.24886462721361047</v>
      </c>
      <c r="Y41" s="60">
        <f t="shared" si="22"/>
        <v>-3.027648581684174</v>
      </c>
      <c r="Z41" s="60">
        <f t="shared" si="23"/>
        <v>-0.21004888974909305</v>
      </c>
      <c r="AA41" s="60">
        <f t="shared" si="24"/>
        <v>-0.5178602976820185</v>
      </c>
      <c r="AB41" s="60">
        <f t="shared" si="25"/>
        <v>-27276.753543118375</v>
      </c>
    </row>
    <row r="42" spans="1:28" ht="12.75">
      <c r="A42" s="12" t="s">
        <v>50</v>
      </c>
      <c r="B42" s="1">
        <f>'DATOS MENSUALES'!F294</f>
        <v>9.48464</v>
      </c>
      <c r="C42" s="1">
        <f>'DATOS MENSUALES'!F295</f>
        <v>8.276437999999999</v>
      </c>
      <c r="D42" s="1">
        <f>'DATOS MENSUALES'!F296</f>
        <v>12.002504</v>
      </c>
      <c r="E42" s="1">
        <f>'DATOS MENSUALES'!F297</f>
        <v>24.869151</v>
      </c>
      <c r="F42" s="1">
        <f>'DATOS MENSUALES'!F298</f>
        <v>17.617105000000002</v>
      </c>
      <c r="G42" s="1">
        <f>'DATOS MENSUALES'!F299</f>
        <v>42.847974</v>
      </c>
      <c r="H42" s="1">
        <f>'DATOS MENSUALES'!F300</f>
        <v>16.38168</v>
      </c>
      <c r="I42" s="1">
        <f>'DATOS MENSUALES'!F301</f>
        <v>10.0191</v>
      </c>
      <c r="J42" s="1">
        <f>'DATOS MENSUALES'!F302</f>
        <v>6.079574</v>
      </c>
      <c r="K42" s="1">
        <f>'DATOS MENSUALES'!F303</f>
        <v>4.847784</v>
      </c>
      <c r="L42" s="1">
        <f>'DATOS MENSUALES'!F304</f>
        <v>4.653414</v>
      </c>
      <c r="M42" s="1">
        <f>'DATOS MENSUALES'!F305</f>
        <v>6.697368</v>
      </c>
      <c r="N42" s="1">
        <f t="shared" si="12"/>
        <v>163.776732</v>
      </c>
      <c r="O42" s="10"/>
      <c r="P42" s="60">
        <f t="shared" si="13"/>
        <v>-18.81411581883674</v>
      </c>
      <c r="Q42" s="60">
        <f t="shared" si="14"/>
        <v>-730.3306926201595</v>
      </c>
      <c r="R42" s="60">
        <f t="shared" si="15"/>
        <v>-1142.6412172398077</v>
      </c>
      <c r="S42" s="60">
        <f t="shared" si="16"/>
        <v>0.0001380384209756584</v>
      </c>
      <c r="T42" s="60">
        <f t="shared" si="17"/>
        <v>-291.8591149145256</v>
      </c>
      <c r="U42" s="60">
        <f t="shared" si="18"/>
        <v>5303.221529989367</v>
      </c>
      <c r="V42" s="60">
        <f t="shared" si="19"/>
        <v>-307.32630584183653</v>
      </c>
      <c r="W42" s="60">
        <f t="shared" si="20"/>
        <v>-791.3748767833971</v>
      </c>
      <c r="X42" s="60">
        <f t="shared" si="21"/>
        <v>-309.73969151389383</v>
      </c>
      <c r="Y42" s="60">
        <f t="shared" si="22"/>
        <v>-68.54259781576337</v>
      </c>
      <c r="Z42" s="60">
        <f t="shared" si="23"/>
        <v>-18.135442781153536</v>
      </c>
      <c r="AA42" s="60">
        <f t="shared" si="24"/>
        <v>-2.0342511360733564</v>
      </c>
      <c r="AB42" s="60">
        <f t="shared" si="25"/>
        <v>-74159.23766504994</v>
      </c>
    </row>
    <row r="43" spans="1:28" ht="12.75">
      <c r="A43" s="12" t="s">
        <v>51</v>
      </c>
      <c r="B43" s="1">
        <f>'DATOS MENSUALES'!F306</f>
        <v>11.104536</v>
      </c>
      <c r="C43" s="1">
        <f>'DATOS MENSUALES'!F307</f>
        <v>18.65344</v>
      </c>
      <c r="D43" s="1">
        <f>'DATOS MENSUALES'!F308</f>
        <v>15.671436</v>
      </c>
      <c r="E43" s="1">
        <f>'DATOS MENSUALES'!F309</f>
        <v>25.933888</v>
      </c>
      <c r="F43" s="1">
        <f>'DATOS MENSUALES'!F310</f>
        <v>41.303808000000004</v>
      </c>
      <c r="G43" s="1">
        <f>'DATOS MENSUALES'!F311</f>
        <v>16.681764</v>
      </c>
      <c r="H43" s="1">
        <f>'DATOS MENSUALES'!F312</f>
        <v>26.333626000000002</v>
      </c>
      <c r="I43" s="1">
        <f>'DATOS MENSUALES'!F313</f>
        <v>8.958064</v>
      </c>
      <c r="J43" s="1">
        <f>'DATOS MENSUALES'!F314</f>
        <v>11.450215</v>
      </c>
      <c r="K43" s="1">
        <f>'DATOS MENSUALES'!F315</f>
        <v>5.768192</v>
      </c>
      <c r="L43" s="1">
        <f>'DATOS MENSUALES'!F316</f>
        <v>4.709434</v>
      </c>
      <c r="M43" s="1">
        <f>'DATOS MENSUALES'!F317</f>
        <v>4.854209</v>
      </c>
      <c r="N43" s="1">
        <f t="shared" si="12"/>
        <v>191.422612</v>
      </c>
      <c r="O43" s="10"/>
      <c r="P43" s="60">
        <f t="shared" si="13"/>
        <v>-1.1241344710775902</v>
      </c>
      <c r="Q43" s="60">
        <f t="shared" si="14"/>
        <v>2.579973234963872</v>
      </c>
      <c r="R43" s="60">
        <f t="shared" si="15"/>
        <v>-312.4343331003772</v>
      </c>
      <c r="S43" s="60">
        <f t="shared" si="16"/>
        <v>1.391492359300241</v>
      </c>
      <c r="T43" s="60">
        <f t="shared" si="17"/>
        <v>4959.515544816352</v>
      </c>
      <c r="U43" s="60">
        <f t="shared" si="18"/>
        <v>-664.777269474852</v>
      </c>
      <c r="V43" s="60">
        <f t="shared" si="19"/>
        <v>32.8774867776408</v>
      </c>
      <c r="W43" s="60">
        <f t="shared" si="20"/>
        <v>-1096.1459631987384</v>
      </c>
      <c r="X43" s="60">
        <f t="shared" si="21"/>
        <v>-2.7168280107929554</v>
      </c>
      <c r="Y43" s="60">
        <f t="shared" si="22"/>
        <v>-31.91759966796794</v>
      </c>
      <c r="Z43" s="60">
        <f t="shared" si="23"/>
        <v>-16.99993509225694</v>
      </c>
      <c r="AA43" s="60">
        <f t="shared" si="24"/>
        <v>-30.08695361024837</v>
      </c>
      <c r="AB43" s="60">
        <f t="shared" si="25"/>
        <v>-2965.8597270307246</v>
      </c>
    </row>
    <row r="44" spans="1:28" ht="12.75">
      <c r="A44" s="12" t="s">
        <v>52</v>
      </c>
      <c r="B44" s="1">
        <f>'DATOS MENSUALES'!F318</f>
        <v>15.918588</v>
      </c>
      <c r="C44" s="1">
        <f>'DATOS MENSUALES'!F319</f>
        <v>29.071542</v>
      </c>
      <c r="D44" s="1">
        <f>'DATOS MENSUALES'!F320</f>
        <v>20.97396</v>
      </c>
      <c r="E44" s="1">
        <f>'DATOS MENSUALES'!F321</f>
        <v>13.043316</v>
      </c>
      <c r="F44" s="1">
        <f>'DATOS MENSUALES'!F322</f>
        <v>18.030012</v>
      </c>
      <c r="G44" s="1">
        <f>'DATOS MENSUALES'!F323</f>
        <v>19.49066</v>
      </c>
      <c r="H44" s="1">
        <f>'DATOS MENSUALES'!F324</f>
        <v>9.521963</v>
      </c>
      <c r="I44" s="1">
        <f>'DATOS MENSUALES'!F325</f>
        <v>20.938752</v>
      </c>
      <c r="J44" s="1">
        <f>'DATOS MENSUALES'!F326</f>
        <v>8.668538999999999</v>
      </c>
      <c r="K44" s="1">
        <f>'DATOS MENSUALES'!F327</f>
        <v>6.501495</v>
      </c>
      <c r="L44" s="1">
        <f>'DATOS MENSUALES'!F328</f>
        <v>5.718570000000001</v>
      </c>
      <c r="M44" s="1">
        <f>'DATOS MENSUALES'!F329</f>
        <v>6.440804</v>
      </c>
      <c r="N44" s="1">
        <f t="shared" si="12"/>
        <v>174.318201</v>
      </c>
      <c r="O44" s="10"/>
      <c r="P44" s="60">
        <f t="shared" si="13"/>
        <v>53.76520050884238</v>
      </c>
      <c r="Q44" s="60">
        <f t="shared" si="14"/>
        <v>1638.704561046857</v>
      </c>
      <c r="R44" s="60">
        <f t="shared" si="15"/>
        <v>-3.2618404005760677</v>
      </c>
      <c r="S44" s="60">
        <f t="shared" si="16"/>
        <v>-1632.2591196443009</v>
      </c>
      <c r="T44" s="60">
        <f t="shared" si="17"/>
        <v>-240.67821165180655</v>
      </c>
      <c r="U44" s="60">
        <f t="shared" si="18"/>
        <v>-207.33258659331906</v>
      </c>
      <c r="V44" s="60">
        <f t="shared" si="19"/>
        <v>-2519.9548383741103</v>
      </c>
      <c r="W44" s="60">
        <f t="shared" si="20"/>
        <v>4.6571019735469825</v>
      </c>
      <c r="X44" s="60">
        <f t="shared" si="21"/>
        <v>-72.87956472641525</v>
      </c>
      <c r="Y44" s="60">
        <f t="shared" si="22"/>
        <v>-14.504856837620366</v>
      </c>
      <c r="Z44" s="60">
        <f t="shared" si="23"/>
        <v>-3.8120781254013063</v>
      </c>
      <c r="AA44" s="60">
        <f t="shared" si="24"/>
        <v>-3.5370748196668416</v>
      </c>
      <c r="AB44" s="60">
        <f t="shared" si="25"/>
        <v>-31172.564633647886</v>
      </c>
    </row>
    <row r="45" spans="1:28" ht="12.75">
      <c r="A45" s="12" t="s">
        <v>53</v>
      </c>
      <c r="B45" s="1">
        <f>'DATOS MENSUALES'!F330</f>
        <v>7.501473</v>
      </c>
      <c r="C45" s="1">
        <f>'DATOS MENSUALES'!F331</f>
        <v>14.761531999999999</v>
      </c>
      <c r="D45" s="1">
        <f>'DATOS MENSUALES'!F332</f>
        <v>23.667720000000003</v>
      </c>
      <c r="E45" s="1">
        <f>'DATOS MENSUALES'!F333</f>
        <v>23.296028</v>
      </c>
      <c r="F45" s="1">
        <f>'DATOS MENSUALES'!F334</f>
        <v>24.91722</v>
      </c>
      <c r="G45" s="1">
        <f>'DATOS MENSUALES'!F335</f>
        <v>17.1626</v>
      </c>
      <c r="H45" s="1">
        <f>'DATOS MENSUALES'!F336</f>
        <v>32.904705</v>
      </c>
      <c r="I45" s="1">
        <f>'DATOS MENSUALES'!F337</f>
        <v>15.882245999999999</v>
      </c>
      <c r="J45" s="1">
        <f>'DATOS MENSUALES'!F338</f>
        <v>7.638296</v>
      </c>
      <c r="K45" s="1">
        <f>'DATOS MENSUALES'!F339</f>
        <v>5.53656</v>
      </c>
      <c r="L45" s="1">
        <f>'DATOS MENSUALES'!F340</f>
        <v>6.002157</v>
      </c>
      <c r="M45" s="1">
        <f>'DATOS MENSUALES'!F341</f>
        <v>7.38912</v>
      </c>
      <c r="N45" s="1">
        <f t="shared" si="12"/>
        <v>186.659657</v>
      </c>
      <c r="O45" s="10"/>
      <c r="P45" s="60">
        <f t="shared" si="13"/>
        <v>-100.0807669908601</v>
      </c>
      <c r="Q45" s="60">
        <f t="shared" si="14"/>
        <v>-16.01022515966014</v>
      </c>
      <c r="R45" s="60">
        <f t="shared" si="15"/>
        <v>1.7747047498147699</v>
      </c>
      <c r="S45" s="60">
        <f t="shared" si="16"/>
        <v>-3.521810276165536</v>
      </c>
      <c r="T45" s="60">
        <f t="shared" si="17"/>
        <v>0.2966004609236664</v>
      </c>
      <c r="U45" s="60">
        <f t="shared" si="18"/>
        <v>-560.8437357581395</v>
      </c>
      <c r="V45" s="60">
        <f t="shared" si="19"/>
        <v>933.9038992412957</v>
      </c>
      <c r="W45" s="60">
        <f t="shared" si="20"/>
        <v>-38.83936757926105</v>
      </c>
      <c r="X45" s="60">
        <f t="shared" si="21"/>
        <v>-141.19959029188337</v>
      </c>
      <c r="Y45" s="60">
        <f t="shared" si="22"/>
        <v>-39.432688972383225</v>
      </c>
      <c r="Z45" s="60">
        <f t="shared" si="23"/>
        <v>-2.090059111397405</v>
      </c>
      <c r="AA45" s="60">
        <f t="shared" si="24"/>
        <v>-0.19042761365974048</v>
      </c>
      <c r="AB45" s="60">
        <f t="shared" si="25"/>
        <v>-7001.339663631942</v>
      </c>
    </row>
    <row r="46" spans="1:28" ht="12.75">
      <c r="A46" s="12" t="s">
        <v>54</v>
      </c>
      <c r="B46" s="1">
        <f>'DATOS MENSUALES'!F342</f>
        <v>6.642425</v>
      </c>
      <c r="C46" s="1">
        <f>'DATOS MENSUALES'!F343</f>
        <v>17.168634</v>
      </c>
      <c r="D46" s="1">
        <f>'DATOS MENSUALES'!F344</f>
        <v>16.49855</v>
      </c>
      <c r="E46" s="1">
        <f>'DATOS MENSUALES'!F345</f>
        <v>28.389592</v>
      </c>
      <c r="F46" s="1">
        <f>'DATOS MENSUALES'!F346</f>
        <v>19.843274</v>
      </c>
      <c r="G46" s="1">
        <f>'DATOS MENSUALES'!F347</f>
        <v>50.464941</v>
      </c>
      <c r="H46" s="1">
        <f>'DATOS MENSUALES'!F348</f>
        <v>30.351168</v>
      </c>
      <c r="I46" s="1">
        <f>'DATOS MENSUALES'!F349</f>
        <v>29.27218</v>
      </c>
      <c r="J46" s="1">
        <f>'DATOS MENSUALES'!F350</f>
        <v>15.172799999999999</v>
      </c>
      <c r="K46" s="1">
        <f>'DATOS MENSUALES'!F351</f>
        <v>11.262012</v>
      </c>
      <c r="L46" s="1">
        <f>'DATOS MENSUALES'!F352</f>
        <v>9.200279</v>
      </c>
      <c r="M46" s="1">
        <f>'DATOS MENSUALES'!F353</f>
        <v>14.679564000000001</v>
      </c>
      <c r="N46" s="1">
        <f t="shared" si="12"/>
        <v>248.945419</v>
      </c>
      <c r="O46" s="10"/>
      <c r="P46" s="60">
        <f t="shared" si="13"/>
        <v>-166.54622420468817</v>
      </c>
      <c r="Q46" s="60">
        <f t="shared" si="14"/>
        <v>-0.0014535253225305758</v>
      </c>
      <c r="R46" s="60">
        <f t="shared" si="15"/>
        <v>-211.54410217091646</v>
      </c>
      <c r="S46" s="60">
        <f t="shared" si="16"/>
        <v>45.580486288891514</v>
      </c>
      <c r="T46" s="60">
        <f t="shared" si="17"/>
        <v>-85.59419546331692</v>
      </c>
      <c r="U46" s="60">
        <f t="shared" si="18"/>
        <v>15729.54391766651</v>
      </c>
      <c r="V46" s="60">
        <f t="shared" si="19"/>
        <v>376.53942027651175</v>
      </c>
      <c r="W46" s="60">
        <f t="shared" si="20"/>
        <v>1001.0157983002125</v>
      </c>
      <c r="X46" s="60">
        <f t="shared" si="21"/>
        <v>12.604137114934963</v>
      </c>
      <c r="Y46" s="60">
        <f t="shared" si="22"/>
        <v>12.51537071811985</v>
      </c>
      <c r="Z46" s="60">
        <f t="shared" si="23"/>
        <v>7.073096929006632</v>
      </c>
      <c r="AA46" s="60">
        <f t="shared" si="24"/>
        <v>302.80425993467975</v>
      </c>
      <c r="AB46" s="60">
        <f t="shared" si="25"/>
        <v>80371.17255673406</v>
      </c>
    </row>
    <row r="47" spans="1:28" ht="12.75">
      <c r="A47" s="12" t="s">
        <v>55</v>
      </c>
      <c r="B47" s="1">
        <f>'DATOS MENSUALES'!F354</f>
        <v>2.9296290000000003</v>
      </c>
      <c r="C47" s="1">
        <f>'DATOS MENSUALES'!F355</f>
        <v>6.124726</v>
      </c>
      <c r="D47" s="1">
        <f>'DATOS MENSUALES'!F356</f>
        <v>12.3615</v>
      </c>
      <c r="E47" s="1">
        <f>'DATOS MENSUALES'!F357</f>
        <v>46.054576</v>
      </c>
      <c r="F47" s="1">
        <f>'DATOS MENSUALES'!F358</f>
        <v>29.940846</v>
      </c>
      <c r="G47" s="1">
        <f>'DATOS MENSUALES'!F359</f>
        <v>20.784602</v>
      </c>
      <c r="H47" s="1">
        <f>'DATOS MENSUALES'!F360</f>
        <v>17.791333</v>
      </c>
      <c r="I47" s="1">
        <f>'DATOS MENSUALES'!F361</f>
        <v>24.035830999999998</v>
      </c>
      <c r="J47" s="1">
        <f>'DATOS MENSUALES'!F362</f>
        <v>11.563779</v>
      </c>
      <c r="K47" s="1">
        <f>'DATOS MENSUALES'!F363</f>
        <v>2.560816</v>
      </c>
      <c r="L47" s="1">
        <f>'DATOS MENSUALES'!F364</f>
        <v>1.126872</v>
      </c>
      <c r="M47" s="1">
        <f>'DATOS MENSUALES'!F365</f>
        <v>1.046078</v>
      </c>
      <c r="N47" s="1">
        <f t="shared" si="12"/>
        <v>176.320588</v>
      </c>
      <c r="O47" s="10"/>
      <c r="P47" s="60">
        <f t="shared" si="13"/>
        <v>-782.4220369683877</v>
      </c>
      <c r="Q47" s="60">
        <f t="shared" si="14"/>
        <v>-1388.8772888141275</v>
      </c>
      <c r="R47" s="60">
        <f t="shared" si="15"/>
        <v>-1028.9259099849114</v>
      </c>
      <c r="S47" s="60">
        <f t="shared" si="16"/>
        <v>9578.246770515267</v>
      </c>
      <c r="T47" s="60">
        <f t="shared" si="17"/>
        <v>184.27058951164213</v>
      </c>
      <c r="U47" s="60">
        <f t="shared" si="18"/>
        <v>-98.91278404262152</v>
      </c>
      <c r="V47" s="60">
        <f t="shared" si="19"/>
        <v>-152.16493673690226</v>
      </c>
      <c r="W47" s="60">
        <f t="shared" si="20"/>
        <v>108.32912957536796</v>
      </c>
      <c r="X47" s="60">
        <f t="shared" si="21"/>
        <v>-2.10600971632748</v>
      </c>
      <c r="Y47" s="60">
        <f t="shared" si="22"/>
        <v>-259.62700247410083</v>
      </c>
      <c r="Z47" s="60">
        <f t="shared" si="23"/>
        <v>-233.0443984613397</v>
      </c>
      <c r="AA47" s="60">
        <f t="shared" si="24"/>
        <v>-331.1387256534734</v>
      </c>
      <c r="AB47" s="60">
        <f t="shared" si="25"/>
        <v>-25593.092762814325</v>
      </c>
    </row>
    <row r="48" spans="1:28" ht="12.75">
      <c r="A48" s="12" t="s">
        <v>56</v>
      </c>
      <c r="B48" s="1">
        <f>'DATOS MENSUALES'!F366</f>
        <v>1.27904</v>
      </c>
      <c r="C48" s="1">
        <f>'DATOS MENSUALES'!F367</f>
        <v>4.406213</v>
      </c>
      <c r="D48" s="1">
        <f>'DATOS MENSUALES'!F368</f>
        <v>5.652672</v>
      </c>
      <c r="E48" s="1">
        <f>'DATOS MENSUALES'!F369</f>
        <v>15.532043999999999</v>
      </c>
      <c r="F48" s="1">
        <f>'DATOS MENSUALES'!F370</f>
        <v>17.017776</v>
      </c>
      <c r="G48" s="1">
        <f>'DATOS MENSUALES'!F371</f>
        <v>15.266539999999999</v>
      </c>
      <c r="H48" s="1">
        <f>'DATOS MENSUALES'!F372</f>
        <v>43.538445</v>
      </c>
      <c r="I48" s="1">
        <f>'DATOS MENSUALES'!F373</f>
        <v>42.54166</v>
      </c>
      <c r="J48" s="1">
        <f>'DATOS MENSUALES'!F374</f>
        <v>18.878769</v>
      </c>
      <c r="K48" s="1">
        <f>'DATOS MENSUALES'!F375</f>
        <v>13.044414</v>
      </c>
      <c r="L48" s="1">
        <f>'DATOS MENSUALES'!F376</f>
        <v>5.406264</v>
      </c>
      <c r="M48" s="1">
        <f>'DATOS MENSUALES'!F377</f>
        <v>2.8943200000000004</v>
      </c>
      <c r="N48" s="1">
        <f t="shared" si="12"/>
        <v>185.45815699999997</v>
      </c>
      <c r="O48" s="10"/>
      <c r="P48" s="60">
        <f t="shared" si="13"/>
        <v>-1282.689983154524</v>
      </c>
      <c r="Q48" s="60">
        <f t="shared" si="14"/>
        <v>-2134.579440878074</v>
      </c>
      <c r="R48" s="60">
        <f t="shared" si="15"/>
        <v>-4745.301514545869</v>
      </c>
      <c r="S48" s="60">
        <f t="shared" si="16"/>
        <v>-800.5813326636637</v>
      </c>
      <c r="T48" s="60">
        <f t="shared" si="17"/>
        <v>-378.33298398810746</v>
      </c>
      <c r="U48" s="60">
        <f t="shared" si="18"/>
        <v>-1043.444833137823</v>
      </c>
      <c r="V48" s="60">
        <f t="shared" si="19"/>
        <v>8500.129386943512</v>
      </c>
      <c r="W48" s="60">
        <f t="shared" si="20"/>
        <v>12605.194241321455</v>
      </c>
      <c r="X48" s="60">
        <f t="shared" si="21"/>
        <v>219.6044312575994</v>
      </c>
      <c r="Y48" s="60">
        <f t="shared" si="22"/>
        <v>69.13035935902067</v>
      </c>
      <c r="Z48" s="60">
        <f t="shared" si="23"/>
        <v>-6.585980067640625</v>
      </c>
      <c r="AA48" s="60">
        <f t="shared" si="24"/>
        <v>-130.33314839526614</v>
      </c>
      <c r="AB48" s="60">
        <f t="shared" si="25"/>
        <v>-8405.089813844626</v>
      </c>
    </row>
    <row r="49" spans="1:28" ht="12.75">
      <c r="A49" s="12" t="s">
        <v>57</v>
      </c>
      <c r="B49" s="1">
        <f>'DATOS MENSUALES'!F378</f>
        <v>3.231822</v>
      </c>
      <c r="C49" s="1">
        <f>'DATOS MENSUALES'!F379</f>
        <v>6.371326</v>
      </c>
      <c r="D49" s="1">
        <f>'DATOS MENSUALES'!F380</f>
        <v>11.187364</v>
      </c>
      <c r="E49" s="1">
        <f>'DATOS MENSUALES'!F381</f>
        <v>12.20807</v>
      </c>
      <c r="F49" s="1">
        <f>'DATOS MENSUALES'!F382</f>
        <v>32.329716000000005</v>
      </c>
      <c r="G49" s="1">
        <f>'DATOS MENSUALES'!F383</f>
        <v>29.719838</v>
      </c>
      <c r="H49" s="1">
        <f>'DATOS MENSUALES'!F384</f>
        <v>37.3099</v>
      </c>
      <c r="I49" s="1">
        <f>'DATOS MENSUALES'!F385</f>
        <v>22.602420000000002</v>
      </c>
      <c r="J49" s="1">
        <f>'DATOS MENSUALES'!F386</f>
        <v>10.596534</v>
      </c>
      <c r="K49" s="1">
        <f>'DATOS MENSUALES'!F387</f>
        <v>2.513502</v>
      </c>
      <c r="L49" s="1">
        <f>'DATOS MENSUALES'!F388</f>
        <v>1.162252</v>
      </c>
      <c r="M49" s="1">
        <f>'DATOS MENSUALES'!F389</f>
        <v>1.821636</v>
      </c>
      <c r="N49" s="1">
        <f t="shared" si="12"/>
        <v>171.05437999999998</v>
      </c>
      <c r="O49" s="10"/>
      <c r="P49" s="60">
        <f t="shared" si="13"/>
        <v>-707.9409564382355</v>
      </c>
      <c r="Q49" s="60">
        <f t="shared" si="14"/>
        <v>-1298.8053953524998</v>
      </c>
      <c r="R49" s="60">
        <f t="shared" si="15"/>
        <v>-1431.2984732322632</v>
      </c>
      <c r="S49" s="60">
        <f t="shared" si="16"/>
        <v>-2004.8562355230258</v>
      </c>
      <c r="T49" s="60">
        <f t="shared" si="17"/>
        <v>527.3947863619212</v>
      </c>
      <c r="U49" s="60">
        <f t="shared" si="18"/>
        <v>80.09252303000386</v>
      </c>
      <c r="V49" s="60">
        <f t="shared" si="19"/>
        <v>2851.106535674782</v>
      </c>
      <c r="W49" s="60">
        <f t="shared" si="20"/>
        <v>37.04675505858984</v>
      </c>
      <c r="X49" s="60">
        <f t="shared" si="21"/>
        <v>-11.376120655085556</v>
      </c>
      <c r="Y49" s="60">
        <f t="shared" si="22"/>
        <v>-265.4466209147977</v>
      </c>
      <c r="Z49" s="60">
        <f t="shared" si="23"/>
        <v>-229.04796794486248</v>
      </c>
      <c r="AA49" s="60">
        <f t="shared" si="24"/>
        <v>-231.7928933510392</v>
      </c>
      <c r="AB49" s="60">
        <f t="shared" si="25"/>
        <v>-41911.4085823838</v>
      </c>
    </row>
    <row r="50" spans="1:28" ht="12.75">
      <c r="A50" s="12" t="s">
        <v>58</v>
      </c>
      <c r="B50" s="1">
        <f>'DATOS MENSUALES'!F390</f>
        <v>8.548349</v>
      </c>
      <c r="C50" s="1">
        <f>'DATOS MENSUALES'!F391</f>
        <v>17.143362</v>
      </c>
      <c r="D50" s="1">
        <f>'DATOS MENSUALES'!F392</f>
        <v>22.786148</v>
      </c>
      <c r="E50" s="1">
        <f>'DATOS MENSUALES'!F393</f>
        <v>22.44165</v>
      </c>
      <c r="F50" s="1">
        <f>'DATOS MENSUALES'!F394</f>
        <v>24.79542</v>
      </c>
      <c r="G50" s="1">
        <f>'DATOS MENSUALES'!F395</f>
        <v>28.672638</v>
      </c>
      <c r="H50" s="1">
        <f>'DATOS MENSUALES'!F396</f>
        <v>23.743789999999997</v>
      </c>
      <c r="I50" s="1">
        <f>'DATOS MENSUALES'!F397</f>
        <v>40.32223</v>
      </c>
      <c r="J50" s="1">
        <f>'DATOS MENSUALES'!F398</f>
        <v>17.365023</v>
      </c>
      <c r="K50" s="1">
        <f>'DATOS MENSUALES'!F399</f>
        <v>7.263346</v>
      </c>
      <c r="L50" s="1">
        <f>'DATOS MENSUALES'!F400</f>
        <v>2.28984</v>
      </c>
      <c r="M50" s="1">
        <f>'DATOS MENSUALES'!F401</f>
        <v>2.17987</v>
      </c>
      <c r="N50" s="1">
        <f t="shared" si="12"/>
        <v>217.55166599999998</v>
      </c>
      <c r="O50" s="10"/>
      <c r="P50" s="60">
        <f t="shared" si="13"/>
        <v>-46.49918329511504</v>
      </c>
      <c r="Q50" s="60">
        <f t="shared" si="14"/>
        <v>-0.002659549325441832</v>
      </c>
      <c r="R50" s="60">
        <f t="shared" si="15"/>
        <v>0.03565784798597673</v>
      </c>
      <c r="S50" s="60">
        <f t="shared" si="16"/>
        <v>-13.410360229088733</v>
      </c>
      <c r="T50" s="60">
        <f t="shared" si="17"/>
        <v>0.16196303527083358</v>
      </c>
      <c r="U50" s="60">
        <f t="shared" si="18"/>
        <v>34.75224985382738</v>
      </c>
      <c r="V50" s="60">
        <f t="shared" si="19"/>
        <v>0.2311636000902754</v>
      </c>
      <c r="W50" s="60">
        <f t="shared" si="20"/>
        <v>9331.874339948119</v>
      </c>
      <c r="X50" s="60">
        <f t="shared" si="21"/>
        <v>92.31136028044536</v>
      </c>
      <c r="Y50" s="60">
        <f t="shared" si="22"/>
        <v>-4.715606813824622</v>
      </c>
      <c r="Z50" s="60">
        <f t="shared" si="23"/>
        <v>-124.31667282179811</v>
      </c>
      <c r="AA50" s="60">
        <f t="shared" si="24"/>
        <v>-193.55901032611794</v>
      </c>
      <c r="AB50" s="60">
        <f t="shared" si="25"/>
        <v>1626.9926181939877</v>
      </c>
    </row>
    <row r="51" spans="1:28" ht="12.75">
      <c r="A51" s="12" t="s">
        <v>59</v>
      </c>
      <c r="B51" s="1">
        <f>'DATOS MENSUALES'!F402</f>
        <v>10.090872</v>
      </c>
      <c r="C51" s="1">
        <f>'DATOS MENSUALES'!F403</f>
        <v>6.290495999999999</v>
      </c>
      <c r="D51" s="1">
        <f>'DATOS MENSUALES'!F404</f>
        <v>6.212484</v>
      </c>
      <c r="E51" s="1">
        <f>'DATOS MENSUALES'!F405</f>
        <v>39.26529</v>
      </c>
      <c r="F51" s="1">
        <f>'DATOS MENSUALES'!F406</f>
        <v>31.755847000000003</v>
      </c>
      <c r="G51" s="1">
        <f>'DATOS MENSUALES'!F407</f>
        <v>38.27831</v>
      </c>
      <c r="H51" s="1">
        <f>'DATOS MENSUALES'!F408</f>
        <v>25.811485</v>
      </c>
      <c r="I51" s="1">
        <f>'DATOS MENSUALES'!F409</f>
        <v>15.58746</v>
      </c>
      <c r="J51" s="1">
        <f>'DATOS MENSUALES'!F410</f>
        <v>13.383248</v>
      </c>
      <c r="K51" s="1">
        <f>'DATOS MENSUALES'!F411</f>
        <v>10.16784</v>
      </c>
      <c r="L51" s="1">
        <f>'DATOS MENSUALES'!F412</f>
        <v>1.784524</v>
      </c>
      <c r="M51" s="1">
        <f>'DATOS MENSUALES'!F413</f>
        <v>2.385297</v>
      </c>
      <c r="N51" s="1">
        <f t="shared" si="12"/>
        <v>201.01315300000005</v>
      </c>
      <c r="O51" s="10"/>
      <c r="P51" s="60">
        <f t="shared" si="13"/>
        <v>-8.658556500819724</v>
      </c>
      <c r="Q51" s="60">
        <f t="shared" si="14"/>
        <v>-1327.885994169418</v>
      </c>
      <c r="R51" s="60">
        <f t="shared" si="15"/>
        <v>-4286.676441081067</v>
      </c>
      <c r="S51" s="60">
        <f t="shared" si="16"/>
        <v>3015.830942931206</v>
      </c>
      <c r="T51" s="60">
        <f t="shared" si="17"/>
        <v>422.8074750981639</v>
      </c>
      <c r="U51" s="60">
        <f t="shared" si="18"/>
        <v>2131.250956826083</v>
      </c>
      <c r="V51" s="60">
        <f t="shared" si="19"/>
        <v>19.279424975961636</v>
      </c>
      <c r="W51" s="60">
        <f t="shared" si="20"/>
        <v>-49.89029515024695</v>
      </c>
      <c r="X51" s="60">
        <f t="shared" si="21"/>
        <v>0.1554339988336018</v>
      </c>
      <c r="Y51" s="60">
        <f t="shared" si="22"/>
        <v>1.8498745975627608</v>
      </c>
      <c r="Z51" s="60">
        <f t="shared" si="23"/>
        <v>-166.0293295467721</v>
      </c>
      <c r="AA51" s="60">
        <f t="shared" si="24"/>
        <v>-173.66113486332753</v>
      </c>
      <c r="AB51" s="60">
        <f t="shared" si="25"/>
        <v>-109.0123151686826</v>
      </c>
    </row>
    <row r="52" spans="1:28" ht="12.75">
      <c r="A52" s="12" t="s">
        <v>60</v>
      </c>
      <c r="B52" s="1">
        <f>'DATOS MENSUALES'!F414</f>
        <v>2.432346</v>
      </c>
      <c r="C52" s="1">
        <f>'DATOS MENSUALES'!F415</f>
        <v>13.563585</v>
      </c>
      <c r="D52" s="1">
        <f>'DATOS MENSUALES'!F416</f>
        <v>6.441984</v>
      </c>
      <c r="E52" s="1">
        <f>'DATOS MENSUALES'!F417</f>
        <v>20.266334999999998</v>
      </c>
      <c r="F52" s="1">
        <f>'DATOS MENSUALES'!F418</f>
        <v>22.424864</v>
      </c>
      <c r="G52" s="1">
        <f>'DATOS MENSUALES'!F419</f>
        <v>31.948594</v>
      </c>
      <c r="H52" s="1">
        <f>'DATOS MENSUALES'!F420</f>
        <v>20.203818</v>
      </c>
      <c r="I52" s="1">
        <f>'DATOS MENSUALES'!F421</f>
        <v>14.075996</v>
      </c>
      <c r="J52" s="1">
        <f>'DATOS MENSUALES'!F422</f>
        <v>11.245534</v>
      </c>
      <c r="K52" s="1">
        <f>'DATOS MENSUALES'!F423</f>
        <v>4.432653999999999</v>
      </c>
      <c r="L52" s="1">
        <f>'DATOS MENSUALES'!F424</f>
        <v>0.7855650000000001</v>
      </c>
      <c r="M52" s="1">
        <f>'DATOS MENSUALES'!F425</f>
        <v>2.823894</v>
      </c>
      <c r="N52" s="1">
        <f t="shared" si="12"/>
        <v>150.64516899999998</v>
      </c>
      <c r="O52" s="10"/>
      <c r="P52" s="60">
        <f t="shared" si="13"/>
        <v>-916.054562553578</v>
      </c>
      <c r="Q52" s="60">
        <f t="shared" si="14"/>
        <v>-51.40937339712683</v>
      </c>
      <c r="R52" s="60">
        <f t="shared" si="15"/>
        <v>-4107.546716827696</v>
      </c>
      <c r="S52" s="60">
        <f t="shared" si="16"/>
        <v>-94.26686670988191</v>
      </c>
      <c r="T52" s="60">
        <f t="shared" si="17"/>
        <v>-6.08300092092822</v>
      </c>
      <c r="U52" s="60">
        <f t="shared" si="18"/>
        <v>279.63463974098266</v>
      </c>
      <c r="V52" s="60">
        <f t="shared" si="19"/>
        <v>-25.05724749714586</v>
      </c>
      <c r="W52" s="60">
        <f t="shared" si="20"/>
        <v>-140.02467569214411</v>
      </c>
      <c r="X52" s="60">
        <f t="shared" si="21"/>
        <v>-4.096342351355872</v>
      </c>
      <c r="Y52" s="60">
        <f t="shared" si="22"/>
        <v>-91.5882550732549</v>
      </c>
      <c r="Z52" s="60">
        <f t="shared" si="23"/>
        <v>-274.0103816614282</v>
      </c>
      <c r="AA52" s="60">
        <f t="shared" si="24"/>
        <v>-135.84007675234474</v>
      </c>
      <c r="AB52" s="60">
        <f t="shared" si="25"/>
        <v>-167694.53032308316</v>
      </c>
    </row>
    <row r="53" spans="1:28" ht="12.75">
      <c r="A53" s="12" t="s">
        <v>61</v>
      </c>
      <c r="B53" s="1">
        <f>'DATOS MENSUALES'!F426</f>
        <v>14.353689</v>
      </c>
      <c r="C53" s="1">
        <f>'DATOS MENSUALES'!F427</f>
        <v>17.976944</v>
      </c>
      <c r="D53" s="1">
        <f>'DATOS MENSUALES'!F428</f>
        <v>15.324064</v>
      </c>
      <c r="E53" s="1">
        <f>'DATOS MENSUALES'!F429</f>
        <v>6.439942</v>
      </c>
      <c r="F53" s="1">
        <f>'DATOS MENSUALES'!F430</f>
        <v>18.583838</v>
      </c>
      <c r="G53" s="1">
        <f>'DATOS MENSUALES'!F431</f>
        <v>22.106808</v>
      </c>
      <c r="H53" s="1">
        <f>'DATOS MENSUALES'!F432</f>
        <v>18.433898999999997</v>
      </c>
      <c r="I53" s="1">
        <f>'DATOS MENSUALES'!F433</f>
        <v>10.43103</v>
      </c>
      <c r="J53" s="1">
        <f>'DATOS MENSUALES'!F434</f>
        <v>4.414631</v>
      </c>
      <c r="K53" s="1">
        <f>'DATOS MENSUALES'!F435</f>
        <v>4.172893999999999</v>
      </c>
      <c r="L53" s="1">
        <f>'DATOS MENSUALES'!F436</f>
        <v>1.166438</v>
      </c>
      <c r="M53" s="1">
        <f>'DATOS MENSUALES'!F437</f>
        <v>2.785392</v>
      </c>
      <c r="N53" s="1">
        <f t="shared" si="12"/>
        <v>136.18956899999998</v>
      </c>
      <c r="O53" s="10"/>
      <c r="P53" s="60">
        <f t="shared" si="13"/>
        <v>10.784748059163556</v>
      </c>
      <c r="Q53" s="60">
        <f t="shared" si="14"/>
        <v>0.33575052611221173</v>
      </c>
      <c r="R53" s="60">
        <f t="shared" si="15"/>
        <v>-362.9157674403673</v>
      </c>
      <c r="S53" s="60">
        <f t="shared" si="16"/>
        <v>-6206.707211504168</v>
      </c>
      <c r="T53" s="60">
        <f t="shared" si="17"/>
        <v>-181.94568335339693</v>
      </c>
      <c r="U53" s="60">
        <f t="shared" si="18"/>
        <v>-36.01874135237741</v>
      </c>
      <c r="V53" s="60">
        <f t="shared" si="19"/>
        <v>-103.56919017950656</v>
      </c>
      <c r="W53" s="60">
        <f t="shared" si="20"/>
        <v>-690.2833057169721</v>
      </c>
      <c r="X53" s="60">
        <f t="shared" si="21"/>
        <v>-599.2791478381009</v>
      </c>
      <c r="Y53" s="60">
        <f t="shared" si="22"/>
        <v>-108.3520965035342</v>
      </c>
      <c r="Z53" s="60">
        <f t="shared" si="23"/>
        <v>-228.57817378483654</v>
      </c>
      <c r="AA53" s="60">
        <f t="shared" si="24"/>
        <v>-138.91526639378472</v>
      </c>
      <c r="AB53" s="60">
        <f t="shared" si="25"/>
        <v>-337162.54731882847</v>
      </c>
    </row>
    <row r="54" spans="1:28" ht="12.75">
      <c r="A54" s="12" t="s">
        <v>62</v>
      </c>
      <c r="B54" s="1">
        <f>'DATOS MENSUALES'!F438</f>
        <v>9.713716</v>
      </c>
      <c r="C54" s="1">
        <f>'DATOS MENSUALES'!F439</f>
        <v>28.021554000000002</v>
      </c>
      <c r="D54" s="1">
        <f>'DATOS MENSUALES'!F440</f>
        <v>39.029396</v>
      </c>
      <c r="E54" s="1">
        <f>'DATOS MENSUALES'!F441</f>
        <v>31.816741</v>
      </c>
      <c r="F54" s="1">
        <f>'DATOS MENSUALES'!F442</f>
        <v>66.007312</v>
      </c>
      <c r="G54" s="1">
        <f>'DATOS MENSUALES'!F443</f>
        <v>30.86112</v>
      </c>
      <c r="H54" s="1">
        <f>'DATOS MENSUALES'!F444</f>
        <v>16.566648</v>
      </c>
      <c r="I54" s="1">
        <f>'DATOS MENSUALES'!F445</f>
        <v>11.790946</v>
      </c>
      <c r="J54" s="1">
        <f>'DATOS MENSUALES'!F446</f>
        <v>18.499296</v>
      </c>
      <c r="K54" s="1">
        <f>'DATOS MENSUALES'!F447</f>
        <v>6.183423</v>
      </c>
      <c r="L54" s="1">
        <f>'DATOS MENSUALES'!F448</f>
        <v>2.634606</v>
      </c>
      <c r="M54" s="1">
        <f>'DATOS MENSUALES'!F449</f>
        <v>1.710912</v>
      </c>
      <c r="N54" s="1">
        <f t="shared" si="12"/>
        <v>262.83567000000005</v>
      </c>
      <c r="O54" s="10"/>
      <c r="P54" s="60">
        <f t="shared" si="13"/>
        <v>-14.35945197584106</v>
      </c>
      <c r="Q54" s="60">
        <f t="shared" si="14"/>
        <v>1238.7097694676263</v>
      </c>
      <c r="R54" s="60">
        <f t="shared" si="15"/>
        <v>4551.510393387842</v>
      </c>
      <c r="S54" s="60">
        <f t="shared" si="16"/>
        <v>342.8928904692428</v>
      </c>
      <c r="T54" s="60">
        <f t="shared" si="17"/>
        <v>72809.40031700316</v>
      </c>
      <c r="U54" s="60">
        <f t="shared" si="18"/>
        <v>162.04012931952096</v>
      </c>
      <c r="V54" s="60">
        <f t="shared" si="19"/>
        <v>-282.74190465789485</v>
      </c>
      <c r="W54" s="60">
        <f t="shared" si="20"/>
        <v>-418.1480733016383</v>
      </c>
      <c r="X54" s="60">
        <f t="shared" si="21"/>
        <v>180.7183677136772</v>
      </c>
      <c r="Y54" s="60">
        <f t="shared" si="22"/>
        <v>-20.952528439548463</v>
      </c>
      <c r="Z54" s="60">
        <f t="shared" si="23"/>
        <v>-100.2922630282035</v>
      </c>
      <c r="AA54" s="60">
        <f t="shared" si="24"/>
        <v>-244.55437413434564</v>
      </c>
      <c r="AB54" s="60">
        <f t="shared" si="25"/>
        <v>185636.65637864365</v>
      </c>
    </row>
    <row r="55" spans="1:28" ht="12.75">
      <c r="A55" s="12" t="s">
        <v>63</v>
      </c>
      <c r="B55" s="1">
        <f>'DATOS MENSUALES'!F450</f>
        <v>7.4714100000000006</v>
      </c>
      <c r="C55" s="1">
        <f>'DATOS MENSUALES'!F451</f>
        <v>3.602096</v>
      </c>
      <c r="D55" s="1">
        <f>'DATOS MENSUALES'!F452</f>
        <v>42.647184</v>
      </c>
      <c r="E55" s="1">
        <f>'DATOS MENSUALES'!F453</f>
        <v>35.58312</v>
      </c>
      <c r="F55" s="1">
        <f>'DATOS MENSUALES'!F454</f>
        <v>66.065841</v>
      </c>
      <c r="G55" s="1">
        <f>'DATOS MENSUALES'!F455</f>
        <v>41.068956</v>
      </c>
      <c r="H55" s="1">
        <f>'DATOS MENSUALES'!F456</f>
        <v>16.6167</v>
      </c>
      <c r="I55" s="1">
        <f>'DATOS MENSUALES'!F457</f>
        <v>22.57257</v>
      </c>
      <c r="J55" s="1">
        <f>'DATOS MENSUALES'!F458</f>
        <v>7.4537189999999995</v>
      </c>
      <c r="K55" s="1">
        <f>'DATOS MENSUALES'!F459</f>
        <v>1.642576</v>
      </c>
      <c r="L55" s="1">
        <f>'DATOS MENSUALES'!F460</f>
        <v>0.34876799999999997</v>
      </c>
      <c r="M55" s="1">
        <f>'DATOS MENSUALES'!F461</f>
        <v>0.363155</v>
      </c>
      <c r="N55" s="1">
        <f t="shared" si="12"/>
        <v>245.43609500000002</v>
      </c>
      <c r="O55" s="10"/>
      <c r="P55" s="60">
        <f t="shared" si="13"/>
        <v>-102.03749172685156</v>
      </c>
      <c r="Q55" s="60">
        <f t="shared" si="14"/>
        <v>-2560.00404177895</v>
      </c>
      <c r="R55" s="60">
        <f t="shared" si="15"/>
        <v>8230.392150640519</v>
      </c>
      <c r="S55" s="60">
        <f t="shared" si="16"/>
        <v>1247.7305370534446</v>
      </c>
      <c r="T55" s="60">
        <f t="shared" si="17"/>
        <v>73115.99121073546</v>
      </c>
      <c r="U55" s="60">
        <f t="shared" si="18"/>
        <v>3840.1304327082294</v>
      </c>
      <c r="V55" s="60">
        <f t="shared" si="19"/>
        <v>-276.3226188485356</v>
      </c>
      <c r="W55" s="60">
        <f t="shared" si="20"/>
        <v>36.06046542365227</v>
      </c>
      <c r="X55" s="60">
        <f t="shared" si="21"/>
        <v>-156.75294866524627</v>
      </c>
      <c r="Y55" s="60">
        <f t="shared" si="22"/>
        <v>-388.64793092305314</v>
      </c>
      <c r="Z55" s="60">
        <f t="shared" si="23"/>
        <v>-333.09276266005907</v>
      </c>
      <c r="AA55" s="60">
        <f t="shared" si="24"/>
        <v>-439.1988180091294</v>
      </c>
      <c r="AB55" s="60">
        <f t="shared" si="25"/>
        <v>62315.34995286112</v>
      </c>
    </row>
    <row r="56" spans="1:28" ht="12.75">
      <c r="A56" s="12" t="s">
        <v>64</v>
      </c>
      <c r="B56" s="1">
        <f>'DATOS MENSUALES'!F462</f>
        <v>0.6431</v>
      </c>
      <c r="C56" s="1">
        <f>'DATOS MENSUALES'!F463</f>
        <v>2.332125</v>
      </c>
      <c r="D56" s="1">
        <f>'DATOS MENSUALES'!F464</f>
        <v>84.747246</v>
      </c>
      <c r="E56" s="1">
        <f>'DATOS MENSUALES'!F465</f>
        <v>74.36761200000001</v>
      </c>
      <c r="F56" s="1">
        <f>'DATOS MENSUALES'!F466</f>
        <v>101.09574599999999</v>
      </c>
      <c r="G56" s="1">
        <f>'DATOS MENSUALES'!F467</f>
        <v>57.164445</v>
      </c>
      <c r="H56" s="1">
        <f>'DATOS MENSUALES'!F468</f>
        <v>49.60291</v>
      </c>
      <c r="I56" s="1">
        <f>'DATOS MENSUALES'!F469</f>
        <v>16.099947</v>
      </c>
      <c r="J56" s="1">
        <f>'DATOS MENSUALES'!F470</f>
        <v>19.78032</v>
      </c>
      <c r="K56" s="1">
        <f>'DATOS MENSUALES'!F471</f>
        <v>6.472189</v>
      </c>
      <c r="L56" s="1">
        <f>'DATOS MENSUALES'!F472</f>
        <v>3.59252</v>
      </c>
      <c r="M56" s="1">
        <f>'DATOS MENSUALES'!F473</f>
        <v>3.2814249999999996</v>
      </c>
      <c r="N56" s="1">
        <f t="shared" si="12"/>
        <v>419.17958500000003</v>
      </c>
      <c r="O56" s="10"/>
      <c r="P56" s="60">
        <f t="shared" si="13"/>
        <v>-1521.3555629477894</v>
      </c>
      <c r="Q56" s="60">
        <f t="shared" si="14"/>
        <v>-3341.2187360652374</v>
      </c>
      <c r="R56" s="60">
        <f t="shared" si="15"/>
        <v>241690.755975445</v>
      </c>
      <c r="S56" s="60">
        <f t="shared" si="16"/>
        <v>121656.33191467673</v>
      </c>
      <c r="T56" s="60">
        <f t="shared" si="17"/>
        <v>453789.01420155703</v>
      </c>
      <c r="U56" s="60">
        <f t="shared" si="18"/>
        <v>32021.521727330677</v>
      </c>
      <c r="V56" s="60">
        <f t="shared" si="19"/>
        <v>18552.472831536812</v>
      </c>
      <c r="W56" s="60">
        <f t="shared" si="20"/>
        <v>-31.820301185193042</v>
      </c>
      <c r="X56" s="60">
        <f t="shared" si="21"/>
        <v>333.4961437640413</v>
      </c>
      <c r="Y56" s="60">
        <f t="shared" si="22"/>
        <v>-15.034067315900673</v>
      </c>
      <c r="Z56" s="60">
        <f t="shared" si="23"/>
        <v>-50.169604438468475</v>
      </c>
      <c r="AA56" s="60">
        <f t="shared" si="24"/>
        <v>-102.70151072343133</v>
      </c>
      <c r="AB56" s="60">
        <f t="shared" si="25"/>
        <v>9716693.46115439</v>
      </c>
    </row>
    <row r="57" spans="1:28" ht="12.75">
      <c r="A57" s="12" t="s">
        <v>65</v>
      </c>
      <c r="B57" s="1">
        <f>'DATOS MENSUALES'!F474</f>
        <v>9.29884</v>
      </c>
      <c r="C57" s="1">
        <f>'DATOS MENSUALES'!F475</f>
        <v>18.21078</v>
      </c>
      <c r="D57" s="1">
        <f>'DATOS MENSUALES'!F476</f>
        <v>36.68328</v>
      </c>
      <c r="E57" s="1">
        <f>'DATOS MENSUALES'!F477</f>
        <v>44.77599</v>
      </c>
      <c r="F57" s="1">
        <f>'DATOS MENSUALES'!F478</f>
        <v>29.817140000000002</v>
      </c>
      <c r="G57" s="1">
        <f>'DATOS MENSUALES'!F479</f>
        <v>25.710477</v>
      </c>
      <c r="H57" s="1">
        <f>'DATOS MENSUALES'!F480</f>
        <v>21.850614</v>
      </c>
      <c r="I57" s="1">
        <f>'DATOS MENSUALES'!F481</f>
        <v>26.43543</v>
      </c>
      <c r="J57" s="1">
        <f>'DATOS MENSUALES'!F482</f>
        <v>9.50058</v>
      </c>
      <c r="K57" s="1">
        <f>'DATOS MENSUALES'!F483</f>
        <v>3.6385799999999997</v>
      </c>
      <c r="L57" s="1">
        <f>'DATOS MENSUALES'!F484</f>
        <v>2.267496</v>
      </c>
      <c r="M57" s="1">
        <f>'DATOS MENSUALES'!F485</f>
        <v>2.051816</v>
      </c>
      <c r="N57" s="1">
        <f t="shared" si="12"/>
        <v>230.241023</v>
      </c>
      <c r="O57" s="10"/>
      <c r="P57" s="60">
        <f t="shared" si="13"/>
        <v>-23.038942820099027</v>
      </c>
      <c r="Q57" s="60">
        <f t="shared" si="14"/>
        <v>0.8014265499837073</v>
      </c>
      <c r="R57" s="60">
        <f t="shared" si="15"/>
        <v>2879.2118943287437</v>
      </c>
      <c r="S57" s="60">
        <f t="shared" si="16"/>
        <v>7950.327508076996</v>
      </c>
      <c r="T57" s="60">
        <f t="shared" si="17"/>
        <v>172.51239279459335</v>
      </c>
      <c r="U57" s="60">
        <f t="shared" si="18"/>
        <v>0.0273168243967521</v>
      </c>
      <c r="V57" s="60">
        <f t="shared" si="19"/>
        <v>-2.09445932576697</v>
      </c>
      <c r="W57" s="60">
        <f t="shared" si="20"/>
        <v>368.08306033321406</v>
      </c>
      <c r="X57" s="60">
        <f t="shared" si="21"/>
        <v>-37.42724081736813</v>
      </c>
      <c r="Y57" s="60">
        <f t="shared" si="22"/>
        <v>-149.0191844707179</v>
      </c>
      <c r="Z57" s="60">
        <f t="shared" si="23"/>
        <v>-125.99384623813903</v>
      </c>
      <c r="AA57" s="60">
        <f t="shared" si="24"/>
        <v>-206.7002170172368</v>
      </c>
      <c r="AB57" s="60">
        <f t="shared" si="25"/>
        <v>14617.766742001153</v>
      </c>
    </row>
    <row r="58" spans="1:28" ht="12.75">
      <c r="A58" s="12" t="s">
        <v>66</v>
      </c>
      <c r="B58" s="1">
        <f>'DATOS MENSUALES'!F486</f>
        <v>2.843696</v>
      </c>
      <c r="C58" s="1">
        <f>'DATOS MENSUALES'!F487</f>
        <v>5.412089999999999</v>
      </c>
      <c r="D58" s="1">
        <f>'DATOS MENSUALES'!F488</f>
        <v>10.004649</v>
      </c>
      <c r="E58" s="1">
        <f>'DATOS MENSUALES'!F489</f>
        <v>10.719186</v>
      </c>
      <c r="F58" s="1">
        <f>'DATOS MENSUALES'!F490</f>
        <v>7.645025</v>
      </c>
      <c r="G58" s="1">
        <f>'DATOS MENSUALES'!F491</f>
        <v>21.535331999999997</v>
      </c>
      <c r="H58" s="1">
        <f>'DATOS MENSUALES'!F492</f>
        <v>22.343946</v>
      </c>
      <c r="I58" s="1">
        <f>'DATOS MENSUALES'!F493</f>
        <v>12.894839999999999</v>
      </c>
      <c r="J58" s="1">
        <f>'DATOS MENSUALES'!F494</f>
        <v>7.72317</v>
      </c>
      <c r="K58" s="1">
        <f>'DATOS MENSUALES'!F495</f>
        <v>5.074718000000001</v>
      </c>
      <c r="L58" s="1">
        <f>'DATOS MENSUALES'!F496</f>
        <v>4.89753</v>
      </c>
      <c r="M58" s="1">
        <f>'DATOS MENSUALES'!F497</f>
        <v>5.049576</v>
      </c>
      <c r="N58" s="1">
        <f t="shared" si="12"/>
        <v>116.143758</v>
      </c>
      <c r="O58" s="10"/>
      <c r="P58" s="60">
        <f t="shared" si="13"/>
        <v>-804.5166160577801</v>
      </c>
      <c r="Q58" s="60">
        <f t="shared" si="14"/>
        <v>-1672.3704464425055</v>
      </c>
      <c r="R58" s="60">
        <f t="shared" si="15"/>
        <v>-1930.876741990138</v>
      </c>
      <c r="S58" s="60">
        <f t="shared" si="16"/>
        <v>-2802.1974790161457</v>
      </c>
      <c r="T58" s="60">
        <f t="shared" si="17"/>
        <v>-4578.679041166512</v>
      </c>
      <c r="U58" s="60">
        <f t="shared" si="18"/>
        <v>-58.13943720313177</v>
      </c>
      <c r="V58" s="60">
        <f t="shared" si="19"/>
        <v>-0.48580998415611415</v>
      </c>
      <c r="W58" s="60">
        <f t="shared" si="20"/>
        <v>-258.95661536641836</v>
      </c>
      <c r="X58" s="60">
        <f t="shared" si="21"/>
        <v>-134.40723522599407</v>
      </c>
      <c r="Y58" s="60">
        <f t="shared" si="22"/>
        <v>-57.7608334716263</v>
      </c>
      <c r="Z58" s="60">
        <f t="shared" si="23"/>
        <v>-13.535422109399034</v>
      </c>
      <c r="AA58" s="60">
        <f t="shared" si="24"/>
        <v>-24.765961161813184</v>
      </c>
      <c r="AB58" s="60">
        <f t="shared" si="25"/>
        <v>-720441.9839066411</v>
      </c>
    </row>
    <row r="59" spans="1:28" ht="12.75">
      <c r="A59" s="12" t="s">
        <v>67</v>
      </c>
      <c r="B59" s="1">
        <f>'DATOS MENSUALES'!F498</f>
        <v>11.951880000000001</v>
      </c>
      <c r="C59" s="1">
        <f>'DATOS MENSUALES'!F499</f>
        <v>7.01056</v>
      </c>
      <c r="D59" s="1">
        <f>'DATOS MENSUALES'!F500</f>
        <v>35.593649</v>
      </c>
      <c r="E59" s="1">
        <f>'DATOS MENSUALES'!F501</f>
        <v>63.714743999999996</v>
      </c>
      <c r="F59" s="1">
        <f>'DATOS MENSUALES'!F502</f>
        <v>19.285812</v>
      </c>
      <c r="G59" s="1">
        <f>'DATOS MENSUALES'!F503</f>
        <v>23.246552</v>
      </c>
      <c r="H59" s="1">
        <f>'DATOS MENSUALES'!F504</f>
        <v>13.155926000000001</v>
      </c>
      <c r="I59" s="1">
        <f>'DATOS MENSUALES'!F505</f>
        <v>8.877600000000001</v>
      </c>
      <c r="J59" s="1">
        <f>'DATOS MENSUALES'!F506</f>
        <v>12.05685</v>
      </c>
      <c r="K59" s="1">
        <f>'DATOS MENSUALES'!F507</f>
        <v>9.420955</v>
      </c>
      <c r="L59" s="1">
        <f>'DATOS MENSUALES'!F508</f>
        <v>6.754185</v>
      </c>
      <c r="M59" s="1">
        <f>'DATOS MENSUALES'!F509</f>
        <v>5.433552</v>
      </c>
      <c r="N59" s="1">
        <f t="shared" si="12"/>
        <v>216.502265</v>
      </c>
      <c r="O59" s="10"/>
      <c r="P59" s="60">
        <f t="shared" si="13"/>
        <v>-0.007125673695749307</v>
      </c>
      <c r="Q59" s="60">
        <f t="shared" si="14"/>
        <v>-1083.634148968348</v>
      </c>
      <c r="R59" s="60">
        <f t="shared" si="15"/>
        <v>2267.0094158137163</v>
      </c>
      <c r="S59" s="60">
        <f t="shared" si="16"/>
        <v>58851.496142486314</v>
      </c>
      <c r="T59" s="60">
        <f t="shared" si="17"/>
        <v>-122.35734150331155</v>
      </c>
      <c r="U59" s="60">
        <f t="shared" si="18"/>
        <v>-10.11632233433481</v>
      </c>
      <c r="V59" s="60">
        <f t="shared" si="19"/>
        <v>-992.2620268064939</v>
      </c>
      <c r="W59" s="60">
        <f t="shared" si="20"/>
        <v>-1122.009420872171</v>
      </c>
      <c r="X59" s="60">
        <f t="shared" si="21"/>
        <v>-0.4906623414870888</v>
      </c>
      <c r="Y59" s="60">
        <f t="shared" si="22"/>
        <v>0.11106842709378188</v>
      </c>
      <c r="Z59" s="60">
        <f t="shared" si="23"/>
        <v>-0.14596970378817314</v>
      </c>
      <c r="AA59" s="60">
        <f t="shared" si="24"/>
        <v>-16.211347794140718</v>
      </c>
      <c r="AB59" s="60">
        <f t="shared" si="25"/>
        <v>1229.1954005376253</v>
      </c>
    </row>
    <row r="60" spans="1:28" ht="12.75">
      <c r="A60" s="12" t="s">
        <v>68</v>
      </c>
      <c r="B60" s="1">
        <f>'DATOS MENSUALES'!F510</f>
        <v>17.722638</v>
      </c>
      <c r="C60" s="1">
        <f>'DATOS MENSUALES'!F511</f>
        <v>35.053185</v>
      </c>
      <c r="D60" s="1">
        <f>'DATOS MENSUALES'!F512</f>
        <v>57.823382</v>
      </c>
      <c r="E60" s="1">
        <f>'DATOS MENSUALES'!F513</f>
        <v>19.599804</v>
      </c>
      <c r="F60" s="1">
        <f>'DATOS MENSUALES'!F514</f>
        <v>28.33212</v>
      </c>
      <c r="G60" s="1">
        <f>'DATOS MENSUALES'!F515</f>
        <v>22.652568</v>
      </c>
      <c r="H60" s="1">
        <f>'DATOS MENSUALES'!F516</f>
        <v>38.715936</v>
      </c>
      <c r="I60" s="1">
        <f>'DATOS MENSUALES'!F517</f>
        <v>58.61652</v>
      </c>
      <c r="J60" s="1">
        <f>'DATOS MENSUALES'!F518</f>
        <v>18.136558</v>
      </c>
      <c r="K60" s="1">
        <f>'DATOS MENSUALES'!F519</f>
        <v>11.385549000000001</v>
      </c>
      <c r="L60" s="1">
        <f>'DATOS MENSUALES'!F520</f>
        <v>8.50154</v>
      </c>
      <c r="M60" s="1">
        <f>'DATOS MENSUALES'!F521</f>
        <v>1.6272900000000001</v>
      </c>
      <c r="N60" s="1">
        <f t="shared" si="12"/>
        <v>318.16709000000003</v>
      </c>
      <c r="O60" s="10"/>
      <c r="P60" s="60">
        <f t="shared" si="13"/>
        <v>173.58487394224994</v>
      </c>
      <c r="Q60" s="60">
        <f t="shared" si="14"/>
        <v>5612.491618882628</v>
      </c>
      <c r="R60" s="60">
        <f t="shared" si="15"/>
        <v>44235.58021962686</v>
      </c>
      <c r="S60" s="60">
        <f t="shared" si="16"/>
        <v>-142.04591648754447</v>
      </c>
      <c r="T60" s="60">
        <f t="shared" si="17"/>
        <v>68.0069779182812</v>
      </c>
      <c r="U60" s="60">
        <f t="shared" si="18"/>
        <v>-20.950166942815585</v>
      </c>
      <c r="V60" s="60">
        <f t="shared" si="19"/>
        <v>3786.109354888912</v>
      </c>
      <c r="W60" s="60">
        <f t="shared" si="20"/>
        <v>60919.85729866122</v>
      </c>
      <c r="X60" s="60">
        <f t="shared" si="21"/>
        <v>148.11812914241102</v>
      </c>
      <c r="Y60" s="60">
        <f t="shared" si="22"/>
        <v>14.621334281512388</v>
      </c>
      <c r="Z60" s="60">
        <f t="shared" si="23"/>
        <v>1.819546272730876</v>
      </c>
      <c r="AA60" s="60">
        <f t="shared" si="24"/>
        <v>-254.49666640574964</v>
      </c>
      <c r="AB60" s="60">
        <f t="shared" si="25"/>
        <v>1419159.3193685408</v>
      </c>
    </row>
    <row r="61" spans="1:28" ht="12.75">
      <c r="A61" s="12" t="s">
        <v>69</v>
      </c>
      <c r="B61" s="1">
        <f>'DATOS MENSUALES'!F522</f>
        <v>3.331812</v>
      </c>
      <c r="C61" s="1">
        <f>'DATOS MENSUALES'!F523</f>
        <v>14.582034</v>
      </c>
      <c r="D61" s="1">
        <f>'DATOS MENSUALES'!F524</f>
        <v>22.121505</v>
      </c>
      <c r="E61" s="1">
        <f>'DATOS MENSUALES'!F525</f>
        <v>24.775088000000004</v>
      </c>
      <c r="F61" s="1">
        <f>'DATOS MENSUALES'!F526</f>
        <v>18.406827</v>
      </c>
      <c r="G61" s="1">
        <f>'DATOS MENSUALES'!F527</f>
        <v>26.74512</v>
      </c>
      <c r="H61" s="1">
        <f>'DATOS MENSUALES'!F528</f>
        <v>28.153979999999997</v>
      </c>
      <c r="I61" s="1">
        <f>'DATOS MENSUALES'!F529</f>
        <v>8.516943999999999</v>
      </c>
      <c r="J61" s="1">
        <f>'DATOS MENSUALES'!F530</f>
        <v>10.32944</v>
      </c>
      <c r="K61" s="1">
        <f>'DATOS MENSUALES'!F531</f>
        <v>4.202107</v>
      </c>
      <c r="L61" s="1">
        <f>'DATOS MENSUALES'!F532</f>
        <v>2.735728</v>
      </c>
      <c r="M61" s="1">
        <f>'DATOS MENSUALES'!F533</f>
        <v>2.18229</v>
      </c>
      <c r="N61" s="1">
        <f t="shared" si="12"/>
        <v>166.082875</v>
      </c>
      <c r="O61" s="10"/>
      <c r="P61" s="60">
        <f t="shared" si="13"/>
        <v>-684.3799222127342</v>
      </c>
      <c r="Q61" s="60">
        <f t="shared" si="14"/>
        <v>-19.68030514254175</v>
      </c>
      <c r="R61" s="60">
        <f t="shared" si="15"/>
        <v>-0.03776385643122903</v>
      </c>
      <c r="S61" s="60">
        <f t="shared" si="16"/>
        <v>-7.612643488457248E-05</v>
      </c>
      <c r="T61" s="60">
        <f t="shared" si="17"/>
        <v>-199.534852074126</v>
      </c>
      <c r="U61" s="60">
        <f t="shared" si="18"/>
        <v>2.38361378632899</v>
      </c>
      <c r="V61" s="60">
        <f t="shared" si="19"/>
        <v>126.80214645590134</v>
      </c>
      <c r="W61" s="60">
        <f t="shared" si="20"/>
        <v>-1242.938756610326</v>
      </c>
      <c r="X61" s="60">
        <f t="shared" si="21"/>
        <v>-15.92955590101128</v>
      </c>
      <c r="Y61" s="60">
        <f t="shared" si="22"/>
        <v>-106.37243159622892</v>
      </c>
      <c r="Z61" s="60">
        <f t="shared" si="23"/>
        <v>-93.88520680922248</v>
      </c>
      <c r="AA61" s="60">
        <f t="shared" si="24"/>
        <v>-193.31618321061342</v>
      </c>
      <c r="AB61" s="60">
        <f t="shared" si="25"/>
        <v>-62605.36229671193</v>
      </c>
    </row>
    <row r="62" spans="1:28" ht="12.75">
      <c r="A62" s="12" t="s">
        <v>70</v>
      </c>
      <c r="B62" s="1">
        <f>'DATOS MENSUALES'!F534</f>
        <v>7.897119999999999</v>
      </c>
      <c r="C62" s="1">
        <f>'DATOS MENSUALES'!F535</f>
        <v>36.858226</v>
      </c>
      <c r="D62" s="1">
        <f>'DATOS MENSUALES'!F536</f>
        <v>23.754654000000002</v>
      </c>
      <c r="E62" s="1">
        <f>'DATOS MENSUALES'!F537</f>
        <v>21.994714</v>
      </c>
      <c r="F62" s="1">
        <f>'DATOS MENSUALES'!F538</f>
        <v>56.946321</v>
      </c>
      <c r="G62" s="1">
        <f>'DATOS MENSUALES'!F539</f>
        <v>23.851905000000002</v>
      </c>
      <c r="H62" s="1">
        <f>'DATOS MENSUALES'!F540</f>
        <v>24.964755999999998</v>
      </c>
      <c r="I62" s="1">
        <f>'DATOS MENSUALES'!F541</f>
        <v>9.959346</v>
      </c>
      <c r="J62" s="1">
        <f>'DATOS MENSUALES'!F542</f>
        <v>12.841856</v>
      </c>
      <c r="K62" s="1">
        <f>'DATOS MENSUALES'!F543</f>
        <v>6.621475</v>
      </c>
      <c r="L62" s="1">
        <f>'DATOS MENSUALES'!F544</f>
        <v>5.793051</v>
      </c>
      <c r="M62" s="1">
        <f>'DATOS MENSUALES'!F545</f>
        <v>5.777177</v>
      </c>
      <c r="N62" s="1">
        <f t="shared" si="12"/>
        <v>237.26060099999998</v>
      </c>
      <c r="O62" s="10"/>
      <c r="P62" s="60">
        <f t="shared" si="13"/>
        <v>-76.61351945347104</v>
      </c>
      <c r="Q62" s="60">
        <f t="shared" si="14"/>
        <v>7502.272744786263</v>
      </c>
      <c r="R62" s="60">
        <f t="shared" si="15"/>
        <v>2.185103580442168</v>
      </c>
      <c r="S62" s="60">
        <f t="shared" si="16"/>
        <v>-22.491575840956095</v>
      </c>
      <c r="T62" s="60">
        <f t="shared" si="17"/>
        <v>34952.93933794497</v>
      </c>
      <c r="U62" s="60">
        <f t="shared" si="18"/>
        <v>-3.7774883609705747</v>
      </c>
      <c r="V62" s="60">
        <f t="shared" si="19"/>
        <v>6.175727496766477</v>
      </c>
      <c r="W62" s="60">
        <f t="shared" si="20"/>
        <v>-806.8112632796737</v>
      </c>
      <c r="X62" s="60">
        <f t="shared" si="21"/>
        <v>-5.158585514935151E-08</v>
      </c>
      <c r="Y62" s="60">
        <f t="shared" si="22"/>
        <v>-12.467667693518369</v>
      </c>
      <c r="Z62" s="60">
        <f t="shared" si="23"/>
        <v>-3.2923971130590357</v>
      </c>
      <c r="AA62" s="60">
        <f t="shared" si="24"/>
        <v>-10.464136987618788</v>
      </c>
      <c r="AB62" s="60">
        <f t="shared" si="25"/>
        <v>31167.88140001001</v>
      </c>
    </row>
    <row r="63" spans="1:28" ht="12.75">
      <c r="A63" s="12" t="s">
        <v>71</v>
      </c>
      <c r="B63" s="1">
        <f>'DATOS MENSUALES'!F546</f>
        <v>6.80866</v>
      </c>
      <c r="C63" s="1">
        <f>'DATOS MENSUALES'!F547</f>
        <v>9.54726</v>
      </c>
      <c r="D63" s="1">
        <f>'DATOS MENSUALES'!F548</f>
        <v>6.958821</v>
      </c>
      <c r="E63" s="1">
        <f>'DATOS MENSUALES'!F549</f>
        <v>14.3723</v>
      </c>
      <c r="F63" s="1">
        <f>'DATOS MENSUALES'!F550</f>
        <v>23.13344</v>
      </c>
      <c r="G63" s="1">
        <f>'DATOS MENSUALES'!F551</f>
        <v>23.53116</v>
      </c>
      <c r="H63" s="1">
        <f>'DATOS MENSUALES'!F552</f>
        <v>10.728252</v>
      </c>
      <c r="I63" s="1">
        <f>'DATOS MENSUALES'!F553</f>
        <v>8.026335</v>
      </c>
      <c r="J63" s="1">
        <f>'DATOS MENSUALES'!F554</f>
        <v>2.600827</v>
      </c>
      <c r="K63" s="1">
        <f>'DATOS MENSUALES'!F555</f>
        <v>1.619352</v>
      </c>
      <c r="L63" s="1">
        <f>'DATOS MENSUALES'!F556</f>
        <v>1.8426770000000001</v>
      </c>
      <c r="M63" s="1">
        <f>'DATOS MENSUALES'!F557</f>
        <v>3.2128950000000005</v>
      </c>
      <c r="N63" s="1">
        <f t="shared" si="12"/>
        <v>112.381979</v>
      </c>
      <c r="O63" s="10"/>
      <c r="P63" s="60">
        <f t="shared" si="13"/>
        <v>-151.90157423606234</v>
      </c>
      <c r="Q63" s="60">
        <f t="shared" si="14"/>
        <v>-462.7241101661217</v>
      </c>
      <c r="R63" s="60">
        <f t="shared" si="15"/>
        <v>-3722.5660420685117</v>
      </c>
      <c r="S63" s="60">
        <f t="shared" si="16"/>
        <v>-1139.584417799252</v>
      </c>
      <c r="T63" s="60">
        <f t="shared" si="17"/>
        <v>-1.393239281938482</v>
      </c>
      <c r="U63" s="60">
        <f t="shared" si="18"/>
        <v>-6.625055654949987</v>
      </c>
      <c r="V63" s="60">
        <f t="shared" si="19"/>
        <v>-1907.4608563716024</v>
      </c>
      <c r="W63" s="60">
        <f t="shared" si="20"/>
        <v>-1420.9672570141618</v>
      </c>
      <c r="X63" s="60">
        <f t="shared" si="21"/>
        <v>-1075.2372341776968</v>
      </c>
      <c r="Y63" s="60">
        <f t="shared" si="22"/>
        <v>-392.37022378694996</v>
      </c>
      <c r="Z63" s="60">
        <f t="shared" si="23"/>
        <v>-160.81482096363905</v>
      </c>
      <c r="AA63" s="60">
        <f t="shared" si="24"/>
        <v>-107.27653136066033</v>
      </c>
      <c r="AB63" s="60">
        <f t="shared" si="25"/>
        <v>-814995.3861529583</v>
      </c>
    </row>
    <row r="64" spans="1:28" ht="12.75">
      <c r="A64" s="12" t="s">
        <v>72</v>
      </c>
      <c r="B64" s="1">
        <f>'DATOS MENSUALES'!F558</f>
        <v>2.513995</v>
      </c>
      <c r="C64" s="1">
        <f>'DATOS MENSUALES'!F559</f>
        <v>3.347141</v>
      </c>
      <c r="D64" s="1">
        <f>'DATOS MENSUALES'!F560</f>
        <v>5.010528000000001</v>
      </c>
      <c r="E64" s="1">
        <f>'DATOS MENSUALES'!F561</f>
        <v>7.1858</v>
      </c>
      <c r="F64" s="1">
        <f>'DATOS MENSUALES'!F562</f>
        <v>11.391545</v>
      </c>
      <c r="G64" s="1">
        <f>'DATOS MENSUALES'!F563</f>
        <v>12.090009</v>
      </c>
      <c r="H64" s="1">
        <f>'DATOS MENSUALES'!F564</f>
        <v>19.211166</v>
      </c>
      <c r="I64" s="1">
        <f>'DATOS MENSUALES'!F565</f>
        <v>6.277531</v>
      </c>
      <c r="J64" s="1">
        <f>'DATOS MENSUALES'!F566</f>
        <v>4.287536</v>
      </c>
      <c r="K64" s="1">
        <f>'DATOS MENSUALES'!F567</f>
        <v>3.35179</v>
      </c>
      <c r="L64" s="1">
        <f>'DATOS MENSUALES'!F568</f>
        <v>0.439319</v>
      </c>
      <c r="M64" s="1">
        <f>'DATOS MENSUALES'!F569</f>
        <v>1.704483</v>
      </c>
      <c r="N64" s="1">
        <f t="shared" si="12"/>
        <v>76.81084299999999</v>
      </c>
      <c r="O64" s="10"/>
      <c r="P64" s="60">
        <f t="shared" si="13"/>
        <v>-893.1442981907948</v>
      </c>
      <c r="Q64" s="60">
        <f t="shared" si="14"/>
        <v>-2705.8230580772592</v>
      </c>
      <c r="R64" s="60">
        <f t="shared" si="15"/>
        <v>-5310.350697233202</v>
      </c>
      <c r="S64" s="60">
        <f t="shared" si="16"/>
        <v>-5481.259018694952</v>
      </c>
      <c r="T64" s="60">
        <f t="shared" si="17"/>
        <v>-2126.1765668854005</v>
      </c>
      <c r="U64" s="60">
        <f t="shared" si="18"/>
        <v>-2362.893340903087</v>
      </c>
      <c r="V64" s="60">
        <f t="shared" si="19"/>
        <v>-60.18559031594652</v>
      </c>
      <c r="W64" s="60">
        <f t="shared" si="20"/>
        <v>-2192.5739004384072</v>
      </c>
      <c r="X64" s="60">
        <f t="shared" si="21"/>
        <v>-626.7918318227591</v>
      </c>
      <c r="Y64" s="60">
        <f t="shared" si="22"/>
        <v>-174.53411835377784</v>
      </c>
      <c r="Z64" s="60">
        <f t="shared" si="23"/>
        <v>-320.2091055202924</v>
      </c>
      <c r="AA64" s="60">
        <f t="shared" si="24"/>
        <v>-245.3093992084559</v>
      </c>
      <c r="AB64" s="60">
        <f t="shared" si="25"/>
        <v>-2145658.05921947</v>
      </c>
    </row>
    <row r="65" spans="1:28" ht="12.75">
      <c r="A65" s="12" t="s">
        <v>73</v>
      </c>
      <c r="B65" s="1">
        <f>'DATOS MENSUALES'!F570</f>
        <v>24.264395999999998</v>
      </c>
      <c r="C65" s="1">
        <f>'DATOS MENSUALES'!F571</f>
        <v>12.636486000000001</v>
      </c>
      <c r="D65" s="1">
        <f>'DATOS MENSUALES'!F572</f>
        <v>40.285672000000005</v>
      </c>
      <c r="E65" s="1">
        <f>'DATOS MENSUALES'!F573</f>
        <v>50.87501400000001</v>
      </c>
      <c r="F65" s="1">
        <f>'DATOS MENSUALES'!F574</f>
        <v>43.753423999999995</v>
      </c>
      <c r="G65" s="1">
        <f>'DATOS MENSUALES'!F575</f>
        <v>9.17344</v>
      </c>
      <c r="H65" s="1">
        <f>'DATOS MENSUALES'!F576</f>
        <v>19.225487</v>
      </c>
      <c r="I65" s="1">
        <f>'DATOS MENSUALES'!F577</f>
        <v>26.407093999999997</v>
      </c>
      <c r="J65" s="1">
        <f>'DATOS MENSUALES'!F578</f>
        <v>17.563608</v>
      </c>
      <c r="K65" s="1">
        <f>'DATOS MENSUALES'!F579</f>
        <v>12.809568</v>
      </c>
      <c r="L65" s="1">
        <f>'DATOS MENSUALES'!F580</f>
        <v>6.6391279999999995</v>
      </c>
      <c r="M65" s="1">
        <f>'DATOS MENSUALES'!F581</f>
        <v>6.303382</v>
      </c>
      <c r="N65" s="1">
        <f t="shared" si="12"/>
        <v>269.93669900000003</v>
      </c>
      <c r="O65" s="10"/>
      <c r="P65" s="60">
        <f t="shared" si="13"/>
        <v>1780.3975329178056</v>
      </c>
      <c r="Q65" s="60">
        <f t="shared" si="14"/>
        <v>-100.2481333603435</v>
      </c>
      <c r="R65" s="60">
        <f t="shared" si="15"/>
        <v>5667.044767765452</v>
      </c>
      <c r="S65" s="60">
        <f t="shared" si="16"/>
        <v>17692.958291282444</v>
      </c>
      <c r="T65" s="60">
        <f t="shared" si="17"/>
        <v>7418.410417599997</v>
      </c>
      <c r="U65" s="60">
        <f t="shared" si="18"/>
        <v>-4279.830272294823</v>
      </c>
      <c r="V65" s="60">
        <f t="shared" si="19"/>
        <v>-59.52818241077702</v>
      </c>
      <c r="W65" s="60">
        <f t="shared" si="20"/>
        <v>363.7342339114218</v>
      </c>
      <c r="X65" s="60">
        <f t="shared" si="21"/>
        <v>105.02239915314549</v>
      </c>
      <c r="Y65" s="60">
        <f t="shared" si="22"/>
        <v>57.929215042940484</v>
      </c>
      <c r="Z65" s="60">
        <f t="shared" si="23"/>
        <v>-0.2640956334816344</v>
      </c>
      <c r="AA65" s="60">
        <f t="shared" si="24"/>
        <v>-4.583053368246587</v>
      </c>
      <c r="AB65" s="60">
        <f t="shared" si="25"/>
        <v>263948.438404267</v>
      </c>
    </row>
    <row r="66" spans="1:28" ht="12.75">
      <c r="A66" s="12" t="s">
        <v>74</v>
      </c>
      <c r="B66" s="1">
        <f>'DATOS MENSUALES'!F582</f>
        <v>21.756114</v>
      </c>
      <c r="C66" s="1">
        <f>'DATOS MENSUALES'!F583</f>
        <v>19.52626</v>
      </c>
      <c r="D66" s="1">
        <f>'DATOS MENSUALES'!F584</f>
        <v>20.859416</v>
      </c>
      <c r="E66" s="1">
        <f>'DATOS MENSUALES'!F585</f>
        <v>16.151908</v>
      </c>
      <c r="F66" s="1">
        <f>'DATOS MENSUALES'!F586</f>
        <v>18.83229</v>
      </c>
      <c r="G66" s="1">
        <f>'DATOS MENSUALES'!F587</f>
        <v>28.6874</v>
      </c>
      <c r="H66" s="1">
        <f>'DATOS MENSUALES'!F588</f>
        <v>29.438364</v>
      </c>
      <c r="I66" s="1">
        <f>'DATOS MENSUALES'!F589</f>
        <v>19.97533</v>
      </c>
      <c r="J66" s="1">
        <f>'DATOS MENSUALES'!F590</f>
        <v>16.61027</v>
      </c>
      <c r="K66" s="1">
        <f>'DATOS MENSUALES'!F591</f>
        <v>10.856</v>
      </c>
      <c r="L66" s="1">
        <f>'DATOS MENSUALES'!F592</f>
        <v>5.994758</v>
      </c>
      <c r="M66" s="1">
        <f>'DATOS MENSUALES'!F593</f>
        <v>6.477496</v>
      </c>
      <c r="N66" s="1">
        <f t="shared" si="12"/>
        <v>215.165606</v>
      </c>
      <c r="O66" s="10"/>
      <c r="P66" s="60">
        <f t="shared" si="13"/>
        <v>888.0032736404003</v>
      </c>
      <c r="Q66" s="60">
        <f t="shared" si="14"/>
        <v>11.305019244587228</v>
      </c>
      <c r="R66" s="60">
        <f t="shared" si="15"/>
        <v>-4.0775089717289745</v>
      </c>
      <c r="S66" s="60">
        <f t="shared" si="16"/>
        <v>-650.7140116147442</v>
      </c>
      <c r="T66" s="60">
        <f t="shared" si="17"/>
        <v>-159.04700225006772</v>
      </c>
      <c r="U66" s="60">
        <f t="shared" si="18"/>
        <v>35.22600233757549</v>
      </c>
      <c r="V66" s="60">
        <f t="shared" si="19"/>
        <v>251.03635206035415</v>
      </c>
      <c r="W66" s="60">
        <f t="shared" si="20"/>
        <v>0.35269618525240487</v>
      </c>
      <c r="X66" s="60">
        <f t="shared" si="21"/>
        <v>53.35660080808962</v>
      </c>
      <c r="Y66" s="60">
        <f t="shared" si="22"/>
        <v>7.0308063594685155</v>
      </c>
      <c r="Z66" s="60">
        <f t="shared" si="23"/>
        <v>-2.1265550188263473</v>
      </c>
      <c r="AA66" s="60">
        <f t="shared" si="24"/>
        <v>-3.2876412626044234</v>
      </c>
      <c r="AB66" s="60">
        <f t="shared" si="25"/>
        <v>824.0845454606545</v>
      </c>
    </row>
    <row r="67" spans="1:28" ht="12.75">
      <c r="A67" s="12" t="s">
        <v>75</v>
      </c>
      <c r="B67" s="1">
        <f>'DATOS MENSUALES'!F594</f>
        <v>13.409385</v>
      </c>
      <c r="C67" s="1">
        <f>'DATOS MENSUALES'!F595</f>
        <v>23.40065</v>
      </c>
      <c r="D67" s="1">
        <f>'DATOS MENSUALES'!F596</f>
        <v>51.048984000000004</v>
      </c>
      <c r="E67" s="1">
        <f>'DATOS MENSUALES'!F597</f>
        <v>22.9038</v>
      </c>
      <c r="F67" s="1">
        <f>'DATOS MENSUALES'!F598</f>
        <v>21.029625</v>
      </c>
      <c r="G67" s="1">
        <f>'DATOS MENSUALES'!F599</f>
        <v>11.72088</v>
      </c>
      <c r="H67" s="1">
        <f>'DATOS MENSUALES'!F600</f>
        <v>10.422291</v>
      </c>
      <c r="I67" s="1">
        <f>'DATOS MENSUALES'!F601</f>
        <v>10.573796999999999</v>
      </c>
      <c r="J67" s="1">
        <f>'DATOS MENSUALES'!F602</f>
        <v>9.969015</v>
      </c>
      <c r="K67" s="1">
        <f>'DATOS MENSUALES'!F603</f>
        <v>8.099985</v>
      </c>
      <c r="L67" s="1">
        <f>'DATOS MENSUALES'!F604</f>
        <v>5.07143</v>
      </c>
      <c r="M67" s="1">
        <f>'DATOS MENSUALES'!F605</f>
        <v>6.7501560000000005</v>
      </c>
      <c r="N67" s="1">
        <f t="shared" si="12"/>
        <v>194.399998</v>
      </c>
      <c r="O67" s="10"/>
      <c r="P67" s="60">
        <f t="shared" si="13"/>
        <v>2.0246393137637915</v>
      </c>
      <c r="Q67" s="60">
        <f t="shared" si="14"/>
        <v>229.07929272398567</v>
      </c>
      <c r="R67" s="60">
        <f t="shared" si="15"/>
        <v>23373.979728412716</v>
      </c>
      <c r="S67" s="60">
        <f t="shared" si="16"/>
        <v>-7.008110644477266</v>
      </c>
      <c r="T67" s="60">
        <f t="shared" si="17"/>
        <v>-33.408035332165</v>
      </c>
      <c r="U67" s="60">
        <f t="shared" si="18"/>
        <v>-2564.842732812654</v>
      </c>
      <c r="V67" s="60">
        <f t="shared" si="19"/>
        <v>-2052.1473635274506</v>
      </c>
      <c r="W67" s="60">
        <f t="shared" si="20"/>
        <v>-657.3678831219511</v>
      </c>
      <c r="X67" s="60">
        <f t="shared" si="21"/>
        <v>-23.802464757570135</v>
      </c>
      <c r="Y67" s="60">
        <f t="shared" si="22"/>
        <v>-0.5933005282320689</v>
      </c>
      <c r="Z67" s="60">
        <f t="shared" si="23"/>
        <v>-10.78334872522129</v>
      </c>
      <c r="AA67" s="60">
        <f t="shared" si="24"/>
        <v>-1.7904472609369437</v>
      </c>
      <c r="AB67" s="60">
        <f t="shared" si="25"/>
        <v>-1477.722986225418</v>
      </c>
    </row>
    <row r="68" spans="1:28" ht="12.75">
      <c r="A68" s="12" t="s">
        <v>76</v>
      </c>
      <c r="B68" s="1">
        <f>'DATOS MENSUALES'!F606</f>
        <v>9.776736</v>
      </c>
      <c r="C68" s="1">
        <f>'DATOS MENSUALES'!F607</f>
        <v>13.569724</v>
      </c>
      <c r="D68" s="1">
        <f>'DATOS MENSUALES'!F608</f>
        <v>13.874854</v>
      </c>
      <c r="E68" s="1">
        <f>'DATOS MENSUALES'!F609</f>
        <v>26.8515</v>
      </c>
      <c r="F68" s="1">
        <f>'DATOS MENSUALES'!F610</f>
        <v>14.25413</v>
      </c>
      <c r="G68" s="1">
        <f>'DATOS MENSUALES'!F611</f>
        <v>50.7141</v>
      </c>
      <c r="H68" s="1">
        <f>'DATOS MENSUALES'!F612</f>
        <v>25.52123</v>
      </c>
      <c r="I68" s="1">
        <f>'DATOS MENSUALES'!F613</f>
        <v>27.567567</v>
      </c>
      <c r="J68" s="1">
        <f>'DATOS MENSUALES'!F614</f>
        <v>8.688451</v>
      </c>
      <c r="K68" s="1">
        <f>'DATOS MENSUALES'!F615</f>
        <v>4.469498</v>
      </c>
      <c r="L68" s="1">
        <f>'DATOS MENSUALES'!F616</f>
        <v>4.448694</v>
      </c>
      <c r="M68" s="1">
        <f>'DATOS MENSUALES'!F617</f>
        <v>5.731415999999999</v>
      </c>
      <c r="N68" s="1">
        <f t="shared" si="12"/>
        <v>205.46789999999996</v>
      </c>
      <c r="O68" s="10"/>
      <c r="P68" s="60">
        <f t="shared" si="13"/>
        <v>-13.271233887814786</v>
      </c>
      <c r="Q68" s="60">
        <f t="shared" si="14"/>
        <v>-51.15516110932472</v>
      </c>
      <c r="R68" s="60">
        <f t="shared" si="15"/>
        <v>-632.1038074275762</v>
      </c>
      <c r="S68" s="60">
        <f t="shared" si="16"/>
        <v>8.415351226636062</v>
      </c>
      <c r="T68" s="60">
        <f t="shared" si="17"/>
        <v>-998.8590205835917</v>
      </c>
      <c r="U68" s="60">
        <f t="shared" si="18"/>
        <v>16203.480414907597</v>
      </c>
      <c r="V68" s="60">
        <f t="shared" si="19"/>
        <v>13.671876408956733</v>
      </c>
      <c r="W68" s="60">
        <f t="shared" si="20"/>
        <v>571.533215482579</v>
      </c>
      <c r="X68" s="60">
        <f t="shared" si="21"/>
        <v>-71.8422718716375</v>
      </c>
      <c r="Y68" s="60">
        <f t="shared" si="22"/>
        <v>-89.36070960473712</v>
      </c>
      <c r="Z68" s="60">
        <f t="shared" si="23"/>
        <v>-22.713715118615276</v>
      </c>
      <c r="AA68" s="60">
        <f t="shared" si="24"/>
        <v>-11.134752326462005</v>
      </c>
      <c r="AB68" s="60">
        <f t="shared" si="25"/>
        <v>-0.03347624634030761</v>
      </c>
    </row>
    <row r="69" spans="1:28" ht="12.75">
      <c r="A69" s="12" t="s">
        <v>77</v>
      </c>
      <c r="B69" s="1">
        <f>'DATOS MENSUALES'!F618</f>
        <v>6.558993</v>
      </c>
      <c r="C69" s="1">
        <f>'DATOS MENSUALES'!F619</f>
        <v>14.537526000000002</v>
      </c>
      <c r="D69" s="1">
        <f>'DATOS MENSUALES'!F620</f>
        <v>9.079371</v>
      </c>
      <c r="E69" s="1">
        <f>'DATOS MENSUALES'!F621</f>
        <v>9.97928</v>
      </c>
      <c r="F69" s="1">
        <f>'DATOS MENSUALES'!F622</f>
        <v>7.374536</v>
      </c>
      <c r="G69" s="1">
        <f>'DATOS MENSUALES'!F623</f>
        <v>6.509377</v>
      </c>
      <c r="H69" s="1">
        <f>'DATOS MENSUALES'!F624</f>
        <v>36.119739</v>
      </c>
      <c r="I69" s="1">
        <f>'DATOS MENSUALES'!F625</f>
        <v>28.350144</v>
      </c>
      <c r="J69" s="1">
        <f>'DATOS MENSUALES'!F626</f>
        <v>24.275799</v>
      </c>
      <c r="K69" s="1">
        <f>'DATOS MENSUALES'!F627</f>
        <v>17.910124</v>
      </c>
      <c r="L69" s="1">
        <f>'DATOS MENSUALES'!F628</f>
        <v>19.045783</v>
      </c>
      <c r="M69" s="1">
        <f>'DATOS MENSUALES'!F629</f>
        <v>18.750438</v>
      </c>
      <c r="N69" s="1">
        <f t="shared" si="12"/>
        <v>198.49111</v>
      </c>
      <c r="O69" s="10"/>
      <c r="P69" s="60">
        <f t="shared" si="13"/>
        <v>-174.23834704593418</v>
      </c>
      <c r="Q69" s="60">
        <f t="shared" si="14"/>
        <v>-20.6697394831104</v>
      </c>
      <c r="R69" s="60">
        <f t="shared" si="15"/>
        <v>-2394.0758106710196</v>
      </c>
      <c r="S69" s="60">
        <f t="shared" si="16"/>
        <v>-3266.952034689605</v>
      </c>
      <c r="T69" s="60">
        <f t="shared" si="17"/>
        <v>-4806.09423958195</v>
      </c>
      <c r="U69" s="60">
        <f t="shared" si="18"/>
        <v>-6751.195203930236</v>
      </c>
      <c r="V69" s="60">
        <f t="shared" si="19"/>
        <v>2191.768399807357</v>
      </c>
      <c r="W69" s="60">
        <f t="shared" si="20"/>
        <v>748.9469846678619</v>
      </c>
      <c r="X69" s="60">
        <f t="shared" si="21"/>
        <v>1493.3576005753803</v>
      </c>
      <c r="Y69" s="60">
        <f t="shared" si="22"/>
        <v>721.6998253109256</v>
      </c>
      <c r="Z69" s="60">
        <f t="shared" si="23"/>
        <v>1628.4844726206318</v>
      </c>
      <c r="AA69" s="60">
        <f t="shared" si="24"/>
        <v>1254.8185369538612</v>
      </c>
      <c r="AB69" s="60">
        <f t="shared" si="25"/>
        <v>-388.86979041400673</v>
      </c>
    </row>
    <row r="70" spans="1:28" ht="12.75">
      <c r="A70" s="12" t="s">
        <v>78</v>
      </c>
      <c r="B70" s="1">
        <f>'DATOS MENSUALES'!F630</f>
        <v>8.94362</v>
      </c>
      <c r="C70" s="1">
        <f>'DATOS MENSUALES'!F631</f>
        <v>9.434068</v>
      </c>
      <c r="D70" s="1">
        <f>'DATOS MENSUALES'!F632</f>
        <v>22.881688</v>
      </c>
      <c r="E70" s="1">
        <f>'DATOS MENSUALES'!F633</f>
        <v>10.145256</v>
      </c>
      <c r="F70" s="1">
        <f>'DATOS MENSUALES'!F634</f>
        <v>6.037845</v>
      </c>
      <c r="G70" s="1">
        <f>'DATOS MENSUALES'!F635</f>
        <v>13.913316</v>
      </c>
      <c r="H70" s="1">
        <f>'DATOS MENSUALES'!F636</f>
        <v>11.059504</v>
      </c>
      <c r="I70" s="1">
        <f>'DATOS MENSUALES'!F637</f>
        <v>22.465346</v>
      </c>
      <c r="J70" s="1">
        <f>'DATOS MENSUALES'!F638</f>
        <v>18.230718</v>
      </c>
      <c r="K70" s="1">
        <f>'DATOS MENSUALES'!F639</f>
        <v>8.269888</v>
      </c>
      <c r="L70" s="1">
        <f>'DATOS MENSUALES'!F640</f>
        <v>6.7032</v>
      </c>
      <c r="M70" s="1">
        <f>'DATOS MENSUALES'!F641</f>
        <v>7.63255</v>
      </c>
      <c r="N70" s="1">
        <f t="shared" si="12"/>
        <v>145.71699900000002</v>
      </c>
      <c r="O70" s="10"/>
      <c r="P70" s="60">
        <f t="shared" si="13"/>
        <v>-32.789235829392446</v>
      </c>
      <c r="Q70" s="60">
        <f t="shared" si="14"/>
        <v>-483.33793337009496</v>
      </c>
      <c r="R70" s="60">
        <f t="shared" si="15"/>
        <v>0.0765941508744127</v>
      </c>
      <c r="S70" s="60">
        <f t="shared" si="16"/>
        <v>-3158.544010334364</v>
      </c>
      <c r="T70" s="60">
        <f t="shared" si="17"/>
        <v>-6040.978417978985</v>
      </c>
      <c r="U70" s="60">
        <f t="shared" si="18"/>
        <v>-1519.2854342103878</v>
      </c>
      <c r="V70" s="60">
        <f t="shared" si="19"/>
        <v>-1758.6623526876633</v>
      </c>
      <c r="W70" s="60">
        <f t="shared" si="20"/>
        <v>32.66215623222444</v>
      </c>
      <c r="X70" s="60">
        <f t="shared" si="21"/>
        <v>156.16757110569839</v>
      </c>
      <c r="Y70" s="60">
        <f t="shared" si="22"/>
        <v>-0.30127329994792135</v>
      </c>
      <c r="Z70" s="60">
        <f t="shared" si="23"/>
        <v>-0.19261218420976323</v>
      </c>
      <c r="AA70" s="60">
        <f t="shared" si="24"/>
        <v>-0.0365582264326559</v>
      </c>
      <c r="AB70" s="60">
        <f t="shared" si="25"/>
        <v>-216791.41743193948</v>
      </c>
    </row>
    <row r="71" spans="1:28" ht="12.75">
      <c r="A71" s="12" t="s">
        <v>79</v>
      </c>
      <c r="B71" s="1">
        <f>'DATOS MENSUALES'!F642</f>
        <v>25.897188</v>
      </c>
      <c r="C71" s="1">
        <f>'DATOS MENSUALES'!F643</f>
        <v>16.72554</v>
      </c>
      <c r="D71" s="1">
        <f>'DATOS MENSUALES'!F644</f>
        <v>15.921395</v>
      </c>
      <c r="E71" s="1">
        <f>'DATOS MENSUALES'!F645</f>
        <v>29.49854</v>
      </c>
      <c r="F71" s="1">
        <f>'DATOS MENSUALES'!F646</f>
        <v>19.042839</v>
      </c>
      <c r="G71" s="1">
        <f>'DATOS MENSUALES'!F647</f>
        <v>21.833052000000002</v>
      </c>
      <c r="H71" s="1">
        <f>'DATOS MENSUALES'!F648</f>
        <v>13.675409</v>
      </c>
      <c r="I71" s="1">
        <f>'DATOS MENSUALES'!F649</f>
        <v>18.90905</v>
      </c>
      <c r="J71" s="1">
        <f>'DATOS MENSUALES'!F650</f>
        <v>14.168616</v>
      </c>
      <c r="K71" s="1">
        <f>'DATOS MENSUALES'!F651</f>
        <v>8.8768</v>
      </c>
      <c r="L71" s="1">
        <f>'DATOS MENSUALES'!F652</f>
        <v>6.780926</v>
      </c>
      <c r="M71" s="1">
        <f>'DATOS MENSUALES'!F653</f>
        <v>8.465517</v>
      </c>
      <c r="N71" s="1">
        <f t="shared" si="12"/>
        <v>199.794872</v>
      </c>
      <c r="O71" s="10"/>
      <c r="P71" s="60">
        <f t="shared" si="13"/>
        <v>2601.241446114111</v>
      </c>
      <c r="Q71" s="60">
        <f t="shared" si="14"/>
        <v>-0.17222370294841502</v>
      </c>
      <c r="R71" s="60">
        <f t="shared" si="15"/>
        <v>-279.1632992893565</v>
      </c>
      <c r="S71" s="60">
        <f t="shared" si="16"/>
        <v>102.5735737039814</v>
      </c>
      <c r="T71" s="60">
        <f t="shared" si="17"/>
        <v>-141.21616238658987</v>
      </c>
      <c r="U71" s="60">
        <f t="shared" si="18"/>
        <v>-45.7389139231667</v>
      </c>
      <c r="V71" s="60">
        <f t="shared" si="19"/>
        <v>-845.1568689205264</v>
      </c>
      <c r="W71" s="60">
        <f t="shared" si="20"/>
        <v>-0.04655698503610975</v>
      </c>
      <c r="X71" s="60">
        <f t="shared" si="21"/>
        <v>2.3158817867693817</v>
      </c>
      <c r="Y71" s="60">
        <f t="shared" si="22"/>
        <v>-0.00025564541090517066</v>
      </c>
      <c r="Z71" s="60">
        <f t="shared" si="23"/>
        <v>-0.12483980711648666</v>
      </c>
      <c r="AA71" s="60">
        <f t="shared" si="24"/>
        <v>0.12580898898709136</v>
      </c>
      <c r="AB71" s="60">
        <f t="shared" si="25"/>
        <v>-215.49463881515376</v>
      </c>
    </row>
    <row r="72" spans="1:28" ht="12.75">
      <c r="A72" s="12" t="s">
        <v>80</v>
      </c>
      <c r="B72" s="1">
        <f>'DATOS MENSUALES'!F654</f>
        <v>6.263400000000001</v>
      </c>
      <c r="C72" s="1">
        <f>'DATOS MENSUALES'!F655</f>
        <v>14.264064000000001</v>
      </c>
      <c r="D72" s="1">
        <f>'DATOS MENSUALES'!F656</f>
        <v>14.262338</v>
      </c>
      <c r="E72" s="1">
        <f>'DATOS MENSUALES'!F657</f>
        <v>19.651263999999998</v>
      </c>
      <c r="F72" s="1">
        <f>'DATOS MENSUALES'!F658</f>
        <v>25.379856</v>
      </c>
      <c r="G72" s="1">
        <f>'DATOS MENSUALES'!F659</f>
        <v>28.219904999999997</v>
      </c>
      <c r="H72" s="1">
        <f>'DATOS MENSUALES'!F660</f>
        <v>7.9203920000000005</v>
      </c>
      <c r="I72" s="1">
        <f>'DATOS MENSUALES'!F661</f>
        <v>9.713898</v>
      </c>
      <c r="J72" s="1">
        <f>'DATOS MENSUALES'!F662</f>
        <v>6.588844</v>
      </c>
      <c r="K72" s="1">
        <f>'DATOS MENSUALES'!F663</f>
        <v>6.8096179999999995</v>
      </c>
      <c r="L72" s="1">
        <f>'DATOS MENSUALES'!F664</f>
        <v>2.966432</v>
      </c>
      <c r="M72" s="1">
        <f>'DATOS MENSUALES'!F665</f>
        <v>1.056342</v>
      </c>
      <c r="N72" s="1">
        <f t="shared" si="12"/>
        <v>143.096353</v>
      </c>
      <c r="O72" s="10"/>
      <c r="P72" s="60">
        <f t="shared" si="13"/>
        <v>-203.39199105216804</v>
      </c>
      <c r="Q72" s="60">
        <f t="shared" si="14"/>
        <v>-27.484735113634667</v>
      </c>
      <c r="R72" s="60">
        <f t="shared" si="15"/>
        <v>-550.29286263402</v>
      </c>
      <c r="S72" s="60">
        <f t="shared" si="16"/>
        <v>-137.88438481310965</v>
      </c>
      <c r="T72" s="60">
        <f t="shared" si="17"/>
        <v>1.4411000454028238</v>
      </c>
      <c r="U72" s="60">
        <f t="shared" si="18"/>
        <v>22.20218268824552</v>
      </c>
      <c r="V72" s="60">
        <f t="shared" si="19"/>
        <v>-3518.5174692587875</v>
      </c>
      <c r="W72" s="60">
        <f t="shared" si="20"/>
        <v>-872.3244595875894</v>
      </c>
      <c r="X72" s="60">
        <f t="shared" si="21"/>
        <v>-244.93068379910878</v>
      </c>
      <c r="Y72" s="60">
        <f t="shared" si="22"/>
        <v>-9.67242911542836</v>
      </c>
      <c r="Z72" s="60">
        <f t="shared" si="23"/>
        <v>-80.30176282628202</v>
      </c>
      <c r="AA72" s="60">
        <f t="shared" si="24"/>
        <v>-329.6670907710955</v>
      </c>
      <c r="AB72" s="60">
        <f t="shared" si="25"/>
        <v>-246419.19362522522</v>
      </c>
    </row>
    <row r="73" spans="1:28" ht="12.75">
      <c r="A73" s="12" t="s">
        <v>81</v>
      </c>
      <c r="B73" s="1">
        <f>'DATOS MENSUALES'!F666</f>
        <v>1.4519760000000002</v>
      </c>
      <c r="C73" s="1">
        <f>'DATOS MENSUALES'!F667</f>
        <v>22.757829</v>
      </c>
      <c r="D73" s="1">
        <f>'DATOS MENSUALES'!F668</f>
        <v>63.242976</v>
      </c>
      <c r="E73" s="1">
        <f>'DATOS MENSUALES'!F669</f>
        <v>108.629038</v>
      </c>
      <c r="F73" s="1">
        <f>'DATOS MENSUALES'!F670</f>
        <v>47.258044999999996</v>
      </c>
      <c r="G73" s="1">
        <f>'DATOS MENSUALES'!F671</f>
        <v>45.133152</v>
      </c>
      <c r="H73" s="1">
        <f>'DATOS MENSUALES'!F672</f>
        <v>46.020195</v>
      </c>
      <c r="I73" s="1">
        <f>'DATOS MENSUALES'!F673</f>
        <v>26.18748</v>
      </c>
      <c r="J73" s="1">
        <f>'DATOS MENSUALES'!F674</f>
        <v>7.345789</v>
      </c>
      <c r="K73" s="1">
        <f>'DATOS MENSUALES'!F675</f>
        <v>2.030028</v>
      </c>
      <c r="L73" s="1">
        <f>'DATOS MENSUALES'!F676</f>
        <v>1.283789</v>
      </c>
      <c r="M73" s="1">
        <f>'DATOS MENSUALES'!F677</f>
        <v>1.73982</v>
      </c>
      <c r="N73" s="1">
        <f t="shared" si="12"/>
        <v>373.08011700000003</v>
      </c>
      <c r="O73" s="10"/>
      <c r="P73" s="60">
        <f t="shared" si="13"/>
        <v>-1222.4122295191887</v>
      </c>
      <c r="Q73" s="60">
        <f t="shared" si="14"/>
        <v>164.1991340335467</v>
      </c>
      <c r="R73" s="60">
        <f t="shared" si="15"/>
        <v>67847.27797133262</v>
      </c>
      <c r="S73" s="60">
        <f t="shared" si="16"/>
        <v>588724.2184678188</v>
      </c>
      <c r="T73" s="60">
        <f t="shared" si="17"/>
        <v>12179.255295579305</v>
      </c>
      <c r="U73" s="60">
        <f t="shared" si="18"/>
        <v>7673.167308785008</v>
      </c>
      <c r="V73" s="60">
        <f t="shared" si="19"/>
        <v>11993.466434870516</v>
      </c>
      <c r="W73" s="60">
        <f t="shared" si="20"/>
        <v>331.1849902901637</v>
      </c>
      <c r="X73" s="60">
        <f t="shared" si="21"/>
        <v>-166.35590473058372</v>
      </c>
      <c r="Y73" s="60">
        <f t="shared" si="22"/>
        <v>-329.9735663319855</v>
      </c>
      <c r="Z73" s="60">
        <f t="shared" si="23"/>
        <v>-215.6678887219909</v>
      </c>
      <c r="AA73" s="60">
        <f t="shared" si="24"/>
        <v>-241.17854510091183</v>
      </c>
      <c r="AB73" s="60">
        <f t="shared" si="25"/>
        <v>4681762.537167242</v>
      </c>
    </row>
    <row r="74" spans="1:28" s="24" customFormat="1" ht="12.75">
      <c r="A74" s="21" t="s">
        <v>82</v>
      </c>
      <c r="B74" s="22">
        <f>'DATOS MENSUALES'!F678</f>
        <v>2.639735</v>
      </c>
      <c r="C74" s="22">
        <f>'DATOS MENSUALES'!F679</f>
        <v>7.387968</v>
      </c>
      <c r="D74" s="22">
        <f>'DATOS MENSUALES'!F680</f>
        <v>22.204165</v>
      </c>
      <c r="E74" s="22">
        <f>'DATOS MENSUALES'!F681</f>
        <v>25.337055</v>
      </c>
      <c r="F74" s="22">
        <f>'DATOS MENSUALES'!F682</f>
        <v>31.729864</v>
      </c>
      <c r="G74" s="22">
        <f>'DATOS MENSUALES'!F683</f>
        <v>17.98209</v>
      </c>
      <c r="H74" s="22">
        <f>'DATOS MENSUALES'!F684</f>
        <v>10.32585</v>
      </c>
      <c r="I74" s="22">
        <f>'DATOS MENSUALES'!F685</f>
        <v>16.149648</v>
      </c>
      <c r="J74" s="22">
        <f>'DATOS MENSUALES'!F686</f>
        <v>27.230109000000002</v>
      </c>
      <c r="K74" s="22">
        <f>'DATOS MENSUALES'!F687</f>
        <v>11.858331</v>
      </c>
      <c r="L74" s="22">
        <f>'DATOS MENSUALES'!F688</f>
        <v>5.382244</v>
      </c>
      <c r="M74" s="22">
        <f>'DATOS MENSUALES'!F689</f>
        <v>3.493644</v>
      </c>
      <c r="N74" s="22">
        <f t="shared" si="12"/>
        <v>181.720703</v>
      </c>
      <c r="O74" s="23"/>
      <c r="P74" s="60">
        <f t="shared" si="13"/>
        <v>-858.6145817292429</v>
      </c>
      <c r="Q74" s="60">
        <f t="shared" si="14"/>
        <v>-968.5190829358263</v>
      </c>
      <c r="R74" s="60">
        <f t="shared" si="15"/>
        <v>-0.016163511084137445</v>
      </c>
      <c r="S74" s="60">
        <f t="shared" si="16"/>
        <v>0.14027185375432805</v>
      </c>
      <c r="T74" s="60">
        <f t="shared" si="17"/>
        <v>418.4315690508298</v>
      </c>
      <c r="U74" s="60">
        <f t="shared" si="18"/>
        <v>-409.71186196397144</v>
      </c>
      <c r="V74" s="60">
        <f t="shared" si="19"/>
        <v>-2099.224901133016</v>
      </c>
      <c r="W74" s="60">
        <f t="shared" si="20"/>
        <v>-30.346428902508066</v>
      </c>
      <c r="X74" s="60">
        <f t="shared" si="21"/>
        <v>2976.3710207065806</v>
      </c>
      <c r="Y74" s="60">
        <f t="shared" si="22"/>
        <v>24.84760684881324</v>
      </c>
      <c r="Z74" s="60">
        <f t="shared" si="23"/>
        <v>-6.842425254796093</v>
      </c>
      <c r="AA74" s="60">
        <f t="shared" si="24"/>
        <v>-89.36238586253464</v>
      </c>
      <c r="AB74" s="60">
        <f t="shared" si="25"/>
        <v>-13944.419913069907</v>
      </c>
    </row>
    <row r="75" spans="1:28" s="24" customFormat="1" ht="12.75">
      <c r="A75" s="21" t="s">
        <v>83</v>
      </c>
      <c r="B75" s="22">
        <f>'DATOS MENSUALES'!F690</f>
        <v>5.321098</v>
      </c>
      <c r="C75" s="22">
        <f>'DATOS MENSUALES'!F691</f>
        <v>22.347248</v>
      </c>
      <c r="D75" s="22">
        <f>'DATOS MENSUALES'!F692</f>
        <v>50.052513000000005</v>
      </c>
      <c r="E75" s="22">
        <f>'DATOS MENSUALES'!F693</f>
        <v>52.44909</v>
      </c>
      <c r="F75" s="22">
        <f>'DATOS MENSUALES'!F694</f>
        <v>30.82848</v>
      </c>
      <c r="G75" s="22">
        <f>'DATOS MENSUALES'!F695</f>
        <v>27.529306000000002</v>
      </c>
      <c r="H75" s="22">
        <f>'DATOS MENSUALES'!F696</f>
        <v>73.258569</v>
      </c>
      <c r="I75" s="22">
        <f>'DATOS MENSUALES'!F697</f>
        <v>57.501515999999995</v>
      </c>
      <c r="J75" s="22">
        <f>'DATOS MENSUALES'!F698</f>
        <v>29.571642</v>
      </c>
      <c r="K75" s="22">
        <f>'DATOS MENSUALES'!F699</f>
        <v>17.64188</v>
      </c>
      <c r="L75" s="22">
        <f>'DATOS MENSUALES'!F700</f>
        <v>15.54588</v>
      </c>
      <c r="M75" s="22">
        <f>'DATOS MENSUALES'!F701</f>
        <v>15.269596</v>
      </c>
      <c r="N75" s="22">
        <f t="shared" si="12"/>
        <v>397.31681799999996</v>
      </c>
      <c r="O75" s="23"/>
      <c r="P75" s="60">
        <f t="shared" si="13"/>
        <v>-317.6631292024395</v>
      </c>
      <c r="Q75" s="60">
        <f t="shared" si="14"/>
        <v>129.9646052660398</v>
      </c>
      <c r="R75" s="60">
        <f t="shared" si="15"/>
        <v>21014.312919790944</v>
      </c>
      <c r="S75" s="60">
        <f t="shared" si="16"/>
        <v>21096.92003006667</v>
      </c>
      <c r="T75" s="60">
        <f t="shared" si="17"/>
        <v>284.6506962437945</v>
      </c>
      <c r="U75" s="60">
        <f t="shared" si="18"/>
        <v>9.528099195010993</v>
      </c>
      <c r="V75" s="60">
        <f t="shared" si="19"/>
        <v>125966.25203200882</v>
      </c>
      <c r="W75" s="60">
        <f t="shared" si="20"/>
        <v>55886.333444801654</v>
      </c>
      <c r="X75" s="60">
        <f t="shared" si="21"/>
        <v>4679.30353590022</v>
      </c>
      <c r="Y75" s="60">
        <f t="shared" si="22"/>
        <v>658.8693972132477</v>
      </c>
      <c r="Z75" s="60">
        <f t="shared" si="23"/>
        <v>564.6183734703554</v>
      </c>
      <c r="AA75" s="60">
        <f t="shared" si="24"/>
        <v>389.8417653234285</v>
      </c>
      <c r="AB75" s="60">
        <f t="shared" si="25"/>
        <v>7025665.910097748</v>
      </c>
    </row>
    <row r="76" spans="1:28" s="24" customFormat="1" ht="12.75">
      <c r="A76" s="21" t="s">
        <v>84</v>
      </c>
      <c r="B76" s="22">
        <f>'DATOS MENSUALES'!F702</f>
        <v>13.6334</v>
      </c>
      <c r="C76" s="22">
        <f>'DATOS MENSUALES'!F703</f>
        <v>12.958247</v>
      </c>
      <c r="D76" s="22">
        <f>'DATOS MENSUALES'!F704</f>
        <v>11.084904</v>
      </c>
      <c r="E76" s="22">
        <f>'DATOS MENSUALES'!F705</f>
        <v>8.038143</v>
      </c>
      <c r="F76" s="22">
        <f>'DATOS MENSUALES'!F706</f>
        <v>8.204238</v>
      </c>
      <c r="G76" s="22">
        <f>'DATOS MENSUALES'!F707</f>
        <v>12.67016</v>
      </c>
      <c r="H76" s="22">
        <f>'DATOS MENSUALES'!F708</f>
        <v>8.841153</v>
      </c>
      <c r="I76" s="22">
        <f>'DATOS MENSUALES'!F709</f>
        <v>10.543407</v>
      </c>
      <c r="J76" s="22">
        <f>'DATOS MENSUALES'!F710</f>
        <v>5.565746</v>
      </c>
      <c r="K76" s="22">
        <f>'DATOS MENSUALES'!F711</f>
        <v>4.801248</v>
      </c>
      <c r="L76" s="22">
        <f>'DATOS MENSUALES'!F712</f>
        <v>4.6262099999999995</v>
      </c>
      <c r="M76" s="22">
        <f>'DATOS MENSUALES'!F713</f>
        <v>6.224038</v>
      </c>
      <c r="N76" s="22">
        <f t="shared" si="12"/>
        <v>107.19089400000001</v>
      </c>
      <c r="O76" s="23"/>
      <c r="P76" s="60">
        <f t="shared" si="13"/>
        <v>3.301884369368665</v>
      </c>
      <c r="Q76" s="60">
        <f t="shared" si="14"/>
        <v>-80.82686639068453</v>
      </c>
      <c r="R76" s="60">
        <f t="shared" si="15"/>
        <v>-1470.6932124320895</v>
      </c>
      <c r="S76" s="60">
        <f t="shared" si="16"/>
        <v>-4724.149045047347</v>
      </c>
      <c r="T76" s="60">
        <f t="shared" si="17"/>
        <v>-4131.497088811063</v>
      </c>
      <c r="U76" s="60">
        <f t="shared" si="18"/>
        <v>-2067.384059907512</v>
      </c>
      <c r="V76" s="60">
        <f t="shared" si="19"/>
        <v>-2917.4106929601157</v>
      </c>
      <c r="W76" s="60">
        <f t="shared" si="20"/>
        <v>-664.2847268986831</v>
      </c>
      <c r="X76" s="60">
        <f t="shared" si="21"/>
        <v>-385.8017329612807</v>
      </c>
      <c r="Y76" s="60">
        <f t="shared" si="22"/>
        <v>-70.9074993134129</v>
      </c>
      <c r="Z76" s="60">
        <f t="shared" si="23"/>
        <v>-18.704638832970016</v>
      </c>
      <c r="AA76" s="60">
        <f t="shared" si="24"/>
        <v>-5.271682187238413</v>
      </c>
      <c r="AB76" s="60">
        <f t="shared" si="25"/>
        <v>-958564.6964111241</v>
      </c>
    </row>
    <row r="77" spans="1:28" s="24" customFormat="1" ht="12.75">
      <c r="A77" s="21" t="s">
        <v>85</v>
      </c>
      <c r="B77" s="22">
        <f>'DATOS MENSUALES'!F714</f>
        <v>19.443928</v>
      </c>
      <c r="C77" s="22">
        <f>'DATOS MENSUALES'!F715</f>
        <v>13.947686999999998</v>
      </c>
      <c r="D77" s="22">
        <f>'DATOS MENSUALES'!F716</f>
        <v>16.252369</v>
      </c>
      <c r="E77" s="22">
        <f>'DATOS MENSUALES'!F717</f>
        <v>5.914944</v>
      </c>
      <c r="F77" s="22">
        <f>'DATOS MENSUALES'!F718</f>
        <v>3.1984190000000003</v>
      </c>
      <c r="G77" s="22">
        <f>'DATOS MENSUALES'!F719</f>
        <v>2.3291120000000003</v>
      </c>
      <c r="H77" s="22">
        <f>'DATOS MENSUALES'!F720</f>
        <v>34.145496</v>
      </c>
      <c r="I77" s="22">
        <f>'DATOS MENSUALES'!F721</f>
        <v>27.267261</v>
      </c>
      <c r="J77" s="22">
        <f>'DATOS MENSUALES'!F722</f>
        <v>4.202028</v>
      </c>
      <c r="K77" s="22">
        <f>'DATOS MENSUALES'!F723</f>
        <v>2.522065</v>
      </c>
      <c r="L77" s="22">
        <f>'DATOS MENSUALES'!F724</f>
        <v>2.021735</v>
      </c>
      <c r="M77" s="22">
        <f>'DATOS MENSUALES'!F725</f>
        <v>2.02176</v>
      </c>
      <c r="N77" s="22">
        <f t="shared" si="12"/>
        <v>133.266804</v>
      </c>
      <c r="O77" s="23"/>
      <c r="P77" s="60">
        <f t="shared" si="13"/>
        <v>388.9557536262844</v>
      </c>
      <c r="Q77" s="60">
        <f t="shared" si="14"/>
        <v>-37.06672627969755</v>
      </c>
      <c r="R77" s="60">
        <f t="shared" si="15"/>
        <v>-238.86298663244597</v>
      </c>
      <c r="S77" s="60">
        <f t="shared" si="16"/>
        <v>-6753.975990598444</v>
      </c>
      <c r="T77" s="60">
        <f t="shared" si="17"/>
        <v>-9329.841897264265</v>
      </c>
      <c r="U77" s="60">
        <f t="shared" si="18"/>
        <v>-12294.71555218398</v>
      </c>
      <c r="V77" s="60">
        <f t="shared" si="19"/>
        <v>1336.6089725371096</v>
      </c>
      <c r="W77" s="60">
        <f t="shared" si="20"/>
        <v>511.70549939238094</v>
      </c>
      <c r="X77" s="60">
        <f t="shared" si="21"/>
        <v>-645.7680179877453</v>
      </c>
      <c r="Y77" s="60">
        <f t="shared" si="22"/>
        <v>-264.3869934203476</v>
      </c>
      <c r="Z77" s="60">
        <f t="shared" si="23"/>
        <v>-145.44670704846868</v>
      </c>
      <c r="AA77" s="60">
        <f t="shared" si="24"/>
        <v>-209.86846278451605</v>
      </c>
      <c r="AB77" s="60">
        <f t="shared" si="25"/>
        <v>-381446.99736857525</v>
      </c>
    </row>
    <row r="78" spans="1:28" s="24" customFormat="1" ht="12.75">
      <c r="A78" s="21" t="s">
        <v>86</v>
      </c>
      <c r="B78" s="22">
        <f>'DATOS MENSUALES'!F726</f>
        <v>7.932926</v>
      </c>
      <c r="C78" s="22">
        <f>'DATOS MENSUALES'!F727</f>
        <v>43.702217000000005</v>
      </c>
      <c r="D78" s="22">
        <f>'DATOS MENSUALES'!F728</f>
        <v>70.632816</v>
      </c>
      <c r="E78" s="22">
        <f>'DATOS MENSUALES'!F729</f>
        <v>66.08049</v>
      </c>
      <c r="F78" s="22">
        <f>'DATOS MENSUALES'!F730</f>
        <v>49.163520000000005</v>
      </c>
      <c r="G78" s="22">
        <f>'DATOS MENSUALES'!F731</f>
        <v>93.32866399999999</v>
      </c>
      <c r="H78" s="22">
        <f>'DATOS MENSUALES'!F732</f>
        <v>34.409427</v>
      </c>
      <c r="I78" s="22">
        <f>'DATOS MENSUALES'!F733</f>
        <v>24.725679</v>
      </c>
      <c r="J78" s="22">
        <f>'DATOS MENSUALES'!F734</f>
        <v>14.022492</v>
      </c>
      <c r="K78" s="22">
        <f>'DATOS MENSUALES'!F735</f>
        <v>9.373023</v>
      </c>
      <c r="L78" s="22">
        <f>'DATOS MENSUALES'!F736</f>
        <v>5.471523</v>
      </c>
      <c r="M78" s="22">
        <f>'DATOS MENSUALES'!F737</f>
        <v>4.479075</v>
      </c>
      <c r="N78" s="22">
        <f t="shared" si="12"/>
        <v>423.32185200000004</v>
      </c>
      <c r="O78" s="23"/>
      <c r="P78" s="60">
        <f t="shared" si="13"/>
        <v>-74.69213531470736</v>
      </c>
      <c r="Q78" s="60">
        <f t="shared" si="14"/>
        <v>18442.23455040813</v>
      </c>
      <c r="R78" s="60">
        <f t="shared" si="15"/>
        <v>111811.66425075618</v>
      </c>
      <c r="S78" s="60">
        <f t="shared" si="16"/>
        <v>70255.9386070657</v>
      </c>
      <c r="T78" s="60">
        <f t="shared" si="17"/>
        <v>15462.80456798599</v>
      </c>
      <c r="U78" s="60">
        <f t="shared" si="18"/>
        <v>313314.6307251491</v>
      </c>
      <c r="V78" s="60">
        <f t="shared" si="19"/>
        <v>1435.0052729361512</v>
      </c>
      <c r="W78" s="60">
        <f t="shared" si="20"/>
        <v>162.4928026385698</v>
      </c>
      <c r="X78" s="60">
        <f t="shared" si="21"/>
        <v>1.6301724517424696</v>
      </c>
      <c r="Y78" s="60">
        <f t="shared" si="22"/>
        <v>0.08104573411472507</v>
      </c>
      <c r="Z78" s="60">
        <f t="shared" si="23"/>
        <v>-5.9217769439767896</v>
      </c>
      <c r="AA78" s="60">
        <f t="shared" si="24"/>
        <v>-42.33943383483405</v>
      </c>
      <c r="AB78" s="60">
        <f t="shared" si="25"/>
        <v>10293603.59181943</v>
      </c>
    </row>
    <row r="79" spans="1:28" s="24" customFormat="1" ht="12.75">
      <c r="A79" s="21" t="s">
        <v>87</v>
      </c>
      <c r="B79" s="22">
        <f>'DATOS MENSUALES'!F738</f>
        <v>6.306825</v>
      </c>
      <c r="C79" s="22">
        <f>'DATOS MENSUALES'!F739</f>
        <v>7.940681</v>
      </c>
      <c r="D79" s="22">
        <f>'DATOS MENSUALES'!F740</f>
        <v>6.3933159999999996</v>
      </c>
      <c r="E79" s="22">
        <f>'DATOS MENSUALES'!F741</f>
        <v>15.760233</v>
      </c>
      <c r="F79" s="22">
        <f>'DATOS MENSUALES'!F742</f>
        <v>17.557328000000002</v>
      </c>
      <c r="G79" s="22">
        <f>'DATOS MENSUALES'!F743</f>
        <v>25.17558</v>
      </c>
      <c r="H79" s="22">
        <f>'DATOS MENSUALES'!F744</f>
        <v>12.194774</v>
      </c>
      <c r="I79" s="22">
        <f>'DATOS MENSUALES'!F745</f>
        <v>15.991882</v>
      </c>
      <c r="J79" s="22">
        <f>'DATOS MENSUALES'!F746</f>
        <v>10.617996000000002</v>
      </c>
      <c r="K79" s="22">
        <f>'DATOS MENSUALES'!F747</f>
        <v>4.6971</v>
      </c>
      <c r="L79" s="22">
        <f>'DATOS MENSUALES'!F748</f>
        <v>3.325544</v>
      </c>
      <c r="M79" s="22">
        <f>'DATOS MENSUALES'!F749</f>
        <v>4.849712</v>
      </c>
      <c r="N79" s="22">
        <f t="shared" si="12"/>
        <v>130.810971</v>
      </c>
      <c r="O79" s="23"/>
      <c r="P79" s="60">
        <f t="shared" si="13"/>
        <v>-198.91960267010643</v>
      </c>
      <c r="Q79" s="60">
        <f t="shared" si="14"/>
        <v>-815.1023862628354</v>
      </c>
      <c r="R79" s="60">
        <f t="shared" si="15"/>
        <v>-4145.107865886673</v>
      </c>
      <c r="S79" s="60">
        <f t="shared" si="16"/>
        <v>-742.9971616680737</v>
      </c>
      <c r="T79" s="60">
        <f t="shared" si="17"/>
        <v>-299.82093007857696</v>
      </c>
      <c r="U79" s="60">
        <f t="shared" si="18"/>
        <v>-0.01276829736879234</v>
      </c>
      <c r="V79" s="60">
        <f t="shared" si="19"/>
        <v>-1307.6488784512853</v>
      </c>
      <c r="W79" s="60">
        <f t="shared" si="20"/>
        <v>-35.18801708012273</v>
      </c>
      <c r="X79" s="60">
        <f t="shared" si="21"/>
        <v>-11.053541254785635</v>
      </c>
      <c r="Y79" s="60">
        <f t="shared" si="22"/>
        <v>-76.39594124024204</v>
      </c>
      <c r="Z79" s="60">
        <f t="shared" si="23"/>
        <v>-61.872107722776114</v>
      </c>
      <c r="AA79" s="60">
        <f t="shared" si="24"/>
        <v>-30.217648137825552</v>
      </c>
      <c r="AB79" s="60">
        <f t="shared" si="25"/>
        <v>-421524.4021943182</v>
      </c>
    </row>
    <row r="80" spans="1:28" s="24" customFormat="1" ht="12.75">
      <c r="A80" s="21" t="s">
        <v>88</v>
      </c>
      <c r="B80" s="22">
        <f>'DATOS MENSUALES'!F750</f>
        <v>15.75312</v>
      </c>
      <c r="C80" s="22">
        <f>'DATOS MENSUALES'!F751</f>
        <v>16.931336</v>
      </c>
      <c r="D80" s="22">
        <f>'DATOS MENSUALES'!F752</f>
        <v>41.711648</v>
      </c>
      <c r="E80" s="22">
        <f>'DATOS MENSUALES'!F753</f>
        <v>36.249482</v>
      </c>
      <c r="F80" s="22">
        <f>'DATOS MENSUALES'!F754</f>
        <v>20.938464000000003</v>
      </c>
      <c r="G80" s="22">
        <f>'DATOS MENSUALES'!F755</f>
        <v>24.241204</v>
      </c>
      <c r="H80" s="22">
        <f>'DATOS MENSUALES'!F756</f>
        <v>18.612214</v>
      </c>
      <c r="I80" s="22">
        <f>'DATOS MENSUALES'!F757</f>
        <v>5.8788800000000005</v>
      </c>
      <c r="J80" s="22">
        <f>'DATOS MENSUALES'!F758</f>
        <v>1.835919</v>
      </c>
      <c r="K80" s="22">
        <f>'DATOS MENSUALES'!F759</f>
        <v>0.912963</v>
      </c>
      <c r="L80" s="22">
        <f>'DATOS MENSUALES'!F760</f>
        <v>1.7453859999999999</v>
      </c>
      <c r="M80" s="22">
        <f>'DATOS MENSUALES'!F761</f>
        <v>2.07861</v>
      </c>
      <c r="N80" s="22">
        <f t="shared" si="12"/>
        <v>186.88922599999998</v>
      </c>
      <c r="O80" s="23"/>
      <c r="P80" s="60">
        <f t="shared" si="13"/>
        <v>46.999327931340815</v>
      </c>
      <c r="Q80" s="60">
        <f t="shared" si="14"/>
        <v>-0.04308657604902838</v>
      </c>
      <c r="R80" s="60">
        <f t="shared" si="15"/>
        <v>7138.491288994668</v>
      </c>
      <c r="S80" s="60">
        <f t="shared" si="16"/>
        <v>1494.0600313048162</v>
      </c>
      <c r="T80" s="60">
        <f t="shared" si="17"/>
        <v>-36.32590277625291</v>
      </c>
      <c r="U80" s="60">
        <f t="shared" si="18"/>
        <v>-1.5938398659794448</v>
      </c>
      <c r="V80" s="60">
        <f t="shared" si="19"/>
        <v>-92.21381334593977</v>
      </c>
      <c r="W80" s="60">
        <f t="shared" si="20"/>
        <v>-2400.6755813001037</v>
      </c>
      <c r="X80" s="60">
        <f t="shared" si="21"/>
        <v>-1334.509506045636</v>
      </c>
      <c r="Y80" s="60">
        <f t="shared" si="22"/>
        <v>-517.2602249066849</v>
      </c>
      <c r="Z80" s="60">
        <f t="shared" si="23"/>
        <v>-169.6014986149136</v>
      </c>
      <c r="AA80" s="60">
        <f t="shared" si="24"/>
        <v>-203.90284730434877</v>
      </c>
      <c r="AB80" s="60">
        <f t="shared" si="25"/>
        <v>-6752.301113465109</v>
      </c>
    </row>
    <row r="81" spans="1:28" s="24" customFormat="1" ht="12.75">
      <c r="A81" s="21" t="s">
        <v>89</v>
      </c>
      <c r="B81" s="22">
        <f>'DATOS MENSUALES'!F762</f>
        <v>11.541231</v>
      </c>
      <c r="C81" s="22">
        <f>'DATOS MENSUALES'!F763</f>
        <v>20.894927000000003</v>
      </c>
      <c r="D81" s="22">
        <f>'DATOS MENSUALES'!F764</f>
        <v>24.494591999999997</v>
      </c>
      <c r="E81" s="22">
        <f>'DATOS MENSUALES'!F765</f>
        <v>20.91942</v>
      </c>
      <c r="F81" s="22">
        <f>'DATOS MENSUALES'!F766</f>
        <v>12.741775</v>
      </c>
      <c r="G81" s="22">
        <f>'DATOS MENSUALES'!F767</f>
        <v>13.346553</v>
      </c>
      <c r="H81" s="22">
        <f>'DATOS MENSUALES'!F768</f>
        <v>9.3483</v>
      </c>
      <c r="I81" s="22">
        <f>'DATOS MENSUALES'!F769</f>
        <v>7.673025</v>
      </c>
      <c r="J81" s="22">
        <f>'DATOS MENSUALES'!F770</f>
        <v>5.821025</v>
      </c>
      <c r="K81" s="22">
        <f>'DATOS MENSUALES'!F771</f>
        <v>4.24963</v>
      </c>
      <c r="L81" s="22">
        <f>'DATOS MENSUALES'!F772</f>
        <v>5.802059</v>
      </c>
      <c r="M81" s="22">
        <f>'DATOS MENSUALES'!F773</f>
        <v>6.68325</v>
      </c>
      <c r="N81" s="22">
        <f t="shared" si="12"/>
        <v>143.515787</v>
      </c>
      <c r="O81" s="23"/>
      <c r="P81" s="60">
        <f t="shared" si="13"/>
        <v>-0.21934363699468137</v>
      </c>
      <c r="Q81" s="60">
        <f t="shared" si="14"/>
        <v>47.16390288106334</v>
      </c>
      <c r="R81" s="60">
        <f t="shared" si="15"/>
        <v>8.459577760717321</v>
      </c>
      <c r="S81" s="60">
        <f t="shared" si="16"/>
        <v>-59.230052859059874</v>
      </c>
      <c r="T81" s="60">
        <f t="shared" si="17"/>
        <v>-1524.269849547088</v>
      </c>
      <c r="U81" s="60">
        <f t="shared" si="18"/>
        <v>-1755.2522415088536</v>
      </c>
      <c r="V81" s="60">
        <f t="shared" si="19"/>
        <v>-2617.668275144074</v>
      </c>
      <c r="W81" s="60">
        <f t="shared" si="20"/>
        <v>-1559.189117316272</v>
      </c>
      <c r="X81" s="60">
        <f t="shared" si="21"/>
        <v>-346.6220508789086</v>
      </c>
      <c r="Y81" s="60">
        <f t="shared" si="22"/>
        <v>-103.20373025473698</v>
      </c>
      <c r="Z81" s="60">
        <f t="shared" si="23"/>
        <v>-3.232950734164614</v>
      </c>
      <c r="AA81" s="60">
        <f t="shared" si="24"/>
        <v>-2.1030098104065025</v>
      </c>
      <c r="AB81" s="60">
        <f t="shared" si="25"/>
        <v>-241506.4305479997</v>
      </c>
    </row>
    <row r="82" spans="1:28" s="24" customFormat="1" ht="12.75">
      <c r="A82" s="21" t="s">
        <v>90</v>
      </c>
      <c r="B82" s="22">
        <f>'DATOS MENSUALES'!F774</f>
        <v>18.122709</v>
      </c>
      <c r="C82" s="22">
        <f>'DATOS MENSUALES'!F775</f>
        <v>17.882997</v>
      </c>
      <c r="D82" s="22">
        <f>'DATOS MENSUALES'!F776</f>
        <v>13.305536</v>
      </c>
      <c r="E82" s="22">
        <f>'DATOS MENSUALES'!F777</f>
        <v>14.743449</v>
      </c>
      <c r="F82" s="22">
        <f>'DATOS MENSUALES'!F778</f>
        <v>9.227088</v>
      </c>
      <c r="G82" s="22">
        <f>'DATOS MENSUALES'!F779</f>
        <v>15.913400000000001</v>
      </c>
      <c r="H82" s="22">
        <f>'DATOS MENSUALES'!F780</f>
        <v>21.414159</v>
      </c>
      <c r="I82" s="22">
        <f>'DATOS MENSUALES'!F781</f>
        <v>10.38282</v>
      </c>
      <c r="J82" s="22">
        <f>'DATOS MENSUALES'!F782</f>
        <v>5.374836</v>
      </c>
      <c r="K82" s="22">
        <f>'DATOS MENSUALES'!F783</f>
        <v>4.528524</v>
      </c>
      <c r="L82" s="22">
        <f>'DATOS MENSUALES'!F784</f>
        <v>5.413325</v>
      </c>
      <c r="M82" s="22">
        <f>'DATOS MENSUALES'!F785</f>
        <v>6.057012</v>
      </c>
      <c r="N82" s="22">
        <f t="shared" si="12"/>
        <v>142.36585499999995</v>
      </c>
      <c r="O82" s="23"/>
      <c r="P82" s="60">
        <f t="shared" si="13"/>
        <v>213.67536055796097</v>
      </c>
      <c r="Q82" s="60">
        <f t="shared" si="14"/>
        <v>0.2171752505376123</v>
      </c>
      <c r="R82" s="60">
        <f t="shared" si="15"/>
        <v>-766.429819354109</v>
      </c>
      <c r="S82" s="60">
        <f t="shared" si="16"/>
        <v>-1022.3709911754067</v>
      </c>
      <c r="T82" s="60">
        <f t="shared" si="17"/>
        <v>-3390.709480585319</v>
      </c>
      <c r="U82" s="60">
        <f t="shared" si="18"/>
        <v>-856.2676050373589</v>
      </c>
      <c r="V82" s="60">
        <f t="shared" si="19"/>
        <v>-5.052207646166388</v>
      </c>
      <c r="W82" s="60">
        <f t="shared" si="20"/>
        <v>-701.6415242891219</v>
      </c>
      <c r="X82" s="60">
        <f t="shared" si="21"/>
        <v>-416.95704454447656</v>
      </c>
      <c r="Y82" s="60">
        <f t="shared" si="22"/>
        <v>-85.86783850421874</v>
      </c>
      <c r="Z82" s="60">
        <f t="shared" si="23"/>
        <v>-6.511832415471808</v>
      </c>
      <c r="AA82" s="60">
        <f t="shared" si="24"/>
        <v>-6.9397674249557655</v>
      </c>
      <c r="AB82" s="60">
        <f t="shared" si="25"/>
        <v>-255133.65347347196</v>
      </c>
    </row>
    <row r="83" spans="1:28" s="24" customFormat="1" ht="12.75">
      <c r="A83" s="21" t="s">
        <v>91</v>
      </c>
      <c r="B83" s="22">
        <f>'DATOS MENSUALES'!F786</f>
        <v>11.43807</v>
      </c>
      <c r="C83" s="22">
        <f>'DATOS MENSUALES'!F787</f>
        <v>11.497423999999999</v>
      </c>
      <c r="D83" s="22">
        <f>'DATOS MENSUALES'!F788</f>
        <v>13.70229</v>
      </c>
      <c r="E83" s="22">
        <f>'DATOS MENSUALES'!F789</f>
        <v>10.050237000000001</v>
      </c>
      <c r="F83" s="22">
        <f>'DATOS MENSUALES'!F790</f>
        <v>7.27161</v>
      </c>
      <c r="G83" s="22">
        <f>'DATOS MENSUALES'!F791</f>
        <v>35.605128</v>
      </c>
      <c r="H83" s="22">
        <f>'DATOS MENSUALES'!F792</f>
        <v>16.41486</v>
      </c>
      <c r="I83" s="22">
        <f>'DATOS MENSUALES'!F793</f>
        <v>8.274236</v>
      </c>
      <c r="J83" s="22">
        <f>'DATOS MENSUALES'!F794</f>
        <v>4.7058</v>
      </c>
      <c r="K83" s="22">
        <f>'DATOS MENSUALES'!F795</f>
        <v>4.156192</v>
      </c>
      <c r="L83" s="22">
        <f>'DATOS MENSUALES'!F796</f>
        <v>3.5123759999999997</v>
      </c>
      <c r="M83" s="22">
        <f>'DATOS MENSUALES'!F797</f>
        <v>5.284224</v>
      </c>
      <c r="N83" s="22">
        <f>SUM(B83:M83)</f>
        <v>131.91244700000001</v>
      </c>
      <c r="O83" s="23"/>
      <c r="P83" s="60">
        <f aca="true" t="shared" si="26" ref="P83:AB83">(B83-B$6)^3</f>
        <v>-0.3522564896308081</v>
      </c>
      <c r="Q83" s="60">
        <f t="shared" si="26"/>
        <v>-193.55058885805497</v>
      </c>
      <c r="R83" s="60">
        <f t="shared" si="26"/>
        <v>-671.0053620758109</v>
      </c>
      <c r="S83" s="60">
        <f t="shared" si="26"/>
        <v>-3220.307596671894</v>
      </c>
      <c r="T83" s="60">
        <f t="shared" si="26"/>
        <v>-4894.569249935586</v>
      </c>
      <c r="U83" s="60">
        <f t="shared" si="26"/>
        <v>1059.9038304554676</v>
      </c>
      <c r="V83" s="60">
        <f t="shared" si="26"/>
        <v>-302.81543490802596</v>
      </c>
      <c r="W83" s="60">
        <f t="shared" si="26"/>
        <v>-1329.0259487324</v>
      </c>
      <c r="X83" s="60">
        <f t="shared" si="26"/>
        <v>-539.30913075207</v>
      </c>
      <c r="Y83" s="60">
        <f t="shared" si="26"/>
        <v>-109.49489211596344</v>
      </c>
      <c r="Z83" s="60">
        <f t="shared" si="26"/>
        <v>-53.51172706969298</v>
      </c>
      <c r="AA83" s="60">
        <f t="shared" si="26"/>
        <v>-19.25350093744352</v>
      </c>
      <c r="AB83" s="60">
        <f t="shared" si="26"/>
        <v>-403218.863227165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9074.27376586637</v>
      </c>
      <c r="Q84" s="61">
        <f t="shared" si="27"/>
        <v>32000.094056225593</v>
      </c>
      <c r="R84" s="61">
        <f t="shared" si="27"/>
        <v>495161.166635058</v>
      </c>
      <c r="S84" s="61">
        <f t="shared" si="27"/>
        <v>844691.1025997414</v>
      </c>
      <c r="T84" s="61">
        <f t="shared" si="27"/>
        <v>648592.634558875</v>
      </c>
      <c r="U84" s="61">
        <f t="shared" si="27"/>
        <v>358507.26878814184</v>
      </c>
      <c r="V84" s="61">
        <f t="shared" si="27"/>
        <v>178109.02666539446</v>
      </c>
      <c r="W84" s="61">
        <f t="shared" si="27"/>
        <v>131230.4960875565</v>
      </c>
      <c r="X84" s="61">
        <f t="shared" si="27"/>
        <v>14676.758350060252</v>
      </c>
      <c r="Y84" s="61">
        <f t="shared" si="27"/>
        <v>13028.05131537586</v>
      </c>
      <c r="Z84" s="61">
        <f t="shared" si="27"/>
        <v>5526.37664586296</v>
      </c>
      <c r="AA84" s="61">
        <f t="shared" si="27"/>
        <v>5638.048792502781</v>
      </c>
      <c r="AB84" s="61">
        <f t="shared" si="27"/>
        <v>31656396.25648785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60 - Río Omañas desde límite del LIC "Omañas" hasta confluencia con el río Negro.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1.4519760000000002</v>
      </c>
      <c r="C4" s="1">
        <f t="shared" si="0"/>
        <v>3.347141</v>
      </c>
      <c r="D4" s="1">
        <f t="shared" si="0"/>
        <v>5.010528000000001</v>
      </c>
      <c r="E4" s="1">
        <f t="shared" si="0"/>
        <v>5.914944</v>
      </c>
      <c r="F4" s="1">
        <f t="shared" si="0"/>
        <v>3.1984190000000003</v>
      </c>
      <c r="G4" s="1">
        <f t="shared" si="0"/>
        <v>2.3291120000000003</v>
      </c>
      <c r="H4" s="1">
        <f t="shared" si="0"/>
        <v>7.9203920000000005</v>
      </c>
      <c r="I4" s="1">
        <f t="shared" si="0"/>
        <v>5.8788800000000005</v>
      </c>
      <c r="J4" s="1">
        <f t="shared" si="0"/>
        <v>1.835919</v>
      </c>
      <c r="K4" s="1">
        <f t="shared" si="0"/>
        <v>0.912963</v>
      </c>
      <c r="L4" s="1">
        <f t="shared" si="0"/>
        <v>0.439319</v>
      </c>
      <c r="M4" s="1">
        <f t="shared" si="0"/>
        <v>1.056342</v>
      </c>
      <c r="N4" s="1">
        <f>MIN(N18:N43)</f>
        <v>76.81084299999999</v>
      </c>
    </row>
    <row r="5" spans="1:14" ht="12.75">
      <c r="A5" s="13" t="s">
        <v>92</v>
      </c>
      <c r="B5" s="1">
        <f aca="true" t="shared" si="1" ref="B5:M5">MAX(B18:B43)</f>
        <v>25.897188</v>
      </c>
      <c r="C5" s="1">
        <f t="shared" si="1"/>
        <v>43.702217000000005</v>
      </c>
      <c r="D5" s="1">
        <f t="shared" si="1"/>
        <v>70.632816</v>
      </c>
      <c r="E5" s="1">
        <f t="shared" si="1"/>
        <v>108.629038</v>
      </c>
      <c r="F5" s="1">
        <f t="shared" si="1"/>
        <v>56.946321</v>
      </c>
      <c r="G5" s="1">
        <f t="shared" si="1"/>
        <v>93.32866399999999</v>
      </c>
      <c r="H5" s="1">
        <f t="shared" si="1"/>
        <v>73.258569</v>
      </c>
      <c r="I5" s="1">
        <f t="shared" si="1"/>
        <v>58.61652</v>
      </c>
      <c r="J5" s="1">
        <f t="shared" si="1"/>
        <v>29.571642</v>
      </c>
      <c r="K5" s="1">
        <f t="shared" si="1"/>
        <v>17.910124</v>
      </c>
      <c r="L5" s="1">
        <f t="shared" si="1"/>
        <v>19.045783</v>
      </c>
      <c r="M5" s="1">
        <f t="shared" si="1"/>
        <v>18.750438</v>
      </c>
      <c r="N5" s="1">
        <f>MAX(N18:N43)</f>
        <v>423.32185200000004</v>
      </c>
    </row>
    <row r="6" spans="1:14" ht="12.75">
      <c r="A6" s="13" t="s">
        <v>14</v>
      </c>
      <c r="B6" s="1">
        <f aca="true" t="shared" si="2" ref="B6:M6">AVERAGE(B18:B43)</f>
        <v>10.90479426923077</v>
      </c>
      <c r="C6" s="1">
        <f t="shared" si="2"/>
        <v>16.69820673076923</v>
      </c>
      <c r="D6" s="1">
        <f t="shared" si="2"/>
        <v>26.252231961538463</v>
      </c>
      <c r="E6" s="1">
        <f t="shared" si="2"/>
        <v>27.407299192307683</v>
      </c>
      <c r="F6" s="1">
        <f t="shared" si="2"/>
        <v>21.498633307692305</v>
      </c>
      <c r="G6" s="1">
        <f t="shared" si="2"/>
        <v>24.52609480769231</v>
      </c>
      <c r="H6" s="1">
        <f t="shared" si="2"/>
        <v>22.909283653846156</v>
      </c>
      <c r="I6" s="1">
        <f t="shared" si="2"/>
        <v>18.757968307692305</v>
      </c>
      <c r="J6" s="1">
        <f t="shared" si="2"/>
        <v>11.552497692307693</v>
      </c>
      <c r="K6" s="1">
        <f t="shared" si="2"/>
        <v>7.174938884615383</v>
      </c>
      <c r="L6" s="1">
        <f t="shared" si="2"/>
        <v>5.4901712307692305</v>
      </c>
      <c r="M6" s="1">
        <f t="shared" si="2"/>
        <v>5.551357730769231</v>
      </c>
      <c r="N6" s="1">
        <f>SUM(B6:M6)</f>
        <v>198.72347776923075</v>
      </c>
    </row>
    <row r="7" spans="1:14" ht="12.75">
      <c r="A7" s="13" t="s">
        <v>15</v>
      </c>
      <c r="B7" s="1">
        <f aca="true" t="shared" si="3" ref="B7:N7">PERCENTILE(B18:B43,0.1)</f>
        <v>2.7417154999999998</v>
      </c>
      <c r="C7" s="1">
        <f t="shared" si="3"/>
        <v>7.199263999999999</v>
      </c>
      <c r="D7" s="1">
        <f t="shared" si="3"/>
        <v>8.019096000000001</v>
      </c>
      <c r="E7" s="1">
        <f t="shared" si="3"/>
        <v>9.0087115</v>
      </c>
      <c r="F7" s="1">
        <f t="shared" si="3"/>
        <v>7.323073</v>
      </c>
      <c r="G7" s="1">
        <f t="shared" si="3"/>
        <v>10.44716</v>
      </c>
      <c r="H7" s="1">
        <f t="shared" si="3"/>
        <v>9.837075</v>
      </c>
      <c r="I7" s="1">
        <f t="shared" si="3"/>
        <v>7.849679999999999</v>
      </c>
      <c r="J7" s="1">
        <f t="shared" si="3"/>
        <v>4.244782000000001</v>
      </c>
      <c r="K7" s="1">
        <f t="shared" si="3"/>
        <v>2.2760465</v>
      </c>
      <c r="L7" s="1">
        <f t="shared" si="3"/>
        <v>1.7940315</v>
      </c>
      <c r="M7" s="1">
        <f t="shared" si="3"/>
        <v>1.7221514999999998</v>
      </c>
      <c r="N7" s="1">
        <f t="shared" si="3"/>
        <v>114.2628685</v>
      </c>
    </row>
    <row r="8" spans="1:14" ht="12.75">
      <c r="A8" s="13" t="s">
        <v>16</v>
      </c>
      <c r="B8" s="1">
        <f aca="true" t="shared" si="4" ref="B8:N8">PERCENTILE(B18:B43,0.25)</f>
        <v>6.2742562500000005</v>
      </c>
      <c r="C8" s="1">
        <f t="shared" si="4"/>
        <v>10.034801</v>
      </c>
      <c r="D8" s="1">
        <f t="shared" si="4"/>
        <v>13.4047245</v>
      </c>
      <c r="E8" s="1">
        <f t="shared" si="4"/>
        <v>11.632464500000001</v>
      </c>
      <c r="F8" s="1">
        <f t="shared" si="4"/>
        <v>9.76820225</v>
      </c>
      <c r="G8" s="1">
        <f t="shared" si="4"/>
        <v>13.48824375</v>
      </c>
      <c r="H8" s="1">
        <f t="shared" si="4"/>
        <v>11.3433215</v>
      </c>
      <c r="I8" s="1">
        <f t="shared" si="4"/>
        <v>9.0866745</v>
      </c>
      <c r="J8" s="1">
        <f t="shared" si="4"/>
        <v>5.629565749999999</v>
      </c>
      <c r="K8" s="1">
        <f t="shared" si="4"/>
        <v>4.213987749999999</v>
      </c>
      <c r="L8" s="1">
        <f t="shared" si="4"/>
        <v>3.05621</v>
      </c>
      <c r="M8" s="1">
        <f t="shared" si="4"/>
        <v>2.4399412500000004</v>
      </c>
      <c r="N8" s="1">
        <f t="shared" si="4"/>
        <v>135.54156675</v>
      </c>
    </row>
    <row r="9" spans="1:14" ht="12.75">
      <c r="A9" s="13" t="s">
        <v>17</v>
      </c>
      <c r="B9" s="1">
        <f aca="true" t="shared" si="5" ref="B9:N9">PERCENTILE(B18:B43,0.5)</f>
        <v>9.360178</v>
      </c>
      <c r="C9" s="1">
        <f t="shared" si="5"/>
        <v>14.400795000000002</v>
      </c>
      <c r="D9" s="1">
        <f t="shared" si="5"/>
        <v>21.490460499999998</v>
      </c>
      <c r="E9" s="1">
        <f t="shared" si="5"/>
        <v>20.285342</v>
      </c>
      <c r="F9" s="1">
        <f t="shared" si="5"/>
        <v>18.9375645</v>
      </c>
      <c r="G9" s="1">
        <f t="shared" si="5"/>
        <v>22.949559999999998</v>
      </c>
      <c r="H9" s="1">
        <f t="shared" si="5"/>
        <v>19.2183265</v>
      </c>
      <c r="I9" s="1">
        <f t="shared" si="5"/>
        <v>14.443361</v>
      </c>
      <c r="J9" s="1">
        <f t="shared" si="5"/>
        <v>10.1492275</v>
      </c>
      <c r="K9" s="1">
        <f t="shared" si="5"/>
        <v>5.8480965000000005</v>
      </c>
      <c r="L9" s="1">
        <f t="shared" si="5"/>
        <v>5.226837</v>
      </c>
      <c r="M9" s="1">
        <f t="shared" si="5"/>
        <v>5.358888</v>
      </c>
      <c r="N9" s="1">
        <f t="shared" si="5"/>
        <v>184.30496449999998</v>
      </c>
    </row>
    <row r="10" spans="1:14" ht="12.75">
      <c r="A10" s="13" t="s">
        <v>18</v>
      </c>
      <c r="B10" s="1">
        <f aca="true" t="shared" si="6" ref="B10:N10">PERCENTILE(B18:B43,0.75)</f>
        <v>15.223189999999999</v>
      </c>
      <c r="C10" s="1">
        <f t="shared" si="6"/>
        <v>20.552760250000002</v>
      </c>
      <c r="D10" s="1">
        <f t="shared" si="6"/>
        <v>39.112666250000004</v>
      </c>
      <c r="E10" s="1">
        <f t="shared" si="6"/>
        <v>28.836779999999997</v>
      </c>
      <c r="F10" s="1">
        <f t="shared" si="6"/>
        <v>27.594054</v>
      </c>
      <c r="G10" s="1">
        <f t="shared" si="6"/>
        <v>27.3332595</v>
      </c>
      <c r="H10" s="1">
        <f t="shared" si="6"/>
        <v>29.117268</v>
      </c>
      <c r="I10" s="1">
        <f t="shared" si="6"/>
        <v>25.82202975</v>
      </c>
      <c r="J10" s="1">
        <f t="shared" si="6"/>
        <v>15.9998565</v>
      </c>
      <c r="K10" s="1">
        <f t="shared" si="6"/>
        <v>9.408971999999999</v>
      </c>
      <c r="L10" s="1">
        <f t="shared" si="6"/>
        <v>6.4780355</v>
      </c>
      <c r="M10" s="1">
        <f t="shared" si="6"/>
        <v>6.4339675000000005</v>
      </c>
      <c r="N10" s="1">
        <f t="shared" si="6"/>
        <v>216.16810025</v>
      </c>
    </row>
    <row r="11" spans="1:14" ht="12.75">
      <c r="A11" s="13" t="s">
        <v>19</v>
      </c>
      <c r="B11" s="1">
        <f aca="true" t="shared" si="7" ref="B11:N11">PERCENTILE(B18:B43,0.9)</f>
        <v>20.600020999999998</v>
      </c>
      <c r="C11" s="1">
        <f t="shared" si="7"/>
        <v>29.2269175</v>
      </c>
      <c r="D11" s="1">
        <f t="shared" si="7"/>
        <v>54.436183</v>
      </c>
      <c r="E11" s="1">
        <f t="shared" si="7"/>
        <v>58.081917</v>
      </c>
      <c r="F11" s="1">
        <f t="shared" si="7"/>
        <v>45.505734499999996</v>
      </c>
      <c r="G11" s="1">
        <f t="shared" si="7"/>
        <v>40.36914</v>
      </c>
      <c r="H11" s="1">
        <f t="shared" si="7"/>
        <v>37.417837500000005</v>
      </c>
      <c r="I11" s="1">
        <f t="shared" si="7"/>
        <v>27.9588555</v>
      </c>
      <c r="J11" s="1">
        <f t="shared" si="7"/>
        <v>21.2532585</v>
      </c>
      <c r="K11" s="1">
        <f t="shared" si="7"/>
        <v>12.3339495</v>
      </c>
      <c r="L11" s="1">
        <f t="shared" si="7"/>
        <v>7.641233</v>
      </c>
      <c r="M11" s="1">
        <f t="shared" si="7"/>
        <v>8.0490335</v>
      </c>
      <c r="N11" s="1">
        <f t="shared" si="7"/>
        <v>345.62360350000006</v>
      </c>
    </row>
    <row r="12" spans="1:14" ht="12.75">
      <c r="A12" s="13" t="s">
        <v>23</v>
      </c>
      <c r="B12" s="1">
        <f aca="true" t="shared" si="8" ref="B12:N12">STDEV(B18:B43)</f>
        <v>6.969754432246039</v>
      </c>
      <c r="C12" s="1">
        <f t="shared" si="8"/>
        <v>9.736292470355513</v>
      </c>
      <c r="D12" s="1">
        <f t="shared" si="8"/>
        <v>18.929335829194027</v>
      </c>
      <c r="E12" s="1">
        <f t="shared" si="8"/>
        <v>23.59287829961034</v>
      </c>
      <c r="F12" s="1">
        <f t="shared" si="8"/>
        <v>14.43181688305693</v>
      </c>
      <c r="G12" s="1">
        <f t="shared" si="8"/>
        <v>17.77865881169078</v>
      </c>
      <c r="H12" s="1">
        <f t="shared" si="8"/>
        <v>14.735533715749359</v>
      </c>
      <c r="I12" s="1">
        <f t="shared" si="8"/>
        <v>13.829089605658258</v>
      </c>
      <c r="J12" s="1">
        <f t="shared" si="8"/>
        <v>7.488782767783083</v>
      </c>
      <c r="K12" s="1">
        <f t="shared" si="8"/>
        <v>4.538102011344943</v>
      </c>
      <c r="L12" s="1">
        <f t="shared" si="8"/>
        <v>4.039458794142989</v>
      </c>
      <c r="M12" s="1">
        <f t="shared" si="8"/>
        <v>3.994480383899176</v>
      </c>
      <c r="N12" s="1">
        <f t="shared" si="8"/>
        <v>90.8311084797128</v>
      </c>
    </row>
    <row r="13" spans="1:14" ht="12.75">
      <c r="A13" s="13" t="s">
        <v>125</v>
      </c>
      <c r="B13" s="1">
        <f aca="true" t="shared" si="9" ref="B13:L13">ROUND(B12/B6,2)</f>
        <v>0.64</v>
      </c>
      <c r="C13" s="1">
        <f t="shared" si="9"/>
        <v>0.58</v>
      </c>
      <c r="D13" s="1">
        <f t="shared" si="9"/>
        <v>0.72</v>
      </c>
      <c r="E13" s="1">
        <f t="shared" si="9"/>
        <v>0.86</v>
      </c>
      <c r="F13" s="1">
        <f t="shared" si="9"/>
        <v>0.67</v>
      </c>
      <c r="G13" s="1">
        <f t="shared" si="9"/>
        <v>0.72</v>
      </c>
      <c r="H13" s="1">
        <f t="shared" si="9"/>
        <v>0.64</v>
      </c>
      <c r="I13" s="1">
        <f t="shared" si="9"/>
        <v>0.74</v>
      </c>
      <c r="J13" s="1">
        <f t="shared" si="9"/>
        <v>0.65</v>
      </c>
      <c r="K13" s="1">
        <f t="shared" si="9"/>
        <v>0.63</v>
      </c>
      <c r="L13" s="1">
        <f t="shared" si="9"/>
        <v>0.74</v>
      </c>
      <c r="M13" s="1">
        <f>ROUND(M12/M6,2)</f>
        <v>0.72</v>
      </c>
      <c r="N13" s="1">
        <f>ROUND(N12/N6,2)</f>
        <v>0.46</v>
      </c>
    </row>
    <row r="14" spans="1:14" ht="12.75">
      <c r="A14" s="13" t="s">
        <v>124</v>
      </c>
      <c r="B14" s="53">
        <f>26*P44/(25*24*B12^3)</f>
        <v>0.6343752191845753</v>
      </c>
      <c r="C14" s="53">
        <f aca="true" t="shared" si="10" ref="C14:N14">26*Q44/(25*24*C12^3)</f>
        <v>1.2945046391211592</v>
      </c>
      <c r="D14" s="53">
        <f t="shared" si="10"/>
        <v>1.0083765201583743</v>
      </c>
      <c r="E14" s="53">
        <f t="shared" si="10"/>
        <v>2.033714641320359</v>
      </c>
      <c r="F14" s="53">
        <f t="shared" si="10"/>
        <v>1.030727617206098</v>
      </c>
      <c r="G14" s="53">
        <f t="shared" si="10"/>
        <v>2.500510457082691</v>
      </c>
      <c r="H14" s="53">
        <f t="shared" si="10"/>
        <v>1.7628800972209078</v>
      </c>
      <c r="I14" s="53">
        <f t="shared" si="10"/>
        <v>1.827968573938015</v>
      </c>
      <c r="J14" s="53">
        <f t="shared" si="10"/>
        <v>0.9359230076719591</v>
      </c>
      <c r="K14" s="53">
        <f t="shared" si="10"/>
        <v>0.9059862866375691</v>
      </c>
      <c r="L14" s="53">
        <f t="shared" si="10"/>
        <v>2.0641625192637094</v>
      </c>
      <c r="M14" s="53">
        <f t="shared" si="10"/>
        <v>1.9343369066384124</v>
      </c>
      <c r="N14" s="53">
        <f t="shared" si="10"/>
        <v>1.2263676440732076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-0.27490484446058305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2.843696</v>
      </c>
      <c r="C18" s="1">
        <f>'DATOS MENSUALES'!F487</f>
        <v>5.412089999999999</v>
      </c>
      <c r="D18" s="1">
        <f>'DATOS MENSUALES'!F488</f>
        <v>10.004649</v>
      </c>
      <c r="E18" s="1">
        <f>'DATOS MENSUALES'!F489</f>
        <v>10.719186</v>
      </c>
      <c r="F18" s="1">
        <f>'DATOS MENSUALES'!F490</f>
        <v>7.645025</v>
      </c>
      <c r="G18" s="1">
        <f>'DATOS MENSUALES'!F491</f>
        <v>21.535331999999997</v>
      </c>
      <c r="H18" s="1">
        <f>'DATOS MENSUALES'!F492</f>
        <v>22.343946</v>
      </c>
      <c r="I18" s="1">
        <f>'DATOS MENSUALES'!F493</f>
        <v>12.894839999999999</v>
      </c>
      <c r="J18" s="1">
        <f>'DATOS MENSUALES'!F494</f>
        <v>7.72317</v>
      </c>
      <c r="K18" s="1">
        <f>'DATOS MENSUALES'!F495</f>
        <v>5.074718000000001</v>
      </c>
      <c r="L18" s="1">
        <f>'DATOS MENSUALES'!F496</f>
        <v>4.89753</v>
      </c>
      <c r="M18" s="1">
        <f>'DATOS MENSUALES'!F497</f>
        <v>5.049576</v>
      </c>
      <c r="N18" s="1">
        <f aca="true" t="shared" si="11" ref="N18:N41">SUM(B18:M18)</f>
        <v>116.143758</v>
      </c>
      <c r="O18" s="10"/>
      <c r="P18" s="60">
        <f>(B18-B$6)^3</f>
        <v>-523.8206877361274</v>
      </c>
      <c r="Q18" s="60">
        <f aca="true" t="shared" si="12" ref="Q18:AB18">(C18-C$6)^3</f>
        <v>-1437.5852674409136</v>
      </c>
      <c r="R18" s="60">
        <f t="shared" si="12"/>
        <v>-4289.1011621307825</v>
      </c>
      <c r="S18" s="60">
        <f t="shared" si="12"/>
        <v>-4647.524741867983</v>
      </c>
      <c r="T18" s="60">
        <f t="shared" si="12"/>
        <v>-2658.818629830098</v>
      </c>
      <c r="U18" s="60">
        <f t="shared" si="12"/>
        <v>-26.751362951017917</v>
      </c>
      <c r="V18" s="60">
        <f t="shared" si="12"/>
        <v>-0.18068568093276766</v>
      </c>
      <c r="W18" s="60">
        <f t="shared" si="12"/>
        <v>-201.55250257841934</v>
      </c>
      <c r="X18" s="60">
        <f t="shared" si="12"/>
        <v>-56.15230615022588</v>
      </c>
      <c r="Y18" s="60">
        <f t="shared" si="12"/>
        <v>-9.263922610849365</v>
      </c>
      <c r="Z18" s="60">
        <f t="shared" si="12"/>
        <v>-0.20814960341475575</v>
      </c>
      <c r="AA18" s="60">
        <f t="shared" si="12"/>
        <v>-0.1263410655799437</v>
      </c>
      <c r="AB18" s="60">
        <f t="shared" si="12"/>
        <v>-563144.9764669163</v>
      </c>
    </row>
    <row r="19" spans="1:28" ht="12.75">
      <c r="A19" s="12" t="s">
        <v>67</v>
      </c>
      <c r="B19" s="1">
        <f>'DATOS MENSUALES'!F498</f>
        <v>11.951880000000001</v>
      </c>
      <c r="C19" s="1">
        <f>'DATOS MENSUALES'!F499</f>
        <v>7.01056</v>
      </c>
      <c r="D19" s="1">
        <f>'DATOS MENSUALES'!F500</f>
        <v>35.593649</v>
      </c>
      <c r="E19" s="1">
        <f>'DATOS MENSUALES'!F501</f>
        <v>63.714743999999996</v>
      </c>
      <c r="F19" s="1">
        <f>'DATOS MENSUALES'!F502</f>
        <v>19.285812</v>
      </c>
      <c r="G19" s="1">
        <f>'DATOS MENSUALES'!F503</f>
        <v>23.246552</v>
      </c>
      <c r="H19" s="1">
        <f>'DATOS MENSUALES'!F504</f>
        <v>13.155926000000001</v>
      </c>
      <c r="I19" s="1">
        <f>'DATOS MENSUALES'!F505</f>
        <v>8.877600000000001</v>
      </c>
      <c r="J19" s="1">
        <f>'DATOS MENSUALES'!F506</f>
        <v>12.05685</v>
      </c>
      <c r="K19" s="1">
        <f>'DATOS MENSUALES'!F507</f>
        <v>9.420955</v>
      </c>
      <c r="L19" s="1">
        <f>'DATOS MENSUALES'!F508</f>
        <v>6.754185</v>
      </c>
      <c r="M19" s="1">
        <f>'DATOS MENSUALES'!F509</f>
        <v>5.433552</v>
      </c>
      <c r="N19" s="1">
        <f t="shared" si="11"/>
        <v>216.502265</v>
      </c>
      <c r="O19" s="10"/>
      <c r="P19" s="60">
        <f aca="true" t="shared" si="13" ref="P19:P43">(B19-B$6)^3</f>
        <v>1.148012782608665</v>
      </c>
      <c r="Q19" s="60">
        <f aca="true" t="shared" si="14" ref="Q19:Q43">(C19-C$6)^3</f>
        <v>-909.1904815639672</v>
      </c>
      <c r="R19" s="60">
        <f aca="true" t="shared" si="15" ref="R19:R43">(D19-D$6)^3</f>
        <v>815.151408868195</v>
      </c>
      <c r="S19" s="60">
        <f aca="true" t="shared" si="16" ref="S19:S43">(E19-E$6)^3</f>
        <v>47861.58288215698</v>
      </c>
      <c r="T19" s="60">
        <f aca="true" t="shared" si="17" ref="T19:T43">(F19-F$6)^3</f>
        <v>-10.835252442479083</v>
      </c>
      <c r="U19" s="60">
        <f aca="true" t="shared" si="18" ref="U19:U43">(G19-G$6)^3</f>
        <v>-2.0949056109289277</v>
      </c>
      <c r="V19" s="60">
        <f aca="true" t="shared" si="19" ref="V19:V43">(H19-H$6)^3</f>
        <v>-927.8172657039052</v>
      </c>
      <c r="W19" s="60">
        <f aca="true" t="shared" si="20" ref="W19:W43">(I19-I$6)^3</f>
        <v>-964.5381324239315</v>
      </c>
      <c r="X19" s="60">
        <f aca="true" t="shared" si="21" ref="X19:X43">(J19-J$6)^3</f>
        <v>0.12829272708655023</v>
      </c>
      <c r="Y19" s="60">
        <f aca="true" t="shared" si="22" ref="Y19:Y43">(K19-K$6)^3</f>
        <v>11.330226820696534</v>
      </c>
      <c r="Z19" s="60">
        <f aca="true" t="shared" si="23" ref="Z19:Z43">(L19-L$6)^3</f>
        <v>2.0195537418537035</v>
      </c>
      <c r="AA19" s="60">
        <f aca="true" t="shared" si="24" ref="AA19:AA43">(M19-M$6)^3</f>
        <v>-0.0016349303385095584</v>
      </c>
      <c r="AB19" s="60">
        <f aca="true" t="shared" si="25" ref="AB19:AB43">(N19-N$6)^3</f>
        <v>5619.6128580617105</v>
      </c>
    </row>
    <row r="20" spans="1:28" ht="12.75">
      <c r="A20" s="12" t="s">
        <v>68</v>
      </c>
      <c r="B20" s="1">
        <f>'DATOS MENSUALES'!F510</f>
        <v>17.722638</v>
      </c>
      <c r="C20" s="1">
        <f>'DATOS MENSUALES'!F511</f>
        <v>35.053185</v>
      </c>
      <c r="D20" s="1">
        <f>'DATOS MENSUALES'!F512</f>
        <v>57.823382</v>
      </c>
      <c r="E20" s="1">
        <f>'DATOS MENSUALES'!F513</f>
        <v>19.599804</v>
      </c>
      <c r="F20" s="1">
        <f>'DATOS MENSUALES'!F514</f>
        <v>28.33212</v>
      </c>
      <c r="G20" s="1">
        <f>'DATOS MENSUALES'!F515</f>
        <v>22.652568</v>
      </c>
      <c r="H20" s="1">
        <f>'DATOS MENSUALES'!F516</f>
        <v>38.715936</v>
      </c>
      <c r="I20" s="1">
        <f>'DATOS MENSUALES'!F517</f>
        <v>58.61652</v>
      </c>
      <c r="J20" s="1">
        <f>'DATOS MENSUALES'!F518</f>
        <v>18.136558</v>
      </c>
      <c r="K20" s="1">
        <f>'DATOS MENSUALES'!F519</f>
        <v>11.385549000000001</v>
      </c>
      <c r="L20" s="1">
        <f>'DATOS MENSUALES'!F520</f>
        <v>8.50154</v>
      </c>
      <c r="M20" s="1">
        <f>'DATOS MENSUALES'!F521</f>
        <v>1.6272900000000001</v>
      </c>
      <c r="N20" s="1">
        <f t="shared" si="11"/>
        <v>318.16709000000003</v>
      </c>
      <c r="O20" s="10"/>
      <c r="P20" s="60">
        <f t="shared" si="13"/>
        <v>316.9137833477751</v>
      </c>
      <c r="Q20" s="60">
        <f t="shared" si="14"/>
        <v>6183.888125219759</v>
      </c>
      <c r="R20" s="60">
        <f t="shared" si="15"/>
        <v>31468.149627168674</v>
      </c>
      <c r="S20" s="60">
        <f t="shared" si="16"/>
        <v>-475.92133748410356</v>
      </c>
      <c r="T20" s="60">
        <f t="shared" si="17"/>
        <v>319.10018722217137</v>
      </c>
      <c r="U20" s="60">
        <f t="shared" si="18"/>
        <v>-6.576271504595194</v>
      </c>
      <c r="V20" s="60">
        <f t="shared" si="19"/>
        <v>3949.2961730017505</v>
      </c>
      <c r="W20" s="60">
        <f t="shared" si="20"/>
        <v>63323.44620788232</v>
      </c>
      <c r="X20" s="60">
        <f t="shared" si="21"/>
        <v>285.4180276204319</v>
      </c>
      <c r="Y20" s="60">
        <f t="shared" si="22"/>
        <v>74.65090693989374</v>
      </c>
      <c r="Z20" s="60">
        <f t="shared" si="23"/>
        <v>27.30812147885626</v>
      </c>
      <c r="AA20" s="60">
        <f t="shared" si="24"/>
        <v>-60.42400178764263</v>
      </c>
      <c r="AB20" s="60">
        <f t="shared" si="25"/>
        <v>1704075.3203756553</v>
      </c>
    </row>
    <row r="21" spans="1:28" ht="12.75">
      <c r="A21" s="12" t="s">
        <v>69</v>
      </c>
      <c r="B21" s="1">
        <f>'DATOS MENSUALES'!F522</f>
        <v>3.331812</v>
      </c>
      <c r="C21" s="1">
        <f>'DATOS MENSUALES'!F523</f>
        <v>14.582034</v>
      </c>
      <c r="D21" s="1">
        <f>'DATOS MENSUALES'!F524</f>
        <v>22.121505</v>
      </c>
      <c r="E21" s="1">
        <f>'DATOS MENSUALES'!F525</f>
        <v>24.775088000000004</v>
      </c>
      <c r="F21" s="1">
        <f>'DATOS MENSUALES'!F526</f>
        <v>18.406827</v>
      </c>
      <c r="G21" s="1">
        <f>'DATOS MENSUALES'!F527</f>
        <v>26.74512</v>
      </c>
      <c r="H21" s="1">
        <f>'DATOS MENSUALES'!F528</f>
        <v>28.153979999999997</v>
      </c>
      <c r="I21" s="1">
        <f>'DATOS MENSUALES'!F529</f>
        <v>8.516943999999999</v>
      </c>
      <c r="J21" s="1">
        <f>'DATOS MENSUALES'!F530</f>
        <v>10.32944</v>
      </c>
      <c r="K21" s="1">
        <f>'DATOS MENSUALES'!F531</f>
        <v>4.202107</v>
      </c>
      <c r="L21" s="1">
        <f>'DATOS MENSUALES'!F532</f>
        <v>2.735728</v>
      </c>
      <c r="M21" s="1">
        <f>'DATOS MENSUALES'!F533</f>
        <v>2.18229</v>
      </c>
      <c r="N21" s="1">
        <f t="shared" si="11"/>
        <v>166.082875</v>
      </c>
      <c r="O21" s="10"/>
      <c r="P21" s="60">
        <f t="shared" si="13"/>
        <v>-434.31099092779607</v>
      </c>
      <c r="Q21" s="60">
        <f t="shared" si="14"/>
        <v>-9.476617268660771</v>
      </c>
      <c r="R21" s="60">
        <f t="shared" si="15"/>
        <v>-70.48220267896191</v>
      </c>
      <c r="S21" s="60">
        <f t="shared" si="16"/>
        <v>-18.23736937617081</v>
      </c>
      <c r="T21" s="60">
        <f t="shared" si="17"/>
        <v>-29.555399670993367</v>
      </c>
      <c r="U21" s="60">
        <f t="shared" si="18"/>
        <v>10.926641601046594</v>
      </c>
      <c r="V21" s="60">
        <f t="shared" si="19"/>
        <v>144.2650220011305</v>
      </c>
      <c r="W21" s="60">
        <f t="shared" si="20"/>
        <v>-1074.064075571521</v>
      </c>
      <c r="X21" s="60">
        <f t="shared" si="21"/>
        <v>-1.8295354553851795</v>
      </c>
      <c r="Y21" s="60">
        <f t="shared" si="22"/>
        <v>-26.273083790094923</v>
      </c>
      <c r="Z21" s="60">
        <f t="shared" si="23"/>
        <v>-20.89784375976878</v>
      </c>
      <c r="AA21" s="60">
        <f t="shared" si="24"/>
        <v>-38.24099872077202</v>
      </c>
      <c r="AB21" s="60">
        <f t="shared" si="25"/>
        <v>-34775.59029562034</v>
      </c>
    </row>
    <row r="22" spans="1:28" ht="12.75">
      <c r="A22" s="12" t="s">
        <v>70</v>
      </c>
      <c r="B22" s="1">
        <f>'DATOS MENSUALES'!F534</f>
        <v>7.897119999999999</v>
      </c>
      <c r="C22" s="1">
        <f>'DATOS MENSUALES'!F535</f>
        <v>36.858226</v>
      </c>
      <c r="D22" s="1">
        <f>'DATOS MENSUALES'!F536</f>
        <v>23.754654000000002</v>
      </c>
      <c r="E22" s="1">
        <f>'DATOS MENSUALES'!F537</f>
        <v>21.994714</v>
      </c>
      <c r="F22" s="1">
        <f>'DATOS MENSUALES'!F538</f>
        <v>56.946321</v>
      </c>
      <c r="G22" s="1">
        <f>'DATOS MENSUALES'!F539</f>
        <v>23.851905000000002</v>
      </c>
      <c r="H22" s="1">
        <f>'DATOS MENSUALES'!F540</f>
        <v>24.964755999999998</v>
      </c>
      <c r="I22" s="1">
        <f>'DATOS MENSUALES'!F541</f>
        <v>9.959346</v>
      </c>
      <c r="J22" s="1">
        <f>'DATOS MENSUALES'!F542</f>
        <v>12.841856</v>
      </c>
      <c r="K22" s="1">
        <f>'DATOS MENSUALES'!F543</f>
        <v>6.621475</v>
      </c>
      <c r="L22" s="1">
        <f>'DATOS MENSUALES'!F544</f>
        <v>5.793051</v>
      </c>
      <c r="M22" s="1">
        <f>'DATOS MENSUALES'!F545</f>
        <v>5.777177</v>
      </c>
      <c r="N22" s="1">
        <f t="shared" si="11"/>
        <v>237.26060099999998</v>
      </c>
      <c r="O22" s="10"/>
      <c r="P22" s="60">
        <f t="shared" si="13"/>
        <v>-27.207735770876393</v>
      </c>
      <c r="Q22" s="60">
        <f t="shared" si="14"/>
        <v>8193.563590548492</v>
      </c>
      <c r="R22" s="60">
        <f t="shared" si="15"/>
        <v>-15.57963076166513</v>
      </c>
      <c r="S22" s="60">
        <f t="shared" si="16"/>
        <v>-158.56752048686772</v>
      </c>
      <c r="T22" s="60">
        <f t="shared" si="17"/>
        <v>44541.38654504323</v>
      </c>
      <c r="U22" s="60">
        <f t="shared" si="18"/>
        <v>-0.306440772091044</v>
      </c>
      <c r="V22" s="60">
        <f t="shared" si="19"/>
        <v>8.684301939432997</v>
      </c>
      <c r="W22" s="60">
        <f t="shared" si="20"/>
        <v>-681.1519846286143</v>
      </c>
      <c r="X22" s="60">
        <f t="shared" si="21"/>
        <v>2.143487072774175</v>
      </c>
      <c r="Y22" s="60">
        <f t="shared" si="22"/>
        <v>-0.16953831436930486</v>
      </c>
      <c r="Z22" s="60">
        <f t="shared" si="23"/>
        <v>0.027785025338178226</v>
      </c>
      <c r="AA22" s="60">
        <f t="shared" si="24"/>
        <v>0.011515505125717142</v>
      </c>
      <c r="AB22" s="60">
        <f t="shared" si="25"/>
        <v>57231.861952091196</v>
      </c>
    </row>
    <row r="23" spans="1:28" ht="12.75">
      <c r="A23" s="12" t="s">
        <v>71</v>
      </c>
      <c r="B23" s="1">
        <f>'DATOS MENSUALES'!F546</f>
        <v>6.80866</v>
      </c>
      <c r="C23" s="1">
        <f>'DATOS MENSUALES'!F547</f>
        <v>9.54726</v>
      </c>
      <c r="D23" s="1">
        <f>'DATOS MENSUALES'!F548</f>
        <v>6.958821</v>
      </c>
      <c r="E23" s="1">
        <f>'DATOS MENSUALES'!F549</f>
        <v>14.3723</v>
      </c>
      <c r="F23" s="1">
        <f>'DATOS MENSUALES'!F550</f>
        <v>23.13344</v>
      </c>
      <c r="G23" s="1">
        <f>'DATOS MENSUALES'!F551</f>
        <v>23.53116</v>
      </c>
      <c r="H23" s="1">
        <f>'DATOS MENSUALES'!F552</f>
        <v>10.728252</v>
      </c>
      <c r="I23" s="1">
        <f>'DATOS MENSUALES'!F553</f>
        <v>8.026335</v>
      </c>
      <c r="J23" s="1">
        <f>'DATOS MENSUALES'!F554</f>
        <v>2.600827</v>
      </c>
      <c r="K23" s="1">
        <f>'DATOS MENSUALES'!F555</f>
        <v>1.619352</v>
      </c>
      <c r="L23" s="1">
        <f>'DATOS MENSUALES'!F556</f>
        <v>1.8426770000000001</v>
      </c>
      <c r="M23" s="1">
        <f>'DATOS MENSUALES'!F557</f>
        <v>3.2128950000000005</v>
      </c>
      <c r="N23" s="1">
        <f t="shared" si="11"/>
        <v>112.381979</v>
      </c>
      <c r="O23" s="10"/>
      <c r="P23" s="60">
        <f t="shared" si="13"/>
        <v>-68.72623494919362</v>
      </c>
      <c r="Q23" s="60">
        <f t="shared" si="14"/>
        <v>-365.6710919577151</v>
      </c>
      <c r="R23" s="60">
        <f t="shared" si="15"/>
        <v>-7181.696460657593</v>
      </c>
      <c r="S23" s="60">
        <f t="shared" si="16"/>
        <v>-2214.792406167053</v>
      </c>
      <c r="T23" s="60">
        <f t="shared" si="17"/>
        <v>4.3691727934148625</v>
      </c>
      <c r="U23" s="60">
        <f t="shared" si="18"/>
        <v>-0.9848812616428213</v>
      </c>
      <c r="V23" s="60">
        <f t="shared" si="19"/>
        <v>-1807.3914158631126</v>
      </c>
      <c r="W23" s="60">
        <f t="shared" si="20"/>
        <v>-1235.9402452310499</v>
      </c>
      <c r="X23" s="60">
        <f t="shared" si="21"/>
        <v>-717.3189298404574</v>
      </c>
      <c r="Y23" s="60">
        <f t="shared" si="22"/>
        <v>-171.47066491558806</v>
      </c>
      <c r="Z23" s="60">
        <f t="shared" si="23"/>
        <v>-48.52704440626564</v>
      </c>
      <c r="AA23" s="60">
        <f t="shared" si="24"/>
        <v>-12.78766817180788</v>
      </c>
      <c r="AB23" s="60">
        <f t="shared" si="25"/>
        <v>-643663.3028413814</v>
      </c>
    </row>
    <row r="24" spans="1:28" ht="12.75">
      <c r="A24" s="12" t="s">
        <v>72</v>
      </c>
      <c r="B24" s="1">
        <f>'DATOS MENSUALES'!F558</f>
        <v>2.513995</v>
      </c>
      <c r="C24" s="1">
        <f>'DATOS MENSUALES'!F559</f>
        <v>3.347141</v>
      </c>
      <c r="D24" s="1">
        <f>'DATOS MENSUALES'!F560</f>
        <v>5.010528000000001</v>
      </c>
      <c r="E24" s="1">
        <f>'DATOS MENSUALES'!F561</f>
        <v>7.1858</v>
      </c>
      <c r="F24" s="1">
        <f>'DATOS MENSUALES'!F562</f>
        <v>11.391545</v>
      </c>
      <c r="G24" s="1">
        <f>'DATOS MENSUALES'!F563</f>
        <v>12.090009</v>
      </c>
      <c r="H24" s="1">
        <f>'DATOS MENSUALES'!F564</f>
        <v>19.211166</v>
      </c>
      <c r="I24" s="1">
        <f>'DATOS MENSUALES'!F565</f>
        <v>6.277531</v>
      </c>
      <c r="J24" s="1">
        <f>'DATOS MENSUALES'!F566</f>
        <v>4.287536</v>
      </c>
      <c r="K24" s="1">
        <f>'DATOS MENSUALES'!F567</f>
        <v>3.35179</v>
      </c>
      <c r="L24" s="1">
        <f>'DATOS MENSUALES'!F568</f>
        <v>0.439319</v>
      </c>
      <c r="M24" s="1">
        <f>'DATOS MENSUALES'!F569</f>
        <v>1.704483</v>
      </c>
      <c r="N24" s="1">
        <f t="shared" si="11"/>
        <v>76.81084299999999</v>
      </c>
      <c r="O24" s="10"/>
      <c r="P24" s="60">
        <f t="shared" si="13"/>
        <v>-590.7585217987524</v>
      </c>
      <c r="Q24" s="60">
        <f t="shared" si="14"/>
        <v>-2379.8402320953387</v>
      </c>
      <c r="R24" s="60">
        <f t="shared" si="15"/>
        <v>-9584.46897237187</v>
      </c>
      <c r="S24" s="60">
        <f t="shared" si="16"/>
        <v>-8268.75361147029</v>
      </c>
      <c r="T24" s="60">
        <f t="shared" si="17"/>
        <v>-1032.4717575556315</v>
      </c>
      <c r="U24" s="60">
        <f t="shared" si="18"/>
        <v>-1923.3181496639497</v>
      </c>
      <c r="V24" s="60">
        <f t="shared" si="19"/>
        <v>-50.57573136661229</v>
      </c>
      <c r="W24" s="60">
        <f t="shared" si="20"/>
        <v>-1943.969331704034</v>
      </c>
      <c r="X24" s="60">
        <f t="shared" si="21"/>
        <v>-383.44226899112596</v>
      </c>
      <c r="Y24" s="60">
        <f t="shared" si="22"/>
        <v>-55.880931014142945</v>
      </c>
      <c r="Z24" s="60">
        <f t="shared" si="23"/>
        <v>-128.8528380495997</v>
      </c>
      <c r="AA24" s="60">
        <f t="shared" si="24"/>
        <v>-56.92776487236002</v>
      </c>
      <c r="AB24" s="60">
        <f t="shared" si="25"/>
        <v>-1811949.7606110391</v>
      </c>
    </row>
    <row r="25" spans="1:28" ht="12.75">
      <c r="A25" s="12" t="s">
        <v>73</v>
      </c>
      <c r="B25" s="1">
        <f>'DATOS MENSUALES'!F570</f>
        <v>24.264395999999998</v>
      </c>
      <c r="C25" s="1">
        <f>'DATOS MENSUALES'!F571</f>
        <v>12.636486000000001</v>
      </c>
      <c r="D25" s="1">
        <f>'DATOS MENSUALES'!F572</f>
        <v>40.285672000000005</v>
      </c>
      <c r="E25" s="1">
        <f>'DATOS MENSUALES'!F573</f>
        <v>50.87501400000001</v>
      </c>
      <c r="F25" s="1">
        <f>'DATOS MENSUALES'!F574</f>
        <v>43.753423999999995</v>
      </c>
      <c r="G25" s="1">
        <f>'DATOS MENSUALES'!F575</f>
        <v>9.17344</v>
      </c>
      <c r="H25" s="1">
        <f>'DATOS MENSUALES'!F576</f>
        <v>19.225487</v>
      </c>
      <c r="I25" s="1">
        <f>'DATOS MENSUALES'!F577</f>
        <v>26.407093999999997</v>
      </c>
      <c r="J25" s="1">
        <f>'DATOS MENSUALES'!F578</f>
        <v>17.563608</v>
      </c>
      <c r="K25" s="1">
        <f>'DATOS MENSUALES'!F579</f>
        <v>12.809568</v>
      </c>
      <c r="L25" s="1">
        <f>'DATOS MENSUALES'!F580</f>
        <v>6.6391279999999995</v>
      </c>
      <c r="M25" s="1">
        <f>'DATOS MENSUALES'!F581</f>
        <v>6.303382</v>
      </c>
      <c r="N25" s="1">
        <f t="shared" si="11"/>
        <v>269.93669900000003</v>
      </c>
      <c r="O25" s="10"/>
      <c r="P25" s="60">
        <f t="shared" si="13"/>
        <v>2384.407801610283</v>
      </c>
      <c r="Q25" s="60">
        <f t="shared" si="14"/>
        <v>-67.00854358215501</v>
      </c>
      <c r="R25" s="60">
        <f t="shared" si="15"/>
        <v>2763.7097459284846</v>
      </c>
      <c r="S25" s="60">
        <f t="shared" si="16"/>
        <v>12924.4599585141</v>
      </c>
      <c r="T25" s="60">
        <f t="shared" si="17"/>
        <v>11022.257233403092</v>
      </c>
      <c r="U25" s="60">
        <f t="shared" si="18"/>
        <v>-3618.6822968557344</v>
      </c>
      <c r="V25" s="60">
        <f t="shared" si="19"/>
        <v>-49.99043860683361</v>
      </c>
      <c r="W25" s="60">
        <f t="shared" si="20"/>
        <v>447.54364252686224</v>
      </c>
      <c r="X25" s="60">
        <f t="shared" si="21"/>
        <v>217.2021365030799</v>
      </c>
      <c r="Y25" s="60">
        <f t="shared" si="22"/>
        <v>178.89409485239918</v>
      </c>
      <c r="Z25" s="60">
        <f t="shared" si="23"/>
        <v>1.5167397355277066</v>
      </c>
      <c r="AA25" s="60">
        <f t="shared" si="24"/>
        <v>0.4253001823700184</v>
      </c>
      <c r="AB25" s="60">
        <f t="shared" si="25"/>
        <v>361145.2380481256</v>
      </c>
    </row>
    <row r="26" spans="1:28" ht="12.75">
      <c r="A26" s="12" t="s">
        <v>74</v>
      </c>
      <c r="B26" s="1">
        <f>'DATOS MENSUALES'!F582</f>
        <v>21.756114</v>
      </c>
      <c r="C26" s="1">
        <f>'DATOS MENSUALES'!F583</f>
        <v>19.52626</v>
      </c>
      <c r="D26" s="1">
        <f>'DATOS MENSUALES'!F584</f>
        <v>20.859416</v>
      </c>
      <c r="E26" s="1">
        <f>'DATOS MENSUALES'!F585</f>
        <v>16.151908</v>
      </c>
      <c r="F26" s="1">
        <f>'DATOS MENSUALES'!F586</f>
        <v>18.83229</v>
      </c>
      <c r="G26" s="1">
        <f>'DATOS MENSUALES'!F587</f>
        <v>28.6874</v>
      </c>
      <c r="H26" s="1">
        <f>'DATOS MENSUALES'!F588</f>
        <v>29.438364</v>
      </c>
      <c r="I26" s="1">
        <f>'DATOS MENSUALES'!F589</f>
        <v>19.97533</v>
      </c>
      <c r="J26" s="1">
        <f>'DATOS MENSUALES'!F590</f>
        <v>16.61027</v>
      </c>
      <c r="K26" s="1">
        <f>'DATOS MENSUALES'!F591</f>
        <v>10.856</v>
      </c>
      <c r="L26" s="1">
        <f>'DATOS MENSUALES'!F592</f>
        <v>5.994758</v>
      </c>
      <c r="M26" s="1">
        <f>'DATOS MENSUALES'!F593</f>
        <v>6.477496</v>
      </c>
      <c r="N26" s="1">
        <f t="shared" si="11"/>
        <v>215.165606</v>
      </c>
      <c r="O26" s="10"/>
      <c r="P26" s="60">
        <f t="shared" si="13"/>
        <v>1277.7552677107276</v>
      </c>
      <c r="Q26" s="60">
        <f t="shared" si="14"/>
        <v>22.618445651517575</v>
      </c>
      <c r="R26" s="60">
        <f t="shared" si="15"/>
        <v>-156.83637603323322</v>
      </c>
      <c r="S26" s="60">
        <f t="shared" si="16"/>
        <v>-1425.8760744282329</v>
      </c>
      <c r="T26" s="60">
        <f t="shared" si="17"/>
        <v>-18.95606547463098</v>
      </c>
      <c r="U26" s="60">
        <f t="shared" si="18"/>
        <v>72.05907867023978</v>
      </c>
      <c r="V26" s="60">
        <f t="shared" si="19"/>
        <v>278.3274489646575</v>
      </c>
      <c r="W26" s="60">
        <f t="shared" si="20"/>
        <v>1.8040928861709078</v>
      </c>
      <c r="X26" s="60">
        <f t="shared" si="21"/>
        <v>129.3831804931027</v>
      </c>
      <c r="Y26" s="60">
        <f t="shared" si="22"/>
        <v>49.879154578811786</v>
      </c>
      <c r="Z26" s="60">
        <f t="shared" si="23"/>
        <v>0.1284717310995658</v>
      </c>
      <c r="AA26" s="60">
        <f t="shared" si="24"/>
        <v>0.7943785167542726</v>
      </c>
      <c r="AB26" s="60">
        <f t="shared" si="25"/>
        <v>4445.023821172882</v>
      </c>
    </row>
    <row r="27" spans="1:28" ht="12.75">
      <c r="A27" s="12" t="s">
        <v>75</v>
      </c>
      <c r="B27" s="1">
        <f>'DATOS MENSUALES'!F594</f>
        <v>13.409385</v>
      </c>
      <c r="C27" s="1">
        <f>'DATOS MENSUALES'!F595</f>
        <v>23.40065</v>
      </c>
      <c r="D27" s="1">
        <f>'DATOS MENSUALES'!F596</f>
        <v>51.048984000000004</v>
      </c>
      <c r="E27" s="1">
        <f>'DATOS MENSUALES'!F597</f>
        <v>22.9038</v>
      </c>
      <c r="F27" s="1">
        <f>'DATOS MENSUALES'!F598</f>
        <v>21.029625</v>
      </c>
      <c r="G27" s="1">
        <f>'DATOS MENSUALES'!F599</f>
        <v>11.72088</v>
      </c>
      <c r="H27" s="1">
        <f>'DATOS MENSUALES'!F600</f>
        <v>10.422291</v>
      </c>
      <c r="I27" s="1">
        <f>'DATOS MENSUALES'!F601</f>
        <v>10.573796999999999</v>
      </c>
      <c r="J27" s="1">
        <f>'DATOS MENSUALES'!F602</f>
        <v>9.969015</v>
      </c>
      <c r="K27" s="1">
        <f>'DATOS MENSUALES'!F603</f>
        <v>8.099985</v>
      </c>
      <c r="L27" s="1">
        <f>'DATOS MENSUALES'!F604</f>
        <v>5.07143</v>
      </c>
      <c r="M27" s="1">
        <f>'DATOS MENSUALES'!F605</f>
        <v>6.7501560000000005</v>
      </c>
      <c r="N27" s="1">
        <f t="shared" si="11"/>
        <v>194.399998</v>
      </c>
      <c r="O27" s="10"/>
      <c r="P27" s="60">
        <f t="shared" si="13"/>
        <v>15.71123435973931</v>
      </c>
      <c r="Q27" s="60">
        <f t="shared" si="14"/>
        <v>301.09215507014017</v>
      </c>
      <c r="R27" s="60">
        <f t="shared" si="15"/>
        <v>15246.999906036404</v>
      </c>
      <c r="S27" s="60">
        <f t="shared" si="16"/>
        <v>-91.33774127421891</v>
      </c>
      <c r="T27" s="60">
        <f t="shared" si="17"/>
        <v>-0.10316719120203047</v>
      </c>
      <c r="U27" s="60">
        <f t="shared" si="18"/>
        <v>-2099.716226676757</v>
      </c>
      <c r="V27" s="60">
        <f t="shared" si="19"/>
        <v>-1947.034148954183</v>
      </c>
      <c r="W27" s="60">
        <f t="shared" si="20"/>
        <v>-548.1811956903571</v>
      </c>
      <c r="X27" s="60">
        <f t="shared" si="21"/>
        <v>-3.970452113623516</v>
      </c>
      <c r="Y27" s="60">
        <f t="shared" si="22"/>
        <v>0.7915715033293826</v>
      </c>
      <c r="Z27" s="60">
        <f t="shared" si="23"/>
        <v>-0.07342385379852699</v>
      </c>
      <c r="AA27" s="60">
        <f t="shared" si="24"/>
        <v>1.7228137203060656</v>
      </c>
      <c r="AB27" s="60">
        <f t="shared" si="25"/>
        <v>-80.81654750798023</v>
      </c>
    </row>
    <row r="28" spans="1:28" ht="12.75">
      <c r="A28" s="12" t="s">
        <v>76</v>
      </c>
      <c r="B28" s="1">
        <f>'DATOS MENSUALES'!F606</f>
        <v>9.776736</v>
      </c>
      <c r="C28" s="1">
        <f>'DATOS MENSUALES'!F607</f>
        <v>13.569724</v>
      </c>
      <c r="D28" s="1">
        <f>'DATOS MENSUALES'!F608</f>
        <v>13.874854</v>
      </c>
      <c r="E28" s="1">
        <f>'DATOS MENSUALES'!F609</f>
        <v>26.8515</v>
      </c>
      <c r="F28" s="1">
        <f>'DATOS MENSUALES'!F610</f>
        <v>14.25413</v>
      </c>
      <c r="G28" s="1">
        <f>'DATOS MENSUALES'!F611</f>
        <v>50.7141</v>
      </c>
      <c r="H28" s="1">
        <f>'DATOS MENSUALES'!F612</f>
        <v>25.52123</v>
      </c>
      <c r="I28" s="1">
        <f>'DATOS MENSUALES'!F613</f>
        <v>27.567567</v>
      </c>
      <c r="J28" s="1">
        <f>'DATOS MENSUALES'!F614</f>
        <v>8.688451</v>
      </c>
      <c r="K28" s="1">
        <f>'DATOS MENSUALES'!F615</f>
        <v>4.469498</v>
      </c>
      <c r="L28" s="1">
        <f>'DATOS MENSUALES'!F616</f>
        <v>4.448694</v>
      </c>
      <c r="M28" s="1">
        <f>'DATOS MENSUALES'!F617</f>
        <v>5.731415999999999</v>
      </c>
      <c r="N28" s="1">
        <f t="shared" si="11"/>
        <v>205.46789999999996</v>
      </c>
      <c r="O28" s="10"/>
      <c r="P28" s="60">
        <f t="shared" si="13"/>
        <v>-1.4354715860006777</v>
      </c>
      <c r="Q28" s="60">
        <f t="shared" si="14"/>
        <v>-30.619725008500815</v>
      </c>
      <c r="R28" s="60">
        <f t="shared" si="15"/>
        <v>-1896.207931867903</v>
      </c>
      <c r="S28" s="60">
        <f t="shared" si="16"/>
        <v>-0.1716934525915652</v>
      </c>
      <c r="T28" s="60">
        <f t="shared" si="17"/>
        <v>-380.212022312028</v>
      </c>
      <c r="U28" s="60">
        <f t="shared" si="18"/>
        <v>17960.038159504667</v>
      </c>
      <c r="V28" s="60">
        <f t="shared" si="19"/>
        <v>17.819386783379088</v>
      </c>
      <c r="W28" s="60">
        <f t="shared" si="20"/>
        <v>683.7044014425002</v>
      </c>
      <c r="X28" s="60">
        <f t="shared" si="21"/>
        <v>-23.493097543133363</v>
      </c>
      <c r="Y28" s="60">
        <f t="shared" si="22"/>
        <v>-19.80223209373188</v>
      </c>
      <c r="Z28" s="60">
        <f t="shared" si="23"/>
        <v>-1.1296641301211552</v>
      </c>
      <c r="AA28" s="60">
        <f t="shared" si="24"/>
        <v>0.005837665602892265</v>
      </c>
      <c r="AB28" s="60">
        <f t="shared" si="25"/>
        <v>306.78509350280183</v>
      </c>
    </row>
    <row r="29" spans="1:28" ht="12.75">
      <c r="A29" s="12" t="s">
        <v>77</v>
      </c>
      <c r="B29" s="1">
        <f>'DATOS MENSUALES'!F618</f>
        <v>6.558993</v>
      </c>
      <c r="C29" s="1">
        <f>'DATOS MENSUALES'!F619</f>
        <v>14.537526000000002</v>
      </c>
      <c r="D29" s="1">
        <f>'DATOS MENSUALES'!F620</f>
        <v>9.079371</v>
      </c>
      <c r="E29" s="1">
        <f>'DATOS MENSUALES'!F621</f>
        <v>9.97928</v>
      </c>
      <c r="F29" s="1">
        <f>'DATOS MENSUALES'!F622</f>
        <v>7.374536</v>
      </c>
      <c r="G29" s="1">
        <f>'DATOS MENSUALES'!F623</f>
        <v>6.509377</v>
      </c>
      <c r="H29" s="1">
        <f>'DATOS MENSUALES'!F624</f>
        <v>36.119739</v>
      </c>
      <c r="I29" s="1">
        <f>'DATOS MENSUALES'!F625</f>
        <v>28.350144</v>
      </c>
      <c r="J29" s="1">
        <f>'DATOS MENSUALES'!F626</f>
        <v>24.275799</v>
      </c>
      <c r="K29" s="1">
        <f>'DATOS MENSUALES'!F627</f>
        <v>17.910124</v>
      </c>
      <c r="L29" s="1">
        <f>'DATOS MENSUALES'!F628</f>
        <v>19.045783</v>
      </c>
      <c r="M29" s="1">
        <f>'DATOS MENSUALES'!F629</f>
        <v>18.750438</v>
      </c>
      <c r="N29" s="1">
        <f t="shared" si="11"/>
        <v>198.49111</v>
      </c>
      <c r="O29" s="10"/>
      <c r="P29" s="60">
        <f t="shared" si="13"/>
        <v>-82.07475353992481</v>
      </c>
      <c r="Q29" s="60">
        <f t="shared" si="14"/>
        <v>-10.087227055541753</v>
      </c>
      <c r="R29" s="60">
        <f t="shared" si="15"/>
        <v>-5064.399545410254</v>
      </c>
      <c r="S29" s="60">
        <f t="shared" si="16"/>
        <v>-5293.514274908575</v>
      </c>
      <c r="T29" s="60">
        <f t="shared" si="17"/>
        <v>-2817.6179339938208</v>
      </c>
      <c r="U29" s="60">
        <f t="shared" si="18"/>
        <v>-5848.26480594438</v>
      </c>
      <c r="V29" s="60">
        <f t="shared" si="19"/>
        <v>2305.43754852928</v>
      </c>
      <c r="W29" s="60">
        <f t="shared" si="20"/>
        <v>882.5744980602059</v>
      </c>
      <c r="X29" s="60">
        <f t="shared" si="21"/>
        <v>2059.678502835364</v>
      </c>
      <c r="Y29" s="60">
        <f t="shared" si="22"/>
        <v>1237.1678146943204</v>
      </c>
      <c r="Z29" s="60">
        <f t="shared" si="23"/>
        <v>2490.9061599052284</v>
      </c>
      <c r="AA29" s="60">
        <f t="shared" si="24"/>
        <v>2299.4872718293545</v>
      </c>
      <c r="AB29" s="60">
        <f t="shared" si="25"/>
        <v>-0.01254664661990018</v>
      </c>
    </row>
    <row r="30" spans="1:28" ht="12.75">
      <c r="A30" s="12" t="s">
        <v>78</v>
      </c>
      <c r="B30" s="1">
        <f>'DATOS MENSUALES'!F630</f>
        <v>8.94362</v>
      </c>
      <c r="C30" s="1">
        <f>'DATOS MENSUALES'!F631</f>
        <v>9.434068</v>
      </c>
      <c r="D30" s="1">
        <f>'DATOS MENSUALES'!F632</f>
        <v>22.881688</v>
      </c>
      <c r="E30" s="1">
        <f>'DATOS MENSUALES'!F633</f>
        <v>10.145256</v>
      </c>
      <c r="F30" s="1">
        <f>'DATOS MENSUALES'!F634</f>
        <v>6.037845</v>
      </c>
      <c r="G30" s="1">
        <f>'DATOS MENSUALES'!F635</f>
        <v>13.913316</v>
      </c>
      <c r="H30" s="1">
        <f>'DATOS MENSUALES'!F636</f>
        <v>11.059504</v>
      </c>
      <c r="I30" s="1">
        <f>'DATOS MENSUALES'!F637</f>
        <v>22.465346</v>
      </c>
      <c r="J30" s="1">
        <f>'DATOS MENSUALES'!F638</f>
        <v>18.230718</v>
      </c>
      <c r="K30" s="1">
        <f>'DATOS MENSUALES'!F639</f>
        <v>8.269888</v>
      </c>
      <c r="L30" s="1">
        <f>'DATOS MENSUALES'!F640</f>
        <v>6.7032</v>
      </c>
      <c r="M30" s="1">
        <f>'DATOS MENSUALES'!F641</f>
        <v>7.63255</v>
      </c>
      <c r="N30" s="1">
        <f t="shared" si="11"/>
        <v>145.71699900000002</v>
      </c>
      <c r="O30" s="10"/>
      <c r="P30" s="60">
        <f t="shared" si="13"/>
        <v>-7.543077327630367</v>
      </c>
      <c r="Q30" s="60">
        <f t="shared" si="14"/>
        <v>-383.3119768402014</v>
      </c>
      <c r="R30" s="60">
        <f t="shared" si="15"/>
        <v>-38.29128914203937</v>
      </c>
      <c r="S30" s="60">
        <f t="shared" si="16"/>
        <v>-5143.711439721281</v>
      </c>
      <c r="T30" s="60">
        <f t="shared" si="17"/>
        <v>-3695.6846088708576</v>
      </c>
      <c r="U30" s="60">
        <f t="shared" si="18"/>
        <v>-1195.3286754577246</v>
      </c>
      <c r="V30" s="60">
        <f t="shared" si="19"/>
        <v>-1663.9138020526634</v>
      </c>
      <c r="W30" s="60">
        <f t="shared" si="20"/>
        <v>50.9566064014634</v>
      </c>
      <c r="X30" s="60">
        <f t="shared" si="21"/>
        <v>297.83945304105714</v>
      </c>
      <c r="Y30" s="60">
        <f t="shared" si="22"/>
        <v>1.3127493477276568</v>
      </c>
      <c r="Z30" s="60">
        <f t="shared" si="23"/>
        <v>1.7848975904748332</v>
      </c>
      <c r="AA30" s="60">
        <f t="shared" si="24"/>
        <v>9.014395572691747</v>
      </c>
      <c r="AB30" s="60">
        <f t="shared" si="25"/>
        <v>-148931.60326251705</v>
      </c>
    </row>
    <row r="31" spans="1:28" ht="12.75">
      <c r="A31" s="12" t="s">
        <v>79</v>
      </c>
      <c r="B31" s="1">
        <f>'DATOS MENSUALES'!F642</f>
        <v>25.897188</v>
      </c>
      <c r="C31" s="1">
        <f>'DATOS MENSUALES'!F643</f>
        <v>16.72554</v>
      </c>
      <c r="D31" s="1">
        <f>'DATOS MENSUALES'!F644</f>
        <v>15.921395</v>
      </c>
      <c r="E31" s="1">
        <f>'DATOS MENSUALES'!F645</f>
        <v>29.49854</v>
      </c>
      <c r="F31" s="1">
        <f>'DATOS MENSUALES'!F646</f>
        <v>19.042839</v>
      </c>
      <c r="G31" s="1">
        <f>'DATOS MENSUALES'!F647</f>
        <v>21.833052000000002</v>
      </c>
      <c r="H31" s="1">
        <f>'DATOS MENSUALES'!F648</f>
        <v>13.675409</v>
      </c>
      <c r="I31" s="1">
        <f>'DATOS MENSUALES'!F649</f>
        <v>18.90905</v>
      </c>
      <c r="J31" s="1">
        <f>'DATOS MENSUALES'!F650</f>
        <v>14.168616</v>
      </c>
      <c r="K31" s="1">
        <f>'DATOS MENSUALES'!F651</f>
        <v>8.8768</v>
      </c>
      <c r="L31" s="1">
        <f>'DATOS MENSUALES'!F652</f>
        <v>6.780926</v>
      </c>
      <c r="M31" s="1">
        <f>'DATOS MENSUALES'!F653</f>
        <v>8.465517</v>
      </c>
      <c r="N31" s="1">
        <f t="shared" si="11"/>
        <v>199.794872</v>
      </c>
      <c r="O31" s="10"/>
      <c r="P31" s="60">
        <f t="shared" si="13"/>
        <v>3369.8683713190894</v>
      </c>
      <c r="Q31" s="60">
        <f t="shared" si="14"/>
        <v>2.0420893362161432E-05</v>
      </c>
      <c r="R31" s="60">
        <f t="shared" si="15"/>
        <v>-1102.5708924445594</v>
      </c>
      <c r="S31" s="60">
        <f t="shared" si="16"/>
        <v>9.145598571468147</v>
      </c>
      <c r="T31" s="60">
        <f t="shared" si="17"/>
        <v>-14.810712959219273</v>
      </c>
      <c r="U31" s="60">
        <f t="shared" si="18"/>
        <v>-19.531237927936033</v>
      </c>
      <c r="V31" s="60">
        <f t="shared" si="19"/>
        <v>-787.3211617594964</v>
      </c>
      <c r="W31" s="60">
        <f t="shared" si="20"/>
        <v>0.0034485420226242694</v>
      </c>
      <c r="X31" s="60">
        <f t="shared" si="21"/>
        <v>17.904909906308138</v>
      </c>
      <c r="Y31" s="60">
        <f t="shared" si="22"/>
        <v>4.929153541958486</v>
      </c>
      <c r="Z31" s="60">
        <f t="shared" si="23"/>
        <v>2.150459239509155</v>
      </c>
      <c r="AA31" s="60">
        <f t="shared" si="24"/>
        <v>24.74798542008685</v>
      </c>
      <c r="AB31" s="60">
        <f t="shared" si="25"/>
        <v>1.2298380069863326</v>
      </c>
    </row>
    <row r="32" spans="1:28" ht="12.75">
      <c r="A32" s="12" t="s">
        <v>80</v>
      </c>
      <c r="B32" s="1">
        <f>'DATOS MENSUALES'!F654</f>
        <v>6.263400000000001</v>
      </c>
      <c r="C32" s="1">
        <f>'DATOS MENSUALES'!F655</f>
        <v>14.264064000000001</v>
      </c>
      <c r="D32" s="1">
        <f>'DATOS MENSUALES'!F656</f>
        <v>14.262338</v>
      </c>
      <c r="E32" s="1">
        <f>'DATOS MENSUALES'!F657</f>
        <v>19.651263999999998</v>
      </c>
      <c r="F32" s="1">
        <f>'DATOS MENSUALES'!F658</f>
        <v>25.379856</v>
      </c>
      <c r="G32" s="1">
        <f>'DATOS MENSUALES'!F659</f>
        <v>28.219904999999997</v>
      </c>
      <c r="H32" s="1">
        <f>'DATOS MENSUALES'!F660</f>
        <v>7.9203920000000005</v>
      </c>
      <c r="I32" s="1">
        <f>'DATOS MENSUALES'!F661</f>
        <v>9.713898</v>
      </c>
      <c r="J32" s="1">
        <f>'DATOS MENSUALES'!F662</f>
        <v>6.588844</v>
      </c>
      <c r="K32" s="1">
        <f>'DATOS MENSUALES'!F663</f>
        <v>6.8096179999999995</v>
      </c>
      <c r="L32" s="1">
        <f>'DATOS MENSUALES'!F664</f>
        <v>2.966432</v>
      </c>
      <c r="M32" s="1">
        <f>'DATOS MENSUALES'!F665</f>
        <v>1.056342</v>
      </c>
      <c r="N32" s="1">
        <f t="shared" si="11"/>
        <v>143.096353</v>
      </c>
      <c r="O32" s="10"/>
      <c r="P32" s="60">
        <f t="shared" si="13"/>
        <v>-99.98742523949744</v>
      </c>
      <c r="Q32" s="60">
        <f t="shared" si="14"/>
        <v>-14.422419416426958</v>
      </c>
      <c r="R32" s="60">
        <f t="shared" si="15"/>
        <v>-1723.637867104948</v>
      </c>
      <c r="S32" s="60">
        <f t="shared" si="16"/>
        <v>-466.572688281213</v>
      </c>
      <c r="T32" s="60">
        <f t="shared" si="17"/>
        <v>58.466310100585005</v>
      </c>
      <c r="U32" s="60">
        <f t="shared" si="18"/>
        <v>50.39920964320603</v>
      </c>
      <c r="V32" s="60">
        <f t="shared" si="19"/>
        <v>-3367.50741776638</v>
      </c>
      <c r="W32" s="60">
        <f t="shared" si="20"/>
        <v>-739.7616095467725</v>
      </c>
      <c r="X32" s="60">
        <f t="shared" si="21"/>
        <v>-122.29379471888176</v>
      </c>
      <c r="Y32" s="60">
        <f t="shared" si="22"/>
        <v>-0.04875548734048915</v>
      </c>
      <c r="Z32" s="60">
        <f t="shared" si="23"/>
        <v>-16.07435058827351</v>
      </c>
      <c r="AA32" s="60">
        <f t="shared" si="24"/>
        <v>-90.82254090009371</v>
      </c>
      <c r="AB32" s="60">
        <f t="shared" si="25"/>
        <v>-172131.2960234028</v>
      </c>
    </row>
    <row r="33" spans="1:28" ht="12.75">
      <c r="A33" s="12" t="s">
        <v>81</v>
      </c>
      <c r="B33" s="1">
        <f>'DATOS MENSUALES'!F666</f>
        <v>1.4519760000000002</v>
      </c>
      <c r="C33" s="1">
        <f>'DATOS MENSUALES'!F667</f>
        <v>22.757829</v>
      </c>
      <c r="D33" s="1">
        <f>'DATOS MENSUALES'!F668</f>
        <v>63.242976</v>
      </c>
      <c r="E33" s="1">
        <f>'DATOS MENSUALES'!F669</f>
        <v>108.629038</v>
      </c>
      <c r="F33" s="1">
        <f>'DATOS MENSUALES'!F670</f>
        <v>47.258044999999996</v>
      </c>
      <c r="G33" s="1">
        <f>'DATOS MENSUALES'!F671</f>
        <v>45.133152</v>
      </c>
      <c r="H33" s="1">
        <f>'DATOS MENSUALES'!F672</f>
        <v>46.020195</v>
      </c>
      <c r="I33" s="1">
        <f>'DATOS MENSUALES'!F673</f>
        <v>26.18748</v>
      </c>
      <c r="J33" s="1">
        <f>'DATOS MENSUALES'!F674</f>
        <v>7.345789</v>
      </c>
      <c r="K33" s="1">
        <f>'DATOS MENSUALES'!F675</f>
        <v>2.030028</v>
      </c>
      <c r="L33" s="1">
        <f>'DATOS MENSUALES'!F676</f>
        <v>1.283789</v>
      </c>
      <c r="M33" s="1">
        <f>'DATOS MENSUALES'!F677</f>
        <v>1.73982</v>
      </c>
      <c r="N33" s="1">
        <f t="shared" si="11"/>
        <v>373.08011700000003</v>
      </c>
      <c r="O33" s="10"/>
      <c r="P33" s="60">
        <f t="shared" si="13"/>
        <v>-844.6638856602123</v>
      </c>
      <c r="Q33" s="60">
        <f t="shared" si="14"/>
        <v>222.50340369284774</v>
      </c>
      <c r="R33" s="60">
        <f t="shared" si="15"/>
        <v>50614.99527485201</v>
      </c>
      <c r="S33" s="60">
        <f t="shared" si="16"/>
        <v>535817.4437023005</v>
      </c>
      <c r="T33" s="60">
        <f t="shared" si="17"/>
        <v>17092.58783932729</v>
      </c>
      <c r="U33" s="60">
        <f t="shared" si="18"/>
        <v>8750.803448619483</v>
      </c>
      <c r="V33" s="60">
        <f t="shared" si="19"/>
        <v>12343.866462245547</v>
      </c>
      <c r="W33" s="60">
        <f t="shared" si="20"/>
        <v>410.09154138284055</v>
      </c>
      <c r="X33" s="60">
        <f t="shared" si="21"/>
        <v>-74.44359138141945</v>
      </c>
      <c r="Y33" s="60">
        <f t="shared" si="22"/>
        <v>-136.1863468208549</v>
      </c>
      <c r="Z33" s="60">
        <f t="shared" si="23"/>
        <v>-74.42626114643112</v>
      </c>
      <c r="AA33" s="60">
        <f t="shared" si="24"/>
        <v>-55.37333359205381</v>
      </c>
      <c r="AB33" s="60">
        <f t="shared" si="25"/>
        <v>5300483.267398167</v>
      </c>
    </row>
    <row r="34" spans="1:28" s="24" customFormat="1" ht="12.75">
      <c r="A34" s="21" t="s">
        <v>82</v>
      </c>
      <c r="B34" s="22">
        <f>'DATOS MENSUALES'!F678</f>
        <v>2.639735</v>
      </c>
      <c r="C34" s="22">
        <f>'DATOS MENSUALES'!F679</f>
        <v>7.387968</v>
      </c>
      <c r="D34" s="22">
        <f>'DATOS MENSUALES'!F680</f>
        <v>22.204165</v>
      </c>
      <c r="E34" s="22">
        <f>'DATOS MENSUALES'!F681</f>
        <v>25.337055</v>
      </c>
      <c r="F34" s="22">
        <f>'DATOS MENSUALES'!F682</f>
        <v>31.729864</v>
      </c>
      <c r="G34" s="22">
        <f>'DATOS MENSUALES'!F683</f>
        <v>17.98209</v>
      </c>
      <c r="H34" s="22">
        <f>'DATOS MENSUALES'!F684</f>
        <v>10.32585</v>
      </c>
      <c r="I34" s="22">
        <f>'DATOS MENSUALES'!F685</f>
        <v>16.149648</v>
      </c>
      <c r="J34" s="22">
        <f>'DATOS MENSUALES'!F686</f>
        <v>27.230109000000002</v>
      </c>
      <c r="K34" s="22">
        <f>'DATOS MENSUALES'!F687</f>
        <v>11.858331</v>
      </c>
      <c r="L34" s="22">
        <f>'DATOS MENSUALES'!F688</f>
        <v>5.382244</v>
      </c>
      <c r="M34" s="22">
        <f>'DATOS MENSUALES'!F689</f>
        <v>3.493644</v>
      </c>
      <c r="N34" s="22">
        <f t="shared" si="11"/>
        <v>181.720703</v>
      </c>
      <c r="O34" s="23"/>
      <c r="P34" s="60">
        <f t="shared" si="13"/>
        <v>-564.5961557955696</v>
      </c>
      <c r="Q34" s="60">
        <f t="shared" si="14"/>
        <v>-807.0165693478909</v>
      </c>
      <c r="R34" s="60">
        <f t="shared" si="15"/>
        <v>-66.33505040282886</v>
      </c>
      <c r="S34" s="60">
        <f t="shared" si="16"/>
        <v>-8.872882389173713</v>
      </c>
      <c r="T34" s="60">
        <f t="shared" si="17"/>
        <v>1070.9856000420707</v>
      </c>
      <c r="U34" s="60">
        <f t="shared" si="18"/>
        <v>-280.2404548373772</v>
      </c>
      <c r="V34" s="60">
        <f t="shared" si="19"/>
        <v>-1992.496150083896</v>
      </c>
      <c r="W34" s="60">
        <f t="shared" si="20"/>
        <v>-17.74527639065098</v>
      </c>
      <c r="X34" s="60">
        <f t="shared" si="21"/>
        <v>3853.360831518708</v>
      </c>
      <c r="Y34" s="60">
        <f t="shared" si="22"/>
        <v>102.72627999354413</v>
      </c>
      <c r="Z34" s="60">
        <f t="shared" si="23"/>
        <v>-0.001257167374388521</v>
      </c>
      <c r="AA34" s="60">
        <f t="shared" si="24"/>
        <v>-8.712742254753367</v>
      </c>
      <c r="AB34" s="60">
        <f t="shared" si="25"/>
        <v>-4915.406117610999</v>
      </c>
    </row>
    <row r="35" spans="1:28" s="24" customFormat="1" ht="12.75">
      <c r="A35" s="21" t="s">
        <v>83</v>
      </c>
      <c r="B35" s="22">
        <f>'DATOS MENSUALES'!F690</f>
        <v>5.321098</v>
      </c>
      <c r="C35" s="22">
        <f>'DATOS MENSUALES'!F691</f>
        <v>22.347248</v>
      </c>
      <c r="D35" s="22">
        <f>'DATOS MENSUALES'!F692</f>
        <v>50.052513000000005</v>
      </c>
      <c r="E35" s="22">
        <f>'DATOS MENSUALES'!F693</f>
        <v>52.44909</v>
      </c>
      <c r="F35" s="22">
        <f>'DATOS MENSUALES'!F694</f>
        <v>30.82848</v>
      </c>
      <c r="G35" s="22">
        <f>'DATOS MENSUALES'!F695</f>
        <v>27.529306000000002</v>
      </c>
      <c r="H35" s="22">
        <f>'DATOS MENSUALES'!F696</f>
        <v>73.258569</v>
      </c>
      <c r="I35" s="22">
        <f>'DATOS MENSUALES'!F697</f>
        <v>57.501515999999995</v>
      </c>
      <c r="J35" s="22">
        <f>'DATOS MENSUALES'!F698</f>
        <v>29.571642</v>
      </c>
      <c r="K35" s="22">
        <f>'DATOS MENSUALES'!F699</f>
        <v>17.64188</v>
      </c>
      <c r="L35" s="22">
        <f>'DATOS MENSUALES'!F700</f>
        <v>15.54588</v>
      </c>
      <c r="M35" s="22">
        <f>'DATOS MENSUALES'!F701</f>
        <v>15.269596</v>
      </c>
      <c r="N35" s="22">
        <f t="shared" si="11"/>
        <v>397.31681799999996</v>
      </c>
      <c r="O35" s="23"/>
      <c r="P35" s="60">
        <f t="shared" si="13"/>
        <v>-174.086606311011</v>
      </c>
      <c r="Q35" s="60">
        <f t="shared" si="14"/>
        <v>180.27032533001812</v>
      </c>
      <c r="R35" s="60">
        <f t="shared" si="15"/>
        <v>13481.749579917849</v>
      </c>
      <c r="S35" s="60">
        <f t="shared" si="16"/>
        <v>15703.48882278012</v>
      </c>
      <c r="T35" s="60">
        <f t="shared" si="17"/>
        <v>812.1262018599219</v>
      </c>
      <c r="U35" s="60">
        <f t="shared" si="18"/>
        <v>27.086795031225044</v>
      </c>
      <c r="V35" s="60">
        <f t="shared" si="19"/>
        <v>127637.98274701006</v>
      </c>
      <c r="W35" s="60">
        <f t="shared" si="20"/>
        <v>58156.48608467558</v>
      </c>
      <c r="X35" s="60">
        <f t="shared" si="21"/>
        <v>5850.628065337318</v>
      </c>
      <c r="Y35" s="60">
        <f t="shared" si="22"/>
        <v>1146.7251638140813</v>
      </c>
      <c r="Z35" s="60">
        <f t="shared" si="23"/>
        <v>1016.8059076686321</v>
      </c>
      <c r="AA35" s="60">
        <f t="shared" si="24"/>
        <v>917.830801985364</v>
      </c>
      <c r="AB35" s="60">
        <f t="shared" si="25"/>
        <v>7832385.259370108</v>
      </c>
    </row>
    <row r="36" spans="1:28" s="24" customFormat="1" ht="12.75">
      <c r="A36" s="21" t="s">
        <v>84</v>
      </c>
      <c r="B36" s="22">
        <f>'DATOS MENSUALES'!F702</f>
        <v>13.6334</v>
      </c>
      <c r="C36" s="22">
        <f>'DATOS MENSUALES'!F703</f>
        <v>12.958247</v>
      </c>
      <c r="D36" s="22">
        <f>'DATOS MENSUALES'!F704</f>
        <v>11.084904</v>
      </c>
      <c r="E36" s="22">
        <f>'DATOS MENSUALES'!F705</f>
        <v>8.038143</v>
      </c>
      <c r="F36" s="22">
        <f>'DATOS MENSUALES'!F706</f>
        <v>8.204238</v>
      </c>
      <c r="G36" s="22">
        <f>'DATOS MENSUALES'!F707</f>
        <v>12.67016</v>
      </c>
      <c r="H36" s="22">
        <f>'DATOS MENSUALES'!F708</f>
        <v>8.841153</v>
      </c>
      <c r="I36" s="22">
        <f>'DATOS MENSUALES'!F709</f>
        <v>10.543407</v>
      </c>
      <c r="J36" s="22">
        <f>'DATOS MENSUALES'!F710</f>
        <v>5.565746</v>
      </c>
      <c r="K36" s="22">
        <f>'DATOS MENSUALES'!F711</f>
        <v>4.801248</v>
      </c>
      <c r="L36" s="22">
        <f>'DATOS MENSUALES'!F712</f>
        <v>4.6262099999999995</v>
      </c>
      <c r="M36" s="22">
        <f>'DATOS MENSUALES'!F713</f>
        <v>6.224038</v>
      </c>
      <c r="N36" s="22">
        <f t="shared" si="11"/>
        <v>107.19089400000001</v>
      </c>
      <c r="O36" s="23"/>
      <c r="P36" s="60">
        <f t="shared" si="13"/>
        <v>20.315258871090514</v>
      </c>
      <c r="Q36" s="60">
        <f t="shared" si="14"/>
        <v>-52.311934208517414</v>
      </c>
      <c r="R36" s="60">
        <f t="shared" si="15"/>
        <v>-3489.210998097011</v>
      </c>
      <c r="S36" s="60">
        <f t="shared" si="16"/>
        <v>-7266.614212283324</v>
      </c>
      <c r="T36" s="60">
        <f t="shared" si="17"/>
        <v>-2349.6640111187944</v>
      </c>
      <c r="U36" s="60">
        <f t="shared" si="18"/>
        <v>-1666.5080189486061</v>
      </c>
      <c r="V36" s="60">
        <f t="shared" si="19"/>
        <v>-2784.2560957211817</v>
      </c>
      <c r="W36" s="60">
        <f t="shared" si="20"/>
        <v>-554.3105260545204</v>
      </c>
      <c r="X36" s="60">
        <f t="shared" si="21"/>
        <v>-214.5723397617397</v>
      </c>
      <c r="Y36" s="60">
        <f t="shared" si="22"/>
        <v>-13.374343896561905</v>
      </c>
      <c r="Z36" s="60">
        <f t="shared" si="23"/>
        <v>-0.6448857246687795</v>
      </c>
      <c r="AA36" s="60">
        <f t="shared" si="24"/>
        <v>0.30438697735244064</v>
      </c>
      <c r="AB36" s="60">
        <f t="shared" si="25"/>
        <v>-766879.5648576242</v>
      </c>
    </row>
    <row r="37" spans="1:28" s="24" customFormat="1" ht="12.75">
      <c r="A37" s="21" t="s">
        <v>85</v>
      </c>
      <c r="B37" s="22">
        <f>'DATOS MENSUALES'!F714</f>
        <v>19.443928</v>
      </c>
      <c r="C37" s="22">
        <f>'DATOS MENSUALES'!F715</f>
        <v>13.947686999999998</v>
      </c>
      <c r="D37" s="22">
        <f>'DATOS MENSUALES'!F716</f>
        <v>16.252369</v>
      </c>
      <c r="E37" s="22">
        <f>'DATOS MENSUALES'!F717</f>
        <v>5.914944</v>
      </c>
      <c r="F37" s="22">
        <f>'DATOS MENSUALES'!F718</f>
        <v>3.1984190000000003</v>
      </c>
      <c r="G37" s="22">
        <f>'DATOS MENSUALES'!F719</f>
        <v>2.3291120000000003</v>
      </c>
      <c r="H37" s="22">
        <f>'DATOS MENSUALES'!F720</f>
        <v>34.145496</v>
      </c>
      <c r="I37" s="22">
        <f>'DATOS MENSUALES'!F721</f>
        <v>27.267261</v>
      </c>
      <c r="J37" s="22">
        <f>'DATOS MENSUALES'!F722</f>
        <v>4.202028</v>
      </c>
      <c r="K37" s="22">
        <f>'DATOS MENSUALES'!F723</f>
        <v>2.522065</v>
      </c>
      <c r="L37" s="22">
        <f>'DATOS MENSUALES'!F724</f>
        <v>2.021735</v>
      </c>
      <c r="M37" s="22">
        <f>'DATOS MENSUALES'!F725</f>
        <v>2.02176</v>
      </c>
      <c r="N37" s="22">
        <f t="shared" si="11"/>
        <v>133.266804</v>
      </c>
      <c r="O37" s="23"/>
      <c r="P37" s="60">
        <f t="shared" si="13"/>
        <v>622.6463480220788</v>
      </c>
      <c r="Q37" s="60">
        <f t="shared" si="14"/>
        <v>-20.808668620457905</v>
      </c>
      <c r="R37" s="60">
        <f t="shared" si="15"/>
        <v>-999.9588890249221</v>
      </c>
      <c r="S37" s="60">
        <f t="shared" si="16"/>
        <v>-9927.777332064856</v>
      </c>
      <c r="T37" s="60">
        <f t="shared" si="17"/>
        <v>-6128.702311030673</v>
      </c>
      <c r="U37" s="60">
        <f t="shared" si="18"/>
        <v>-10936.587627091496</v>
      </c>
      <c r="V37" s="60">
        <f t="shared" si="19"/>
        <v>1418.5995384139655</v>
      </c>
      <c r="W37" s="60">
        <f t="shared" si="20"/>
        <v>616.1413938904788</v>
      </c>
      <c r="X37" s="60">
        <f t="shared" si="21"/>
        <v>-397.1415017226501</v>
      </c>
      <c r="Y37" s="60">
        <f t="shared" si="22"/>
        <v>-100.7311619500427</v>
      </c>
      <c r="Z37" s="60">
        <f t="shared" si="23"/>
        <v>-41.72546088572918</v>
      </c>
      <c r="AA37" s="60">
        <f t="shared" si="24"/>
        <v>-43.9719408036413</v>
      </c>
      <c r="AB37" s="60">
        <f t="shared" si="25"/>
        <v>-280454.1026963829</v>
      </c>
    </row>
    <row r="38" spans="1:28" s="24" customFormat="1" ht="12.75">
      <c r="A38" s="21" t="s">
        <v>86</v>
      </c>
      <c r="B38" s="22">
        <f>'DATOS MENSUALES'!F726</f>
        <v>7.932926</v>
      </c>
      <c r="C38" s="22">
        <f>'DATOS MENSUALES'!F727</f>
        <v>43.702217000000005</v>
      </c>
      <c r="D38" s="22">
        <f>'DATOS MENSUALES'!F728</f>
        <v>70.632816</v>
      </c>
      <c r="E38" s="22">
        <f>'DATOS MENSUALES'!F729</f>
        <v>66.08049</v>
      </c>
      <c r="F38" s="22">
        <f>'DATOS MENSUALES'!F730</f>
        <v>49.163520000000005</v>
      </c>
      <c r="G38" s="22">
        <f>'DATOS MENSUALES'!F731</f>
        <v>93.32866399999999</v>
      </c>
      <c r="H38" s="22">
        <f>'DATOS MENSUALES'!F732</f>
        <v>34.409427</v>
      </c>
      <c r="I38" s="22">
        <f>'DATOS MENSUALES'!F733</f>
        <v>24.725679</v>
      </c>
      <c r="J38" s="22">
        <f>'DATOS MENSUALES'!F734</f>
        <v>14.022492</v>
      </c>
      <c r="K38" s="22">
        <f>'DATOS MENSUALES'!F735</f>
        <v>9.373023</v>
      </c>
      <c r="L38" s="22">
        <f>'DATOS MENSUALES'!F736</f>
        <v>5.471523</v>
      </c>
      <c r="M38" s="22">
        <f>'DATOS MENSUALES'!F737</f>
        <v>4.479075</v>
      </c>
      <c r="N38" s="22">
        <f t="shared" si="11"/>
        <v>423.32185200000004</v>
      </c>
      <c r="O38" s="23"/>
      <c r="P38" s="60">
        <f t="shared" si="13"/>
        <v>-26.24754355442473</v>
      </c>
      <c r="Q38" s="60">
        <f t="shared" si="14"/>
        <v>19691.771761535205</v>
      </c>
      <c r="R38" s="60">
        <f t="shared" si="15"/>
        <v>87413.60665654294</v>
      </c>
      <c r="S38" s="60">
        <f t="shared" si="16"/>
        <v>57840.23084792664</v>
      </c>
      <c r="T38" s="60">
        <f t="shared" si="17"/>
        <v>21173.209144807304</v>
      </c>
      <c r="U38" s="60">
        <f t="shared" si="18"/>
        <v>325697.1567153223</v>
      </c>
      <c r="V38" s="60">
        <f t="shared" si="19"/>
        <v>1520.931873295451</v>
      </c>
      <c r="W38" s="60">
        <f t="shared" si="20"/>
        <v>212.53148789346088</v>
      </c>
      <c r="X38" s="60">
        <f t="shared" si="21"/>
        <v>15.069118815640088</v>
      </c>
      <c r="Y38" s="60">
        <f t="shared" si="22"/>
        <v>10.62020557440364</v>
      </c>
      <c r="Z38" s="60">
        <f t="shared" si="23"/>
        <v>-6.485043665319575E-06</v>
      </c>
      <c r="AA38" s="60">
        <f t="shared" si="24"/>
        <v>-1.2329002341279136</v>
      </c>
      <c r="AB38" s="60">
        <f t="shared" si="25"/>
        <v>11329736.901214033</v>
      </c>
    </row>
    <row r="39" spans="1:28" s="24" customFormat="1" ht="12.75">
      <c r="A39" s="21" t="s">
        <v>87</v>
      </c>
      <c r="B39" s="22">
        <f>'DATOS MENSUALES'!F738</f>
        <v>6.306825</v>
      </c>
      <c r="C39" s="22">
        <f>'DATOS MENSUALES'!F739</f>
        <v>7.940681</v>
      </c>
      <c r="D39" s="22">
        <f>'DATOS MENSUALES'!F740</f>
        <v>6.3933159999999996</v>
      </c>
      <c r="E39" s="22">
        <f>'DATOS MENSUALES'!F741</f>
        <v>15.760233</v>
      </c>
      <c r="F39" s="22">
        <f>'DATOS MENSUALES'!F742</f>
        <v>17.557328000000002</v>
      </c>
      <c r="G39" s="22">
        <f>'DATOS MENSUALES'!F743</f>
        <v>25.17558</v>
      </c>
      <c r="H39" s="22">
        <f>'DATOS MENSUALES'!F744</f>
        <v>12.194774</v>
      </c>
      <c r="I39" s="22">
        <f>'DATOS MENSUALES'!F745</f>
        <v>15.991882</v>
      </c>
      <c r="J39" s="22">
        <f>'DATOS MENSUALES'!F746</f>
        <v>10.617996000000002</v>
      </c>
      <c r="K39" s="22">
        <f>'DATOS MENSUALES'!F747</f>
        <v>4.6971</v>
      </c>
      <c r="L39" s="22">
        <f>'DATOS MENSUALES'!F748</f>
        <v>3.325544</v>
      </c>
      <c r="M39" s="22">
        <f>'DATOS MENSUALES'!F749</f>
        <v>4.849712</v>
      </c>
      <c r="N39" s="22">
        <f t="shared" si="11"/>
        <v>130.810971</v>
      </c>
      <c r="O39" s="23"/>
      <c r="P39" s="60">
        <f t="shared" si="13"/>
        <v>-97.20714611176572</v>
      </c>
      <c r="Q39" s="60">
        <f t="shared" si="14"/>
        <v>-671.6519284236591</v>
      </c>
      <c r="R39" s="60">
        <f t="shared" si="15"/>
        <v>-7831.890627964381</v>
      </c>
      <c r="S39" s="60">
        <f t="shared" si="16"/>
        <v>-1579.9728746537903</v>
      </c>
      <c r="T39" s="60">
        <f t="shared" si="17"/>
        <v>-61.223793364949735</v>
      </c>
      <c r="U39" s="60">
        <f t="shared" si="18"/>
        <v>0.2739729979161314</v>
      </c>
      <c r="V39" s="60">
        <f t="shared" si="19"/>
        <v>-1230.033391876014</v>
      </c>
      <c r="W39" s="60">
        <f t="shared" si="20"/>
        <v>-21.163972115096836</v>
      </c>
      <c r="X39" s="60">
        <f t="shared" si="21"/>
        <v>-0.8160941722604491</v>
      </c>
      <c r="Y39" s="60">
        <f t="shared" si="22"/>
        <v>-15.213151565644647</v>
      </c>
      <c r="Z39" s="60">
        <f t="shared" si="23"/>
        <v>-10.142601267700186</v>
      </c>
      <c r="AA39" s="60">
        <f t="shared" si="24"/>
        <v>-0.34542491639062184</v>
      </c>
      <c r="AB39" s="60">
        <f t="shared" si="25"/>
        <v>-313219.8548663505</v>
      </c>
    </row>
    <row r="40" spans="1:28" s="24" customFormat="1" ht="12.75">
      <c r="A40" s="21" t="s">
        <v>88</v>
      </c>
      <c r="B40" s="22">
        <f>'DATOS MENSUALES'!F750</f>
        <v>15.75312</v>
      </c>
      <c r="C40" s="22">
        <f>'DATOS MENSUALES'!F751</f>
        <v>16.931336</v>
      </c>
      <c r="D40" s="22">
        <f>'DATOS MENSUALES'!F752</f>
        <v>41.711648</v>
      </c>
      <c r="E40" s="22">
        <f>'DATOS MENSUALES'!F753</f>
        <v>36.249482</v>
      </c>
      <c r="F40" s="22">
        <f>'DATOS MENSUALES'!F754</f>
        <v>20.938464000000003</v>
      </c>
      <c r="G40" s="22">
        <f>'DATOS MENSUALES'!F755</f>
        <v>24.241204</v>
      </c>
      <c r="H40" s="22">
        <f>'DATOS MENSUALES'!F756</f>
        <v>18.612214</v>
      </c>
      <c r="I40" s="22">
        <f>'DATOS MENSUALES'!F757</f>
        <v>5.8788800000000005</v>
      </c>
      <c r="J40" s="22">
        <f>'DATOS MENSUALES'!F758</f>
        <v>1.835919</v>
      </c>
      <c r="K40" s="22">
        <f>'DATOS MENSUALES'!F759</f>
        <v>0.912963</v>
      </c>
      <c r="L40" s="22">
        <f>'DATOS MENSUALES'!F760</f>
        <v>1.7453859999999999</v>
      </c>
      <c r="M40" s="22">
        <f>'DATOS MENSUALES'!F761</f>
        <v>2.07861</v>
      </c>
      <c r="N40" s="22">
        <f t="shared" si="11"/>
        <v>186.88922599999998</v>
      </c>
      <c r="O40" s="23"/>
      <c r="P40" s="60">
        <f t="shared" si="13"/>
        <v>113.9660167875963</v>
      </c>
      <c r="Q40" s="60">
        <f t="shared" si="14"/>
        <v>0.0126704023746317</v>
      </c>
      <c r="R40" s="60">
        <f t="shared" si="15"/>
        <v>3694.7006310709526</v>
      </c>
      <c r="S40" s="60">
        <f t="shared" si="16"/>
        <v>691.3189608193054</v>
      </c>
      <c r="T40" s="60">
        <f t="shared" si="17"/>
        <v>-0.17577533283913</v>
      </c>
      <c r="U40" s="60">
        <f t="shared" si="18"/>
        <v>-0.02312252775725265</v>
      </c>
      <c r="V40" s="60">
        <f t="shared" si="19"/>
        <v>-79.34456444506222</v>
      </c>
      <c r="W40" s="60">
        <f t="shared" si="20"/>
        <v>-2136.266170171039</v>
      </c>
      <c r="X40" s="60">
        <f t="shared" si="21"/>
        <v>-917.3606702578205</v>
      </c>
      <c r="Y40" s="60">
        <f t="shared" si="22"/>
        <v>-245.54673985494935</v>
      </c>
      <c r="Z40" s="60">
        <f t="shared" si="23"/>
        <v>-52.5146827117214</v>
      </c>
      <c r="AA40" s="60">
        <f t="shared" si="24"/>
        <v>-41.881257070756945</v>
      </c>
      <c r="AB40" s="60">
        <f t="shared" si="25"/>
        <v>-1657.3812199295153</v>
      </c>
    </row>
    <row r="41" spans="1:28" s="24" customFormat="1" ht="12.75">
      <c r="A41" s="21" t="s">
        <v>89</v>
      </c>
      <c r="B41" s="22">
        <f>'DATOS MENSUALES'!F762</f>
        <v>11.541231</v>
      </c>
      <c r="C41" s="22">
        <f>'DATOS MENSUALES'!F763</f>
        <v>20.894927000000003</v>
      </c>
      <c r="D41" s="22">
        <f>'DATOS MENSUALES'!F764</f>
        <v>24.494591999999997</v>
      </c>
      <c r="E41" s="22">
        <f>'DATOS MENSUALES'!F765</f>
        <v>20.91942</v>
      </c>
      <c r="F41" s="22">
        <f>'DATOS MENSUALES'!F766</f>
        <v>12.741775</v>
      </c>
      <c r="G41" s="22">
        <f>'DATOS MENSUALES'!F767</f>
        <v>13.346553</v>
      </c>
      <c r="H41" s="22">
        <f>'DATOS MENSUALES'!F768</f>
        <v>9.3483</v>
      </c>
      <c r="I41" s="22">
        <f>'DATOS MENSUALES'!F769</f>
        <v>7.673025</v>
      </c>
      <c r="J41" s="22">
        <f>'DATOS MENSUALES'!F770</f>
        <v>5.821025</v>
      </c>
      <c r="K41" s="22">
        <f>'DATOS MENSUALES'!F771</f>
        <v>4.24963</v>
      </c>
      <c r="L41" s="22">
        <f>'DATOS MENSUALES'!F772</f>
        <v>5.802059</v>
      </c>
      <c r="M41" s="22">
        <f>'DATOS MENSUALES'!F773</f>
        <v>6.68325</v>
      </c>
      <c r="N41" s="22">
        <f t="shared" si="11"/>
        <v>143.515787</v>
      </c>
      <c r="O41" s="23"/>
      <c r="P41" s="60">
        <f t="shared" si="13"/>
        <v>0.25778978755101367</v>
      </c>
      <c r="Q41" s="60">
        <f t="shared" si="14"/>
        <v>73.91457214600105</v>
      </c>
      <c r="R41" s="60">
        <f t="shared" si="15"/>
        <v>-5.429874029886288</v>
      </c>
      <c r="S41" s="60">
        <f t="shared" si="16"/>
        <v>-273.09155066687555</v>
      </c>
      <c r="T41" s="60">
        <f t="shared" si="17"/>
        <v>-671.4983775757568</v>
      </c>
      <c r="U41" s="60">
        <f t="shared" si="18"/>
        <v>-1397.2432273726986</v>
      </c>
      <c r="V41" s="60">
        <f t="shared" si="19"/>
        <v>-2493.868659283438</v>
      </c>
      <c r="W41" s="60">
        <f t="shared" si="20"/>
        <v>-1362.0731406515374</v>
      </c>
      <c r="X41" s="60">
        <f t="shared" si="21"/>
        <v>-188.27761256306283</v>
      </c>
      <c r="Y41" s="60">
        <f t="shared" si="22"/>
        <v>-25.033132065062095</v>
      </c>
      <c r="Z41" s="60">
        <f t="shared" si="23"/>
        <v>0.030338564812204247</v>
      </c>
      <c r="AA41" s="60">
        <f t="shared" si="24"/>
        <v>1.450157861032756</v>
      </c>
      <c r="AB41" s="60">
        <f t="shared" si="25"/>
        <v>-168266.92003978306</v>
      </c>
    </row>
    <row r="42" spans="1:28" s="24" customFormat="1" ht="12.75">
      <c r="A42" s="21" t="s">
        <v>90</v>
      </c>
      <c r="B42" s="22">
        <f>'DATOS MENSUALES'!F774</f>
        <v>18.122709</v>
      </c>
      <c r="C42" s="22">
        <f>'DATOS MENSUALES'!F775</f>
        <v>17.882997</v>
      </c>
      <c r="D42" s="22">
        <f>'DATOS MENSUALES'!F776</f>
        <v>13.305536</v>
      </c>
      <c r="E42" s="22">
        <f>'DATOS MENSUALES'!F777</f>
        <v>14.743449</v>
      </c>
      <c r="F42" s="22">
        <f>'DATOS MENSUALES'!F778</f>
        <v>9.227088</v>
      </c>
      <c r="G42" s="22">
        <f>'DATOS MENSUALES'!F779</f>
        <v>15.913400000000001</v>
      </c>
      <c r="H42" s="22">
        <f>'DATOS MENSUALES'!F780</f>
        <v>21.414159</v>
      </c>
      <c r="I42" s="22">
        <f>'DATOS MENSUALES'!F781</f>
        <v>10.38282</v>
      </c>
      <c r="J42" s="22">
        <f>'DATOS MENSUALES'!F782</f>
        <v>5.374836</v>
      </c>
      <c r="K42" s="22">
        <f>'DATOS MENSUALES'!F783</f>
        <v>4.528524</v>
      </c>
      <c r="L42" s="22">
        <f>'DATOS MENSUALES'!F784</f>
        <v>5.413325</v>
      </c>
      <c r="M42" s="22">
        <f>'DATOS MENSUALES'!F785</f>
        <v>6.057012</v>
      </c>
      <c r="N42" s="22">
        <f>SUM(B42:M42)</f>
        <v>142.36585499999995</v>
      </c>
      <c r="O42" s="23"/>
      <c r="P42" s="60">
        <f t="shared" si="13"/>
        <v>376.0410369304374</v>
      </c>
      <c r="Q42" s="60">
        <f t="shared" si="14"/>
        <v>1.6631232537962803</v>
      </c>
      <c r="R42" s="60">
        <f t="shared" si="15"/>
        <v>-2170.0855125462786</v>
      </c>
      <c r="S42" s="60">
        <f t="shared" si="16"/>
        <v>-2030.940934718554</v>
      </c>
      <c r="T42" s="60">
        <f t="shared" si="17"/>
        <v>-1847.9821225684882</v>
      </c>
      <c r="U42" s="60">
        <f t="shared" si="18"/>
        <v>-638.8768838567137</v>
      </c>
      <c r="V42" s="60">
        <f t="shared" si="19"/>
        <v>-3.34219825807998</v>
      </c>
      <c r="W42" s="60">
        <f t="shared" si="20"/>
        <v>-587.4589421103236</v>
      </c>
      <c r="X42" s="60">
        <f t="shared" si="21"/>
        <v>-235.76121660993215</v>
      </c>
      <c r="Y42" s="60">
        <f t="shared" si="22"/>
        <v>-18.534197717320854</v>
      </c>
      <c r="Z42" s="60">
        <f t="shared" si="23"/>
        <v>-0.00045380336504595925</v>
      </c>
      <c r="AA42" s="60">
        <f t="shared" si="24"/>
        <v>0.1292888388351654</v>
      </c>
      <c r="AB42" s="60">
        <f t="shared" si="25"/>
        <v>-179002.0469503181</v>
      </c>
    </row>
    <row r="43" spans="1:28" s="24" customFormat="1" ht="12.75">
      <c r="A43" s="21" t="s">
        <v>91</v>
      </c>
      <c r="B43" s="22">
        <f>'DATOS MENSUALES'!F786</f>
        <v>11.43807</v>
      </c>
      <c r="C43" s="22">
        <f>'DATOS MENSUALES'!F787</f>
        <v>11.497423999999999</v>
      </c>
      <c r="D43" s="22">
        <f>'DATOS MENSUALES'!F788</f>
        <v>13.70229</v>
      </c>
      <c r="E43" s="22">
        <f>'DATOS MENSUALES'!F789</f>
        <v>10.050237000000001</v>
      </c>
      <c r="F43" s="22">
        <f>'DATOS MENSUALES'!F790</f>
        <v>7.27161</v>
      </c>
      <c r="G43" s="22">
        <f>'DATOS MENSUALES'!F791</f>
        <v>35.605128</v>
      </c>
      <c r="H43" s="22">
        <f>'DATOS MENSUALES'!F792</f>
        <v>16.41486</v>
      </c>
      <c r="I43" s="22">
        <f>'DATOS MENSUALES'!F793</f>
        <v>8.274236</v>
      </c>
      <c r="J43" s="22">
        <f>'DATOS MENSUALES'!F794</f>
        <v>4.7058</v>
      </c>
      <c r="K43" s="22">
        <f>'DATOS MENSUALES'!F795</f>
        <v>4.156192</v>
      </c>
      <c r="L43" s="22">
        <f>'DATOS MENSUALES'!F796</f>
        <v>3.5123759999999997</v>
      </c>
      <c r="M43" s="22">
        <f>'DATOS MENSUALES'!F797</f>
        <v>5.284224</v>
      </c>
      <c r="N43" s="22">
        <f>SUM(B43:M43)</f>
        <v>131.91244700000001</v>
      </c>
      <c r="O43" s="23"/>
      <c r="P43" s="60">
        <f t="shared" si="13"/>
        <v>0.15165455482436613</v>
      </c>
      <c r="Q43" s="60">
        <f t="shared" si="14"/>
        <v>-140.67150467809185</v>
      </c>
      <c r="R43" s="60">
        <f t="shared" si="15"/>
        <v>-1976.628951518458</v>
      </c>
      <c r="S43" s="60">
        <f t="shared" si="16"/>
        <v>-5229.120607674898</v>
      </c>
      <c r="T43" s="60">
        <f t="shared" si="17"/>
        <v>-2879.666068063406</v>
      </c>
      <c r="U43" s="60">
        <f t="shared" si="18"/>
        <v>1359.8956685694618</v>
      </c>
      <c r="V43" s="60">
        <f t="shared" si="19"/>
        <v>-273.9188043165105</v>
      </c>
      <c r="W43" s="60">
        <f t="shared" si="20"/>
        <v>-1152.2527925552934</v>
      </c>
      <c r="X43" s="60">
        <f t="shared" si="21"/>
        <v>-320.9544914685124</v>
      </c>
      <c r="Y43" s="60">
        <f t="shared" si="22"/>
        <v>-27.509335484272047</v>
      </c>
      <c r="Z43" s="60">
        <f t="shared" si="23"/>
        <v>-7.7364901317894015</v>
      </c>
      <c r="AA43" s="60">
        <f t="shared" si="24"/>
        <v>-0.019062777925833628</v>
      </c>
      <c r="AB43" s="60">
        <f t="shared" si="25"/>
        <v>-298225.3222046639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4956.516339775018</v>
      </c>
      <c r="Q44" s="61">
        <f aca="true" t="shared" si="26" ref="Q44:AB44">SUM(Q18:Q43)</f>
        <v>27571.624005763006</v>
      </c>
      <c r="R44" s="61">
        <f t="shared" si="26"/>
        <v>157836.25059619793</v>
      </c>
      <c r="S44" s="61">
        <f t="shared" si="26"/>
        <v>616326.2994796991</v>
      </c>
      <c r="T44" s="61">
        <f t="shared" si="26"/>
        <v>71496.51022524323</v>
      </c>
      <c r="U44" s="61">
        <f t="shared" si="26"/>
        <v>324267.6051006981</v>
      </c>
      <c r="V44" s="61">
        <f t="shared" si="26"/>
        <v>130166.21857044636</v>
      </c>
      <c r="W44" s="61">
        <f t="shared" si="26"/>
        <v>111564.8535081607</v>
      </c>
      <c r="X44" s="61">
        <f t="shared" si="26"/>
        <v>9070.928103120641</v>
      </c>
      <c r="Y44" s="61">
        <f t="shared" si="26"/>
        <v>1953.9897840803403</v>
      </c>
      <c r="Z44" s="61">
        <f t="shared" si="26"/>
        <v>3139.7230209662675</v>
      </c>
      <c r="AA44" s="61">
        <f t="shared" si="26"/>
        <v>2845.056521976632</v>
      </c>
      <c r="AB44" s="61">
        <f t="shared" si="26"/>
        <v>21208132.542421225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60 - Río Omañas desde límite del LIC "Omañas" hasta confluencia con el río Negro.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12.144311121212123</v>
      </c>
      <c r="C5" s="43">
        <f>'ANUAL (Acum. S.LARGA)'!C6</f>
        <v>17.281910772727272</v>
      </c>
      <c r="D5" s="43">
        <f>'ANUAL (Acum. S.LARGA)'!D6</f>
        <v>22.457004681818187</v>
      </c>
      <c r="E5" s="43">
        <f>'ANUAL (Acum. S.LARGA)'!E6</f>
        <v>24.817469712121216</v>
      </c>
      <c r="F5" s="43">
        <f>'ANUAL (Acum. S.LARGA)'!F6</f>
        <v>24.250325287878795</v>
      </c>
      <c r="G5" s="43">
        <f>'ANUAL (Acum. S.LARGA)'!G6</f>
        <v>25.409308136363627</v>
      </c>
      <c r="H5" s="43">
        <f>'ANUAL (Acum. S.LARGA)'!H6</f>
        <v>23.13006593939395</v>
      </c>
      <c r="I5" s="43">
        <f>'ANUAL (Acum. S.LARGA)'!I6</f>
        <v>19.268795151515153</v>
      </c>
      <c r="J5" s="43">
        <f>'ANUAL (Acum. S.LARGA)'!J6</f>
        <v>12.845578575757576</v>
      </c>
      <c r="K5" s="43">
        <f>'ANUAL (Acum. S.LARGA)'!K6</f>
        <v>8.940266712121211</v>
      </c>
      <c r="L5" s="43">
        <f>'ANUAL (Acum. S.LARGA)'!L6</f>
        <v>7.280712318181819</v>
      </c>
      <c r="M5" s="43">
        <f>'ANUAL (Acum. S.LARGA)'!M6</f>
        <v>7.964440666666667</v>
      </c>
      <c r="N5" s="43">
        <f>'ANUAL (Acum. S.LARGA)'!N6</f>
        <v>205.79018907575758</v>
      </c>
    </row>
    <row r="6" spans="1:14" ht="12.75">
      <c r="A6" s="13" t="s">
        <v>109</v>
      </c>
      <c r="B6" s="43">
        <f>'ANUAL (Acum. S.CORTA)'!B6</f>
        <v>10.90479426923077</v>
      </c>
      <c r="C6" s="43">
        <f>'ANUAL (Acum. S.CORTA)'!C6</f>
        <v>16.69820673076923</v>
      </c>
      <c r="D6" s="43">
        <f>'ANUAL (Acum. S.CORTA)'!D6</f>
        <v>26.252231961538463</v>
      </c>
      <c r="E6" s="43">
        <f>'ANUAL (Acum. S.CORTA)'!E6</f>
        <v>27.407299192307683</v>
      </c>
      <c r="F6" s="43">
        <f>'ANUAL (Acum. S.CORTA)'!F6</f>
        <v>21.498633307692305</v>
      </c>
      <c r="G6" s="43">
        <f>'ANUAL (Acum. S.CORTA)'!G6</f>
        <v>24.52609480769231</v>
      </c>
      <c r="H6" s="43">
        <f>'ANUAL (Acum. S.CORTA)'!H6</f>
        <v>22.909283653846156</v>
      </c>
      <c r="I6" s="43">
        <f>'ANUAL (Acum. S.CORTA)'!I6</f>
        <v>18.757968307692305</v>
      </c>
      <c r="J6" s="43">
        <f>'ANUAL (Acum. S.CORTA)'!J6</f>
        <v>11.552497692307693</v>
      </c>
      <c r="K6" s="43">
        <f>'ANUAL (Acum. S.CORTA)'!K6</f>
        <v>7.174938884615383</v>
      </c>
      <c r="L6" s="43">
        <f>'ANUAL (Acum. S.CORTA)'!L6</f>
        <v>5.4901712307692305</v>
      </c>
      <c r="M6" s="43">
        <f>'ANUAL (Acum. S.CORTA)'!M6</f>
        <v>5.551357730769231</v>
      </c>
      <c r="N6" s="43">
        <f>'ANUAL (Acum. S.CORTA)'!N6</f>
        <v>198.72347776923075</v>
      </c>
    </row>
    <row r="7" spans="1:14" ht="12.75">
      <c r="A7" s="13" t="s">
        <v>114</v>
      </c>
      <c r="B7" s="44">
        <f>(B5-B6)/B5*100</f>
        <v>10.206563712093345</v>
      </c>
      <c r="C7" s="44">
        <f aca="true" t="shared" si="0" ref="C7:N7">(C5-C6)/C5*100</f>
        <v>3.3775434304358956</v>
      </c>
      <c r="D7" s="44">
        <f t="shared" si="0"/>
        <v>-16.89997100456143</v>
      </c>
      <c r="E7" s="44">
        <f t="shared" si="0"/>
        <v>-10.435509784954249</v>
      </c>
      <c r="F7" s="44">
        <f t="shared" si="0"/>
        <v>11.347031215131313</v>
      </c>
      <c r="G7" s="44">
        <f t="shared" si="0"/>
        <v>3.4759440278003395</v>
      </c>
      <c r="H7" s="44">
        <f t="shared" si="0"/>
        <v>0.9545251022037505</v>
      </c>
      <c r="I7" s="44">
        <f t="shared" si="0"/>
        <v>2.6510575249053923</v>
      </c>
      <c r="J7" s="44">
        <f t="shared" si="0"/>
        <v>10.066349879251145</v>
      </c>
      <c r="K7" s="44">
        <f t="shared" si="0"/>
        <v>19.745807192892773</v>
      </c>
      <c r="L7" s="44">
        <f t="shared" si="0"/>
        <v>24.592938289034507</v>
      </c>
      <c r="M7" s="44">
        <f t="shared" si="0"/>
        <v>30.298209716055002</v>
      </c>
      <c r="N7" s="44">
        <f t="shared" si="0"/>
        <v>3.433939848281765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11.415652453939394</v>
      </c>
      <c r="C10" s="43">
        <f aca="true" t="shared" si="1" ref="C10:M10">0.94*C5</f>
        <v>16.244996126363635</v>
      </c>
      <c r="D10" s="43">
        <f t="shared" si="1"/>
        <v>21.109584400909096</v>
      </c>
      <c r="E10" s="43">
        <f t="shared" si="1"/>
        <v>23.328421529393943</v>
      </c>
      <c r="F10" s="43">
        <f t="shared" si="1"/>
        <v>22.795305770606067</v>
      </c>
      <c r="G10" s="43">
        <f t="shared" si="1"/>
        <v>23.88474964818181</v>
      </c>
      <c r="H10" s="43">
        <f t="shared" si="1"/>
        <v>21.742261983030314</v>
      </c>
      <c r="I10" s="43">
        <f t="shared" si="1"/>
        <v>18.112667442424243</v>
      </c>
      <c r="J10" s="43">
        <f t="shared" si="1"/>
        <v>12.074843861212122</v>
      </c>
      <c r="K10" s="43">
        <f t="shared" si="1"/>
        <v>8.403850709393938</v>
      </c>
      <c r="L10" s="43">
        <f t="shared" si="1"/>
        <v>6.843869579090909</v>
      </c>
      <c r="M10" s="43">
        <f t="shared" si="1"/>
        <v>7.486574226666667</v>
      </c>
      <c r="N10" s="43">
        <f>SUM(B10:M10)</f>
        <v>193.44277773121215</v>
      </c>
    </row>
    <row r="11" spans="1:14" ht="12.75">
      <c r="A11" s="13" t="s">
        <v>109</v>
      </c>
      <c r="B11" s="43">
        <f>0.94*B6</f>
        <v>10.250506613076924</v>
      </c>
      <c r="C11" s="43">
        <f aca="true" t="shared" si="2" ref="C11:M11">0.94*C6</f>
        <v>15.696314326923074</v>
      </c>
      <c r="D11" s="43">
        <f t="shared" si="2"/>
        <v>24.677098043846154</v>
      </c>
      <c r="E11" s="43">
        <f t="shared" si="2"/>
        <v>25.76286124076922</v>
      </c>
      <c r="F11" s="43">
        <f t="shared" si="2"/>
        <v>20.208715309230765</v>
      </c>
      <c r="G11" s="43">
        <f t="shared" si="2"/>
        <v>23.05452911923077</v>
      </c>
      <c r="H11" s="43">
        <f t="shared" si="2"/>
        <v>21.534726634615385</v>
      </c>
      <c r="I11" s="43">
        <f t="shared" si="2"/>
        <v>17.632490209230767</v>
      </c>
      <c r="J11" s="43">
        <f t="shared" si="2"/>
        <v>10.85934783076923</v>
      </c>
      <c r="K11" s="43">
        <f t="shared" si="2"/>
        <v>6.74444255153846</v>
      </c>
      <c r="L11" s="43">
        <f t="shared" si="2"/>
        <v>5.160760956923077</v>
      </c>
      <c r="M11" s="43">
        <f t="shared" si="2"/>
        <v>5.218276266923077</v>
      </c>
      <c r="N11" s="43">
        <f>SUM(B11:M11)</f>
        <v>186.80006910307694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0.6431</v>
      </c>
      <c r="C14" s="43">
        <f>'ANUAL (Acum. S.LARGA)'!C4</f>
        <v>2.332125</v>
      </c>
      <c r="D14" s="43">
        <f>'ANUAL (Acum. S.LARGA)'!D4</f>
        <v>5.010528000000001</v>
      </c>
      <c r="E14" s="43">
        <f>'ANUAL (Acum. S.LARGA)'!E4</f>
        <v>5.914944</v>
      </c>
      <c r="F14" s="43">
        <f>'ANUAL (Acum. S.LARGA)'!F4</f>
        <v>3.1984190000000003</v>
      </c>
      <c r="G14" s="43">
        <f>'ANUAL (Acum. S.LARGA)'!G4</f>
        <v>2.3291120000000003</v>
      </c>
      <c r="H14" s="43">
        <f>'ANUAL (Acum. S.LARGA)'!H4</f>
        <v>7.9203920000000005</v>
      </c>
      <c r="I14" s="43">
        <f>'ANUAL (Acum. S.LARGA)'!I4</f>
        <v>5.8788800000000005</v>
      </c>
      <c r="J14" s="43">
        <f>'ANUAL (Acum. S.LARGA)'!J4</f>
        <v>1.835919</v>
      </c>
      <c r="K14" s="43">
        <f>'ANUAL (Acum. S.LARGA)'!K4</f>
        <v>0.912963</v>
      </c>
      <c r="L14" s="43">
        <f>'ANUAL (Acum. S.LARGA)'!L4</f>
        <v>0.34876799999999997</v>
      </c>
      <c r="M14" s="43">
        <f>'ANUAL (Acum. S.LARGA)'!M4</f>
        <v>0.363155</v>
      </c>
      <c r="N14" s="43">
        <f>'ANUAL (Acum. S.LARGA)'!N4</f>
        <v>76.81084299999999</v>
      </c>
    </row>
    <row r="15" spans="1:14" ht="12.75">
      <c r="A15" s="13" t="s">
        <v>109</v>
      </c>
      <c r="B15" s="43">
        <f>'ANUAL (Acum. S.CORTA)'!B4</f>
        <v>1.4519760000000002</v>
      </c>
      <c r="C15" s="43">
        <f>'ANUAL (Acum. S.CORTA)'!C4</f>
        <v>3.347141</v>
      </c>
      <c r="D15" s="43">
        <f>'ANUAL (Acum. S.CORTA)'!D4</f>
        <v>5.010528000000001</v>
      </c>
      <c r="E15" s="43">
        <f>'ANUAL (Acum. S.CORTA)'!E4</f>
        <v>5.914944</v>
      </c>
      <c r="F15" s="43">
        <f>'ANUAL (Acum. S.CORTA)'!F4</f>
        <v>3.1984190000000003</v>
      </c>
      <c r="G15" s="43">
        <f>'ANUAL (Acum. S.CORTA)'!G4</f>
        <v>2.3291120000000003</v>
      </c>
      <c r="H15" s="43">
        <f>'ANUAL (Acum. S.CORTA)'!H4</f>
        <v>7.9203920000000005</v>
      </c>
      <c r="I15" s="43">
        <f>'ANUAL (Acum. S.CORTA)'!I4</f>
        <v>5.8788800000000005</v>
      </c>
      <c r="J15" s="43">
        <f>'ANUAL (Acum. S.CORTA)'!J4</f>
        <v>1.835919</v>
      </c>
      <c r="K15" s="43">
        <f>'ANUAL (Acum. S.CORTA)'!K4</f>
        <v>0.912963</v>
      </c>
      <c r="L15" s="43">
        <f>'ANUAL (Acum. S.CORTA)'!L4</f>
        <v>0.439319</v>
      </c>
      <c r="M15" s="43">
        <f>'ANUAL (Acum. S.CORTA)'!M4</f>
        <v>1.056342</v>
      </c>
      <c r="N15" s="43">
        <f>'ANUAL (Acum. S.CORTA)'!N4</f>
        <v>76.81084299999999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29.903090000000002</v>
      </c>
      <c r="C18" s="43">
        <f>'ANUAL (Acum. S.LARGA)'!C5</f>
        <v>43.702217000000005</v>
      </c>
      <c r="D18" s="43">
        <f>'ANUAL (Acum. S.LARGA)'!D5</f>
        <v>84.747246</v>
      </c>
      <c r="E18" s="43">
        <f>'ANUAL (Acum. S.LARGA)'!E5</f>
        <v>108.629038</v>
      </c>
      <c r="F18" s="43">
        <f>'ANUAL (Acum. S.LARGA)'!F5</f>
        <v>101.09574599999999</v>
      </c>
      <c r="G18" s="43">
        <f>'ANUAL (Acum. S.LARGA)'!G5</f>
        <v>93.32866399999999</v>
      </c>
      <c r="H18" s="43">
        <f>'ANUAL (Acum. S.LARGA)'!H5</f>
        <v>73.258569</v>
      </c>
      <c r="I18" s="43">
        <f>'ANUAL (Acum. S.LARGA)'!I5</f>
        <v>58.61652</v>
      </c>
      <c r="J18" s="43">
        <f>'ANUAL (Acum. S.LARGA)'!J5</f>
        <v>34.54968</v>
      </c>
      <c r="K18" s="43">
        <f>'ANUAL (Acum. S.LARGA)'!K5</f>
        <v>32.472812</v>
      </c>
      <c r="L18" s="43">
        <f>'ANUAL (Acum. S.LARGA)'!L5</f>
        <v>20.864448</v>
      </c>
      <c r="M18" s="43">
        <f>'ANUAL (Acum. S.LARGA)'!M5</f>
        <v>21.135196</v>
      </c>
      <c r="N18" s="43">
        <f>'ANUAL (Acum. S.LARGA)'!N5</f>
        <v>423.32185200000004</v>
      </c>
    </row>
    <row r="19" spans="1:14" ht="12.75">
      <c r="A19" s="13" t="s">
        <v>109</v>
      </c>
      <c r="B19" s="43">
        <f>'ANUAL (Acum. S.CORTA)'!B5</f>
        <v>25.897188</v>
      </c>
      <c r="C19" s="43">
        <f>'ANUAL (Acum. S.CORTA)'!C5</f>
        <v>43.702217000000005</v>
      </c>
      <c r="D19" s="43">
        <f>'ANUAL (Acum. S.CORTA)'!D5</f>
        <v>70.632816</v>
      </c>
      <c r="E19" s="43">
        <f>'ANUAL (Acum. S.CORTA)'!E5</f>
        <v>108.629038</v>
      </c>
      <c r="F19" s="43">
        <f>'ANUAL (Acum. S.CORTA)'!F5</f>
        <v>56.946321</v>
      </c>
      <c r="G19" s="43">
        <f>'ANUAL (Acum. S.CORTA)'!G5</f>
        <v>93.32866399999999</v>
      </c>
      <c r="H19" s="43">
        <f>'ANUAL (Acum. S.CORTA)'!H5</f>
        <v>73.258569</v>
      </c>
      <c r="I19" s="43">
        <f>'ANUAL (Acum. S.CORTA)'!I5</f>
        <v>58.61652</v>
      </c>
      <c r="J19" s="43">
        <f>'ANUAL (Acum. S.CORTA)'!J5</f>
        <v>29.571642</v>
      </c>
      <c r="K19" s="43">
        <f>'ANUAL (Acum. S.CORTA)'!K5</f>
        <v>17.910124</v>
      </c>
      <c r="L19" s="43">
        <f>'ANUAL (Acum. S.CORTA)'!L5</f>
        <v>19.045783</v>
      </c>
      <c r="M19" s="43">
        <f>'ANUAL (Acum. S.CORTA)'!M5</f>
        <v>18.750438</v>
      </c>
      <c r="N19" s="43">
        <f>'ANUAL (Acum. S.CORTA)'!N5</f>
        <v>423.32185200000004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12.4482075</v>
      </c>
      <c r="C22" s="43">
        <f>'ANUAL (Acum. S.LARGA)'!C9</f>
        <v>16.597535</v>
      </c>
      <c r="D22" s="43">
        <f>'ANUAL (Acum. S.LARGA)'!D9</f>
        <v>17.059027999999998</v>
      </c>
      <c r="E22" s="43">
        <f>'ANUAL (Acum. S.LARGA)'!E9</f>
        <v>19.958799499999998</v>
      </c>
      <c r="F22" s="43">
        <f>'ANUAL (Acum. S.LARGA)'!F9</f>
        <v>19.384263</v>
      </c>
      <c r="G22" s="43">
        <f>'ANUAL (Acum. S.LARGA)'!G9</f>
        <v>23.309351500000002</v>
      </c>
      <c r="H22" s="43">
        <f>'ANUAL (Acum. S.LARGA)'!H9</f>
        <v>19.878819</v>
      </c>
      <c r="I22" s="43">
        <f>'ANUAL (Acum. S.LARGA)'!I9</f>
        <v>16.414709</v>
      </c>
      <c r="J22" s="43">
        <f>'ANUAL (Acum. S.LARGA)'!J9</f>
        <v>12.742534</v>
      </c>
      <c r="K22" s="43">
        <f>'ANUAL (Acum. S.LARGA)'!K9</f>
        <v>8.573343999999999</v>
      </c>
      <c r="L22" s="43">
        <f>'ANUAL (Acum. S.LARGA)'!L9</f>
        <v>5.998457500000001</v>
      </c>
      <c r="M22" s="43">
        <f>'ANUAL (Acum. S.LARGA)'!M9</f>
        <v>6.580373</v>
      </c>
      <c r="N22" s="43">
        <f>'ANUAL (Acum. S.LARGA)'!N9</f>
        <v>191.3127045</v>
      </c>
    </row>
    <row r="23" spans="1:14" ht="12.75">
      <c r="A23" s="13" t="s">
        <v>109</v>
      </c>
      <c r="B23" s="43">
        <f>'ANUAL (Acum. S.CORTA)'!B9</f>
        <v>9.360178</v>
      </c>
      <c r="C23" s="43">
        <f>'ANUAL (Acum. S.CORTA)'!C9</f>
        <v>14.400795000000002</v>
      </c>
      <c r="D23" s="43">
        <f>'ANUAL (Acum. S.CORTA)'!D9</f>
        <v>21.490460499999998</v>
      </c>
      <c r="E23" s="43">
        <f>'ANUAL (Acum. S.CORTA)'!E9</f>
        <v>20.285342</v>
      </c>
      <c r="F23" s="43">
        <f>'ANUAL (Acum. S.CORTA)'!F9</f>
        <v>18.9375645</v>
      </c>
      <c r="G23" s="43">
        <f>'ANUAL (Acum. S.CORTA)'!G9</f>
        <v>22.949559999999998</v>
      </c>
      <c r="H23" s="43">
        <f>'ANUAL (Acum. S.CORTA)'!H9</f>
        <v>19.2183265</v>
      </c>
      <c r="I23" s="43">
        <f>'ANUAL (Acum. S.CORTA)'!I9</f>
        <v>14.443361</v>
      </c>
      <c r="J23" s="43">
        <f>'ANUAL (Acum. S.CORTA)'!J9</f>
        <v>10.1492275</v>
      </c>
      <c r="K23" s="43">
        <f>'ANUAL (Acum. S.CORTA)'!K9</f>
        <v>5.8480965000000005</v>
      </c>
      <c r="L23" s="43">
        <f>'ANUAL (Acum. S.CORTA)'!L9</f>
        <v>5.226837</v>
      </c>
      <c r="M23" s="43">
        <f>'ANUAL (Acum. S.CORTA)'!M9</f>
        <v>5.358888</v>
      </c>
      <c r="N23" s="43">
        <f>'ANUAL (Acum. S.CORTA)'!N9</f>
        <v>184.30496449999998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6.790950715811251</v>
      </c>
      <c r="C26" s="43">
        <f>'ANUAL (Acum. S.LARGA)'!C12</f>
        <v>8.832854582895147</v>
      </c>
      <c r="D26" s="43">
        <f>'ANUAL (Acum. S.LARGA)'!D12</f>
        <v>15.778289715649311</v>
      </c>
      <c r="E26" s="43">
        <f>'ANUAL (Acum. S.LARGA)'!E12</f>
        <v>17.69345496200706</v>
      </c>
      <c r="F26" s="43">
        <f>'ANUAL (Acum. S.LARGA)'!F12</f>
        <v>16.55213778451911</v>
      </c>
      <c r="G26" s="43">
        <f>'ANUAL (Acum. S.LARGA)'!G12</f>
        <v>13.473182970040599</v>
      </c>
      <c r="H26" s="43">
        <f>'ANUAL (Acum. S.LARGA)'!H12</f>
        <v>11.86091218473301</v>
      </c>
      <c r="I26" s="43">
        <f>'ANUAL (Acum. S.LARGA)'!I12</f>
        <v>10.606300842077623</v>
      </c>
      <c r="J26" s="43">
        <f>'ANUAL (Acum. S.LARGA)'!J12</f>
        <v>6.159686778236803</v>
      </c>
      <c r="K26" s="43">
        <f>'ANUAL (Acum. S.LARGA)'!K12</f>
        <v>5.261610408432461</v>
      </c>
      <c r="L26" s="43">
        <f>'ANUAL (Acum. S.LARGA)'!L12</f>
        <v>4.957788275873811</v>
      </c>
      <c r="M26" s="43">
        <f>'ANUAL (Acum. S.LARGA)'!M12</f>
        <v>5.435430405477433</v>
      </c>
      <c r="N26" s="43">
        <f>'ANUAL (Acum. S.LARGA)'!N12</f>
        <v>70.80665028982918</v>
      </c>
    </row>
    <row r="27" spans="1:14" ht="12.75">
      <c r="A27" s="13" t="s">
        <v>109</v>
      </c>
      <c r="B27" s="43">
        <f>'ANUAL (Acum. S.CORTA)'!B12</f>
        <v>6.969754432246039</v>
      </c>
      <c r="C27" s="43">
        <f>'ANUAL (Acum. S.CORTA)'!C12</f>
        <v>9.736292470355513</v>
      </c>
      <c r="D27" s="43">
        <f>'ANUAL (Acum. S.CORTA)'!D12</f>
        <v>18.929335829194027</v>
      </c>
      <c r="E27" s="43">
        <f>'ANUAL (Acum. S.CORTA)'!E12</f>
        <v>23.59287829961034</v>
      </c>
      <c r="F27" s="43">
        <f>'ANUAL (Acum. S.CORTA)'!F12</f>
        <v>14.43181688305693</v>
      </c>
      <c r="G27" s="43">
        <f>'ANUAL (Acum. S.CORTA)'!G12</f>
        <v>17.77865881169078</v>
      </c>
      <c r="H27" s="43">
        <f>'ANUAL (Acum. S.CORTA)'!H12</f>
        <v>14.735533715749359</v>
      </c>
      <c r="I27" s="43">
        <f>'ANUAL (Acum. S.CORTA)'!I12</f>
        <v>13.829089605658258</v>
      </c>
      <c r="J27" s="43">
        <f>'ANUAL (Acum. S.CORTA)'!J12</f>
        <v>7.488782767783083</v>
      </c>
      <c r="K27" s="43">
        <f>'ANUAL (Acum. S.CORTA)'!K12</f>
        <v>4.538102011344943</v>
      </c>
      <c r="L27" s="43">
        <f>'ANUAL (Acum. S.CORTA)'!L12</f>
        <v>4.039458794142989</v>
      </c>
      <c r="M27" s="43">
        <f>'ANUAL (Acum. S.CORTA)'!M12</f>
        <v>3.994480383899176</v>
      </c>
      <c r="N27" s="43">
        <f>'ANUAL (Acum. S.CORTA)'!N12</f>
        <v>90.8311084797128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0.56</v>
      </c>
      <c r="C30" s="43">
        <f>'ANUAL (Acum. S.LARGA)'!C13</f>
        <v>0.51</v>
      </c>
      <c r="D30" s="43">
        <f>'ANUAL (Acum. S.LARGA)'!D13</f>
        <v>0.7</v>
      </c>
      <c r="E30" s="43">
        <f>'ANUAL (Acum. S.LARGA)'!E13</f>
        <v>0.71</v>
      </c>
      <c r="F30" s="43">
        <f>'ANUAL (Acum. S.LARGA)'!F13</f>
        <v>0.68</v>
      </c>
      <c r="G30" s="43">
        <f>'ANUAL (Acum. S.LARGA)'!G13</f>
        <v>0.53</v>
      </c>
      <c r="H30" s="43">
        <f>'ANUAL (Acum. S.LARGA)'!H13</f>
        <v>0.51</v>
      </c>
      <c r="I30" s="43">
        <f>'ANUAL (Acum. S.LARGA)'!I13</f>
        <v>0.55</v>
      </c>
      <c r="J30" s="43">
        <f>'ANUAL (Acum. S.LARGA)'!J13</f>
        <v>0.48</v>
      </c>
      <c r="K30" s="43">
        <f>'ANUAL (Acum. S.LARGA)'!K13</f>
        <v>0.59</v>
      </c>
      <c r="L30" s="43">
        <f>'ANUAL (Acum. S.LARGA)'!L13</f>
        <v>0.68</v>
      </c>
      <c r="M30" s="43">
        <f>'ANUAL (Acum. S.LARGA)'!M13</f>
        <v>0.68</v>
      </c>
      <c r="N30" s="43">
        <f>'ANUAL (Acum. S.LARGA)'!N13</f>
        <v>0.34</v>
      </c>
    </row>
    <row r="31" spans="1:14" ht="12.75">
      <c r="A31" s="13" t="s">
        <v>109</v>
      </c>
      <c r="B31" s="43">
        <f>'ANUAL (Acum. S.CORTA)'!B13</f>
        <v>0.64</v>
      </c>
      <c r="C31" s="43">
        <f>'ANUAL (Acum. S.CORTA)'!C13</f>
        <v>0.58</v>
      </c>
      <c r="D31" s="43">
        <f>'ANUAL (Acum. S.CORTA)'!D13</f>
        <v>0.72</v>
      </c>
      <c r="E31" s="43">
        <f>'ANUAL (Acum. S.CORTA)'!E13</f>
        <v>0.86</v>
      </c>
      <c r="F31" s="43">
        <f>'ANUAL (Acum. S.CORTA)'!F13</f>
        <v>0.67</v>
      </c>
      <c r="G31" s="43">
        <f>'ANUAL (Acum. S.CORTA)'!G13</f>
        <v>0.72</v>
      </c>
      <c r="H31" s="43">
        <f>'ANUAL (Acum. S.CORTA)'!H13</f>
        <v>0.64</v>
      </c>
      <c r="I31" s="43">
        <f>'ANUAL (Acum. S.CORTA)'!I13</f>
        <v>0.74</v>
      </c>
      <c r="J31" s="43">
        <f>'ANUAL (Acum. S.CORTA)'!J13</f>
        <v>0.65</v>
      </c>
      <c r="K31" s="43">
        <f>'ANUAL (Acum. S.CORTA)'!K13</f>
        <v>0.63</v>
      </c>
      <c r="L31" s="43">
        <f>'ANUAL (Acum. S.CORTA)'!L13</f>
        <v>0.74</v>
      </c>
      <c r="M31" s="43">
        <f>'ANUAL (Acum. S.CORTA)'!M13</f>
        <v>0.72</v>
      </c>
      <c r="N31" s="43">
        <f>'ANUAL (Acum. S.CORTA)'!N13</f>
        <v>0.46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0.4596960229668753</v>
      </c>
      <c r="C34" s="43">
        <f>'ANUAL (Acum. S.LARGA)'!C14</f>
        <v>0.7367134824860135</v>
      </c>
      <c r="D34" s="43">
        <f>'ANUAL (Acum. S.LARGA)'!D14</f>
        <v>1.9999420136718136</v>
      </c>
      <c r="E34" s="43">
        <f>'ANUAL (Acum. S.LARGA)'!E14</f>
        <v>2.419416230760165</v>
      </c>
      <c r="F34" s="43">
        <f>'ANUAL (Acum. S.LARGA)'!F14</f>
        <v>2.2691350222324336</v>
      </c>
      <c r="G34" s="43">
        <f>'ANUAL (Acum. S.LARGA)'!G14</f>
        <v>2.3256156823830496</v>
      </c>
      <c r="H34" s="43">
        <f>'ANUAL (Acum. S.LARGA)'!H14</f>
        <v>1.6934885463132625</v>
      </c>
      <c r="I34" s="43">
        <f>'ANUAL (Acum. S.LARGA)'!I14</f>
        <v>1.7449924451015517</v>
      </c>
      <c r="J34" s="43">
        <f>'ANUAL (Acum. S.LARGA)'!J14</f>
        <v>0.9963337970164212</v>
      </c>
      <c r="K34" s="43">
        <f>'ANUAL (Acum. S.LARGA)'!K14</f>
        <v>1.4189725742051342</v>
      </c>
      <c r="L34" s="43">
        <f>'ANUAL (Acum. S.LARGA)'!L14</f>
        <v>0.7194939677000297</v>
      </c>
      <c r="M34" s="43">
        <f>'ANUAL (Acum. S.LARGA)'!M14</f>
        <v>0.557028757009592</v>
      </c>
      <c r="N34" s="43">
        <f>'ANUAL (Acum. S.LARGA)'!N14</f>
        <v>1.4147833184219982</v>
      </c>
    </row>
    <row r="35" spans="1:14" ht="12.75">
      <c r="A35" s="13" t="s">
        <v>109</v>
      </c>
      <c r="B35" s="43">
        <f>'ANUAL (Acum. S.CORTA)'!B14</f>
        <v>0.6343752191845753</v>
      </c>
      <c r="C35" s="43">
        <f>'ANUAL (Acum. S.CORTA)'!C14</f>
        <v>1.2945046391211592</v>
      </c>
      <c r="D35" s="43">
        <f>'ANUAL (Acum. S.CORTA)'!D14</f>
        <v>1.0083765201583743</v>
      </c>
      <c r="E35" s="43">
        <f>'ANUAL (Acum. S.CORTA)'!E14</f>
        <v>2.033714641320359</v>
      </c>
      <c r="F35" s="43">
        <f>'ANUAL (Acum. S.CORTA)'!F14</f>
        <v>1.030727617206098</v>
      </c>
      <c r="G35" s="43">
        <f>'ANUAL (Acum. S.CORTA)'!G14</f>
        <v>2.500510457082691</v>
      </c>
      <c r="H35" s="43">
        <f>'ANUAL (Acum. S.CORTA)'!H14</f>
        <v>1.7628800972209078</v>
      </c>
      <c r="I35" s="43">
        <f>'ANUAL (Acum. S.CORTA)'!I14</f>
        <v>1.827968573938015</v>
      </c>
      <c r="J35" s="43">
        <f>'ANUAL (Acum. S.CORTA)'!J14</f>
        <v>0.9359230076719591</v>
      </c>
      <c r="K35" s="43">
        <f>'ANUAL (Acum. S.CORTA)'!K14</f>
        <v>0.9059862866375691</v>
      </c>
      <c r="L35" s="43">
        <f>'ANUAL (Acum. S.CORTA)'!L14</f>
        <v>2.0641625192637094</v>
      </c>
      <c r="M35" s="43">
        <f>'ANUAL (Acum. S.CORTA)'!M14</f>
        <v>1.9343369066384124</v>
      </c>
      <c r="N35" s="43">
        <f>'ANUAL (Acum. S.CORTA)'!N14</f>
        <v>1.2263676440732076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0.6301915088779673</v>
      </c>
      <c r="C38" s="52">
        <f>'ANUAL (Acum. S.LARGA)'!N15</f>
        <v>-0.012441352454052387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0.6242689605036532</v>
      </c>
      <c r="C39" s="52">
        <f>'ANUAL (Acum. S.CORTA)'!N15</f>
        <v>-0.27490484446058305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60 - Río Omañas desde límite del LIC "Omañas" hasta confluencia con el río Negro.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0.0086</v>
      </c>
      <c r="C4" s="1">
        <f t="shared" si="0"/>
        <v>0.016996</v>
      </c>
      <c r="D4" s="1">
        <f t="shared" si="0"/>
        <v>0.036177</v>
      </c>
      <c r="E4" s="1">
        <f t="shared" si="0"/>
        <v>0.081363</v>
      </c>
      <c r="F4" s="1">
        <f>MIN(F18:F83)</f>
        <v>0.042722</v>
      </c>
      <c r="G4" s="1">
        <f t="shared" si="0"/>
        <v>0.040663</v>
      </c>
      <c r="H4" s="1">
        <f t="shared" si="0"/>
        <v>0.060301</v>
      </c>
      <c r="I4" s="1">
        <f t="shared" si="0"/>
        <v>0.098256</v>
      </c>
      <c r="J4" s="1">
        <f t="shared" si="0"/>
        <v>0.028227</v>
      </c>
      <c r="K4" s="1">
        <f t="shared" si="0"/>
        <v>0.022168</v>
      </c>
      <c r="L4" s="1">
        <f t="shared" si="0"/>
        <v>0.00882</v>
      </c>
      <c r="M4" s="1">
        <f t="shared" si="0"/>
        <v>0.00897</v>
      </c>
      <c r="N4" s="1">
        <f t="shared" si="0"/>
        <v>1.025771</v>
      </c>
    </row>
    <row r="5" spans="1:14" ht="12.75">
      <c r="A5" s="13" t="s">
        <v>92</v>
      </c>
      <c r="B5" s="1">
        <f aca="true" t="shared" si="1" ref="B5:N5">MAX(B18:B83)</f>
        <v>0.35714</v>
      </c>
      <c r="C5" s="1">
        <f t="shared" si="1"/>
        <v>0.354835</v>
      </c>
      <c r="D5" s="1">
        <f t="shared" si="1"/>
        <v>0.537018</v>
      </c>
      <c r="E5" s="1">
        <f t="shared" si="1"/>
        <v>0.810796</v>
      </c>
      <c r="F5" s="1">
        <f>MAX(F18:F83)</f>
        <v>0.878335</v>
      </c>
      <c r="G5" s="1">
        <f t="shared" si="1"/>
        <v>0.639426</v>
      </c>
      <c r="H5" s="1">
        <f t="shared" si="1"/>
        <v>0.65723</v>
      </c>
      <c r="I5" s="1">
        <f t="shared" si="1"/>
        <v>0.701238</v>
      </c>
      <c r="J5" s="1">
        <f t="shared" si="1"/>
        <v>0.695871</v>
      </c>
      <c r="K5" s="1">
        <f t="shared" si="1"/>
        <v>0.724916</v>
      </c>
      <c r="L5" s="1">
        <f t="shared" si="1"/>
        <v>0.46172</v>
      </c>
      <c r="M5" s="1">
        <f t="shared" si="1"/>
        <v>0.449034</v>
      </c>
      <c r="N5" s="1">
        <f t="shared" si="1"/>
        <v>4.599165999999999</v>
      </c>
    </row>
    <row r="6" spans="1:14" ht="12.75">
      <c r="A6" s="13" t="s">
        <v>14</v>
      </c>
      <c r="B6" s="1">
        <f aca="true" t="shared" si="2" ref="B6:M6">AVERAGE(B18:B83)</f>
        <v>0.10226030303030305</v>
      </c>
      <c r="C6" s="1">
        <f t="shared" si="2"/>
        <v>0.1323307878787879</v>
      </c>
      <c r="D6" s="1">
        <f t="shared" si="2"/>
        <v>0.20534139393939393</v>
      </c>
      <c r="E6" s="1">
        <f t="shared" si="2"/>
        <v>0.2671287575757575</v>
      </c>
      <c r="F6" s="1">
        <f>AVERAGE(F18:F83)</f>
        <v>0.2618183787878789</v>
      </c>
      <c r="G6" s="1">
        <f t="shared" si="2"/>
        <v>0.27646316666666665</v>
      </c>
      <c r="H6" s="1">
        <f t="shared" si="2"/>
        <v>0.29576784848484855</v>
      </c>
      <c r="I6" s="1">
        <f t="shared" si="2"/>
        <v>0.27543630303030303</v>
      </c>
      <c r="J6" s="1">
        <f t="shared" si="2"/>
        <v>0.24719489393939392</v>
      </c>
      <c r="K6" s="1">
        <f t="shared" si="2"/>
        <v>0.2040316060606061</v>
      </c>
      <c r="L6" s="1">
        <f t="shared" si="2"/>
        <v>0.16572616666666667</v>
      </c>
      <c r="M6" s="1">
        <f t="shared" si="2"/>
        <v>0.12981853030303026</v>
      </c>
      <c r="N6" s="1">
        <f>SUM(B6:M6)</f>
        <v>2.563318136363636</v>
      </c>
    </row>
    <row r="7" spans="1:14" ht="12.75">
      <c r="A7" s="13" t="s">
        <v>15</v>
      </c>
      <c r="B7" s="1">
        <f aca="true" t="shared" si="3" ref="B7:M7">PERCENTILE(B18:B83,0.1)</f>
        <v>0.035267</v>
      </c>
      <c r="C7" s="1">
        <f t="shared" si="3"/>
        <v>0.051837499999999995</v>
      </c>
      <c r="D7" s="1">
        <f t="shared" si="3"/>
        <v>0.08954999999999999</v>
      </c>
      <c r="E7" s="1">
        <f t="shared" si="3"/>
        <v>0.1109005</v>
      </c>
      <c r="F7" s="1">
        <f>PERCENTILE(F18:F83,0.1)</f>
        <v>0.093276</v>
      </c>
      <c r="G7" s="1">
        <f t="shared" si="3"/>
        <v>0.14887</v>
      </c>
      <c r="H7" s="1">
        <f t="shared" si="3"/>
        <v>0.1710315</v>
      </c>
      <c r="I7" s="1">
        <f t="shared" si="3"/>
        <v>0.1419385</v>
      </c>
      <c r="J7" s="1">
        <f t="shared" si="3"/>
        <v>0.114831</v>
      </c>
      <c r="K7" s="1">
        <f t="shared" si="3"/>
        <v>0.062956</v>
      </c>
      <c r="L7" s="1">
        <f t="shared" si="3"/>
        <v>0.031505</v>
      </c>
      <c r="M7" s="1">
        <f t="shared" si="3"/>
        <v>0.025737</v>
      </c>
      <c r="N7" s="1">
        <f>PERCENTILE(N18:N83,0.1)</f>
        <v>1.4598295</v>
      </c>
    </row>
    <row r="8" spans="1:14" ht="12.75">
      <c r="A8" s="13" t="s">
        <v>16</v>
      </c>
      <c r="B8" s="1">
        <f aca="true" t="shared" si="4" ref="B8:M8">PERCENTILE(B18:B83,0.25)</f>
        <v>0.050839</v>
      </c>
      <c r="C8" s="1">
        <f t="shared" si="4"/>
        <v>0.07788525</v>
      </c>
      <c r="D8" s="1">
        <f t="shared" si="4"/>
        <v>0.127312</v>
      </c>
      <c r="E8" s="1">
        <f t="shared" si="4"/>
        <v>0.16399175</v>
      </c>
      <c r="F8" s="1">
        <f>PERCENTILE(F18:F83,0.25)</f>
        <v>0.14985300000000001</v>
      </c>
      <c r="G8" s="1">
        <f t="shared" si="4"/>
        <v>0.19877375</v>
      </c>
      <c r="H8" s="1">
        <f t="shared" si="4"/>
        <v>0.19823525</v>
      </c>
      <c r="I8" s="1">
        <f t="shared" si="4"/>
        <v>0.1902025</v>
      </c>
      <c r="J8" s="1">
        <f t="shared" si="4"/>
        <v>0.18522025</v>
      </c>
      <c r="K8" s="1">
        <f t="shared" si="4"/>
        <v>0.114401</v>
      </c>
      <c r="L8" s="1">
        <f t="shared" si="4"/>
        <v>0.07631850000000001</v>
      </c>
      <c r="M8" s="1">
        <f t="shared" si="4"/>
        <v>0.044797000000000003</v>
      </c>
      <c r="N8" s="1">
        <f>PERCENTILE(N18:N83,0.25)</f>
        <v>2.0392712499999996</v>
      </c>
    </row>
    <row r="9" spans="1:14" ht="12.75">
      <c r="A9" s="13" t="s">
        <v>17</v>
      </c>
      <c r="B9" s="1">
        <f aca="true" t="shared" si="5" ref="B9:M9">PERCENTILE(B18:B83,0.5)</f>
        <v>0.08246</v>
      </c>
      <c r="C9" s="1">
        <f t="shared" si="5"/>
        <v>0.11752</v>
      </c>
      <c r="D9" s="1">
        <f t="shared" si="5"/>
        <v>0.17049999999999998</v>
      </c>
      <c r="E9" s="1">
        <f t="shared" si="5"/>
        <v>0.2307435</v>
      </c>
      <c r="F9" s="1">
        <f>PERCENTILE(F18:F83,0.5)</f>
        <v>0.2286515</v>
      </c>
      <c r="G9" s="1">
        <f t="shared" si="5"/>
        <v>0.2562985</v>
      </c>
      <c r="H9" s="1">
        <f t="shared" si="5"/>
        <v>0.2661945</v>
      </c>
      <c r="I9" s="1">
        <f t="shared" si="5"/>
        <v>0.235319</v>
      </c>
      <c r="J9" s="1">
        <f t="shared" si="5"/>
        <v>0.24163</v>
      </c>
      <c r="K9" s="1">
        <f t="shared" si="5"/>
        <v>0.2033195</v>
      </c>
      <c r="L9" s="1">
        <f t="shared" si="5"/>
        <v>0.146594</v>
      </c>
      <c r="M9" s="1">
        <f t="shared" si="5"/>
        <v>0.100368</v>
      </c>
      <c r="N9" s="1">
        <f>PERCENTILE(N18:N83,0.5)</f>
        <v>2.614085</v>
      </c>
    </row>
    <row r="10" spans="1:14" ht="12.75">
      <c r="A10" s="13" t="s">
        <v>18</v>
      </c>
      <c r="B10" s="1">
        <f aca="true" t="shared" si="6" ref="B10:M10">PERCENTILE(B18:B83,0.75)</f>
        <v>0.140289</v>
      </c>
      <c r="C10" s="1">
        <f t="shared" si="6"/>
        <v>0.1748925</v>
      </c>
      <c r="D10" s="1">
        <f t="shared" si="6"/>
        <v>0.27305999999999997</v>
      </c>
      <c r="E10" s="1">
        <f t="shared" si="6"/>
        <v>0.3175965</v>
      </c>
      <c r="F10" s="1">
        <f>PERCENTILE(F18:F83,0.75)</f>
        <v>0.3373755</v>
      </c>
      <c r="G10" s="1">
        <f t="shared" si="6"/>
        <v>0.33315675</v>
      </c>
      <c r="H10" s="1">
        <f t="shared" si="6"/>
        <v>0.351302</v>
      </c>
      <c r="I10" s="1">
        <f t="shared" si="6"/>
        <v>0.33374475</v>
      </c>
      <c r="J10" s="1">
        <f t="shared" si="6"/>
        <v>0.3107355</v>
      </c>
      <c r="K10" s="1">
        <f t="shared" si="6"/>
        <v>0.27401175</v>
      </c>
      <c r="L10" s="1">
        <f t="shared" si="6"/>
        <v>0.258405</v>
      </c>
      <c r="M10" s="1">
        <f t="shared" si="6"/>
        <v>0.18041225</v>
      </c>
      <c r="N10" s="1">
        <f>PERCENTILE(N18:N83,0.75)</f>
        <v>2.90354925</v>
      </c>
    </row>
    <row r="11" spans="1:14" ht="12.75">
      <c r="A11" s="13" t="s">
        <v>19</v>
      </c>
      <c r="B11" s="1">
        <f aca="true" t="shared" si="7" ref="B11:M11">PERCENTILE(B18:B83,0.9)</f>
        <v>0.18249100000000001</v>
      </c>
      <c r="C11" s="1">
        <f t="shared" si="7"/>
        <v>0.23399199999999998</v>
      </c>
      <c r="D11" s="1">
        <f t="shared" si="7"/>
        <v>0.36184099999999997</v>
      </c>
      <c r="E11" s="1">
        <f t="shared" si="7"/>
        <v>0.483225</v>
      </c>
      <c r="F11" s="1">
        <f>PERCENTILE(F18:F83,0.9)</f>
        <v>0.46714049999999996</v>
      </c>
      <c r="G11" s="1">
        <f t="shared" si="7"/>
        <v>0.433379</v>
      </c>
      <c r="H11" s="1">
        <f t="shared" si="7"/>
        <v>0.4754345</v>
      </c>
      <c r="I11" s="1">
        <f t="shared" si="7"/>
        <v>0.45030000000000003</v>
      </c>
      <c r="J11" s="1">
        <f t="shared" si="7"/>
        <v>0.3703025</v>
      </c>
      <c r="K11" s="1">
        <f t="shared" si="7"/>
        <v>0.295495</v>
      </c>
      <c r="L11" s="1">
        <f t="shared" si="7"/>
        <v>0.29612499999999997</v>
      </c>
      <c r="M11" s="1">
        <f t="shared" si="7"/>
        <v>0.28503</v>
      </c>
      <c r="N11" s="1">
        <f>PERCENTILE(N18:N83,0.9)</f>
        <v>3.5279495000000005</v>
      </c>
    </row>
    <row r="12" spans="1:14" ht="12.75">
      <c r="A12" s="13" t="s">
        <v>23</v>
      </c>
      <c r="B12" s="1">
        <f aca="true" t="shared" si="8" ref="B12:M12">STDEV(B18:B83)</f>
        <v>0.06769683719801431</v>
      </c>
      <c r="C12" s="1">
        <f t="shared" si="8"/>
        <v>0.07786841893140876</v>
      </c>
      <c r="D12" s="1">
        <f t="shared" si="8"/>
        <v>0.1090696026888517</v>
      </c>
      <c r="E12" s="1">
        <f t="shared" si="8"/>
        <v>0.1548931716829437</v>
      </c>
      <c r="F12" s="1">
        <f>STDEV(F18:F83)</f>
        <v>0.1610726836341298</v>
      </c>
      <c r="G12" s="1">
        <f t="shared" si="8"/>
        <v>0.12171230682702715</v>
      </c>
      <c r="H12" s="1">
        <f t="shared" si="8"/>
        <v>0.12785285415775555</v>
      </c>
      <c r="I12" s="1">
        <f t="shared" si="8"/>
        <v>0.12670136558671147</v>
      </c>
      <c r="J12" s="1">
        <f t="shared" si="8"/>
        <v>0.11161497845087195</v>
      </c>
      <c r="K12" s="1">
        <f t="shared" si="8"/>
        <v>0.12110203380835234</v>
      </c>
      <c r="L12" s="1">
        <f t="shared" si="8"/>
        <v>0.1082259701811386</v>
      </c>
      <c r="M12" s="1">
        <f t="shared" si="8"/>
        <v>0.10250124866334673</v>
      </c>
      <c r="N12" s="1">
        <f>STDEV(N18:N83)</f>
        <v>0.7530981745700247</v>
      </c>
    </row>
    <row r="13" spans="1:14" ht="12.75">
      <c r="A13" s="13" t="s">
        <v>125</v>
      </c>
      <c r="B13" s="1">
        <f>ROUND(B12/B6,2)</f>
        <v>0.66</v>
      </c>
      <c r="C13" s="1">
        <f aca="true" t="shared" si="9" ref="C13:N13">ROUND(C12/C6,2)</f>
        <v>0.59</v>
      </c>
      <c r="D13" s="1">
        <f t="shared" si="9"/>
        <v>0.53</v>
      </c>
      <c r="E13" s="1">
        <f t="shared" si="9"/>
        <v>0.58</v>
      </c>
      <c r="F13" s="1">
        <f t="shared" si="9"/>
        <v>0.62</v>
      </c>
      <c r="G13" s="1">
        <f t="shared" si="9"/>
        <v>0.44</v>
      </c>
      <c r="H13" s="1">
        <f t="shared" si="9"/>
        <v>0.43</v>
      </c>
      <c r="I13" s="1">
        <f t="shared" si="9"/>
        <v>0.46</v>
      </c>
      <c r="J13" s="1">
        <f t="shared" si="9"/>
        <v>0.45</v>
      </c>
      <c r="K13" s="1">
        <f t="shared" si="9"/>
        <v>0.59</v>
      </c>
      <c r="L13" s="1">
        <f t="shared" si="9"/>
        <v>0.65</v>
      </c>
      <c r="M13" s="1">
        <f t="shared" si="9"/>
        <v>0.79</v>
      </c>
      <c r="N13" s="1">
        <f t="shared" si="9"/>
        <v>0.29</v>
      </c>
    </row>
    <row r="14" spans="1:14" ht="12.75">
      <c r="A14" s="13" t="s">
        <v>124</v>
      </c>
      <c r="B14" s="53">
        <f aca="true" t="shared" si="10" ref="B14:N14">66*P84/(65*64*B12^3)</f>
        <v>1.2339125681628</v>
      </c>
      <c r="C14" s="53">
        <f t="shared" si="10"/>
        <v>1.0614799094302179</v>
      </c>
      <c r="D14" s="53">
        <f t="shared" si="10"/>
        <v>0.9543602443352159</v>
      </c>
      <c r="E14" s="53">
        <f t="shared" si="10"/>
        <v>1.6083203624498081</v>
      </c>
      <c r="F14" s="53">
        <f t="shared" si="10"/>
        <v>1.3983286587647883</v>
      </c>
      <c r="G14" s="53">
        <f t="shared" si="10"/>
        <v>0.7362597532396085</v>
      </c>
      <c r="H14" s="53">
        <f t="shared" si="10"/>
        <v>1.1308352173601839</v>
      </c>
      <c r="I14" s="53">
        <f t="shared" si="10"/>
        <v>1.1784546638188664</v>
      </c>
      <c r="J14" s="53">
        <f t="shared" si="10"/>
        <v>0.8967504875429532</v>
      </c>
      <c r="K14" s="53">
        <f t="shared" si="10"/>
        <v>1.406329889508044</v>
      </c>
      <c r="L14" s="53">
        <f t="shared" si="10"/>
        <v>0.47841827115702057</v>
      </c>
      <c r="M14" s="53">
        <f t="shared" si="10"/>
        <v>0.988480965270336</v>
      </c>
      <c r="N14" s="53">
        <f t="shared" si="10"/>
        <v>0.2835693299154514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0.14953417077932138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0.127248</v>
      </c>
      <c r="C18" s="1">
        <f>'DATOS MENSUALES'!E7</f>
        <v>0.09709</v>
      </c>
      <c r="D18" s="1">
        <f>'DATOS MENSUALES'!E8</f>
        <v>0.301484</v>
      </c>
      <c r="E18" s="1">
        <f>'DATOS MENSUALES'!E9</f>
        <v>0.131384</v>
      </c>
      <c r="F18" s="1">
        <f>'DATOS MENSUALES'!E10</f>
        <v>0.158194</v>
      </c>
      <c r="G18" s="1">
        <f>'DATOS MENSUALES'!E11</f>
        <v>0.178318</v>
      </c>
      <c r="H18" s="1">
        <f>'DATOS MENSUALES'!E12</f>
        <v>0.188573</v>
      </c>
      <c r="I18" s="1">
        <f>'DATOS MENSUALES'!E13</f>
        <v>0.374877</v>
      </c>
      <c r="J18" s="1">
        <f>'DATOS MENSUALES'!E14</f>
        <v>0.422484</v>
      </c>
      <c r="K18" s="1">
        <f>'DATOS MENSUALES'!E15</f>
        <v>0.274134</v>
      </c>
      <c r="L18" s="1">
        <f>'DATOS MENSUALES'!E16</f>
        <v>0.30024</v>
      </c>
      <c r="M18" s="1">
        <f>'DATOS MENSUALES'!E17</f>
        <v>0.290796</v>
      </c>
      <c r="N18" s="1">
        <f aca="true" t="shared" si="11" ref="N18:N49">SUM(B18:M18)</f>
        <v>2.8448219999999997</v>
      </c>
      <c r="O18" s="1"/>
      <c r="P18" s="60">
        <f aca="true" t="shared" si="12" ref="P18:P49">(B18-B$6)^3</f>
        <v>1.560194316866114E-05</v>
      </c>
      <c r="Q18" s="60">
        <f aca="true" t="shared" si="13" ref="Q18:Q49">(C18-C$6)^3</f>
        <v>-4.376599718940844E-05</v>
      </c>
      <c r="R18" s="60">
        <f aca="true" t="shared" si="14" ref="R18:AB33">(D18-D$6)^3</f>
        <v>0.0008886846321724364</v>
      </c>
      <c r="S18" s="60">
        <f t="shared" si="14"/>
        <v>-0.0025013196724025352</v>
      </c>
      <c r="T18" s="60">
        <f t="shared" si="14"/>
        <v>-0.0011127198103962495</v>
      </c>
      <c r="U18" s="60">
        <f t="shared" si="14"/>
        <v>-0.0009453807406273157</v>
      </c>
      <c r="V18" s="60">
        <f t="shared" si="14"/>
        <v>-0.0012317476553708852</v>
      </c>
      <c r="W18" s="60">
        <f t="shared" si="14"/>
        <v>0.0009833145800937147</v>
      </c>
      <c r="X18" s="60">
        <f t="shared" si="14"/>
        <v>0.005385980524197336</v>
      </c>
      <c r="Y18" s="60">
        <f t="shared" si="14"/>
        <v>0.0003445073937315944</v>
      </c>
      <c r="Z18" s="60">
        <f t="shared" si="14"/>
        <v>0.0024338894475918554</v>
      </c>
      <c r="AA18" s="60">
        <f t="shared" si="14"/>
        <v>0.004171529221211851</v>
      </c>
      <c r="AB18" s="60">
        <f t="shared" si="14"/>
        <v>0.02230761187732239</v>
      </c>
    </row>
    <row r="19" spans="1:28" ht="12.75">
      <c r="A19" s="12" t="s">
        <v>27</v>
      </c>
      <c r="B19" s="1">
        <f>'DATOS MENSUALES'!E18</f>
        <v>0.35714</v>
      </c>
      <c r="C19" s="1">
        <f>'DATOS MENSUALES'!E19</f>
        <v>0.158841</v>
      </c>
      <c r="D19" s="1">
        <f>'DATOS MENSUALES'!E20</f>
        <v>0.320712</v>
      </c>
      <c r="E19" s="1">
        <f>'DATOS MENSUALES'!E21</f>
        <v>0.158496</v>
      </c>
      <c r="F19" s="1">
        <f>'DATOS MENSUALES'!E22</f>
        <v>0.20622</v>
      </c>
      <c r="G19" s="1">
        <f>'DATOS MENSUALES'!E23</f>
        <v>0.267387</v>
      </c>
      <c r="H19" s="1">
        <f>'DATOS MENSUALES'!E24</f>
        <v>0.200129</v>
      </c>
      <c r="I19" s="1">
        <f>'DATOS MENSUALES'!E25</f>
        <v>0.316998</v>
      </c>
      <c r="J19" s="1">
        <f>'DATOS MENSUALES'!E26</f>
        <v>0.251637</v>
      </c>
      <c r="K19" s="1">
        <f>'DATOS MENSUALES'!E27</f>
        <v>0.29456</v>
      </c>
      <c r="L19" s="1">
        <f>'DATOS MENSUALES'!E28</f>
        <v>0.258688</v>
      </c>
      <c r="M19" s="1">
        <f>'DATOS MENSUALES'!E29</f>
        <v>0.198947</v>
      </c>
      <c r="N19" s="1">
        <f t="shared" si="11"/>
        <v>2.989755</v>
      </c>
      <c r="O19" s="10"/>
      <c r="P19" s="60">
        <f t="shared" si="12"/>
        <v>0.016557917956329125</v>
      </c>
      <c r="Q19" s="60">
        <f t="shared" si="13"/>
        <v>1.863114767827845E-05</v>
      </c>
      <c r="R19" s="60">
        <f t="shared" si="14"/>
        <v>0.001535626231710857</v>
      </c>
      <c r="S19" s="60">
        <f t="shared" si="14"/>
        <v>-0.0012819834302522405</v>
      </c>
      <c r="T19" s="60">
        <f t="shared" si="14"/>
        <v>-0.00017186458118749297</v>
      </c>
      <c r="U19" s="60">
        <f t="shared" si="14"/>
        <v>-7.47665578620337E-07</v>
      </c>
      <c r="V19" s="60">
        <f t="shared" si="14"/>
        <v>-0.0008747883997640162</v>
      </c>
      <c r="W19" s="60">
        <f t="shared" si="14"/>
        <v>7.179262196428302E-05</v>
      </c>
      <c r="X19" s="60">
        <f t="shared" si="14"/>
        <v>8.765299719917708E-08</v>
      </c>
      <c r="Y19" s="60">
        <f t="shared" si="14"/>
        <v>0.0007419155042968419</v>
      </c>
      <c r="Z19" s="60">
        <f t="shared" si="14"/>
        <v>0.0008033670958621519</v>
      </c>
      <c r="AA19" s="60">
        <f t="shared" si="14"/>
        <v>0.0003303473512259916</v>
      </c>
      <c r="AB19" s="60">
        <f t="shared" si="14"/>
        <v>0.07754686078528514</v>
      </c>
    </row>
    <row r="20" spans="1:28" ht="12.75">
      <c r="A20" s="12" t="s">
        <v>28</v>
      </c>
      <c r="B20" s="1">
        <f>'DATOS MENSUALES'!E30</f>
        <v>0.095456</v>
      </c>
      <c r="C20" s="1">
        <f>'DATOS MENSUALES'!E31</f>
        <v>0.327762</v>
      </c>
      <c r="D20" s="1">
        <f>'DATOS MENSUALES'!E32</f>
        <v>0.273634</v>
      </c>
      <c r="E20" s="1">
        <f>'DATOS MENSUALES'!E33</f>
        <v>0.292666</v>
      </c>
      <c r="F20" s="1">
        <f>'DATOS MENSUALES'!E34</f>
        <v>0.25272</v>
      </c>
      <c r="G20" s="1">
        <f>'DATOS MENSUALES'!E35</f>
        <v>0.26586</v>
      </c>
      <c r="H20" s="1">
        <f>'DATOS MENSUALES'!E36</f>
        <v>0.266385</v>
      </c>
      <c r="I20" s="1">
        <f>'DATOS MENSUALES'!E37</f>
        <v>0.336825</v>
      </c>
      <c r="J20" s="1">
        <f>'DATOS MENSUALES'!E38</f>
        <v>0.292873</v>
      </c>
      <c r="K20" s="1">
        <f>'DATOS MENSUALES'!E39</f>
        <v>0.239382</v>
      </c>
      <c r="L20" s="1">
        <f>'DATOS MENSUALES'!E40</f>
        <v>0.275915</v>
      </c>
      <c r="M20" s="1">
        <f>'DATOS MENSUALES'!E41</f>
        <v>0.111524</v>
      </c>
      <c r="N20" s="1">
        <f t="shared" si="11"/>
        <v>3.0310020000000004</v>
      </c>
      <c r="O20" s="10"/>
      <c r="P20" s="60">
        <f t="shared" si="12"/>
        <v>-3.1502929417113794E-07</v>
      </c>
      <c r="Q20" s="60">
        <f t="shared" si="13"/>
        <v>0.007464174380086216</v>
      </c>
      <c r="R20" s="60">
        <f t="shared" si="14"/>
        <v>0.0003185085224597301</v>
      </c>
      <c r="S20" s="60">
        <f t="shared" si="14"/>
        <v>1.6654131816105716E-05</v>
      </c>
      <c r="T20" s="60">
        <f t="shared" si="14"/>
        <v>-7.531683140218666E-07</v>
      </c>
      <c r="U20" s="60">
        <f t="shared" si="14"/>
        <v>-1.1920837389150868E-06</v>
      </c>
      <c r="V20" s="60">
        <f t="shared" si="14"/>
        <v>-2.5367734690234014E-05</v>
      </c>
      <c r="W20" s="60">
        <f t="shared" si="14"/>
        <v>0.00023134773161530674</v>
      </c>
      <c r="X20" s="60">
        <f t="shared" si="14"/>
        <v>9.5306882887193E-05</v>
      </c>
      <c r="Y20" s="60">
        <f t="shared" si="14"/>
        <v>4.417563221804855E-05</v>
      </c>
      <c r="Z20" s="60">
        <f t="shared" si="14"/>
        <v>0.0013378664238825914</v>
      </c>
      <c r="AA20" s="60">
        <f t="shared" si="14"/>
        <v>-6.122993401857181E-06</v>
      </c>
      <c r="AB20" s="60">
        <f t="shared" si="14"/>
        <v>0.10229564793452715</v>
      </c>
    </row>
    <row r="21" spans="1:28" ht="12.75">
      <c r="A21" s="12" t="s">
        <v>29</v>
      </c>
      <c r="B21" s="1">
        <f>'DATOS MENSUALES'!E42</f>
        <v>0.164868</v>
      </c>
      <c r="C21" s="1">
        <f>'DATOS MENSUALES'!E43</f>
        <v>0.19074</v>
      </c>
      <c r="D21" s="1">
        <f>'DATOS MENSUALES'!E44</f>
        <v>0.207792</v>
      </c>
      <c r="E21" s="1">
        <f>'DATOS MENSUALES'!E45</f>
        <v>0.31968</v>
      </c>
      <c r="F21" s="1">
        <f>'DATOS MENSUALES'!E46</f>
        <v>0.205679</v>
      </c>
      <c r="G21" s="1">
        <f>'DATOS MENSUALES'!E47</f>
        <v>0.371868</v>
      </c>
      <c r="H21" s="1">
        <f>'DATOS MENSUALES'!E48</f>
        <v>0.241995</v>
      </c>
      <c r="I21" s="1">
        <f>'DATOS MENSUALES'!E49</f>
        <v>0.26216</v>
      </c>
      <c r="J21" s="1">
        <f>'DATOS MENSUALES'!E50</f>
        <v>0.280568</v>
      </c>
      <c r="K21" s="1">
        <f>'DATOS MENSUALES'!E51</f>
        <v>0.246806</v>
      </c>
      <c r="L21" s="1">
        <f>'DATOS MENSUALES'!E52</f>
        <v>0.256896</v>
      </c>
      <c r="M21" s="1">
        <f>'DATOS MENSUALES'!E53</f>
        <v>0.175653</v>
      </c>
      <c r="N21" s="1">
        <f t="shared" si="11"/>
        <v>2.924705</v>
      </c>
      <c r="O21" s="10"/>
      <c r="P21" s="60">
        <f t="shared" si="12"/>
        <v>0.00024540487485726444</v>
      </c>
      <c r="Q21" s="60">
        <f t="shared" si="13"/>
        <v>0.00019927097434517367</v>
      </c>
      <c r="R21" s="60">
        <f t="shared" si="14"/>
        <v>1.4717041336310931E-08</v>
      </c>
      <c r="S21" s="60">
        <f t="shared" si="14"/>
        <v>0.0001451272494913087</v>
      </c>
      <c r="T21" s="60">
        <f t="shared" si="14"/>
        <v>-0.00017693054198701294</v>
      </c>
      <c r="U21" s="60">
        <f t="shared" si="14"/>
        <v>0.0008683826375060627</v>
      </c>
      <c r="V21" s="60">
        <f t="shared" si="14"/>
        <v>-0.00015548522567028966</v>
      </c>
      <c r="W21" s="60">
        <f t="shared" si="14"/>
        <v>-2.3400841214842358E-06</v>
      </c>
      <c r="X21" s="60">
        <f t="shared" si="14"/>
        <v>3.7169771044511546E-05</v>
      </c>
      <c r="Y21" s="60">
        <f t="shared" si="14"/>
        <v>7.82621175531004E-05</v>
      </c>
      <c r="Z21" s="60">
        <f t="shared" si="14"/>
        <v>0.0007577980486361476</v>
      </c>
      <c r="AA21" s="60">
        <f t="shared" si="14"/>
        <v>9.628899033959566E-05</v>
      </c>
      <c r="AB21" s="60">
        <f t="shared" si="14"/>
        <v>0.047197292511304445</v>
      </c>
    </row>
    <row r="22" spans="1:28" ht="12.75">
      <c r="A22" s="12" t="s">
        <v>30</v>
      </c>
      <c r="B22" s="1">
        <f>'DATOS MENSUALES'!E54</f>
        <v>0.119548</v>
      </c>
      <c r="C22" s="1">
        <f>'DATOS MENSUALES'!E55</f>
        <v>0.230538</v>
      </c>
      <c r="D22" s="1">
        <f>'DATOS MENSUALES'!E56</f>
        <v>0.118986</v>
      </c>
      <c r="E22" s="1">
        <f>'DATOS MENSUALES'!E57</f>
        <v>0.211552</v>
      </c>
      <c r="F22" s="1">
        <f>'DATOS MENSUALES'!E58</f>
        <v>0.148257</v>
      </c>
      <c r="G22" s="1">
        <f>'DATOS MENSUALES'!E59</f>
        <v>0.25769</v>
      </c>
      <c r="H22" s="1">
        <f>'DATOS MENSUALES'!E60</f>
        <v>0.245349</v>
      </c>
      <c r="I22" s="1">
        <f>'DATOS MENSUALES'!E61</f>
        <v>0.222216</v>
      </c>
      <c r="J22" s="1">
        <f>'DATOS MENSUALES'!E62</f>
        <v>0.264287</v>
      </c>
      <c r="K22" s="1">
        <f>'DATOS MENSUALES'!E63</f>
        <v>0.259328</v>
      </c>
      <c r="L22" s="1">
        <f>'DATOS MENSUALES'!E64</f>
        <v>0.257556</v>
      </c>
      <c r="M22" s="1">
        <f>'DATOS MENSUALES'!E65</f>
        <v>0.2786</v>
      </c>
      <c r="N22" s="1">
        <f t="shared" si="11"/>
        <v>2.613907</v>
      </c>
      <c r="O22" s="10"/>
      <c r="P22" s="60">
        <f t="shared" si="12"/>
        <v>5.166678332139946E-06</v>
      </c>
      <c r="Q22" s="60">
        <f t="shared" si="13"/>
        <v>0.0009471748279711752</v>
      </c>
      <c r="R22" s="60">
        <f t="shared" si="14"/>
        <v>-0.0006439741122671084</v>
      </c>
      <c r="S22" s="60">
        <f t="shared" si="14"/>
        <v>-0.0001716641539927008</v>
      </c>
      <c r="T22" s="60">
        <f t="shared" si="14"/>
        <v>-0.0014645087486862766</v>
      </c>
      <c r="U22" s="60">
        <f t="shared" si="14"/>
        <v>-6.616260670245929E-06</v>
      </c>
      <c r="V22" s="60">
        <f t="shared" si="14"/>
        <v>-0.00012816775222464043</v>
      </c>
      <c r="W22" s="60">
        <f t="shared" si="14"/>
        <v>-0.00015074122114302487</v>
      </c>
      <c r="X22" s="60">
        <f t="shared" si="14"/>
        <v>4.993289395776079E-06</v>
      </c>
      <c r="Y22" s="60">
        <f t="shared" si="14"/>
        <v>0.0001690792961836257</v>
      </c>
      <c r="Z22" s="60">
        <f t="shared" si="14"/>
        <v>0.0007743751151202025</v>
      </c>
      <c r="AA22" s="60">
        <f t="shared" si="14"/>
        <v>0.003293415562496779</v>
      </c>
      <c r="AB22" s="60">
        <f t="shared" si="14"/>
        <v>0.00012946869552464484</v>
      </c>
    </row>
    <row r="23" spans="1:28" ht="12.75">
      <c r="A23" s="12" t="s">
        <v>32</v>
      </c>
      <c r="B23" s="11">
        <f>'DATOS MENSUALES'!E66</f>
        <v>0.086223</v>
      </c>
      <c r="C23" s="1">
        <f>'DATOS MENSUALES'!E67</f>
        <v>0.096588</v>
      </c>
      <c r="D23" s="1">
        <f>'DATOS MENSUALES'!E68</f>
        <v>0.2912</v>
      </c>
      <c r="E23" s="1">
        <f>'DATOS MENSUALES'!E69</f>
        <v>0.285923</v>
      </c>
      <c r="F23" s="1">
        <f>'DATOS MENSUALES'!E70</f>
        <v>0.181226</v>
      </c>
      <c r="G23" s="1">
        <f>'DATOS MENSUALES'!E71</f>
        <v>0.19008</v>
      </c>
      <c r="H23" s="1">
        <f>'DATOS MENSUALES'!E72</f>
        <v>0.190266</v>
      </c>
      <c r="I23" s="1">
        <f>'DATOS MENSUALES'!E73</f>
        <v>0.316624</v>
      </c>
      <c r="J23" s="1">
        <f>'DATOS MENSUALES'!E74</f>
        <v>0.348588</v>
      </c>
      <c r="K23" s="1">
        <f>'DATOS MENSUALES'!E75</f>
        <v>0.28882</v>
      </c>
      <c r="L23" s="1">
        <f>'DATOS MENSUALES'!E76</f>
        <v>0.278834</v>
      </c>
      <c r="M23" s="1">
        <f>'DATOS MENSUALES'!E77</f>
        <v>0.21546</v>
      </c>
      <c r="N23" s="1">
        <f t="shared" si="11"/>
        <v>2.769832</v>
      </c>
      <c r="O23" s="10"/>
      <c r="P23" s="60">
        <f t="shared" si="12"/>
        <v>-4.124715571951862E-06</v>
      </c>
      <c r="Q23" s="60">
        <f t="shared" si="13"/>
        <v>-4.566308732820076E-05</v>
      </c>
      <c r="R23" s="60">
        <f t="shared" si="14"/>
        <v>0.0006329239064454384</v>
      </c>
      <c r="S23" s="60">
        <f t="shared" si="14"/>
        <v>6.63856899672381E-06</v>
      </c>
      <c r="T23" s="60">
        <f t="shared" si="14"/>
        <v>-0.0005234580996312711</v>
      </c>
      <c r="U23" s="60">
        <f t="shared" si="14"/>
        <v>-0.0006445956369624297</v>
      </c>
      <c r="V23" s="60">
        <f t="shared" si="14"/>
        <v>-0.001174303098376911</v>
      </c>
      <c r="W23" s="60">
        <f t="shared" si="14"/>
        <v>6.987189573952407E-05</v>
      </c>
      <c r="X23" s="60">
        <f t="shared" si="14"/>
        <v>0.0010423781088299314</v>
      </c>
      <c r="Y23" s="60">
        <f t="shared" si="14"/>
        <v>0.0006095498473280978</v>
      </c>
      <c r="Z23" s="60">
        <f t="shared" si="14"/>
        <v>0.0014470317146553064</v>
      </c>
      <c r="AA23" s="60">
        <f t="shared" si="14"/>
        <v>0.0006281340478958268</v>
      </c>
      <c r="AB23" s="60">
        <f t="shared" si="14"/>
        <v>0.00880739827401404</v>
      </c>
    </row>
    <row r="24" spans="1:28" ht="12.75">
      <c r="A24" s="12" t="s">
        <v>31</v>
      </c>
      <c r="B24" s="1">
        <f>'DATOS MENSUALES'!E78</f>
        <v>0.160358</v>
      </c>
      <c r="C24" s="1">
        <f>'DATOS MENSUALES'!E79</f>
        <v>0.128821</v>
      </c>
      <c r="D24" s="1">
        <f>'DATOS MENSUALES'!E80</f>
        <v>0.09705</v>
      </c>
      <c r="E24" s="1">
        <f>'DATOS MENSUALES'!E81</f>
        <v>0.212625</v>
      </c>
      <c r="F24" s="1">
        <f>'DATOS MENSUALES'!E82</f>
        <v>0.088686</v>
      </c>
      <c r="G24" s="1">
        <f>'DATOS MENSUALES'!E83</f>
        <v>0.1485</v>
      </c>
      <c r="H24" s="1">
        <f>'DATOS MENSUALES'!E84</f>
        <v>0.26394</v>
      </c>
      <c r="I24" s="1">
        <f>'DATOS MENSUALES'!E85</f>
        <v>0.214526</v>
      </c>
      <c r="J24" s="1">
        <f>'DATOS MENSUALES'!E86</f>
        <v>0.285802</v>
      </c>
      <c r="K24" s="1">
        <f>'DATOS MENSUALES'!E87</f>
        <v>0.287174</v>
      </c>
      <c r="L24" s="1">
        <f>'DATOS MENSUALES'!E88</f>
        <v>0.275536</v>
      </c>
      <c r="M24" s="1">
        <f>'DATOS MENSUALES'!E89</f>
        <v>0.177197</v>
      </c>
      <c r="N24" s="1">
        <f t="shared" si="11"/>
        <v>2.340215</v>
      </c>
      <c r="O24" s="10"/>
      <c r="P24" s="60">
        <f t="shared" si="12"/>
        <v>0.00019609961952810222</v>
      </c>
      <c r="Q24" s="60">
        <f t="shared" si="13"/>
        <v>-4.323571141015719E-08</v>
      </c>
      <c r="R24" s="60">
        <f t="shared" si="14"/>
        <v>-0.0012699359924483015</v>
      </c>
      <c r="S24" s="60">
        <f t="shared" si="14"/>
        <v>-0.00016191211012675196</v>
      </c>
      <c r="T24" s="60">
        <f t="shared" si="14"/>
        <v>-0.005189611991577575</v>
      </c>
      <c r="U24" s="60">
        <f t="shared" si="14"/>
        <v>-0.0020953420889206946</v>
      </c>
      <c r="V24" s="60">
        <f t="shared" si="14"/>
        <v>-3.224199051338782E-05</v>
      </c>
      <c r="W24" s="60">
        <f t="shared" si="14"/>
        <v>-0.0002259811843405979</v>
      </c>
      <c r="X24" s="60">
        <f t="shared" si="14"/>
        <v>5.75442250859888E-05</v>
      </c>
      <c r="Y24" s="60">
        <f t="shared" si="14"/>
        <v>0.0005747349071650976</v>
      </c>
      <c r="Z24" s="60">
        <f t="shared" si="14"/>
        <v>0.0013241088770321006</v>
      </c>
      <c r="AA24" s="60">
        <f t="shared" si="14"/>
        <v>0.00010635136963648221</v>
      </c>
      <c r="AB24" s="60">
        <f t="shared" si="14"/>
        <v>-0.011104960722005093</v>
      </c>
    </row>
    <row r="25" spans="1:28" ht="12.75">
      <c r="A25" s="12" t="s">
        <v>33</v>
      </c>
      <c r="B25" s="1">
        <f>'DATOS MENSUALES'!E90</f>
        <v>0.140608</v>
      </c>
      <c r="C25" s="1">
        <f>'DATOS MENSUALES'!E91</f>
        <v>0.177552</v>
      </c>
      <c r="D25" s="1">
        <f>'DATOS MENSUALES'!E92</f>
        <v>0.164076</v>
      </c>
      <c r="E25" s="1">
        <f>'DATOS MENSUALES'!E93</f>
        <v>0.167367</v>
      </c>
      <c r="F25" s="1">
        <f>'DATOS MENSUALES'!E94</f>
        <v>0.212586</v>
      </c>
      <c r="G25" s="1">
        <f>'DATOS MENSUALES'!E95</f>
        <v>0.252296</v>
      </c>
      <c r="H25" s="1">
        <f>'DATOS MENSUALES'!E96</f>
        <v>0.25654</v>
      </c>
      <c r="I25" s="1">
        <f>'DATOS MENSUALES'!E97</f>
        <v>0.17367</v>
      </c>
      <c r="J25" s="1">
        <f>'DATOS MENSUALES'!E98</f>
        <v>0.305105</v>
      </c>
      <c r="K25" s="1">
        <f>'DATOS MENSUALES'!E99</f>
        <v>0.2912</v>
      </c>
      <c r="L25" s="1">
        <f>'DATOS MENSUALES'!E100</f>
        <v>0.256184</v>
      </c>
      <c r="M25" s="1">
        <f>'DATOS MENSUALES'!E101</f>
        <v>0.284004</v>
      </c>
      <c r="N25" s="1">
        <f t="shared" si="11"/>
        <v>2.681188</v>
      </c>
      <c r="O25" s="10"/>
      <c r="P25" s="60">
        <f t="shared" si="12"/>
        <v>5.639204712975249E-05</v>
      </c>
      <c r="Q25" s="60">
        <f t="shared" si="13"/>
        <v>9.247548065968198E-05</v>
      </c>
      <c r="R25" s="60">
        <f t="shared" si="14"/>
        <v>-7.026806370410248E-05</v>
      </c>
      <c r="S25" s="60">
        <f t="shared" si="14"/>
        <v>-0.0009928697415860282</v>
      </c>
      <c r="T25" s="60">
        <f t="shared" si="14"/>
        <v>-0.00011933077494297846</v>
      </c>
      <c r="U25" s="60">
        <f t="shared" si="14"/>
        <v>-1.4114880689421354E-05</v>
      </c>
      <c r="V25" s="60">
        <f t="shared" si="14"/>
        <v>-6.036475851215218E-05</v>
      </c>
      <c r="W25" s="60">
        <f t="shared" si="14"/>
        <v>-0.0010539305493863637</v>
      </c>
      <c r="X25" s="60">
        <f t="shared" si="14"/>
        <v>0.00019420619571735003</v>
      </c>
      <c r="Y25" s="60">
        <f t="shared" si="14"/>
        <v>0.0006623341270082966</v>
      </c>
      <c r="Z25" s="60">
        <f t="shared" si="14"/>
        <v>0.0007401820410345685</v>
      </c>
      <c r="AA25" s="60">
        <f t="shared" si="14"/>
        <v>0.0036654756967219</v>
      </c>
      <c r="AB25" s="60">
        <f t="shared" si="14"/>
        <v>0.001637601936771767</v>
      </c>
    </row>
    <row r="26" spans="1:28" ht="12.75">
      <c r="A26" s="12" t="s">
        <v>34</v>
      </c>
      <c r="B26" s="1">
        <f>'DATOS MENSUALES'!E102</f>
        <v>0.1386</v>
      </c>
      <c r="C26" s="1">
        <f>'DATOS MENSUALES'!E103</f>
        <v>0.26712</v>
      </c>
      <c r="D26" s="1">
        <f>'DATOS MENSUALES'!E104</f>
        <v>0.161196</v>
      </c>
      <c r="E26" s="1">
        <f>'DATOS MENSUALES'!E105</f>
        <v>0.251064</v>
      </c>
      <c r="F26" s="1">
        <f>'DATOS MENSUALES'!E106</f>
        <v>0.255606</v>
      </c>
      <c r="G26" s="1">
        <f>'DATOS MENSUALES'!E107</f>
        <v>0.211208</v>
      </c>
      <c r="H26" s="1">
        <f>'DATOS MENSUALES'!E108</f>
        <v>0.27459</v>
      </c>
      <c r="I26" s="1">
        <f>'DATOS MENSUALES'!E109</f>
        <v>0.318228</v>
      </c>
      <c r="J26" s="1">
        <f>'DATOS MENSUALES'!E110</f>
        <v>0.21084</v>
      </c>
      <c r="K26" s="1">
        <f>'DATOS MENSUALES'!E111</f>
        <v>0.267784</v>
      </c>
      <c r="L26" s="1">
        <f>'DATOS MENSUALES'!E112</f>
        <v>0.27398</v>
      </c>
      <c r="M26" s="1">
        <f>'DATOS MENSUALES'!E113</f>
        <v>0.104346</v>
      </c>
      <c r="N26" s="1">
        <f t="shared" si="11"/>
        <v>2.734562</v>
      </c>
      <c r="O26" s="10"/>
      <c r="P26" s="60">
        <f t="shared" si="12"/>
        <v>4.7989243572556375E-05</v>
      </c>
      <c r="Q26" s="60">
        <f t="shared" si="13"/>
        <v>0.002448868158131231</v>
      </c>
      <c r="R26" s="60">
        <f t="shared" si="14"/>
        <v>-8.603124147402508E-05</v>
      </c>
      <c r="S26" s="60">
        <f t="shared" si="14"/>
        <v>-4.145935379839128E-06</v>
      </c>
      <c r="T26" s="60">
        <f t="shared" si="14"/>
        <v>-2.397583738746917E-07</v>
      </c>
      <c r="U26" s="60">
        <f t="shared" si="14"/>
        <v>-0.0002778719505693251</v>
      </c>
      <c r="V26" s="60">
        <f t="shared" si="14"/>
        <v>-9.498291866081533E-06</v>
      </c>
      <c r="W26" s="60">
        <f t="shared" si="14"/>
        <v>7.835713138227281E-05</v>
      </c>
      <c r="X26" s="60">
        <f t="shared" si="14"/>
        <v>-4.804947490363929E-05</v>
      </c>
      <c r="Y26" s="60">
        <f t="shared" si="14"/>
        <v>0.00025911317282901135</v>
      </c>
      <c r="Z26" s="60">
        <f t="shared" si="14"/>
        <v>0.001268615028115827</v>
      </c>
      <c r="AA26" s="60">
        <f t="shared" si="14"/>
        <v>-1.652784619360333E-05</v>
      </c>
      <c r="AB26" s="60">
        <f t="shared" si="14"/>
        <v>0.0050216339721149035</v>
      </c>
    </row>
    <row r="27" spans="1:28" ht="12.75">
      <c r="A27" s="12" t="s">
        <v>35</v>
      </c>
      <c r="B27" s="1">
        <f>'DATOS MENSUALES'!E114</f>
        <v>0.163846</v>
      </c>
      <c r="C27" s="1">
        <f>'DATOS MENSUALES'!E115</f>
        <v>0.069024</v>
      </c>
      <c r="D27" s="1">
        <f>'DATOS MENSUALES'!E116</f>
        <v>0.158816</v>
      </c>
      <c r="E27" s="1">
        <f>'DATOS MENSUALES'!E117</f>
        <v>0.311346</v>
      </c>
      <c r="F27" s="1">
        <f>'DATOS MENSUALES'!E118</f>
        <v>0.090303</v>
      </c>
      <c r="G27" s="1">
        <f>'DATOS MENSUALES'!E119</f>
        <v>0.254907</v>
      </c>
      <c r="H27" s="1">
        <f>'DATOS MENSUALES'!E120</f>
        <v>0.329788</v>
      </c>
      <c r="I27" s="1">
        <f>'DATOS MENSUALES'!E121</f>
        <v>0.200982</v>
      </c>
      <c r="J27" s="1">
        <f>'DATOS MENSUALES'!E122</f>
        <v>0.292734</v>
      </c>
      <c r="K27" s="1">
        <f>'DATOS MENSUALES'!E123</f>
        <v>0.28704</v>
      </c>
      <c r="L27" s="1">
        <f>'DATOS MENSUALES'!E124</f>
        <v>0.27888</v>
      </c>
      <c r="M27" s="1">
        <f>'DATOS MENSUALES'!E125</f>
        <v>0.286056</v>
      </c>
      <c r="N27" s="1">
        <f t="shared" si="11"/>
        <v>2.723722</v>
      </c>
      <c r="O27" s="10"/>
      <c r="P27" s="60">
        <f t="shared" si="12"/>
        <v>0.00023358211268284334</v>
      </c>
      <c r="Q27" s="60">
        <f t="shared" si="13"/>
        <v>-0.00025371774060092134</v>
      </c>
      <c r="R27" s="60">
        <f t="shared" si="14"/>
        <v>-0.0001007094391096149</v>
      </c>
      <c r="S27" s="60">
        <f t="shared" si="14"/>
        <v>8.645198389635595E-05</v>
      </c>
      <c r="T27" s="60">
        <f t="shared" si="14"/>
        <v>-0.005045557970947922</v>
      </c>
      <c r="U27" s="60">
        <f t="shared" si="14"/>
        <v>-1.0016467779980321E-05</v>
      </c>
      <c r="V27" s="60">
        <f t="shared" si="14"/>
        <v>3.937392688325193E-05</v>
      </c>
      <c r="W27" s="60">
        <f t="shared" si="14"/>
        <v>-0.0004127332028020076</v>
      </c>
      <c r="X27" s="60">
        <f t="shared" si="14"/>
        <v>9.443946177297619E-05</v>
      </c>
      <c r="Y27" s="60">
        <f t="shared" si="14"/>
        <v>0.0005719604950901418</v>
      </c>
      <c r="Z27" s="60">
        <f t="shared" si="14"/>
        <v>0.0014487979194718358</v>
      </c>
      <c r="AA27" s="60">
        <f t="shared" si="14"/>
        <v>0.0038137795924167886</v>
      </c>
      <c r="AB27" s="60">
        <f t="shared" si="14"/>
        <v>0.004127095083946912</v>
      </c>
    </row>
    <row r="28" spans="1:28" ht="12.75">
      <c r="A28" s="12" t="s">
        <v>36</v>
      </c>
      <c r="B28" s="1">
        <f>'DATOS MENSUALES'!E126</f>
        <v>0.239616</v>
      </c>
      <c r="C28" s="1">
        <f>'DATOS MENSUALES'!E127</f>
        <v>0.07968</v>
      </c>
      <c r="D28" s="1">
        <f>'DATOS MENSUALES'!E128</f>
        <v>0.127056</v>
      </c>
      <c r="E28" s="1">
        <f>'DATOS MENSUALES'!E129</f>
        <v>0.134685</v>
      </c>
      <c r="F28" s="1">
        <f>'DATOS MENSUALES'!E130</f>
        <v>0.140736</v>
      </c>
      <c r="G28" s="1">
        <f>'DATOS MENSUALES'!E131</f>
        <v>0.244494</v>
      </c>
      <c r="H28" s="1">
        <f>'DATOS MENSUALES'!E132</f>
        <v>0.327402</v>
      </c>
      <c r="I28" s="1">
        <f>'DATOS MENSUALES'!E133</f>
        <v>0.220881</v>
      </c>
      <c r="J28" s="1">
        <f>'DATOS MENSUALES'!E134</f>
        <v>0.3384</v>
      </c>
      <c r="K28" s="1">
        <f>'DATOS MENSUALES'!E135</f>
        <v>0.28496</v>
      </c>
      <c r="L28" s="1">
        <f>'DATOS MENSUALES'!E136</f>
        <v>0.289676</v>
      </c>
      <c r="M28" s="1">
        <f>'DATOS MENSUALES'!E137</f>
        <v>0.288703</v>
      </c>
      <c r="N28" s="1">
        <f t="shared" si="11"/>
        <v>2.7162889999999997</v>
      </c>
      <c r="O28" s="10"/>
      <c r="P28" s="60">
        <f t="shared" si="12"/>
        <v>0.0025914332741330034</v>
      </c>
      <c r="Q28" s="60">
        <f t="shared" si="13"/>
        <v>-0.0001459535367762305</v>
      </c>
      <c r="R28" s="60">
        <f t="shared" si="14"/>
        <v>-0.0004797800926570194</v>
      </c>
      <c r="S28" s="60">
        <f t="shared" si="14"/>
        <v>-0.0023232421640163588</v>
      </c>
      <c r="T28" s="60">
        <f t="shared" si="14"/>
        <v>-0.0017751817874731323</v>
      </c>
      <c r="U28" s="60">
        <f t="shared" si="14"/>
        <v>-3.2673371237353565E-05</v>
      </c>
      <c r="V28" s="60">
        <f t="shared" si="14"/>
        <v>3.1656913618444356E-05</v>
      </c>
      <c r="W28" s="60">
        <f t="shared" si="14"/>
        <v>-0.00016237191669892675</v>
      </c>
      <c r="X28" s="60">
        <f t="shared" si="14"/>
        <v>0.0007586779431915743</v>
      </c>
      <c r="Y28" s="60">
        <f t="shared" si="14"/>
        <v>0.0005300328235069184</v>
      </c>
      <c r="Z28" s="60">
        <f t="shared" si="14"/>
        <v>0.0019043108480840784</v>
      </c>
      <c r="AA28" s="60">
        <f t="shared" si="14"/>
        <v>0.0040109232003239514</v>
      </c>
      <c r="AB28" s="60">
        <f t="shared" si="14"/>
        <v>0.0035795312302239787</v>
      </c>
    </row>
    <row r="29" spans="1:28" ht="12.75">
      <c r="A29" s="12" t="s">
        <v>37</v>
      </c>
      <c r="B29" s="1">
        <f>'DATOS MENSUALES'!E138</f>
        <v>0.179088</v>
      </c>
      <c r="C29" s="1">
        <f>'DATOS MENSUALES'!E139</f>
        <v>0.114048</v>
      </c>
      <c r="D29" s="1">
        <f>'DATOS MENSUALES'!E140</f>
        <v>0.164954</v>
      </c>
      <c r="E29" s="1">
        <f>'DATOS MENSUALES'!E141</f>
        <v>0.195585</v>
      </c>
      <c r="F29" s="1">
        <f>'DATOS MENSUALES'!E142</f>
        <v>0.35625</v>
      </c>
      <c r="G29" s="1">
        <f>'DATOS MENSUALES'!E143</f>
        <v>0.21054</v>
      </c>
      <c r="H29" s="1">
        <f>'DATOS MENSUALES'!E144</f>
        <v>0.284144</v>
      </c>
      <c r="I29" s="1">
        <f>'DATOS MENSUALES'!E145</f>
        <v>0.223608</v>
      </c>
      <c r="J29" s="1">
        <f>'DATOS MENSUALES'!E146</f>
        <v>0.242089</v>
      </c>
      <c r="K29" s="1">
        <f>'DATOS MENSUALES'!E147</f>
        <v>0.287147</v>
      </c>
      <c r="L29" s="1">
        <f>'DATOS MENSUALES'!E148</f>
        <v>0.291403</v>
      </c>
      <c r="M29" s="1">
        <f>'DATOS MENSUALES'!E149</f>
        <v>0.241071</v>
      </c>
      <c r="N29" s="1">
        <f t="shared" si="11"/>
        <v>2.7899269999999996</v>
      </c>
      <c r="O29" s="10"/>
      <c r="P29" s="60">
        <f t="shared" si="12"/>
        <v>0.0004534750988898218</v>
      </c>
      <c r="Q29" s="60">
        <f t="shared" si="13"/>
        <v>-6.111210757598341E-06</v>
      </c>
      <c r="R29" s="60">
        <f t="shared" si="14"/>
        <v>-6.58775579345874E-05</v>
      </c>
      <c r="S29" s="60">
        <f t="shared" si="14"/>
        <v>-0.00036619738479238835</v>
      </c>
      <c r="T29" s="60">
        <f t="shared" si="14"/>
        <v>0.0008420780312181402</v>
      </c>
      <c r="U29" s="60">
        <f t="shared" si="14"/>
        <v>-0.0002864931104119248</v>
      </c>
      <c r="V29" s="60">
        <f t="shared" si="14"/>
        <v>-1.57054296243548E-06</v>
      </c>
      <c r="W29" s="60">
        <f t="shared" si="14"/>
        <v>-0.00013921978797672426</v>
      </c>
      <c r="X29" s="60">
        <f t="shared" si="14"/>
        <v>-1.331114357950348E-07</v>
      </c>
      <c r="Y29" s="60">
        <f t="shared" si="14"/>
        <v>0.0005741751637065624</v>
      </c>
      <c r="Z29" s="60">
        <f t="shared" si="14"/>
        <v>0.001985023661320042</v>
      </c>
      <c r="AA29" s="60">
        <f t="shared" si="14"/>
        <v>0.0013769842792373975</v>
      </c>
      <c r="AB29" s="60">
        <f t="shared" si="14"/>
        <v>0.01163672252770851</v>
      </c>
    </row>
    <row r="30" spans="1:28" ht="12.75">
      <c r="A30" s="12" t="s">
        <v>38</v>
      </c>
      <c r="B30" s="1">
        <f>'DATOS MENSUALES'!E150</f>
        <v>0.085766</v>
      </c>
      <c r="C30" s="1">
        <f>'DATOS MENSUALES'!E151</f>
        <v>0.085176</v>
      </c>
      <c r="D30" s="1">
        <f>'DATOS MENSUALES'!E152</f>
        <v>0.15994</v>
      </c>
      <c r="E30" s="1">
        <f>'DATOS MENSUALES'!E153</f>
        <v>0.25086</v>
      </c>
      <c r="F30" s="1">
        <f>'DATOS MENSUALES'!E154</f>
        <v>0.14787</v>
      </c>
      <c r="G30" s="1">
        <f>'DATOS MENSUALES'!E155</f>
        <v>0.328597</v>
      </c>
      <c r="H30" s="1">
        <f>'DATOS MENSUALES'!E156</f>
        <v>0.178133</v>
      </c>
      <c r="I30" s="1">
        <f>'DATOS MENSUALES'!E157</f>
        <v>0.30317</v>
      </c>
      <c r="J30" s="1">
        <f>'DATOS MENSUALES'!E158</f>
        <v>0.197702</v>
      </c>
      <c r="K30" s="1">
        <f>'DATOS MENSUALES'!E159</f>
        <v>0.27468</v>
      </c>
      <c r="L30" s="1">
        <f>'DATOS MENSUALES'!E160</f>
        <v>0.26446</v>
      </c>
      <c r="M30" s="1">
        <f>'DATOS MENSUALES'!E161</f>
        <v>0.219108</v>
      </c>
      <c r="N30" s="1">
        <f t="shared" si="11"/>
        <v>2.495462</v>
      </c>
      <c r="O30" s="10"/>
      <c r="P30" s="60">
        <f t="shared" si="12"/>
        <v>-4.487473606360575E-06</v>
      </c>
      <c r="Q30" s="60">
        <f t="shared" si="13"/>
        <v>-0.00010485216124086092</v>
      </c>
      <c r="R30" s="60">
        <f t="shared" si="14"/>
        <v>-9.358528366101206E-05</v>
      </c>
      <c r="S30" s="60">
        <f t="shared" si="14"/>
        <v>-4.305892301169261E-06</v>
      </c>
      <c r="T30" s="60">
        <f t="shared" si="14"/>
        <v>-0.0014795323033886076</v>
      </c>
      <c r="U30" s="60">
        <f t="shared" si="14"/>
        <v>0.00014169645256947042</v>
      </c>
      <c r="V30" s="60">
        <f t="shared" si="14"/>
        <v>-0.0016278260430340583</v>
      </c>
      <c r="W30" s="60">
        <f t="shared" si="14"/>
        <v>2.1331593440765996E-05</v>
      </c>
      <c r="X30" s="60">
        <f t="shared" si="14"/>
        <v>-0.00012123514762331159</v>
      </c>
      <c r="Y30" s="60">
        <f t="shared" si="14"/>
        <v>0.0003526199505905688</v>
      </c>
      <c r="Z30" s="60">
        <f t="shared" si="14"/>
        <v>0.0009624939235177528</v>
      </c>
      <c r="AA30" s="60">
        <f t="shared" si="14"/>
        <v>0.0007118700653168999</v>
      </c>
      <c r="AB30" s="60">
        <f t="shared" si="14"/>
        <v>-0.00031244054279501064</v>
      </c>
    </row>
    <row r="31" spans="1:28" ht="12.75">
      <c r="A31" s="12" t="s">
        <v>39</v>
      </c>
      <c r="B31" s="1">
        <f>'DATOS MENSUALES'!E162</f>
        <v>0.175384</v>
      </c>
      <c r="C31" s="1">
        <f>'DATOS MENSUALES'!E163</f>
        <v>0.102192</v>
      </c>
      <c r="D31" s="1">
        <f>'DATOS MENSUALES'!E164</f>
        <v>0.140562</v>
      </c>
      <c r="E31" s="1">
        <f>'DATOS MENSUALES'!E165</f>
        <v>0.163744</v>
      </c>
      <c r="F31" s="1">
        <f>'DATOS MENSUALES'!E166</f>
        <v>0.12384</v>
      </c>
      <c r="G31" s="1">
        <f>'DATOS MENSUALES'!E167</f>
        <v>0.23544</v>
      </c>
      <c r="H31" s="1">
        <f>'DATOS MENSUALES'!E168</f>
        <v>0.266004</v>
      </c>
      <c r="I31" s="1">
        <f>'DATOS MENSUALES'!E169</f>
        <v>0.33804</v>
      </c>
      <c r="J31" s="1">
        <f>'DATOS MENSUALES'!E170</f>
        <v>0.275528</v>
      </c>
      <c r="K31" s="1">
        <f>'DATOS MENSUALES'!E171</f>
        <v>0.26978</v>
      </c>
      <c r="L31" s="1">
        <f>'DATOS MENSUALES'!E172</f>
        <v>0.25278</v>
      </c>
      <c r="M31" s="1">
        <f>'DATOS MENSUALES'!E173</f>
        <v>0.267158</v>
      </c>
      <c r="N31" s="1">
        <f t="shared" si="11"/>
        <v>2.6104519999999996</v>
      </c>
      <c r="O31" s="10"/>
      <c r="P31" s="60">
        <f t="shared" si="12"/>
        <v>0.00039099789625315364</v>
      </c>
      <c r="Q31" s="60">
        <f t="shared" si="13"/>
        <v>-2.737646353284677E-05</v>
      </c>
      <c r="R31" s="60">
        <f t="shared" si="14"/>
        <v>-0.0002718382975172009</v>
      </c>
      <c r="S31" s="60">
        <f t="shared" si="14"/>
        <v>-0.0011050184801856863</v>
      </c>
      <c r="T31" s="60">
        <f t="shared" si="14"/>
        <v>-0.0026268369304343897</v>
      </c>
      <c r="U31" s="60">
        <f t="shared" si="14"/>
        <v>-6.903789552584994E-05</v>
      </c>
      <c r="V31" s="60">
        <f t="shared" si="14"/>
        <v>-2.6367396817932168E-05</v>
      </c>
      <c r="W31" s="60">
        <f t="shared" si="14"/>
        <v>0.00024535784117773215</v>
      </c>
      <c r="X31" s="60">
        <f t="shared" si="14"/>
        <v>2.2744823026276035E-05</v>
      </c>
      <c r="Y31" s="60">
        <f t="shared" si="14"/>
        <v>0.00028422053058265183</v>
      </c>
      <c r="Z31" s="60">
        <f t="shared" si="14"/>
        <v>0.0006597261500412604</v>
      </c>
      <c r="AA31" s="60">
        <f t="shared" si="14"/>
        <v>0.002590514922854144</v>
      </c>
      <c r="AB31" s="60">
        <f t="shared" si="14"/>
        <v>0.00010471264336265892</v>
      </c>
    </row>
    <row r="32" spans="1:28" ht="12.75">
      <c r="A32" s="12" t="s">
        <v>40</v>
      </c>
      <c r="B32" s="1">
        <f>'DATOS MENSUALES'!E174</f>
        <v>0.138237</v>
      </c>
      <c r="C32" s="1">
        <f>'DATOS MENSUALES'!E175</f>
        <v>0.06097</v>
      </c>
      <c r="D32" s="1">
        <f>'DATOS MENSUALES'!E176</f>
        <v>0.271338</v>
      </c>
      <c r="E32" s="1">
        <f>'DATOS MENSUALES'!E177</f>
        <v>0.10031</v>
      </c>
      <c r="F32" s="1">
        <f>'DATOS MENSUALES'!E178</f>
        <v>0.111915</v>
      </c>
      <c r="G32" s="1">
        <f>'DATOS MENSUALES'!E179</f>
        <v>0.333477</v>
      </c>
      <c r="H32" s="1">
        <f>'DATOS MENSUALES'!E180</f>
        <v>0.215306</v>
      </c>
      <c r="I32" s="1">
        <f>'DATOS MENSUALES'!E181</f>
        <v>0.210573</v>
      </c>
      <c r="J32" s="1">
        <f>'DATOS MENSUALES'!E182</f>
        <v>0.199983</v>
      </c>
      <c r="K32" s="1">
        <f>'DATOS MENSUALES'!E183</f>
        <v>0.29643</v>
      </c>
      <c r="L32" s="1">
        <f>'DATOS MENSUALES'!E184</f>
        <v>0.320796</v>
      </c>
      <c r="M32" s="1">
        <f>'DATOS MENSUALES'!E185</f>
        <v>0.328848</v>
      </c>
      <c r="N32" s="1">
        <f t="shared" si="11"/>
        <v>2.588183</v>
      </c>
      <c r="O32" s="10"/>
      <c r="P32" s="60">
        <f t="shared" si="12"/>
        <v>4.656545645289937E-05</v>
      </c>
      <c r="Q32" s="60">
        <f t="shared" si="13"/>
        <v>-0.0003633949678152191</v>
      </c>
      <c r="R32" s="60">
        <f t="shared" si="14"/>
        <v>0.00028745165028068855</v>
      </c>
      <c r="S32" s="60">
        <f t="shared" si="14"/>
        <v>-0.004642315441394291</v>
      </c>
      <c r="T32" s="60">
        <f t="shared" si="14"/>
        <v>-0.0033684822683261876</v>
      </c>
      <c r="U32" s="60">
        <f t="shared" si="14"/>
        <v>0.00018532786622539756</v>
      </c>
      <c r="V32" s="60">
        <f t="shared" si="14"/>
        <v>-0.0005209187823887417</v>
      </c>
      <c r="W32" s="60">
        <f t="shared" si="14"/>
        <v>-0.00027289600713676005</v>
      </c>
      <c r="X32" s="60">
        <f t="shared" si="14"/>
        <v>-0.00010523356141505716</v>
      </c>
      <c r="Y32" s="60">
        <f t="shared" si="14"/>
        <v>0.0007888478882350136</v>
      </c>
      <c r="Z32" s="60">
        <f t="shared" si="14"/>
        <v>0.003728910505503474</v>
      </c>
      <c r="AA32" s="60">
        <f t="shared" si="14"/>
        <v>0.007884100606907122</v>
      </c>
      <c r="AB32" s="60">
        <f t="shared" si="14"/>
        <v>1.5372986488102087E-05</v>
      </c>
    </row>
    <row r="33" spans="1:28" ht="12.75">
      <c r="A33" s="12" t="s">
        <v>41</v>
      </c>
      <c r="B33" s="1">
        <f>'DATOS MENSUALES'!E186</f>
        <v>0.19851</v>
      </c>
      <c r="C33" s="1">
        <f>'DATOS MENSUALES'!E187</f>
        <v>0.098384</v>
      </c>
      <c r="D33" s="1">
        <f>'DATOS MENSUALES'!E188</f>
        <v>0.117234</v>
      </c>
      <c r="E33" s="1">
        <f>'DATOS MENSUALES'!E189</f>
        <v>0.188376</v>
      </c>
      <c r="F33" s="1">
        <f>'DATOS MENSUALES'!E190</f>
        <v>0.33245</v>
      </c>
      <c r="G33" s="1">
        <f>'DATOS MENSUALES'!E191</f>
        <v>0.2143</v>
      </c>
      <c r="H33" s="1">
        <f>'DATOS MENSUALES'!E192</f>
        <v>0.243048</v>
      </c>
      <c r="I33" s="1">
        <f>'DATOS MENSUALES'!E193</f>
        <v>0.293358</v>
      </c>
      <c r="J33" s="1">
        <f>'DATOS MENSUALES'!E194</f>
        <v>0.354748</v>
      </c>
      <c r="K33" s="1">
        <f>'DATOS MENSUALES'!E195</f>
        <v>0.314568</v>
      </c>
      <c r="L33" s="1">
        <f>'DATOS MENSUALES'!E196</f>
        <v>0.29237</v>
      </c>
      <c r="M33" s="1">
        <f>'DATOS MENSUALES'!E197</f>
        <v>0.148864</v>
      </c>
      <c r="N33" s="1">
        <f t="shared" si="11"/>
        <v>2.79621</v>
      </c>
      <c r="O33" s="10"/>
      <c r="P33" s="60">
        <f t="shared" si="12"/>
        <v>0.0008916575937765143</v>
      </c>
      <c r="Q33" s="60">
        <f t="shared" si="13"/>
        <v>-3.911974902900884E-05</v>
      </c>
      <c r="R33" s="60">
        <f t="shared" si="14"/>
        <v>-0.000683970022071593</v>
      </c>
      <c r="S33" s="60">
        <f t="shared" si="14"/>
        <v>-0.0004884243525067448</v>
      </c>
      <c r="T33" s="60">
        <f t="shared" si="14"/>
        <v>0.00035236886232520596</v>
      </c>
      <c r="U33" s="60">
        <f t="shared" si="14"/>
        <v>-0.00024021459428921166</v>
      </c>
      <c r="V33" s="60">
        <f t="shared" si="14"/>
        <v>-0.00014652862028872242</v>
      </c>
      <c r="W33" s="60">
        <f t="shared" si="14"/>
        <v>5.756220068126987E-06</v>
      </c>
      <c r="X33" s="60">
        <f t="shared" si="14"/>
        <v>0.0012441389054202194</v>
      </c>
      <c r="Y33" s="60">
        <f t="shared" si="14"/>
        <v>0.0013505662014216481</v>
      </c>
      <c r="Z33" s="60">
        <f t="shared" si="14"/>
        <v>0.0020311974499571703</v>
      </c>
      <c r="AA33" s="60">
        <f t="shared" si="14"/>
        <v>6.9083616229470494E-06</v>
      </c>
      <c r="AB33" s="60">
        <f t="shared" si="14"/>
        <v>0.012631733327336886</v>
      </c>
    </row>
    <row r="34" spans="1:28" ht="12.75">
      <c r="A34" s="12" t="s">
        <v>42</v>
      </c>
      <c r="B34" s="1">
        <f>'DATOS MENSUALES'!E198</f>
        <v>0.147174</v>
      </c>
      <c r="C34" s="1">
        <f>'DATOS MENSUALES'!E199</f>
        <v>0.323757</v>
      </c>
      <c r="D34" s="1">
        <f>'DATOS MENSUALES'!E200</f>
        <v>0.22272</v>
      </c>
      <c r="E34" s="1">
        <f>'DATOS MENSUALES'!E201</f>
        <v>0.22656</v>
      </c>
      <c r="F34" s="1">
        <f>'DATOS MENSUALES'!E202</f>
        <v>0.159991</v>
      </c>
      <c r="G34" s="1">
        <f>'DATOS MENSUALES'!E203</f>
        <v>0.31987</v>
      </c>
      <c r="H34" s="1">
        <f>'DATOS MENSUALES'!E204</f>
        <v>0.272952</v>
      </c>
      <c r="I34" s="1">
        <f>'DATOS MENSUALES'!E205</f>
        <v>0.343116</v>
      </c>
      <c r="J34" s="1">
        <f>'DATOS MENSUALES'!E206</f>
        <v>0.310635</v>
      </c>
      <c r="K34" s="1">
        <f>'DATOS MENSUALES'!E207</f>
        <v>0.482172</v>
      </c>
      <c r="L34" s="1">
        <f>'DATOS MENSUALES'!E208</f>
        <v>0.46172</v>
      </c>
      <c r="M34" s="1">
        <f>'DATOS MENSUALES'!E209</f>
        <v>0.449034</v>
      </c>
      <c r="N34" s="1">
        <f t="shared" si="11"/>
        <v>3.719701</v>
      </c>
      <c r="O34" s="10"/>
      <c r="P34" s="60">
        <f t="shared" si="12"/>
        <v>9.060171395686595E-05</v>
      </c>
      <c r="Q34" s="60">
        <f t="shared" si="13"/>
        <v>0.007014621099936644</v>
      </c>
      <c r="R34" s="60">
        <f aca="true" t="shared" si="15" ref="R34:R50">(D34-D$6)^3</f>
        <v>5.248616194908811E-06</v>
      </c>
      <c r="S34" s="60">
        <f aca="true" t="shared" si="16" ref="S34:S50">(E34-E$6)^3</f>
        <v>-6.676903856988044E-05</v>
      </c>
      <c r="T34" s="60">
        <f aca="true" t="shared" si="17" ref="T34:T50">(F34-F$6)^3</f>
        <v>-0.0010558292597968543</v>
      </c>
      <c r="U34" s="60">
        <f aca="true" t="shared" si="18" ref="U34:U50">(G34-G$6)^3</f>
        <v>8.178512305993578E-05</v>
      </c>
      <c r="V34" s="60">
        <f aca="true" t="shared" si="19" ref="V34:V50">(H34-H$6)^3</f>
        <v>-1.1877085213405673E-05</v>
      </c>
      <c r="W34" s="60">
        <f aca="true" t="shared" si="20" ref="W34:W50">(I34-I$6)^3</f>
        <v>0.0003100096526848261</v>
      </c>
      <c r="X34" s="60">
        <f aca="true" t="shared" si="21" ref="X34:X50">(J34-J$6)^3</f>
        <v>0.0002553240361513774</v>
      </c>
      <c r="Y34" s="60">
        <f aca="true" t="shared" si="22" ref="Y34:Y50">(K34-K$6)^3</f>
        <v>0.021517519056925734</v>
      </c>
      <c r="Z34" s="60">
        <f aca="true" t="shared" si="23" ref="Z34:Z50">(L34-L$6)^3</f>
        <v>0.025932715137768434</v>
      </c>
      <c r="AA34" s="60">
        <f aca="true" t="shared" si="24" ref="AA34:AA50">(M34-M$6)^3</f>
        <v>0.032527582676324794</v>
      </c>
      <c r="AB34" s="60">
        <f aca="true" t="shared" si="25" ref="AB34:AB50">(N34-N$6)^3</f>
        <v>1.5463398277924825</v>
      </c>
    </row>
    <row r="35" spans="1:28" ht="12.75">
      <c r="A35" s="12" t="s">
        <v>43</v>
      </c>
      <c r="B35" s="1">
        <f>'DATOS MENSUALES'!E210</f>
        <v>0.185894</v>
      </c>
      <c r="C35" s="1">
        <f>'DATOS MENSUALES'!E211</f>
        <v>0.14592</v>
      </c>
      <c r="D35" s="1">
        <f>'DATOS MENSUALES'!E212</f>
        <v>0.217588</v>
      </c>
      <c r="E35" s="1">
        <f>'DATOS MENSUALES'!E213</f>
        <v>0.24073</v>
      </c>
      <c r="F35" s="1">
        <f>'DATOS MENSUALES'!E214</f>
        <v>0.318288</v>
      </c>
      <c r="G35" s="1">
        <f>'DATOS MENSUALES'!E215</f>
        <v>0.321792</v>
      </c>
      <c r="H35" s="1">
        <f>'DATOS MENSUALES'!E216</f>
        <v>0.65723</v>
      </c>
      <c r="I35" s="1">
        <f>'DATOS MENSUALES'!E217</f>
        <v>0.493316</v>
      </c>
      <c r="J35" s="1">
        <f>'DATOS MENSUALES'!E218</f>
        <v>0.41952</v>
      </c>
      <c r="K35" s="1">
        <f>'DATOS MENSUALES'!E219</f>
        <v>0.724916</v>
      </c>
      <c r="L35" s="1">
        <f>'DATOS MENSUALES'!E220</f>
        <v>0.433344</v>
      </c>
      <c r="M35" s="1">
        <f>'DATOS MENSUALES'!E221</f>
        <v>0.31512</v>
      </c>
      <c r="N35" s="1">
        <f t="shared" si="11"/>
        <v>4.473658</v>
      </c>
      <c r="O35" s="10"/>
      <c r="P35" s="60">
        <f t="shared" si="12"/>
        <v>0.0005849838611380924</v>
      </c>
      <c r="Q35" s="60">
        <f t="shared" si="13"/>
        <v>2.509474768798499E-06</v>
      </c>
      <c r="R35" s="60">
        <f t="shared" si="15"/>
        <v>1.836738139186805E-06</v>
      </c>
      <c r="S35" s="60">
        <f t="shared" si="16"/>
        <v>-1.8397146362252454E-05</v>
      </c>
      <c r="T35" s="60">
        <f t="shared" si="17"/>
        <v>0.00018007135134173792</v>
      </c>
      <c r="U35" s="60">
        <f t="shared" si="18"/>
        <v>9.313729579094617E-05</v>
      </c>
      <c r="V35" s="60">
        <f t="shared" si="19"/>
        <v>0.04722679655302319</v>
      </c>
      <c r="W35" s="60">
        <f t="shared" si="20"/>
        <v>0.0103430896198462</v>
      </c>
      <c r="X35" s="60">
        <f t="shared" si="21"/>
        <v>0.005117356385531187</v>
      </c>
      <c r="Y35" s="60">
        <f t="shared" si="22"/>
        <v>0.14132664121348584</v>
      </c>
      <c r="Z35" s="60">
        <f t="shared" si="23"/>
        <v>0.01916660315347837</v>
      </c>
      <c r="AA35" s="60">
        <f t="shared" si="24"/>
        <v>0.0063626288691430305</v>
      </c>
      <c r="AB35" s="60">
        <f t="shared" si="25"/>
        <v>6.971591231491497</v>
      </c>
    </row>
    <row r="36" spans="1:28" ht="12.75">
      <c r="A36" s="12" t="s">
        <v>44</v>
      </c>
      <c r="B36" s="1">
        <f>'DATOS MENSUALES'!E222</f>
        <v>0.130845</v>
      </c>
      <c r="C36" s="1">
        <f>'DATOS MENSUALES'!E223</f>
        <v>0.32654</v>
      </c>
      <c r="D36" s="1">
        <f>'DATOS MENSUALES'!E224</f>
        <v>0.123411</v>
      </c>
      <c r="E36" s="1">
        <f>'DATOS MENSUALES'!E225</f>
        <v>0.25437</v>
      </c>
      <c r="F36" s="1">
        <f>'DATOS MENSUALES'!E226</f>
        <v>0.31311</v>
      </c>
      <c r="G36" s="1">
        <f>'DATOS MENSUALES'!E227</f>
        <v>0.273642</v>
      </c>
      <c r="H36" s="1">
        <f>'DATOS MENSUALES'!E228</f>
        <v>0.316668</v>
      </c>
      <c r="I36" s="1">
        <f>'DATOS MENSUALES'!E229</f>
        <v>0.444686</v>
      </c>
      <c r="J36" s="1">
        <f>'DATOS MENSUALES'!E230</f>
        <v>0.321789</v>
      </c>
      <c r="K36" s="1">
        <f>'DATOS MENSUALES'!E231</f>
        <v>0.28726</v>
      </c>
      <c r="L36" s="1">
        <f>'DATOS MENSUALES'!E232</f>
        <v>0.318237</v>
      </c>
      <c r="M36" s="1">
        <f>'DATOS MENSUALES'!E233</f>
        <v>0.181484</v>
      </c>
      <c r="N36" s="1">
        <f t="shared" si="11"/>
        <v>3.292042</v>
      </c>
      <c r="O36" s="10"/>
      <c r="P36" s="60">
        <f t="shared" si="12"/>
        <v>2.335612428929501E-05</v>
      </c>
      <c r="Q36" s="60">
        <f t="shared" si="13"/>
        <v>0.007325031205311156</v>
      </c>
      <c r="R36" s="60">
        <f t="shared" si="15"/>
        <v>-0.0005499650980791164</v>
      </c>
      <c r="S36" s="60">
        <f t="shared" si="16"/>
        <v>-2.0769457694877456E-06</v>
      </c>
      <c r="T36" s="60">
        <f t="shared" si="17"/>
        <v>0.00013493955668700166</v>
      </c>
      <c r="U36" s="60">
        <f t="shared" si="18"/>
        <v>-2.2453612916587623E-08</v>
      </c>
      <c r="V36" s="60">
        <f t="shared" si="19"/>
        <v>9.129527551439318E-06</v>
      </c>
      <c r="W36" s="60">
        <f t="shared" si="20"/>
        <v>0.004848235411751173</v>
      </c>
      <c r="X36" s="60">
        <f t="shared" si="21"/>
        <v>0.00041506254162700383</v>
      </c>
      <c r="Y36" s="60">
        <f t="shared" si="22"/>
        <v>0.0005765202182434441</v>
      </c>
      <c r="Z36" s="60">
        <f t="shared" si="23"/>
        <v>0.0035473340068189786</v>
      </c>
      <c r="AA36" s="60">
        <f t="shared" si="24"/>
        <v>0.00013791171078604594</v>
      </c>
      <c r="AB36" s="60">
        <f t="shared" si="25"/>
        <v>0.3869804051848368</v>
      </c>
    </row>
    <row r="37" spans="1:28" ht="12.75">
      <c r="A37" s="12" t="s">
        <v>45</v>
      </c>
      <c r="B37" s="1">
        <f>'DATOS MENSUALES'!E234</f>
        <v>0.134064</v>
      </c>
      <c r="C37" s="1">
        <f>'DATOS MENSUALES'!E235</f>
        <v>0.276525</v>
      </c>
      <c r="D37" s="1">
        <f>'DATOS MENSUALES'!E236</f>
        <v>0.169535</v>
      </c>
      <c r="E37" s="1">
        <f>'DATOS MENSUALES'!E237</f>
        <v>0.24438</v>
      </c>
      <c r="F37" s="1">
        <f>'DATOS MENSUALES'!E238</f>
        <v>0.161232</v>
      </c>
      <c r="G37" s="1">
        <f>'DATOS MENSUALES'!E239</f>
        <v>0.185864</v>
      </c>
      <c r="H37" s="1">
        <f>'DATOS MENSUALES'!E240</f>
        <v>0.357432</v>
      </c>
      <c r="I37" s="1">
        <f>'DATOS MENSUALES'!E241</f>
        <v>0.29412</v>
      </c>
      <c r="J37" s="1">
        <f>'DATOS MENSUALES'!E242</f>
        <v>0.31914</v>
      </c>
      <c r="K37" s="1">
        <f>'DATOS MENSUALES'!E243</f>
        <v>0.354556</v>
      </c>
      <c r="L37" s="1">
        <f>'DATOS MENSUALES'!E244</f>
        <v>0.300294</v>
      </c>
      <c r="M37" s="1">
        <f>'DATOS MENSUALES'!E245</f>
        <v>0.222912</v>
      </c>
      <c r="N37" s="1">
        <f t="shared" si="11"/>
        <v>3.020054</v>
      </c>
      <c r="O37" s="10"/>
      <c r="P37" s="60">
        <f t="shared" si="12"/>
        <v>3.216864887484714E-05</v>
      </c>
      <c r="Q37" s="60">
        <f t="shared" si="13"/>
        <v>0.0029980818492880705</v>
      </c>
      <c r="R37" s="60">
        <f t="shared" si="15"/>
        <v>-4.590730057649227E-05</v>
      </c>
      <c r="S37" s="60">
        <f t="shared" si="16"/>
        <v>-1.1772617883758993E-05</v>
      </c>
      <c r="T37" s="60">
        <f t="shared" si="17"/>
        <v>-0.0010176947172817604</v>
      </c>
      <c r="U37" s="60">
        <f t="shared" si="18"/>
        <v>-0.0007436568952887489</v>
      </c>
      <c r="V37" s="60">
        <f t="shared" si="19"/>
        <v>0.00023447593711305222</v>
      </c>
      <c r="W37" s="60">
        <f t="shared" si="20"/>
        <v>6.522114886418344E-06</v>
      </c>
      <c r="X37" s="60">
        <f t="shared" si="21"/>
        <v>0.0003723949401715608</v>
      </c>
      <c r="Y37" s="60">
        <f t="shared" si="22"/>
        <v>0.0034105204801633065</v>
      </c>
      <c r="Z37" s="60">
        <f t="shared" si="23"/>
        <v>0.0024368218478363337</v>
      </c>
      <c r="AA37" s="60">
        <f t="shared" si="24"/>
        <v>0.000806784696550886</v>
      </c>
      <c r="AB37" s="60">
        <f t="shared" si="25"/>
        <v>0.0952785947872981</v>
      </c>
    </row>
    <row r="38" spans="1:28" ht="12.75">
      <c r="A38" s="12" t="s">
        <v>46</v>
      </c>
      <c r="B38" s="1">
        <f>'DATOS MENSUALES'!E246</f>
        <v>0.110425</v>
      </c>
      <c r="C38" s="1">
        <f>'DATOS MENSUALES'!E247</f>
        <v>0.175602</v>
      </c>
      <c r="D38" s="1">
        <f>'DATOS MENSUALES'!E248</f>
        <v>0.186912</v>
      </c>
      <c r="E38" s="1">
        <f>'DATOS MENSUALES'!E249</f>
        <v>0.16492</v>
      </c>
      <c r="F38" s="1">
        <f>'DATOS MENSUALES'!E250</f>
        <v>0.255937</v>
      </c>
      <c r="G38" s="1">
        <f>'DATOS MENSUALES'!E251</f>
        <v>0.370151</v>
      </c>
      <c r="H38" s="1">
        <f>'DATOS MENSUALES'!E252</f>
        <v>0.1764</v>
      </c>
      <c r="I38" s="1">
        <f>'DATOS MENSUALES'!E253</f>
        <v>0.20136</v>
      </c>
      <c r="J38" s="1">
        <f>'DATOS MENSUALES'!E254</f>
        <v>0.307456</v>
      </c>
      <c r="K38" s="1">
        <f>'DATOS MENSUALES'!E255</f>
        <v>0.225184</v>
      </c>
      <c r="L38" s="1">
        <f>'DATOS MENSUALES'!E256</f>
        <v>0.172638</v>
      </c>
      <c r="M38" s="1">
        <f>'DATOS MENSUALES'!E257</f>
        <v>0.086594</v>
      </c>
      <c r="N38" s="1">
        <f t="shared" si="11"/>
        <v>2.433579</v>
      </c>
      <c r="O38" s="10"/>
      <c r="P38" s="60">
        <f t="shared" si="12"/>
        <v>5.442772878060971E-07</v>
      </c>
      <c r="Q38" s="60">
        <f t="shared" si="13"/>
        <v>8.10209223115416E-05</v>
      </c>
      <c r="R38" s="60">
        <f t="shared" si="15"/>
        <v>-6.259406554762864E-06</v>
      </c>
      <c r="S38" s="60">
        <f t="shared" si="16"/>
        <v>-0.0010677370859481239</v>
      </c>
      <c r="T38" s="60">
        <f t="shared" si="17"/>
        <v>-2.0344051782816645E-07</v>
      </c>
      <c r="U38" s="60">
        <f t="shared" si="18"/>
        <v>0.000822336535923808</v>
      </c>
      <c r="V38" s="60">
        <f t="shared" si="19"/>
        <v>-0.0017008346635216083</v>
      </c>
      <c r="W38" s="60">
        <f t="shared" si="20"/>
        <v>-0.00040647879914390615</v>
      </c>
      <c r="X38" s="60">
        <f t="shared" si="21"/>
        <v>0.00021883223500328972</v>
      </c>
      <c r="Y38" s="60">
        <f t="shared" si="22"/>
        <v>9.464083827505799E-06</v>
      </c>
      <c r="Z38" s="60">
        <f t="shared" si="23"/>
        <v>3.302020552319962E-07</v>
      </c>
      <c r="AA38" s="60">
        <f t="shared" si="24"/>
        <v>-8.075898429789767E-05</v>
      </c>
      <c r="AB38" s="60">
        <f t="shared" si="25"/>
        <v>-0.0021838007353209713</v>
      </c>
    </row>
    <row r="39" spans="1:28" ht="12.75">
      <c r="A39" s="12" t="s">
        <v>47</v>
      </c>
      <c r="B39" s="1">
        <f>'DATOS MENSUALES'!E258</f>
        <v>0.153895</v>
      </c>
      <c r="C39" s="1">
        <f>'DATOS MENSUALES'!E259</f>
        <v>0.184348</v>
      </c>
      <c r="D39" s="1">
        <f>'DATOS MENSUALES'!E260</f>
        <v>0.212032</v>
      </c>
      <c r="E39" s="1">
        <f>'DATOS MENSUALES'!E261</f>
        <v>0.183736</v>
      </c>
      <c r="F39" s="1">
        <f>'DATOS MENSUALES'!E262</f>
        <v>0.2173</v>
      </c>
      <c r="G39" s="1">
        <f>'DATOS MENSUALES'!E263</f>
        <v>0.178128</v>
      </c>
      <c r="H39" s="1">
        <f>'DATOS MENSUALES'!E264</f>
        <v>0.260352</v>
      </c>
      <c r="I39" s="1">
        <f>'DATOS MENSUALES'!E265</f>
        <v>0.316017</v>
      </c>
      <c r="J39" s="1">
        <f>'DATOS MENSUALES'!E266</f>
        <v>0.251163</v>
      </c>
      <c r="K39" s="1">
        <f>'DATOS MENSUALES'!E267</f>
        <v>0.187827</v>
      </c>
      <c r="L39" s="1">
        <f>'DATOS MENSUALES'!E268</f>
        <v>0.17178</v>
      </c>
      <c r="M39" s="1">
        <f>'DATOS MENSUALES'!E269</f>
        <v>0.152677</v>
      </c>
      <c r="N39" s="1">
        <f t="shared" si="11"/>
        <v>2.4692550000000004</v>
      </c>
      <c r="O39" s="10"/>
      <c r="P39" s="60">
        <f t="shared" si="12"/>
        <v>0.00013766543069325846</v>
      </c>
      <c r="Q39" s="60">
        <f t="shared" si="13"/>
        <v>0.00014074767094848198</v>
      </c>
      <c r="R39" s="60">
        <f t="shared" si="15"/>
        <v>2.9949969109939656E-07</v>
      </c>
      <c r="S39" s="60">
        <f t="shared" si="16"/>
        <v>-0.000579942591774195</v>
      </c>
      <c r="T39" s="60">
        <f t="shared" si="17"/>
        <v>-8.823035388390871E-05</v>
      </c>
      <c r="U39" s="60">
        <f t="shared" si="18"/>
        <v>-0.0009508818866396814</v>
      </c>
      <c r="V39" s="60">
        <f t="shared" si="19"/>
        <v>-4.4421472740528195E-05</v>
      </c>
      <c r="W39" s="60">
        <f t="shared" si="20"/>
        <v>6.682800634724663E-05</v>
      </c>
      <c r="X39" s="60">
        <f t="shared" si="21"/>
        <v>6.248126514627315E-08</v>
      </c>
      <c r="Y39" s="60">
        <f t="shared" si="22"/>
        <v>-4.25515547482173E-06</v>
      </c>
      <c r="Z39" s="60">
        <f t="shared" si="23"/>
        <v>2.218663205104932E-07</v>
      </c>
      <c r="AA39" s="60">
        <f t="shared" si="24"/>
        <v>1.194377070116266E-05</v>
      </c>
      <c r="AB39" s="60">
        <f t="shared" si="25"/>
        <v>-0.0008322587430874466</v>
      </c>
    </row>
    <row r="40" spans="1:28" ht="12.75">
      <c r="A40" s="12" t="s">
        <v>48</v>
      </c>
      <c r="B40" s="1">
        <f>'DATOS MENSUALES'!E270</f>
        <v>0.139332</v>
      </c>
      <c r="C40" s="1">
        <f>'DATOS MENSUALES'!E271</f>
        <v>0.08073</v>
      </c>
      <c r="D40" s="1">
        <f>'DATOS MENSUALES'!E272</f>
        <v>0.192868</v>
      </c>
      <c r="E40" s="1">
        <f>'DATOS MENSUALES'!E273</f>
        <v>0.160626</v>
      </c>
      <c r="F40" s="1">
        <f>'DATOS MENSUALES'!E274</f>
        <v>0.086944</v>
      </c>
      <c r="G40" s="1">
        <f>'DATOS MENSUALES'!E275</f>
        <v>0.185175</v>
      </c>
      <c r="H40" s="1">
        <f>'DATOS MENSUALES'!E276</f>
        <v>0.223737</v>
      </c>
      <c r="I40" s="1">
        <f>'DATOS MENSUALES'!E277</f>
        <v>0.42972</v>
      </c>
      <c r="J40" s="1">
        <f>'DATOS MENSUALES'!E278</f>
        <v>0.20336</v>
      </c>
      <c r="K40" s="1">
        <f>'DATOS MENSUALES'!E279</f>
        <v>0.204469</v>
      </c>
      <c r="L40" s="1">
        <f>'DATOS MENSUALES'!E280</f>
        <v>0.21684</v>
      </c>
      <c r="M40" s="1">
        <f>'DATOS MENSUALES'!E281</f>
        <v>0.261832</v>
      </c>
      <c r="N40" s="1">
        <f t="shared" si="11"/>
        <v>2.385633</v>
      </c>
      <c r="O40" s="10"/>
      <c r="P40" s="60">
        <f t="shared" si="12"/>
        <v>5.0948030413656986E-05</v>
      </c>
      <c r="Q40" s="60">
        <f t="shared" si="13"/>
        <v>-0.0001373943894197297</v>
      </c>
      <c r="R40" s="60">
        <f t="shared" si="15"/>
        <v>-1.9406799358492243E-06</v>
      </c>
      <c r="S40" s="60">
        <f t="shared" si="16"/>
        <v>-0.001208043458770477</v>
      </c>
      <c r="T40" s="60">
        <f t="shared" si="17"/>
        <v>-0.005347841834015675</v>
      </c>
      <c r="U40" s="60">
        <f t="shared" si="18"/>
        <v>-0.0007607526183569508</v>
      </c>
      <c r="V40" s="60">
        <f t="shared" si="19"/>
        <v>-0.0003737279612175889</v>
      </c>
      <c r="W40" s="60">
        <f t="shared" si="20"/>
        <v>0.0036724856784274822</v>
      </c>
      <c r="X40" s="60">
        <f t="shared" si="21"/>
        <v>-8.42286578206916E-05</v>
      </c>
      <c r="Y40" s="60">
        <f t="shared" si="22"/>
        <v>8.367934714926879E-11</v>
      </c>
      <c r="Z40" s="60">
        <f t="shared" si="23"/>
        <v>0.00013354122555330546</v>
      </c>
      <c r="AA40" s="60">
        <f t="shared" si="24"/>
        <v>0.0023006721598498106</v>
      </c>
      <c r="AB40" s="60">
        <f t="shared" si="25"/>
        <v>-0.005609876490705527</v>
      </c>
    </row>
    <row r="41" spans="1:28" ht="12.75">
      <c r="A41" s="12" t="s">
        <v>49</v>
      </c>
      <c r="B41" s="1">
        <f>'DATOS MENSUALES'!E282</f>
        <v>0.153153</v>
      </c>
      <c r="C41" s="1">
        <f>'DATOS MENSUALES'!E283</f>
        <v>0.123032</v>
      </c>
      <c r="D41" s="1">
        <f>'DATOS MENSUALES'!E284</f>
        <v>0.177768</v>
      </c>
      <c r="E41" s="1">
        <f>'DATOS MENSUALES'!E285</f>
        <v>0.186024</v>
      </c>
      <c r="F41" s="1">
        <f>'DATOS MENSUALES'!E286</f>
        <v>0.09176</v>
      </c>
      <c r="G41" s="1">
        <f>'DATOS MENSUALES'!E287</f>
        <v>0.224773</v>
      </c>
      <c r="H41" s="1">
        <f>'DATOS MENSUALES'!E288</f>
        <v>0.354947</v>
      </c>
      <c r="I41" s="1">
        <f>'DATOS MENSUALES'!E289</f>
        <v>0.34906</v>
      </c>
      <c r="J41" s="1">
        <f>'DATOS MENSUALES'!E290</f>
        <v>0.207576</v>
      </c>
      <c r="K41" s="1">
        <f>'DATOS MENSUALES'!E291</f>
        <v>0.18904</v>
      </c>
      <c r="L41" s="1">
        <f>'DATOS MENSUALES'!E292</f>
        <v>0.166014</v>
      </c>
      <c r="M41" s="1">
        <f>'DATOS MENSUALES'!E293</f>
        <v>0.15128</v>
      </c>
      <c r="N41" s="1">
        <f t="shared" si="11"/>
        <v>2.374427</v>
      </c>
      <c r="O41" s="10"/>
      <c r="P41" s="60">
        <f t="shared" si="12"/>
        <v>0.00013181547485193248</v>
      </c>
      <c r="Q41" s="60">
        <f t="shared" si="13"/>
        <v>-8.040425318990527E-07</v>
      </c>
      <c r="R41" s="60">
        <f t="shared" si="15"/>
        <v>-2.0963832295651956E-05</v>
      </c>
      <c r="S41" s="60">
        <f t="shared" si="16"/>
        <v>-0.000533505611231632</v>
      </c>
      <c r="T41" s="60">
        <f t="shared" si="17"/>
        <v>-0.0049180631792303245</v>
      </c>
      <c r="U41" s="60">
        <f t="shared" si="18"/>
        <v>-0.00013810957774135736</v>
      </c>
      <c r="V41" s="60">
        <f t="shared" si="19"/>
        <v>0.00020725556588461458</v>
      </c>
      <c r="W41" s="60">
        <f t="shared" si="20"/>
        <v>0.00039907347661365485</v>
      </c>
      <c r="X41" s="60">
        <f t="shared" si="21"/>
        <v>-6.218806457608101E-05</v>
      </c>
      <c r="Y41" s="60">
        <f t="shared" si="22"/>
        <v>-3.3693372609375263E-06</v>
      </c>
      <c r="Z41" s="60">
        <f t="shared" si="23"/>
        <v>2.3846423995367182E-11</v>
      </c>
      <c r="AA41" s="60">
        <f t="shared" si="24"/>
        <v>9.885038800755538E-06</v>
      </c>
      <c r="AB41" s="60">
        <f t="shared" si="25"/>
        <v>-0.006739609564528362</v>
      </c>
    </row>
    <row r="42" spans="1:28" ht="12.75">
      <c r="A42" s="12" t="s">
        <v>50</v>
      </c>
      <c r="B42" s="1">
        <f>'DATOS MENSUALES'!E294</f>
        <v>0.05032</v>
      </c>
      <c r="C42" s="1">
        <f>'DATOS MENSUALES'!E295</f>
        <v>0.093784</v>
      </c>
      <c r="D42" s="1">
        <f>'DATOS MENSUALES'!E296</f>
        <v>0.111069</v>
      </c>
      <c r="E42" s="1">
        <f>'DATOS MENSUALES'!E297</f>
        <v>0.163917</v>
      </c>
      <c r="F42" s="1">
        <f>'DATOS MENSUALES'!E298</f>
        <v>0.231495</v>
      </c>
      <c r="G42" s="1">
        <f>'DATOS MENSUALES'!E299</f>
        <v>0.384111</v>
      </c>
      <c r="H42" s="1">
        <f>'DATOS MENSUALES'!E300</f>
        <v>0.29694</v>
      </c>
      <c r="I42" s="1">
        <f>'DATOS MENSUALES'!E301</f>
        <v>0.222035</v>
      </c>
      <c r="J42" s="1">
        <f>'DATOS MENSUALES'!E302</f>
        <v>0.145901</v>
      </c>
      <c r="K42" s="1">
        <f>'DATOS MENSUALES'!E303</f>
        <v>0.12264</v>
      </c>
      <c r="L42" s="1">
        <f>'DATOS MENSUALES'!E304</f>
        <v>0.11732</v>
      </c>
      <c r="M42" s="1">
        <f>'DATOS MENSUALES'!E305</f>
        <v>0.06012</v>
      </c>
      <c r="N42" s="1">
        <f t="shared" si="11"/>
        <v>1.999652</v>
      </c>
      <c r="O42" s="10"/>
      <c r="P42" s="60">
        <f t="shared" si="12"/>
        <v>-0.0001401242939106724</v>
      </c>
      <c r="Q42" s="60">
        <f t="shared" si="13"/>
        <v>-5.727493194412068E-05</v>
      </c>
      <c r="R42" s="60">
        <f t="shared" si="15"/>
        <v>-0.0008378255627218823</v>
      </c>
      <c r="S42" s="60">
        <f t="shared" si="16"/>
        <v>-0.0010994804738118176</v>
      </c>
      <c r="T42" s="60">
        <f t="shared" si="17"/>
        <v>-2.788256818987526E-05</v>
      </c>
      <c r="U42" s="60">
        <f t="shared" si="18"/>
        <v>0.0012474291232448106</v>
      </c>
      <c r="V42" s="60">
        <f t="shared" si="19"/>
        <v>1.610464885083024E-09</v>
      </c>
      <c r="W42" s="60">
        <f t="shared" si="20"/>
        <v>-0.00015228445127927652</v>
      </c>
      <c r="X42" s="60">
        <f t="shared" si="21"/>
        <v>-0.0010393212328271902</v>
      </c>
      <c r="Y42" s="60">
        <f t="shared" si="22"/>
        <v>-0.0005391863074853065</v>
      </c>
      <c r="Z42" s="60">
        <f t="shared" si="23"/>
        <v>-0.00011342324688186794</v>
      </c>
      <c r="AA42" s="60">
        <f t="shared" si="24"/>
        <v>-0.0003385874536911994</v>
      </c>
      <c r="AB42" s="60">
        <f t="shared" si="25"/>
        <v>-0.17908773049962518</v>
      </c>
    </row>
    <row r="43" spans="1:28" ht="12.75">
      <c r="A43" s="12" t="s">
        <v>51</v>
      </c>
      <c r="B43" s="1">
        <f>'DATOS MENSUALES'!E306</f>
        <v>0.050286</v>
      </c>
      <c r="C43" s="1">
        <f>'DATOS MENSUALES'!E307</f>
        <v>0.113152</v>
      </c>
      <c r="D43" s="1">
        <f>'DATOS MENSUALES'!E308</f>
        <v>0.156624</v>
      </c>
      <c r="E43" s="1">
        <f>'DATOS MENSUALES'!E309</f>
        <v>0.30972</v>
      </c>
      <c r="F43" s="1">
        <f>'DATOS MENSUALES'!E310</f>
        <v>0.475776</v>
      </c>
      <c r="G43" s="1">
        <f>'DATOS MENSUALES'!E311</f>
        <v>0.285083</v>
      </c>
      <c r="H43" s="1">
        <f>'DATOS MENSUALES'!E312</f>
        <v>0.307318</v>
      </c>
      <c r="I43" s="1">
        <f>'DATOS MENSUALES'!E313</f>
        <v>0.19021</v>
      </c>
      <c r="J43" s="1">
        <f>'DATOS MENSUALES'!E314</f>
        <v>0.188665</v>
      </c>
      <c r="K43" s="1">
        <f>'DATOS MENSUALES'!E315</f>
        <v>0.143576</v>
      </c>
      <c r="L43" s="1">
        <f>'DATOS MENSUALES'!E316</f>
        <v>0.118289</v>
      </c>
      <c r="M43" s="1">
        <f>'DATOS MENSUALES'!E317</f>
        <v>0.112529</v>
      </c>
      <c r="N43" s="1">
        <f t="shared" si="11"/>
        <v>2.4512279999999995</v>
      </c>
      <c r="O43" s="10"/>
      <c r="P43" s="60">
        <f t="shared" si="12"/>
        <v>-0.00014039964917699301</v>
      </c>
      <c r="Q43" s="60">
        <f t="shared" si="13"/>
        <v>-7.054454998720012E-06</v>
      </c>
      <c r="R43" s="60">
        <f t="shared" si="15"/>
        <v>-0.00011562510630405358</v>
      </c>
      <c r="S43" s="60">
        <f t="shared" si="16"/>
        <v>7.726110710642132E-05</v>
      </c>
      <c r="T43" s="60">
        <f t="shared" si="17"/>
        <v>0.009794522816022168</v>
      </c>
      <c r="U43" s="60">
        <f t="shared" si="18"/>
        <v>6.404667765183272E-07</v>
      </c>
      <c r="V43" s="60">
        <f t="shared" si="19"/>
        <v>1.5408595132954238E-06</v>
      </c>
      <c r="W43" s="60">
        <f t="shared" si="20"/>
        <v>-0.0006190431891021781</v>
      </c>
      <c r="X43" s="60">
        <f t="shared" si="21"/>
        <v>-0.00020050869546414318</v>
      </c>
      <c r="Y43" s="60">
        <f t="shared" si="22"/>
        <v>-0.00022095800386667455</v>
      </c>
      <c r="Z43" s="60">
        <f t="shared" si="23"/>
        <v>-0.0001067471342208906</v>
      </c>
      <c r="AA43" s="60">
        <f t="shared" si="24"/>
        <v>-5.168322261029526E-06</v>
      </c>
      <c r="AB43" s="60">
        <f t="shared" si="25"/>
        <v>-0.0014083227422222128</v>
      </c>
    </row>
    <row r="44" spans="1:28" ht="12.75">
      <c r="A44" s="12" t="s">
        <v>52</v>
      </c>
      <c r="B44" s="1">
        <f>'DATOS MENSUALES'!E318</f>
        <v>0.068404</v>
      </c>
      <c r="C44" s="1">
        <f>'DATOS MENSUALES'!E319</f>
        <v>0.21771</v>
      </c>
      <c r="D44" s="1">
        <f>'DATOS MENSUALES'!E320</f>
        <v>0.16443</v>
      </c>
      <c r="E44" s="1">
        <f>'DATOS MENSUALES'!E321</f>
        <v>0.105723</v>
      </c>
      <c r="F44" s="1">
        <f>'DATOS MENSUALES'!E322</f>
        <v>0.149226</v>
      </c>
      <c r="G44" s="1">
        <f>'DATOS MENSUALES'!E323</f>
        <v>0.19964</v>
      </c>
      <c r="H44" s="1">
        <f>'DATOS MENSUALES'!E324</f>
        <v>0.19393</v>
      </c>
      <c r="I44" s="1">
        <f>'DATOS MENSUALES'!E325</f>
        <v>0.173808</v>
      </c>
      <c r="J44" s="1">
        <f>'DATOS MENSUALES'!E326</f>
        <v>0.198528</v>
      </c>
      <c r="K44" s="1">
        <f>'DATOS MENSUALES'!E327</f>
        <v>0.15708</v>
      </c>
      <c r="L44" s="1">
        <f>'DATOS MENSUALES'!E328</f>
        <v>0.141174</v>
      </c>
      <c r="M44" s="1">
        <f>'DATOS MENSUALES'!E329</f>
        <v>0.141824</v>
      </c>
      <c r="N44" s="1">
        <f t="shared" si="11"/>
        <v>1.9114769999999999</v>
      </c>
      <c r="O44" s="10"/>
      <c r="P44" s="60">
        <f t="shared" si="12"/>
        <v>-3.880776212146643E-05</v>
      </c>
      <c r="Q44" s="60">
        <f t="shared" si="13"/>
        <v>0.0006223811467260528</v>
      </c>
      <c r="R44" s="60">
        <f t="shared" si="15"/>
        <v>-6.847512461789352E-05</v>
      </c>
      <c r="S44" s="60">
        <f t="shared" si="16"/>
        <v>-0.0042049135139058036</v>
      </c>
      <c r="T44" s="60">
        <f t="shared" si="17"/>
        <v>-0.0014273385130617745</v>
      </c>
      <c r="U44" s="60">
        <f t="shared" si="18"/>
        <v>-0.0004533948833468329</v>
      </c>
      <c r="V44" s="60">
        <f t="shared" si="19"/>
        <v>-0.001056154968338468</v>
      </c>
      <c r="W44" s="60">
        <f t="shared" si="20"/>
        <v>-0.00104964881937168</v>
      </c>
      <c r="X44" s="60">
        <f t="shared" si="21"/>
        <v>-0.0001152659111523223</v>
      </c>
      <c r="Y44" s="60">
        <f t="shared" si="22"/>
        <v>-0.00010350262346854455</v>
      </c>
      <c r="Z44" s="60">
        <f t="shared" si="23"/>
        <v>-1.4800264287006028E-05</v>
      </c>
      <c r="AA44" s="60">
        <f t="shared" si="24"/>
        <v>1.7303639862876302E-06</v>
      </c>
      <c r="AB44" s="60">
        <f t="shared" si="25"/>
        <v>-0.2769652566590255</v>
      </c>
    </row>
    <row r="45" spans="1:28" ht="12.75">
      <c r="A45" s="12" t="s">
        <v>53</v>
      </c>
      <c r="B45" s="1">
        <f>'DATOS MENSUALES'!E330</f>
        <v>0.084168</v>
      </c>
      <c r="C45" s="1">
        <f>'DATOS MENSUALES'!E331</f>
        <v>0.064098</v>
      </c>
      <c r="D45" s="1">
        <f>'DATOS MENSUALES'!E332</f>
        <v>0.18669</v>
      </c>
      <c r="E45" s="1">
        <f>'DATOS MENSUALES'!E333</f>
        <v>0.21098</v>
      </c>
      <c r="F45" s="1">
        <f>'DATOS MENSUALES'!E334</f>
        <v>0.2673</v>
      </c>
      <c r="G45" s="1">
        <f>'DATOS MENSUALES'!E335</f>
        <v>0.22425</v>
      </c>
      <c r="H45" s="1">
        <f>'DATOS MENSUALES'!E336</f>
        <v>0.320595</v>
      </c>
      <c r="I45" s="1">
        <f>'DATOS MENSUALES'!E337</f>
        <v>0.19719</v>
      </c>
      <c r="J45" s="1">
        <f>'DATOS MENSUALES'!E338</f>
        <v>0.184072</v>
      </c>
      <c r="K45" s="1">
        <f>'DATOS MENSUALES'!E339</f>
        <v>0.138414</v>
      </c>
      <c r="L45" s="1">
        <f>'DATOS MENSUALES'!E340</f>
        <v>0.099617</v>
      </c>
      <c r="M45" s="1">
        <f>'DATOS MENSUALES'!E341</f>
        <v>0.0516</v>
      </c>
      <c r="N45" s="1">
        <f t="shared" si="11"/>
        <v>2.028974</v>
      </c>
      <c r="O45" s="10"/>
      <c r="P45" s="60">
        <f t="shared" si="12"/>
        <v>-5.922179403730243E-06</v>
      </c>
      <c r="Q45" s="60">
        <f t="shared" si="13"/>
        <v>-0.00031767230086945486</v>
      </c>
      <c r="R45" s="60">
        <f t="shared" si="15"/>
        <v>-6.488344264171855E-06</v>
      </c>
      <c r="S45" s="60">
        <f t="shared" si="16"/>
        <v>-0.00017701923220570155</v>
      </c>
      <c r="T45" s="60">
        <f t="shared" si="17"/>
        <v>1.6471269215942917E-07</v>
      </c>
      <c r="U45" s="60">
        <f t="shared" si="18"/>
        <v>-0.00014234430633063241</v>
      </c>
      <c r="V45" s="60">
        <f t="shared" si="19"/>
        <v>1.5303144671687765E-05</v>
      </c>
      <c r="W45" s="60">
        <f t="shared" si="20"/>
        <v>-0.00047906173350386954</v>
      </c>
      <c r="X45" s="60">
        <f t="shared" si="21"/>
        <v>-0.0002515131544443649</v>
      </c>
      <c r="Y45" s="60">
        <f t="shared" si="22"/>
        <v>-0.0002825277726591262</v>
      </c>
      <c r="Z45" s="60">
        <f t="shared" si="23"/>
        <v>-0.00028892495093847876</v>
      </c>
      <c r="AA45" s="60">
        <f t="shared" si="24"/>
        <v>-0.00047855180031237265</v>
      </c>
      <c r="AB45" s="60">
        <f t="shared" si="25"/>
        <v>-0.15256789141208174</v>
      </c>
    </row>
    <row r="46" spans="1:28" ht="12.75">
      <c r="A46" s="12" t="s">
        <v>54</v>
      </c>
      <c r="B46" s="1">
        <f>'DATOS MENSUALES'!E342</f>
        <v>0.052675</v>
      </c>
      <c r="C46" s="1">
        <f>'DATOS MENSUALES'!E343</f>
        <v>0.128604</v>
      </c>
      <c r="D46" s="1">
        <f>'DATOS MENSUALES'!E344</f>
        <v>0.16172</v>
      </c>
      <c r="E46" s="1">
        <f>'DATOS MENSUALES'!E345</f>
        <v>0.32532</v>
      </c>
      <c r="F46" s="1">
        <f>'DATOS MENSUALES'!E346</f>
        <v>0.268202</v>
      </c>
      <c r="G46" s="1">
        <f>'DATOS MENSUALES'!E347</f>
        <v>0.449871</v>
      </c>
      <c r="H46" s="1">
        <f>'DATOS MENSUALES'!E348</f>
        <v>0.384192</v>
      </c>
      <c r="I46" s="1">
        <f>'DATOS MENSUALES'!E349</f>
        <v>0.30044</v>
      </c>
      <c r="J46" s="1">
        <f>'DATOS MENSUALES'!E350</f>
        <v>0.198816</v>
      </c>
      <c r="K46" s="1">
        <f>'DATOS MENSUALES'!E351</f>
        <v>0.273645</v>
      </c>
      <c r="L46" s="1">
        <f>'DATOS MENSUALES'!E352</f>
        <v>0.23254</v>
      </c>
      <c r="M46" s="1">
        <f>'DATOS MENSUALES'!E353</f>
        <v>0.112968</v>
      </c>
      <c r="N46" s="1">
        <f t="shared" si="11"/>
        <v>2.888993</v>
      </c>
      <c r="O46" s="10"/>
      <c r="P46" s="60">
        <f t="shared" si="12"/>
        <v>-0.00012191549744685313</v>
      </c>
      <c r="Q46" s="60">
        <f t="shared" si="13"/>
        <v>-5.176116265854008E-08</v>
      </c>
      <c r="R46" s="60">
        <f t="shared" si="15"/>
        <v>-8.300392294612697E-05</v>
      </c>
      <c r="S46" s="60">
        <f t="shared" si="16"/>
        <v>0.00019704838935757213</v>
      </c>
      <c r="T46" s="60">
        <f t="shared" si="17"/>
        <v>2.601365208336846E-07</v>
      </c>
      <c r="U46" s="60">
        <f t="shared" si="18"/>
        <v>0.005214421523580534</v>
      </c>
      <c r="V46" s="60">
        <f t="shared" si="19"/>
        <v>0.0006913734590968282</v>
      </c>
      <c r="W46" s="60">
        <f t="shared" si="20"/>
        <v>1.5631932843301187E-05</v>
      </c>
      <c r="X46" s="60">
        <f t="shared" si="21"/>
        <v>-0.00011323164203223125</v>
      </c>
      <c r="Y46" s="60">
        <f t="shared" si="22"/>
        <v>0.00033734822061698763</v>
      </c>
      <c r="Z46" s="60">
        <f t="shared" si="23"/>
        <v>0.0002982628533114137</v>
      </c>
      <c r="AA46" s="60">
        <f t="shared" si="24"/>
        <v>-4.7845458341022095E-06</v>
      </c>
      <c r="AB46" s="60">
        <f t="shared" si="25"/>
        <v>0.03454241677703786</v>
      </c>
    </row>
    <row r="47" spans="1:28" ht="12.75">
      <c r="A47" s="12" t="s">
        <v>55</v>
      </c>
      <c r="B47" s="1">
        <f>'DATOS MENSUALES'!E354</f>
        <v>0.050399</v>
      </c>
      <c r="C47" s="1">
        <f>'DATOS MENSUALES'!E355</f>
        <v>0.043912</v>
      </c>
      <c r="D47" s="1">
        <f>'DATOS MENSUALES'!E356</f>
        <v>0.1005</v>
      </c>
      <c r="E47" s="1">
        <f>'DATOS MENSUALES'!E357</f>
        <v>0.529888</v>
      </c>
      <c r="F47" s="1">
        <f>'DATOS MENSUALES'!E358</f>
        <v>0.30438</v>
      </c>
      <c r="G47" s="1">
        <f>'DATOS MENSUALES'!E359</f>
        <v>0.325598</v>
      </c>
      <c r="H47" s="1">
        <f>'DATOS MENSUALES'!E360</f>
        <v>0.327643</v>
      </c>
      <c r="I47" s="1">
        <f>'DATOS MENSUALES'!E361</f>
        <v>0.324504</v>
      </c>
      <c r="J47" s="1">
        <f>'DATOS MENSUALES'!E362</f>
        <v>0.218109</v>
      </c>
      <c r="K47" s="1">
        <f>'DATOS MENSUALES'!E363</f>
        <v>0.064032</v>
      </c>
      <c r="L47" s="1">
        <f>'DATOS MENSUALES'!E364</f>
        <v>0.0235</v>
      </c>
      <c r="M47" s="1">
        <f>'DATOS MENSUALES'!E365</f>
        <v>0.025432</v>
      </c>
      <c r="N47" s="1">
        <f t="shared" si="11"/>
        <v>2.337897</v>
      </c>
      <c r="O47" s="10"/>
      <c r="P47" s="60">
        <f t="shared" si="12"/>
        <v>-0.0001394858884622325</v>
      </c>
      <c r="Q47" s="60">
        <f t="shared" si="13"/>
        <v>-0.0006912476546362743</v>
      </c>
      <c r="R47" s="60">
        <f t="shared" si="15"/>
        <v>-0.001152387024658554</v>
      </c>
      <c r="S47" s="60">
        <f t="shared" si="16"/>
        <v>0.018141533837533887</v>
      </c>
      <c r="T47" s="60">
        <f t="shared" si="17"/>
        <v>7.710001931682499E-05</v>
      </c>
      <c r="U47" s="60">
        <f t="shared" si="18"/>
        <v>0.0001186228794153572</v>
      </c>
      <c r="V47" s="60">
        <f t="shared" si="19"/>
        <v>3.23859598743542E-05</v>
      </c>
      <c r="W47" s="60">
        <f t="shared" si="20"/>
        <v>0.00011813729526629125</v>
      </c>
      <c r="X47" s="60">
        <f t="shared" si="21"/>
        <v>-2.460635290868424E-05</v>
      </c>
      <c r="Y47" s="60">
        <f t="shared" si="22"/>
        <v>-0.002743976836428818</v>
      </c>
      <c r="Z47" s="60">
        <f t="shared" si="23"/>
        <v>-0.002876991076048567</v>
      </c>
      <c r="AA47" s="60">
        <f t="shared" si="24"/>
        <v>-0.001137452807593197</v>
      </c>
      <c r="AB47" s="60">
        <f t="shared" si="25"/>
        <v>-0.011454704875108072</v>
      </c>
    </row>
    <row r="48" spans="1:28" ht="12.75">
      <c r="A48" s="12" t="s">
        <v>56</v>
      </c>
      <c r="B48" s="1">
        <f>'DATOS MENSUALES'!E366</f>
        <v>0.029792</v>
      </c>
      <c r="C48" s="1">
        <f>'DATOS MENSUALES'!E367</f>
        <v>0.016996</v>
      </c>
      <c r="D48" s="1">
        <f>'DATOS MENSUALES'!E368</f>
        <v>0.093456</v>
      </c>
      <c r="E48" s="1">
        <f>'DATOS MENSUALES'!E369</f>
        <v>0.135432</v>
      </c>
      <c r="F48" s="1">
        <f>'DATOS MENSUALES'!E370</f>
        <v>0.11664</v>
      </c>
      <c r="G48" s="1">
        <f>'DATOS MENSUALES'!E371</f>
        <v>0.20562</v>
      </c>
      <c r="H48" s="1">
        <f>'DATOS MENSUALES'!E372</f>
        <v>0.436455</v>
      </c>
      <c r="I48" s="1">
        <f>'DATOS MENSUALES'!E373</f>
        <v>0.496384</v>
      </c>
      <c r="J48" s="1">
        <f>'DATOS MENSUALES'!E374</f>
        <v>0.296296</v>
      </c>
      <c r="K48" s="1">
        <f>'DATOS MENSUALES'!E375</f>
        <v>0.141057</v>
      </c>
      <c r="L48" s="1">
        <f>'DATOS MENSUALES'!E376</f>
        <v>0.135108</v>
      </c>
      <c r="M48" s="1">
        <f>'DATOS MENSUALES'!E377</f>
        <v>0.07228</v>
      </c>
      <c r="N48" s="1">
        <f t="shared" si="11"/>
        <v>2.175516</v>
      </c>
      <c r="O48" s="10"/>
      <c r="P48" s="60">
        <f t="shared" si="12"/>
        <v>-0.000380578521899036</v>
      </c>
      <c r="Q48" s="60">
        <f t="shared" si="13"/>
        <v>-0.0015341964152236199</v>
      </c>
      <c r="R48" s="60">
        <f t="shared" si="15"/>
        <v>-0.0014006195564304806</v>
      </c>
      <c r="S48" s="60">
        <f t="shared" si="16"/>
        <v>-0.002284153298678318</v>
      </c>
      <c r="T48" s="60">
        <f t="shared" si="17"/>
        <v>-0.0030598900889827994</v>
      </c>
      <c r="U48" s="60">
        <f t="shared" si="18"/>
        <v>-0.0003555444447383349</v>
      </c>
      <c r="V48" s="60">
        <f t="shared" si="19"/>
        <v>0.002784603147974191</v>
      </c>
      <c r="W48" s="60">
        <f t="shared" si="20"/>
        <v>0.010786199216655254</v>
      </c>
      <c r="X48" s="60">
        <f t="shared" si="21"/>
        <v>0.000118378770686113</v>
      </c>
      <c r="Y48" s="60">
        <f t="shared" si="22"/>
        <v>-0.0002497447562243196</v>
      </c>
      <c r="Z48" s="60">
        <f t="shared" si="23"/>
        <v>-2.870367792254551E-05</v>
      </c>
      <c r="AA48" s="60">
        <f t="shared" si="24"/>
        <v>-0.00019049180359116626</v>
      </c>
      <c r="AB48" s="60">
        <f t="shared" si="25"/>
        <v>-0.058321756013056995</v>
      </c>
    </row>
    <row r="49" spans="1:28" ht="12.75">
      <c r="A49" s="12" t="s">
        <v>57</v>
      </c>
      <c r="B49" s="1">
        <f>'DATOS MENSUALES'!E378</f>
        <v>0.051106</v>
      </c>
      <c r="C49" s="1">
        <f>'DATOS MENSUALES'!E379</f>
        <v>0.0481</v>
      </c>
      <c r="D49" s="1">
        <f>'DATOS MENSUALES'!E380</f>
        <v>0.202592</v>
      </c>
      <c r="E49" s="1">
        <f>'DATOS MENSUALES'!E381</f>
        <v>0.264985</v>
      </c>
      <c r="F49" s="1">
        <f>'DATOS MENSUALES'!E382</f>
        <v>0.337535</v>
      </c>
      <c r="G49" s="1">
        <f>'DATOS MENSUALES'!E383</f>
        <v>0.220458</v>
      </c>
      <c r="H49" s="1">
        <f>'DATOS MENSUALES'!E384</f>
        <v>0.497035</v>
      </c>
      <c r="I49" s="1">
        <f>'DATOS MENSUALES'!E385</f>
        <v>0.38606</v>
      </c>
      <c r="J49" s="1">
        <f>'DATOS MENSUALES'!E386</f>
        <v>0.250536</v>
      </c>
      <c r="K49" s="1">
        <f>'DATOS MENSUALES'!E387</f>
        <v>0.060615</v>
      </c>
      <c r="L49" s="1">
        <f>'DATOS MENSUALES'!E388</f>
        <v>0.026368</v>
      </c>
      <c r="M49" s="1">
        <f>'DATOS MENSUALES'!E389</f>
        <v>0.032724</v>
      </c>
      <c r="N49" s="1">
        <f t="shared" si="11"/>
        <v>2.378114</v>
      </c>
      <c r="O49" s="10"/>
      <c r="P49" s="60">
        <f t="shared" si="12"/>
        <v>-0.00013385867306137073</v>
      </c>
      <c r="Q49" s="60">
        <f t="shared" si="13"/>
        <v>-0.0005976027523979864</v>
      </c>
      <c r="R49" s="60">
        <f t="shared" si="15"/>
        <v>-2.0783128030080442E-08</v>
      </c>
      <c r="S49" s="60">
        <f t="shared" si="16"/>
        <v>-9.85205928126247E-09</v>
      </c>
      <c r="T49" s="60">
        <f t="shared" si="17"/>
        <v>0.0004340838988138467</v>
      </c>
      <c r="U49" s="60">
        <f t="shared" si="18"/>
        <v>-0.00017566461248480454</v>
      </c>
      <c r="V49" s="60">
        <f t="shared" si="19"/>
        <v>0.008153023620226511</v>
      </c>
      <c r="W49" s="60">
        <f t="shared" si="20"/>
        <v>0.0013537688119271212</v>
      </c>
      <c r="X49" s="60">
        <f t="shared" si="21"/>
        <v>3.7296732568612E-08</v>
      </c>
      <c r="Y49" s="60">
        <f t="shared" si="22"/>
        <v>-0.0029498390618079803</v>
      </c>
      <c r="Z49" s="60">
        <f t="shared" si="23"/>
        <v>-0.0027064329546084074</v>
      </c>
      <c r="AA49" s="60">
        <f t="shared" si="24"/>
        <v>-0.0009153439080780092</v>
      </c>
      <c r="AB49" s="60">
        <f t="shared" si="25"/>
        <v>-0.0063526078374115365</v>
      </c>
    </row>
    <row r="50" spans="1:28" ht="12.75">
      <c r="A50" s="12" t="s">
        <v>58</v>
      </c>
      <c r="B50" s="1">
        <f>'DATOS MENSUALES'!E390</f>
        <v>0.064027</v>
      </c>
      <c r="C50" s="1">
        <f>'DATOS MENSUALES'!E391</f>
        <v>0.17604</v>
      </c>
      <c r="D50" s="1">
        <f>'DATOS MENSUALES'!E392</f>
        <v>0.346024</v>
      </c>
      <c r="E50" s="1">
        <f>'DATOS MENSUALES'!E393</f>
        <v>0.37587</v>
      </c>
      <c r="F50" s="1">
        <f>'DATOS MENSUALES'!E394</f>
        <v>0.399852</v>
      </c>
      <c r="G50" s="1">
        <f>'DATOS MENSUALES'!E395</f>
        <v>0.510414</v>
      </c>
      <c r="H50" s="1">
        <f>'DATOS MENSUALES'!E396</f>
        <v>0.36635</v>
      </c>
      <c r="I50" s="1">
        <f>'DATOS MENSUALES'!E397</f>
        <v>0.455914</v>
      </c>
      <c r="J50" s="1">
        <f>'DATOS MENSUALES'!E398</f>
        <v>0.391482</v>
      </c>
      <c r="K50" s="1">
        <f>'DATOS MENSUALES'!E399</f>
        <v>0.147322</v>
      </c>
      <c r="L50" s="1">
        <f>'DATOS MENSUALES'!E400</f>
        <v>0.05481</v>
      </c>
      <c r="M50" s="1">
        <f>'DATOS MENSUALES'!E401</f>
        <v>0.051205</v>
      </c>
      <c r="N50" s="1">
        <f aca="true" t="shared" si="26" ref="N50:N81">SUM(B50:M50)</f>
        <v>3.33931</v>
      </c>
      <c r="O50" s="10"/>
      <c r="P50" s="60">
        <f aca="true" t="shared" si="27" ref="P50:P83">(B50-B$6)^3</f>
        <v>-5.5888886480677795E-05</v>
      </c>
      <c r="Q50" s="60">
        <f aca="true" t="shared" si="28" ref="Q50:Q83">(C50-C$6)^3</f>
        <v>8.350624101361687E-05</v>
      </c>
      <c r="R50" s="60">
        <f t="shared" si="15"/>
        <v>0.002784333253858906</v>
      </c>
      <c r="S50" s="60">
        <f t="shared" si="16"/>
        <v>0.0012858279808449816</v>
      </c>
      <c r="T50" s="60">
        <f t="shared" si="17"/>
        <v>0.002629993315108672</v>
      </c>
      <c r="U50" s="60">
        <f t="shared" si="18"/>
        <v>0.012804829186868654</v>
      </c>
      <c r="V50" s="60">
        <f t="shared" si="19"/>
        <v>0.0003516289936452846</v>
      </c>
      <c r="W50" s="60">
        <f t="shared" si="20"/>
        <v>0.005878555479435539</v>
      </c>
      <c r="X50" s="60">
        <f t="shared" si="21"/>
        <v>0.0030038799271968</v>
      </c>
      <c r="Y50" s="60">
        <f t="shared" si="22"/>
        <v>-0.00018237692598164793</v>
      </c>
      <c r="Z50" s="60">
        <f t="shared" si="23"/>
        <v>-0.0013645346082440675</v>
      </c>
      <c r="AA50" s="60">
        <f t="shared" si="24"/>
        <v>-0.0004858384681828971</v>
      </c>
      <c r="AB50" s="60">
        <f t="shared" si="25"/>
        <v>0.46727387758538674</v>
      </c>
    </row>
    <row r="51" spans="1:28" ht="12.75">
      <c r="A51" s="12" t="s">
        <v>59</v>
      </c>
      <c r="B51" s="1">
        <f>'DATOS MENSUALES'!E402</f>
        <v>0.070692</v>
      </c>
      <c r="C51" s="1">
        <f>'DATOS MENSUALES'!E403</f>
        <v>0.131856</v>
      </c>
      <c r="D51" s="1">
        <f>'DATOS MENSUALES'!E404</f>
        <v>0.085644</v>
      </c>
      <c r="E51" s="1">
        <f>'DATOS MENSUALES'!E405</f>
        <v>0.333418</v>
      </c>
      <c r="F51" s="1">
        <f>'DATOS MENSUALES'!E406</f>
        <v>0.366656</v>
      </c>
      <c r="G51" s="1">
        <f>'DATOS MENSUALES'!E407</f>
        <v>0.37436</v>
      </c>
      <c r="H51" s="1">
        <f>'DATOS MENSUALES'!E408</f>
        <v>0.53704</v>
      </c>
      <c r="I51" s="1">
        <f>'DATOS MENSUALES'!E409</f>
        <v>0.303576</v>
      </c>
      <c r="J51" s="1">
        <f>'DATOS MENSUALES'!E410</f>
        <v>0.125799</v>
      </c>
      <c r="K51" s="1">
        <f>'DATOS MENSUALES'!E411</f>
        <v>0.256038</v>
      </c>
      <c r="L51" s="1">
        <f>'DATOS MENSUALES'!E412</f>
        <v>0.04508</v>
      </c>
      <c r="M51" s="1">
        <f>'DATOS MENSUALES'!E413</f>
        <v>0.057951</v>
      </c>
      <c r="N51" s="1">
        <f t="shared" si="26"/>
        <v>2.6881100000000004</v>
      </c>
      <c r="O51" s="10"/>
      <c r="P51" s="60">
        <f t="shared" si="27"/>
        <v>-3.145963723533212E-05</v>
      </c>
      <c r="Q51" s="60">
        <f t="shared" si="28"/>
        <v>-1.0702835956347793E-10</v>
      </c>
      <c r="R51" s="60">
        <f aca="true" t="shared" si="29" ref="R51:R83">(D51-D$6)^3</f>
        <v>-0.0017149603558261012</v>
      </c>
      <c r="S51" s="60">
        <f aca="true" t="shared" si="30" ref="S51:S83">(E51-E$6)^3</f>
        <v>0.0002912924091119999</v>
      </c>
      <c r="T51" s="60">
        <f aca="true" t="shared" si="31" ref="T51:AB79">(F51-F$6)^3</f>
        <v>0.0011522626228737717</v>
      </c>
      <c r="U51" s="60">
        <f t="shared" si="31"/>
        <v>0.0009382226900501279</v>
      </c>
      <c r="V51" s="60">
        <f t="shared" si="31"/>
        <v>0.014044995066653148</v>
      </c>
      <c r="W51" s="60">
        <f t="shared" si="31"/>
        <v>2.228220927938843E-05</v>
      </c>
      <c r="X51" s="60">
        <f t="shared" si="31"/>
        <v>-0.0017890068052693361</v>
      </c>
      <c r="Y51" s="60">
        <f t="shared" si="31"/>
        <v>0.00014065987401428847</v>
      </c>
      <c r="Z51" s="60">
        <f t="shared" si="31"/>
        <v>-0.0017560649810848478</v>
      </c>
      <c r="AA51" s="60">
        <f t="shared" si="31"/>
        <v>-0.00037119161936377196</v>
      </c>
      <c r="AB51" s="60">
        <f t="shared" si="31"/>
        <v>0.0019433848442176542</v>
      </c>
    </row>
    <row r="52" spans="1:28" ht="12.75">
      <c r="A52" s="12" t="s">
        <v>60</v>
      </c>
      <c r="B52" s="1">
        <f>'DATOS MENSUALES'!E414</f>
        <v>0.05075</v>
      </c>
      <c r="C52" s="1">
        <f>'DATOS MENSUALES'!E415</f>
        <v>0.074214</v>
      </c>
      <c r="D52" s="1">
        <f>'DATOS MENSUALES'!E416</f>
        <v>0.156672</v>
      </c>
      <c r="E52" s="1">
        <f>'DATOS MENSUALES'!E417</f>
        <v>0.098226</v>
      </c>
      <c r="F52" s="1">
        <f>'DATOS MENSUALES'!E418</f>
        <v>0.260576</v>
      </c>
      <c r="G52" s="1">
        <f>'DATOS MENSUALES'!E419</f>
        <v>0.324843</v>
      </c>
      <c r="H52" s="1">
        <f>'DATOS MENSUALES'!E420</f>
        <v>0.327666</v>
      </c>
      <c r="I52" s="1">
        <f>'DATOS MENSUALES'!E421</f>
        <v>0.215292</v>
      </c>
      <c r="J52" s="1">
        <f>'DATOS MENSUALES'!E422</f>
        <v>0.213231</v>
      </c>
      <c r="K52" s="1">
        <f>'DATOS MENSUALES'!E423</f>
        <v>0.11228</v>
      </c>
      <c r="L52" s="1">
        <f>'DATOS MENSUALES'!E424</f>
        <v>0.017415</v>
      </c>
      <c r="M52" s="1">
        <f>'DATOS MENSUALES'!E425</f>
        <v>0.017917</v>
      </c>
      <c r="N52" s="1">
        <f t="shared" si="26"/>
        <v>1.8690819999999997</v>
      </c>
      <c r="O52" s="10"/>
      <c r="P52" s="60">
        <f t="shared" si="27"/>
        <v>-0.00013667287003800842</v>
      </c>
      <c r="Q52" s="60">
        <f t="shared" si="28"/>
        <v>-0.0001962929981227471</v>
      </c>
      <c r="R52" s="60">
        <f t="shared" si="29"/>
        <v>-0.0001152836755640851</v>
      </c>
      <c r="S52" s="60">
        <f t="shared" si="30"/>
        <v>-0.004818481770681257</v>
      </c>
      <c r="T52" s="60">
        <f t="shared" si="31"/>
        <v>-1.917617936298749E-09</v>
      </c>
      <c r="U52" s="60">
        <f t="shared" si="31"/>
        <v>0.00011323823816383173</v>
      </c>
      <c r="V52" s="60">
        <f t="shared" si="31"/>
        <v>3.2456116216990494E-05</v>
      </c>
      <c r="W52" s="60">
        <f t="shared" si="31"/>
        <v>-0.00021756222393776704</v>
      </c>
      <c r="X52" s="60">
        <f t="shared" si="31"/>
        <v>-3.9178917106805005E-05</v>
      </c>
      <c r="Y52" s="60">
        <f t="shared" si="31"/>
        <v>-0.0007723977948406753</v>
      </c>
      <c r="Z52" s="60">
        <f t="shared" si="31"/>
        <v>-0.0032622824042929503</v>
      </c>
      <c r="AA52" s="60">
        <f t="shared" si="31"/>
        <v>-0.001401225645359335</v>
      </c>
      <c r="AB52" s="60">
        <f t="shared" si="31"/>
        <v>-0.3345966954271921</v>
      </c>
    </row>
    <row r="53" spans="1:28" ht="12.75">
      <c r="A53" s="12" t="s">
        <v>61</v>
      </c>
      <c r="B53" s="1">
        <f>'DATOS MENSUALES'!E426</f>
        <v>0.108024</v>
      </c>
      <c r="C53" s="1">
        <f>'DATOS MENSUALES'!E427</f>
        <v>0.127792</v>
      </c>
      <c r="D53" s="1">
        <f>'DATOS MENSUALES'!E428</f>
        <v>0.36396</v>
      </c>
      <c r="E53" s="1">
        <f>'DATOS MENSUALES'!E429</f>
        <v>0.103558</v>
      </c>
      <c r="F53" s="1">
        <f>'DATOS MENSUALES'!E430</f>
        <v>0.249991</v>
      </c>
      <c r="G53" s="1">
        <f>'DATOS MENSUALES'!E431</f>
        <v>0.32691</v>
      </c>
      <c r="H53" s="1">
        <f>'DATOS MENSUALES'!E432</f>
        <v>0.262872</v>
      </c>
      <c r="I53" s="1">
        <f>'DATOS MENSUALES'!E433</f>
        <v>0.259335</v>
      </c>
      <c r="J53" s="1">
        <f>'DATOS MENSUALES'!E434</f>
        <v>0.099918</v>
      </c>
      <c r="K53" s="1">
        <f>'DATOS MENSUALES'!E435</f>
        <v>0.072963</v>
      </c>
      <c r="L53" s="1">
        <f>'DATOS MENSUALES'!E436</f>
        <v>0.015288</v>
      </c>
      <c r="M53" s="1">
        <f>'DATOS MENSUALES'!E437</f>
        <v>0.034362</v>
      </c>
      <c r="N53" s="1">
        <f t="shared" si="26"/>
        <v>2.0249729999999997</v>
      </c>
      <c r="O53" s="10"/>
      <c r="P53" s="60">
        <f t="shared" si="27"/>
        <v>1.9147118197184863E-07</v>
      </c>
      <c r="Q53" s="60">
        <f t="shared" si="28"/>
        <v>-9.350173273651366E-08</v>
      </c>
      <c r="R53" s="60">
        <f t="shared" si="29"/>
        <v>0.003990822269034226</v>
      </c>
      <c r="S53" s="60">
        <f t="shared" si="30"/>
        <v>-0.004376399858722124</v>
      </c>
      <c r="T53" s="60">
        <f t="shared" si="31"/>
        <v>-1.6544952235659702E-06</v>
      </c>
      <c r="U53" s="60">
        <f t="shared" si="31"/>
        <v>0.0001283812882189224</v>
      </c>
      <c r="V53" s="60">
        <f t="shared" si="31"/>
        <v>-3.559780977648543E-05</v>
      </c>
      <c r="W53" s="60">
        <f t="shared" si="31"/>
        <v>-4.174294357464762E-06</v>
      </c>
      <c r="X53" s="60">
        <f t="shared" si="31"/>
        <v>-0.0031945070362204876</v>
      </c>
      <c r="Y53" s="60">
        <f t="shared" si="31"/>
        <v>-0.0022516248959101788</v>
      </c>
      <c r="Z53" s="60">
        <f t="shared" si="31"/>
        <v>-0.0034046627296361316</v>
      </c>
      <c r="AA53" s="60">
        <f t="shared" si="31"/>
        <v>-0.0008697950527810638</v>
      </c>
      <c r="AB53" s="60">
        <f t="shared" si="31"/>
        <v>-0.15602075724826425</v>
      </c>
    </row>
    <row r="54" spans="1:28" ht="12.75">
      <c r="A54" s="12" t="s">
        <v>62</v>
      </c>
      <c r="B54" s="1">
        <f>'DATOS MENSUALES'!E438</f>
        <v>0.05131</v>
      </c>
      <c r="C54" s="1">
        <f>'DATOS MENSUALES'!E439</f>
        <v>0.17508</v>
      </c>
      <c r="D54" s="1">
        <f>'DATOS MENSUALES'!E440</f>
        <v>0.434196</v>
      </c>
      <c r="E54" s="1">
        <f>'DATOS MENSUALES'!E441</f>
        <v>0.363341</v>
      </c>
      <c r="F54" s="1">
        <f>'DATOS MENSUALES'!E442</f>
        <v>0.536552</v>
      </c>
      <c r="G54" s="1">
        <f>'DATOS MENSUALES'!E443</f>
        <v>0.402783</v>
      </c>
      <c r="H54" s="1">
        <f>'DATOS MENSUALES'!E444</f>
        <v>0.340367</v>
      </c>
      <c r="I54" s="1">
        <f>'DATOS MENSUALES'!E445</f>
        <v>0.139427</v>
      </c>
      <c r="J54" s="1">
        <f>'DATOS MENSUALES'!E446</f>
        <v>0.273528</v>
      </c>
      <c r="K54" s="1">
        <f>'DATOS MENSUALES'!E447</f>
        <v>0.102078</v>
      </c>
      <c r="L54" s="1">
        <f>'DATOS MENSUALES'!E448</f>
        <v>0.04587</v>
      </c>
      <c r="M54" s="1">
        <f>'DATOS MENSUALES'!E449</f>
        <v>0.041648</v>
      </c>
      <c r="N54" s="1">
        <f t="shared" si="26"/>
        <v>2.90618</v>
      </c>
      <c r="O54" s="10"/>
      <c r="P54" s="60">
        <f t="shared" si="27"/>
        <v>-0.00013226359230039962</v>
      </c>
      <c r="Q54" s="60">
        <f t="shared" si="28"/>
        <v>7.812397726142917E-05</v>
      </c>
      <c r="R54" s="60">
        <f t="shared" si="29"/>
        <v>0.011986129708965352</v>
      </c>
      <c r="S54" s="60">
        <f t="shared" si="30"/>
        <v>0.0008906170615981442</v>
      </c>
      <c r="T54" s="60">
        <f t="shared" si="31"/>
        <v>0.02073649883366674</v>
      </c>
      <c r="U54" s="60">
        <f t="shared" si="31"/>
        <v>0.002015647721607328</v>
      </c>
      <c r="V54" s="60">
        <f t="shared" si="31"/>
        <v>8.871147277996138E-05</v>
      </c>
      <c r="W54" s="60">
        <f t="shared" si="31"/>
        <v>-0.00251597224185718</v>
      </c>
      <c r="X54" s="60">
        <f t="shared" si="31"/>
        <v>1.8260230904753988E-05</v>
      </c>
      <c r="Y54" s="60">
        <f t="shared" si="31"/>
        <v>-0.001059760610897449</v>
      </c>
      <c r="Z54" s="60">
        <f t="shared" si="31"/>
        <v>-0.0017217938447143726</v>
      </c>
      <c r="AA54" s="60">
        <f t="shared" si="31"/>
        <v>-0.0006854414422333624</v>
      </c>
      <c r="AB54" s="60">
        <f t="shared" si="31"/>
        <v>0.04030487181725079</v>
      </c>
    </row>
    <row r="55" spans="1:28" ht="12.75">
      <c r="A55" s="12" t="s">
        <v>63</v>
      </c>
      <c r="B55" s="1">
        <f>'DATOS MENSUALES'!E450</f>
        <v>0.04773</v>
      </c>
      <c r="C55" s="1">
        <f>'DATOS MENSUALES'!E451</f>
        <v>0.089216</v>
      </c>
      <c r="D55" s="1">
        <f>'DATOS MENSUALES'!E452</f>
        <v>0.4057</v>
      </c>
      <c r="E55" s="1">
        <f>'DATOS MENSUALES'!E453</f>
        <v>0.226008</v>
      </c>
      <c r="F55" s="1">
        <f>'DATOS MENSUALES'!E454</f>
        <v>0.713151</v>
      </c>
      <c r="G55" s="1">
        <f>'DATOS MENSUALES'!E455</f>
        <v>0.639426</v>
      </c>
      <c r="H55" s="1">
        <f>'DATOS MENSUALES'!E456</f>
        <v>0.197604</v>
      </c>
      <c r="I55" s="1">
        <f>'DATOS MENSUALES'!E457</f>
        <v>0.287356</v>
      </c>
      <c r="J55" s="1">
        <f>'DATOS MENSUALES'!E458</f>
        <v>0.10773</v>
      </c>
      <c r="K55" s="1">
        <f>'DATOS MENSUALES'!E459</f>
        <v>0.041422</v>
      </c>
      <c r="L55" s="1">
        <f>'DATOS MENSUALES'!E460</f>
        <v>0.00882</v>
      </c>
      <c r="M55" s="1">
        <f>'DATOS MENSUALES'!E461</f>
        <v>0.00897</v>
      </c>
      <c r="N55" s="1">
        <f t="shared" si="26"/>
        <v>2.773133</v>
      </c>
      <c r="O55" s="10"/>
      <c r="P55" s="60">
        <f t="shared" si="27"/>
        <v>-0.0001621487978928404</v>
      </c>
      <c r="Q55" s="60">
        <f t="shared" si="28"/>
        <v>-8.014542961327917E-05</v>
      </c>
      <c r="R55" s="60">
        <f t="shared" si="29"/>
        <v>0.008043109932372883</v>
      </c>
      <c r="S55" s="60">
        <f t="shared" si="30"/>
        <v>-6.953177584970807E-05</v>
      </c>
      <c r="T55" s="60">
        <f t="shared" si="31"/>
        <v>0.09193696718998623</v>
      </c>
      <c r="U55" s="60">
        <f t="shared" si="31"/>
        <v>0.047817456260750936</v>
      </c>
      <c r="V55" s="60">
        <f t="shared" si="31"/>
        <v>-0.0009459206997640264</v>
      </c>
      <c r="W55" s="60">
        <f t="shared" si="31"/>
        <v>1.693540721829173E-06</v>
      </c>
      <c r="X55" s="60">
        <f t="shared" si="31"/>
        <v>-0.0027126558725832596</v>
      </c>
      <c r="Y55" s="60">
        <f t="shared" si="31"/>
        <v>-0.004299704338006044</v>
      </c>
      <c r="Z55" s="60">
        <f t="shared" si="31"/>
        <v>-0.0038629584526849105</v>
      </c>
      <c r="AA55" s="60">
        <f t="shared" si="31"/>
        <v>-0.0017649163213589011</v>
      </c>
      <c r="AB55" s="60">
        <f t="shared" si="31"/>
        <v>0.00923652804629339</v>
      </c>
    </row>
    <row r="56" spans="1:28" ht="12.75">
      <c r="A56" s="12" t="s">
        <v>64</v>
      </c>
      <c r="B56" s="1">
        <f>'DATOS MENSUALES'!E462</f>
        <v>0.0086</v>
      </c>
      <c r="C56" s="1">
        <f>'DATOS MENSUALES'!E463</f>
        <v>0.019875</v>
      </c>
      <c r="D56" s="1">
        <f>'DATOS MENSUALES'!E464</f>
        <v>0.537018</v>
      </c>
      <c r="E56" s="1">
        <f>'DATOS MENSUALES'!E465</f>
        <v>0.611136</v>
      </c>
      <c r="F56" s="1">
        <f>'DATOS MENSUALES'!E466</f>
        <v>0.450873</v>
      </c>
      <c r="G56" s="1">
        <f>'DATOS MENSUALES'!E467</f>
        <v>0.447811</v>
      </c>
      <c r="H56" s="1">
        <f>'DATOS MENSUALES'!E468</f>
        <v>0.57421</v>
      </c>
      <c r="I56" s="1">
        <f>'DATOS MENSUALES'!E469</f>
        <v>0.221598</v>
      </c>
      <c r="J56" s="1">
        <f>'DATOS MENSUALES'!E470</f>
        <v>0.349856</v>
      </c>
      <c r="K56" s="1">
        <f>'DATOS MENSUALES'!E471</f>
        <v>0.153728</v>
      </c>
      <c r="L56" s="1">
        <f>'DATOS MENSUALES'!E472</f>
        <v>0.090628</v>
      </c>
      <c r="M56" s="1">
        <f>'DATOS MENSUALES'!E473</f>
        <v>0.081515</v>
      </c>
      <c r="N56" s="1">
        <f t="shared" si="26"/>
        <v>3.5468480000000007</v>
      </c>
      <c r="O56" s="10"/>
      <c r="P56" s="60">
        <f t="shared" si="27"/>
        <v>-0.0008216118146450749</v>
      </c>
      <c r="Q56" s="60">
        <f t="shared" si="28"/>
        <v>-0.0014221501056514924</v>
      </c>
      <c r="R56" s="60">
        <f t="shared" si="29"/>
        <v>0.03648753481075649</v>
      </c>
      <c r="S56" s="60">
        <f t="shared" si="30"/>
        <v>0.040710155172677065</v>
      </c>
      <c r="T56" s="60">
        <f t="shared" si="31"/>
        <v>0.006757124064748851</v>
      </c>
      <c r="U56" s="60">
        <f t="shared" si="31"/>
        <v>0.005030786092441922</v>
      </c>
      <c r="V56" s="60">
        <f t="shared" si="31"/>
        <v>0.021587628844831213</v>
      </c>
      <c r="W56" s="60">
        <f t="shared" si="31"/>
        <v>-0.0001560537063187981</v>
      </c>
      <c r="X56" s="60">
        <f t="shared" si="31"/>
        <v>0.0010819764720418118</v>
      </c>
      <c r="Y56" s="60">
        <f t="shared" si="31"/>
        <v>-0.00012729089993593785</v>
      </c>
      <c r="Z56" s="60">
        <f t="shared" si="31"/>
        <v>-0.0004235337317022523</v>
      </c>
      <c r="AA56" s="60">
        <f t="shared" si="31"/>
        <v>-0.00011270329623184715</v>
      </c>
      <c r="AB56" s="60">
        <f t="shared" si="31"/>
        <v>0.9513989193066095</v>
      </c>
    </row>
    <row r="57" spans="1:28" ht="12.75">
      <c r="A57" s="12" t="s">
        <v>65</v>
      </c>
      <c r="B57" s="1">
        <f>'DATOS MENSUALES'!E474</f>
        <v>0.05476</v>
      </c>
      <c r="C57" s="1">
        <f>'DATOS MENSUALES'!E475</f>
        <v>0.17433</v>
      </c>
      <c r="D57" s="1">
        <f>'DATOS MENSUALES'!E476</f>
        <v>0.305694</v>
      </c>
      <c r="E57" s="1">
        <f>'DATOS MENSUALES'!E477</f>
        <v>0.364905</v>
      </c>
      <c r="F57" s="1">
        <f>'DATOS MENSUALES'!E478</f>
        <v>0.32896</v>
      </c>
      <c r="G57" s="1">
        <f>'DATOS MENSUALES'!E479</f>
        <v>0.222547</v>
      </c>
      <c r="H57" s="1">
        <f>'DATOS MENSUALES'!E480</f>
        <v>0.470062</v>
      </c>
      <c r="I57" s="1">
        <f>'DATOS MENSUALES'!E481</f>
        <v>0.295218</v>
      </c>
      <c r="J57" s="1">
        <f>'DATOS MENSUALES'!E482</f>
        <v>0.201348</v>
      </c>
      <c r="K57" s="1">
        <f>'DATOS MENSUALES'!E483</f>
        <v>0.09108</v>
      </c>
      <c r="L57" s="1">
        <f>'DATOS MENSUALES'!E484</f>
        <v>0.056851</v>
      </c>
      <c r="M57" s="1">
        <f>'DATOS MENSUALES'!E485</f>
        <v>0.048508</v>
      </c>
      <c r="N57" s="1">
        <f t="shared" si="26"/>
        <v>2.614263</v>
      </c>
      <c r="O57" s="10"/>
      <c r="P57" s="60">
        <f t="shared" si="27"/>
        <v>-0.00010717392614944916</v>
      </c>
      <c r="Q57" s="60">
        <f t="shared" si="28"/>
        <v>7.408383062366883E-05</v>
      </c>
      <c r="R57" s="60">
        <f t="shared" si="29"/>
        <v>0.0010106155249682517</v>
      </c>
      <c r="S57" s="60">
        <f t="shared" si="30"/>
        <v>0.0009347598053553992</v>
      </c>
      <c r="T57" s="60">
        <f t="shared" si="31"/>
        <v>0.0003026742470741823</v>
      </c>
      <c r="U57" s="60">
        <f t="shared" si="31"/>
        <v>-0.0001567317639513169</v>
      </c>
      <c r="V57" s="60">
        <f t="shared" si="31"/>
        <v>0.0052947863853791055</v>
      </c>
      <c r="W57" s="60">
        <f t="shared" si="31"/>
        <v>7.74088533292299E-06</v>
      </c>
      <c r="X57" s="60">
        <f t="shared" si="31"/>
        <v>-9.636731406052175E-05</v>
      </c>
      <c r="Y57" s="60">
        <f t="shared" si="31"/>
        <v>-0.0014410439671792734</v>
      </c>
      <c r="Z57" s="60">
        <f t="shared" si="31"/>
        <v>-0.0012905846593137607</v>
      </c>
      <c r="AA57" s="60">
        <f t="shared" si="31"/>
        <v>-0.0005375766301624839</v>
      </c>
      <c r="AB57" s="60">
        <f t="shared" si="31"/>
        <v>0.00013222123590977492</v>
      </c>
    </row>
    <row r="58" spans="1:28" ht="12.75">
      <c r="A58" s="12" t="s">
        <v>66</v>
      </c>
      <c r="B58" s="1">
        <f>'DATOS MENSUALES'!E486</f>
        <v>0.037464</v>
      </c>
      <c r="C58" s="1">
        <f>'DATOS MENSUALES'!E487</f>
        <v>0.05429</v>
      </c>
      <c r="D58" s="1">
        <f>'DATOS MENSUALES'!E488</f>
        <v>0.12808</v>
      </c>
      <c r="E58" s="1">
        <f>'DATOS MENSUALES'!E489</f>
        <v>0.207306</v>
      </c>
      <c r="F58" s="1">
        <f>'DATOS MENSUALES'!E490</f>
        <v>0.1878</v>
      </c>
      <c r="G58" s="1">
        <f>'DATOS MENSUALES'!E491</f>
        <v>0.14924</v>
      </c>
      <c r="H58" s="1">
        <f>'DATOS MENSUALES'!E492</f>
        <v>0.328713</v>
      </c>
      <c r="I58" s="1">
        <f>'DATOS MENSUALES'!E493</f>
        <v>0.147735</v>
      </c>
      <c r="J58" s="1">
        <f>'DATOS MENSUALES'!E494</f>
        <v>0.19803</v>
      </c>
      <c r="K58" s="1">
        <f>'DATOS MENSUALES'!E495</f>
        <v>0.125903</v>
      </c>
      <c r="L58" s="1">
        <f>'DATOS MENSUALES'!E496</f>
        <v>0.118728</v>
      </c>
      <c r="M58" s="1">
        <f>'DATOS MENSUALES'!E497</f>
        <v>0.061146</v>
      </c>
      <c r="N58" s="1">
        <f t="shared" si="26"/>
        <v>1.7444349999999997</v>
      </c>
      <c r="O58" s="10"/>
      <c r="P58" s="60">
        <f t="shared" si="27"/>
        <v>-0.0002720512234860192</v>
      </c>
      <c r="Q58" s="60">
        <f t="shared" si="28"/>
        <v>-0.00047529684972584074</v>
      </c>
      <c r="R58" s="60">
        <f t="shared" si="29"/>
        <v>-0.0004611982153490576</v>
      </c>
      <c r="S58" s="60">
        <f t="shared" si="30"/>
        <v>-0.0002140914309279833</v>
      </c>
      <c r="T58" s="60">
        <f t="shared" si="31"/>
        <v>-0.0004055260017206079</v>
      </c>
      <c r="U58" s="60">
        <f t="shared" si="31"/>
        <v>-0.0020592003516950322</v>
      </c>
      <c r="V58" s="60">
        <f t="shared" si="31"/>
        <v>3.575810766226865E-05</v>
      </c>
      <c r="W58" s="60">
        <f t="shared" si="31"/>
        <v>-0.002082504680329554</v>
      </c>
      <c r="X58" s="60">
        <f t="shared" si="31"/>
        <v>-0.00011884073246057599</v>
      </c>
      <c r="Y58" s="60">
        <f t="shared" si="31"/>
        <v>-0.0004769031901926702</v>
      </c>
      <c r="Z58" s="60">
        <f t="shared" si="31"/>
        <v>-0.00010381085097391056</v>
      </c>
      <c r="AA58" s="60">
        <f t="shared" si="31"/>
        <v>-0.00032385391313681256</v>
      </c>
      <c r="AB58" s="60">
        <f t="shared" si="31"/>
        <v>-0.5491181298451494</v>
      </c>
    </row>
    <row r="59" spans="1:28" ht="12.75">
      <c r="A59" s="12" t="s">
        <v>67</v>
      </c>
      <c r="B59" s="1">
        <f>'DATOS MENSUALES'!E498</f>
        <v>0.096585</v>
      </c>
      <c r="C59" s="1">
        <f>'DATOS MENSUALES'!E499</f>
        <v>0.17664</v>
      </c>
      <c r="D59" s="1">
        <f>'DATOS MENSUALES'!E500</f>
        <v>0.082635</v>
      </c>
      <c r="E59" s="1">
        <f>'DATOS MENSUALES'!E501</f>
        <v>0.76006</v>
      </c>
      <c r="F59" s="1">
        <f>'DATOS MENSUALES'!E502</f>
        <v>0.374556</v>
      </c>
      <c r="G59" s="1">
        <f>'DATOS MENSUALES'!E503</f>
        <v>0.61668</v>
      </c>
      <c r="H59" s="1">
        <f>'DATOS MENSUALES'!E504</f>
        <v>0.386104</v>
      </c>
      <c r="I59" s="1">
        <f>'DATOS MENSUALES'!E505</f>
        <v>0.1944</v>
      </c>
      <c r="J59" s="1">
        <f>'DATOS MENSUALES'!E506</f>
        <v>0.239076</v>
      </c>
      <c r="K59" s="1">
        <f>'DATOS MENSUALES'!E507</f>
        <v>0.23786</v>
      </c>
      <c r="L59" s="1">
        <f>'DATOS MENSUALES'!E508</f>
        <v>0.1701</v>
      </c>
      <c r="M59" s="1">
        <f>'DATOS MENSUALES'!E509</f>
        <v>0.03492</v>
      </c>
      <c r="N59" s="1">
        <f t="shared" si="26"/>
        <v>3.369616</v>
      </c>
      <c r="O59" s="10"/>
      <c r="P59" s="60">
        <f t="shared" si="27"/>
        <v>-1.8279620127929917E-07</v>
      </c>
      <c r="Q59" s="60">
        <f t="shared" si="28"/>
        <v>8.699255436637051E-05</v>
      </c>
      <c r="R59" s="60">
        <f t="shared" si="29"/>
        <v>-0.0018475728858845498</v>
      </c>
      <c r="S59" s="60">
        <f t="shared" si="30"/>
        <v>0.11977302961171071</v>
      </c>
      <c r="T59" s="60">
        <f t="shared" si="31"/>
        <v>0.0014328693753608813</v>
      </c>
      <c r="U59" s="60">
        <f t="shared" si="31"/>
        <v>0.039379245767223126</v>
      </c>
      <c r="V59" s="60">
        <f t="shared" si="31"/>
        <v>0.0007371990292196832</v>
      </c>
      <c r="W59" s="60">
        <f t="shared" si="31"/>
        <v>-0.0005321558728454311</v>
      </c>
      <c r="X59" s="60">
        <f t="shared" si="31"/>
        <v>-5.351685754726636E-07</v>
      </c>
      <c r="Y59" s="60">
        <f t="shared" si="31"/>
        <v>3.8711868889536624E-05</v>
      </c>
      <c r="Z59" s="60">
        <f t="shared" si="31"/>
        <v>8.3673260050495E-08</v>
      </c>
      <c r="AA59" s="60">
        <f t="shared" si="31"/>
        <v>-0.0008546306412981318</v>
      </c>
      <c r="AB59" s="60">
        <f t="shared" si="31"/>
        <v>0.5241873393818457</v>
      </c>
    </row>
    <row r="60" spans="1:28" ht="12.75">
      <c r="A60" s="12" t="s">
        <v>68</v>
      </c>
      <c r="B60" s="1">
        <f>'DATOS MENSUALES'!E510</f>
        <v>0.115506</v>
      </c>
      <c r="C60" s="1">
        <f>'DATOS MENSUALES'!E511</f>
        <v>0.174003</v>
      </c>
      <c r="D60" s="1">
        <f>'DATOS MENSUALES'!E512</f>
        <v>0.365788</v>
      </c>
      <c r="E60" s="1">
        <f>'DATOS MENSUALES'!E513</f>
        <v>0.606718</v>
      </c>
      <c r="F60" s="1">
        <f>'DATOS MENSUALES'!E514</f>
        <v>0.51015</v>
      </c>
      <c r="G60" s="1">
        <f>'DATOS MENSUALES'!E515</f>
        <v>0.415512</v>
      </c>
      <c r="H60" s="1">
        <f>'DATOS MENSUALES'!E516</f>
        <v>0.27112</v>
      </c>
      <c r="I60" s="1">
        <f>'DATOS MENSUALES'!E517</f>
        <v>0.654759</v>
      </c>
      <c r="J60" s="1">
        <f>'DATOS MENSUALES'!E518</f>
        <v>0.439898</v>
      </c>
      <c r="K60" s="1">
        <f>'DATOS MENSUALES'!E519</f>
        <v>0.265146</v>
      </c>
      <c r="L60" s="1">
        <f>'DATOS MENSUALES'!E520</f>
        <v>0.15194</v>
      </c>
      <c r="M60" s="1">
        <f>'DATOS MENSUALES'!E521</f>
        <v>0.040866</v>
      </c>
      <c r="N60" s="1">
        <f t="shared" si="26"/>
        <v>4.011406</v>
      </c>
      <c r="O60" s="10"/>
      <c r="P60" s="60">
        <f t="shared" si="27"/>
        <v>2.3239375086613608E-06</v>
      </c>
      <c r="Q60" s="60">
        <f t="shared" si="28"/>
        <v>7.236684938289913E-05</v>
      </c>
      <c r="R60" s="60">
        <f t="shared" si="29"/>
        <v>0.004130395173880457</v>
      </c>
      <c r="S60" s="60">
        <f t="shared" si="30"/>
        <v>0.039161721299645305</v>
      </c>
      <c r="T60" s="60">
        <f t="shared" si="31"/>
        <v>0.01531426194919562</v>
      </c>
      <c r="U60" s="60">
        <f t="shared" si="31"/>
        <v>0.0026884505210340364</v>
      </c>
      <c r="V60" s="60">
        <f t="shared" si="31"/>
        <v>-1.4973973040260495E-05</v>
      </c>
      <c r="W60" s="60">
        <f t="shared" si="31"/>
        <v>0.05457911497947727</v>
      </c>
      <c r="X60" s="60">
        <f t="shared" si="31"/>
        <v>0.007155931003325045</v>
      </c>
      <c r="Y60" s="60">
        <f t="shared" si="31"/>
        <v>0.00022826037577553668</v>
      </c>
      <c r="Z60" s="60">
        <f t="shared" si="31"/>
        <v>-2.620176659702847E-06</v>
      </c>
      <c r="AA60" s="60">
        <f t="shared" si="31"/>
        <v>-0.0007038415791343</v>
      </c>
      <c r="AB60" s="60">
        <f t="shared" si="31"/>
        <v>3.036580097649895</v>
      </c>
    </row>
    <row r="61" spans="1:28" ht="12.75">
      <c r="A61" s="12" t="s">
        <v>69</v>
      </c>
      <c r="B61" s="1">
        <f>'DATOS MENSUALES'!E522</f>
        <v>0.077484</v>
      </c>
      <c r="C61" s="1">
        <f>'DATOS MENSUALES'!E523</f>
        <v>0.10728</v>
      </c>
      <c r="D61" s="1">
        <f>'DATOS MENSUALES'!E524</f>
        <v>0.231336</v>
      </c>
      <c r="E61" s="1">
        <f>'DATOS MENSUALES'!E525</f>
        <v>0.241072</v>
      </c>
      <c r="F61" s="1">
        <f>'DATOS MENSUALES'!E526</f>
        <v>0.336897</v>
      </c>
      <c r="G61" s="1">
        <f>'DATOS MENSUALES'!E527</f>
        <v>0.246</v>
      </c>
      <c r="H61" s="1">
        <f>'DATOS MENSUALES'!E528</f>
        <v>0.38394</v>
      </c>
      <c r="I61" s="1">
        <f>'DATOS MENSUALES'!E529</f>
        <v>0.098256</v>
      </c>
      <c r="J61" s="1">
        <f>'DATOS MENSUALES'!E530</f>
        <v>0.12672</v>
      </c>
      <c r="K61" s="1">
        <f>'DATOS MENSUALES'!E531</f>
        <v>0.105223</v>
      </c>
      <c r="L61" s="1">
        <f>'DATOS MENSUALES'!E532</f>
        <v>0.06344</v>
      </c>
      <c r="M61" s="1">
        <f>'DATOS MENSUALES'!E533</f>
        <v>0.052515</v>
      </c>
      <c r="N61" s="1">
        <f t="shared" si="26"/>
        <v>2.070163</v>
      </c>
      <c r="O61" s="10"/>
      <c r="P61" s="60">
        <f t="shared" si="27"/>
        <v>-1.5209310013015958E-05</v>
      </c>
      <c r="Q61" s="60">
        <f t="shared" si="28"/>
        <v>-1.5720420859377403E-05</v>
      </c>
      <c r="R61" s="60">
        <f t="shared" si="29"/>
        <v>1.7565063360129604E-05</v>
      </c>
      <c r="S61" s="60">
        <f t="shared" si="30"/>
        <v>-1.769135581742396E-05</v>
      </c>
      <c r="T61" s="60">
        <f t="shared" si="31"/>
        <v>0.00042320312423189857</v>
      </c>
      <c r="U61" s="60">
        <f t="shared" si="31"/>
        <v>-2.8269956462570047E-05</v>
      </c>
      <c r="V61" s="60">
        <f t="shared" si="31"/>
        <v>0.0006854792530439663</v>
      </c>
      <c r="W61" s="60">
        <f t="shared" si="31"/>
        <v>-0.005562196409146627</v>
      </c>
      <c r="X61" s="60">
        <f t="shared" si="31"/>
        <v>-0.001748596714013241</v>
      </c>
      <c r="Y61" s="60">
        <f t="shared" si="31"/>
        <v>-0.0009646823165860184</v>
      </c>
      <c r="Z61" s="60">
        <f t="shared" si="31"/>
        <v>-0.0010701649161910783</v>
      </c>
      <c r="AA61" s="60">
        <f t="shared" si="31"/>
        <v>-0.0004619532036434037</v>
      </c>
      <c r="AB61" s="60">
        <f t="shared" si="31"/>
        <v>-0.1199363098133938</v>
      </c>
    </row>
    <row r="62" spans="1:28" ht="12.75">
      <c r="A62" s="12" t="s">
        <v>70</v>
      </c>
      <c r="B62" s="1">
        <f>'DATOS MENSUALES'!E534</f>
        <v>0.035896</v>
      </c>
      <c r="C62" s="1">
        <f>'DATOS MENSUALES'!E535</f>
        <v>0.130724</v>
      </c>
      <c r="D62" s="1">
        <f>'DATOS MENSUALES'!E536</f>
        <v>0.359722</v>
      </c>
      <c r="E62" s="1">
        <f>'DATOS MENSUALES'!E537</f>
        <v>0.38489</v>
      </c>
      <c r="F62" s="1">
        <f>'DATOS MENSUALES'!E538</f>
        <v>0.458505</v>
      </c>
      <c r="G62" s="1">
        <f>'DATOS MENSUALES'!E539</f>
        <v>0.198485</v>
      </c>
      <c r="H62" s="1">
        <f>'DATOS MENSUALES'!E540</f>
        <v>0.27672</v>
      </c>
      <c r="I62" s="1">
        <f>'DATOS MENSUALES'!E541</f>
        <v>0.14445</v>
      </c>
      <c r="J62" s="1">
        <f>'DATOS MENSUALES'!E542</f>
        <v>0.310769</v>
      </c>
      <c r="K62" s="1">
        <f>'DATOS MENSUALES'!E543</f>
        <v>0.16629</v>
      </c>
      <c r="L62" s="1">
        <f>'DATOS MENSUALES'!E544</f>
        <v>0.14658</v>
      </c>
      <c r="M62" s="1">
        <f>'DATOS MENSUALES'!E545</f>
        <v>0.14602</v>
      </c>
      <c r="N62" s="1">
        <f t="shared" si="26"/>
        <v>2.7590510000000004</v>
      </c>
      <c r="O62" s="10"/>
      <c r="P62" s="60">
        <f t="shared" si="27"/>
        <v>-0.0002922830382552773</v>
      </c>
      <c r="Q62" s="60">
        <f t="shared" si="28"/>
        <v>-4.148352383277137E-09</v>
      </c>
      <c r="R62" s="60">
        <f t="shared" si="29"/>
        <v>0.003679410340904661</v>
      </c>
      <c r="S62" s="60">
        <f t="shared" si="30"/>
        <v>0.0016330787847687533</v>
      </c>
      <c r="T62" s="60">
        <f t="shared" si="31"/>
        <v>0.007608945256990298</v>
      </c>
      <c r="U62" s="60">
        <f t="shared" si="31"/>
        <v>-0.00047415360953609195</v>
      </c>
      <c r="V62" s="60">
        <f t="shared" si="31"/>
        <v>-6.910950518856617E-06</v>
      </c>
      <c r="W62" s="60">
        <f t="shared" si="31"/>
        <v>-0.002247385912636064</v>
      </c>
      <c r="X62" s="60">
        <f t="shared" si="31"/>
        <v>0.00025694536406602127</v>
      </c>
      <c r="Y62" s="60">
        <f t="shared" si="31"/>
        <v>-5.3760231689029324E-05</v>
      </c>
      <c r="Z62" s="60">
        <f t="shared" si="31"/>
        <v>-7.0185194103895264E-06</v>
      </c>
      <c r="AA62" s="60">
        <f t="shared" si="31"/>
        <v>4.2526852267978495E-06</v>
      </c>
      <c r="AB62" s="60">
        <f t="shared" si="31"/>
        <v>0.007498791010060386</v>
      </c>
    </row>
    <row r="63" spans="1:28" ht="12.75">
      <c r="A63" s="12" t="s">
        <v>71</v>
      </c>
      <c r="B63" s="1">
        <f>'DATOS MENSUALES'!E546</f>
        <v>0.170831</v>
      </c>
      <c r="C63" s="1">
        <f>'DATOS MENSUALES'!E547</f>
        <v>0.03813</v>
      </c>
      <c r="D63" s="1">
        <f>'DATOS MENSUALES'!E548</f>
        <v>0.036177</v>
      </c>
      <c r="E63" s="1">
        <f>'DATOS MENSUALES'!E549</f>
        <v>0.10706</v>
      </c>
      <c r="F63" s="1">
        <f>'DATOS MENSUALES'!E550</f>
        <v>0.25696</v>
      </c>
      <c r="G63" s="1">
        <f>'DATOS MENSUALES'!E551</f>
        <v>0.26847</v>
      </c>
      <c r="H63" s="1">
        <f>'DATOS MENSUALES'!E552</f>
        <v>0.165663</v>
      </c>
      <c r="I63" s="1">
        <f>'DATOS MENSUALES'!E553</f>
        <v>0.158814</v>
      </c>
      <c r="J63" s="1">
        <f>'DATOS MENSUALES'!E554</f>
        <v>0.060393</v>
      </c>
      <c r="K63" s="1">
        <f>'DATOS MENSUALES'!E555</f>
        <v>0.040278</v>
      </c>
      <c r="L63" s="1">
        <f>'DATOS MENSUALES'!E556</f>
        <v>0.046009</v>
      </c>
      <c r="M63" s="1">
        <f>'DATOS MENSUALES'!E557</f>
        <v>0.023865</v>
      </c>
      <c r="N63" s="1">
        <f t="shared" si="26"/>
        <v>1.37265</v>
      </c>
      <c r="O63" s="10"/>
      <c r="P63" s="60">
        <f t="shared" si="27"/>
        <v>0.00032241533602317277</v>
      </c>
      <c r="Q63" s="60">
        <f t="shared" si="28"/>
        <v>-0.000835917862233608</v>
      </c>
      <c r="R63" s="60">
        <f t="shared" si="29"/>
        <v>-0.004840908472213122</v>
      </c>
      <c r="S63" s="60">
        <f t="shared" si="30"/>
        <v>-0.004101282851393263</v>
      </c>
      <c r="T63" s="60">
        <f t="shared" si="31"/>
        <v>-1.1467641717132323E-07</v>
      </c>
      <c r="U63" s="60">
        <f t="shared" si="31"/>
        <v>-5.106891203475871E-07</v>
      </c>
      <c r="V63" s="60">
        <f t="shared" si="31"/>
        <v>-0.0022023201066843044</v>
      </c>
      <c r="W63" s="60">
        <f t="shared" si="31"/>
        <v>-0.0015861521365704149</v>
      </c>
      <c r="X63" s="60">
        <f t="shared" si="31"/>
        <v>-0.006518442296737436</v>
      </c>
      <c r="Y63" s="60">
        <f t="shared" si="31"/>
        <v>-0.004391092820166514</v>
      </c>
      <c r="Z63" s="60">
        <f t="shared" si="31"/>
        <v>-0.0017158103754648345</v>
      </c>
      <c r="AA63" s="60">
        <f t="shared" si="31"/>
        <v>-0.001189450286053806</v>
      </c>
      <c r="AB63" s="60">
        <f t="shared" si="31"/>
        <v>-1.6879990376820315</v>
      </c>
    </row>
    <row r="64" spans="1:28" ht="12.75">
      <c r="A64" s="12" t="s">
        <v>72</v>
      </c>
      <c r="B64" s="1">
        <f>'DATOS MENSUALES'!E558</f>
        <v>0.043043</v>
      </c>
      <c r="C64" s="1">
        <f>'DATOS MENSUALES'!E559</f>
        <v>0.049385</v>
      </c>
      <c r="D64" s="1">
        <f>'DATOS MENSUALES'!E560</f>
        <v>0.05628</v>
      </c>
      <c r="E64" s="1">
        <f>'DATOS MENSUALES'!E561</f>
        <v>0.114741</v>
      </c>
      <c r="F64" s="1">
        <f>'DATOS MENSUALES'!E562</f>
        <v>0.151734</v>
      </c>
      <c r="G64" s="1">
        <f>'DATOS MENSUALES'!E563</f>
        <v>0.135966</v>
      </c>
      <c r="H64" s="1">
        <f>'DATOS MENSUALES'!E564</f>
        <v>0.161994</v>
      </c>
      <c r="I64" s="1">
        <f>'DATOS MENSUALES'!E565</f>
        <v>0.153698</v>
      </c>
      <c r="J64" s="1">
        <f>'DATOS MENSUALES'!E566</f>
        <v>0.089012</v>
      </c>
      <c r="K64" s="1">
        <f>'DATOS MENSUALES'!E567</f>
        <v>0.042978</v>
      </c>
      <c r="L64" s="1">
        <f>'DATOS MENSUALES'!E568</f>
        <v>0.010902</v>
      </c>
      <c r="M64" s="1">
        <f>'DATOS MENSUALES'!E569</f>
        <v>0.016038</v>
      </c>
      <c r="N64" s="1">
        <f t="shared" si="26"/>
        <v>1.025771</v>
      </c>
      <c r="O64" s="10"/>
      <c r="P64" s="60">
        <f t="shared" si="27"/>
        <v>-0.00020765666385407102</v>
      </c>
      <c r="Q64" s="60">
        <f t="shared" si="28"/>
        <v>-0.0005706673297311503</v>
      </c>
      <c r="R64" s="60">
        <f t="shared" si="29"/>
        <v>-0.0033120397056163216</v>
      </c>
      <c r="S64" s="60">
        <f t="shared" si="30"/>
        <v>-0.0035387528737000845</v>
      </c>
      <c r="T64" s="60">
        <f t="shared" si="31"/>
        <v>-0.0013340653001281105</v>
      </c>
      <c r="U64" s="60">
        <f t="shared" si="31"/>
        <v>-0.0027733373362586844</v>
      </c>
      <c r="V64" s="60">
        <f t="shared" si="31"/>
        <v>-0.0023939422187075517</v>
      </c>
      <c r="W64" s="60">
        <f t="shared" si="31"/>
        <v>-0.0018041877546079396</v>
      </c>
      <c r="X64" s="60">
        <f t="shared" si="31"/>
        <v>-0.003958025154418443</v>
      </c>
      <c r="Y64" s="60">
        <f t="shared" si="31"/>
        <v>-0.004177450956198456</v>
      </c>
      <c r="Z64" s="60">
        <f t="shared" si="31"/>
        <v>-0.003711216183636615</v>
      </c>
      <c r="AA64" s="60">
        <f t="shared" si="31"/>
        <v>-0.0014730037779795361</v>
      </c>
      <c r="AB64" s="60">
        <f t="shared" si="31"/>
        <v>-3.6348401474571324</v>
      </c>
    </row>
    <row r="65" spans="1:28" ht="12.75">
      <c r="A65" s="12" t="s">
        <v>73</v>
      </c>
      <c r="B65" s="1">
        <f>'DATOS MENSUALES'!E570</f>
        <v>0.065052</v>
      </c>
      <c r="C65" s="1">
        <f>'DATOS MENSUALES'!E571</f>
        <v>0.135594</v>
      </c>
      <c r="D65" s="1">
        <f>'DATOS MENSUALES'!E572</f>
        <v>0.414288</v>
      </c>
      <c r="E65" s="1">
        <f>'DATOS MENSUALES'!E573</f>
        <v>0.390954</v>
      </c>
      <c r="F65" s="1">
        <f>'DATOS MENSUALES'!E574</f>
        <v>0.52052</v>
      </c>
      <c r="G65" s="1">
        <f>'DATOS MENSUALES'!E575</f>
        <v>0.214512</v>
      </c>
      <c r="H65" s="1">
        <f>'DATOS MENSUALES'!E576</f>
        <v>0.191573</v>
      </c>
      <c r="I65" s="1">
        <f>'DATOS MENSUALES'!E577</f>
        <v>0.222664</v>
      </c>
      <c r="J65" s="1">
        <f>'DATOS MENSUALES'!E578</f>
        <v>0.191952</v>
      </c>
      <c r="K65" s="1">
        <f>'DATOS MENSUALES'!E579</f>
        <v>0.221088</v>
      </c>
      <c r="L65" s="1">
        <f>'DATOS MENSUALES'!E580</f>
        <v>0.16814</v>
      </c>
      <c r="M65" s="1">
        <f>'DATOS MENSUALES'!E581</f>
        <v>0.15932</v>
      </c>
      <c r="N65" s="1">
        <f t="shared" si="26"/>
        <v>2.8956570000000004</v>
      </c>
      <c r="O65" s="10"/>
      <c r="P65" s="60">
        <f t="shared" si="27"/>
        <v>-5.1513325890674973E-05</v>
      </c>
      <c r="Q65" s="60">
        <f t="shared" si="28"/>
        <v>3.474848835865021E-08</v>
      </c>
      <c r="R65" s="60">
        <f t="shared" si="29"/>
        <v>0.009122333885370081</v>
      </c>
      <c r="S65" s="60">
        <f t="shared" si="30"/>
        <v>0.0018985741381665523</v>
      </c>
      <c r="T65" s="60">
        <f t="shared" si="31"/>
        <v>0.017314001507259372</v>
      </c>
      <c r="U65" s="60">
        <f t="shared" si="31"/>
        <v>-0.0002377652974367138</v>
      </c>
      <c r="V65" s="60">
        <f t="shared" si="31"/>
        <v>-0.0011311982964047694</v>
      </c>
      <c r="W65" s="60">
        <f t="shared" si="31"/>
        <v>-0.0001469664293308985</v>
      </c>
      <c r="X65" s="60">
        <f t="shared" si="31"/>
        <v>-0.00016858901141198268</v>
      </c>
      <c r="Y65" s="60">
        <f t="shared" si="31"/>
        <v>4.962055918899244E-06</v>
      </c>
      <c r="Z65" s="60">
        <f t="shared" si="31"/>
        <v>1.4064420447162107E-08</v>
      </c>
      <c r="AA65" s="60">
        <f t="shared" si="31"/>
        <v>2.5676212202527722E-05</v>
      </c>
      <c r="AB65" s="60">
        <f t="shared" si="31"/>
        <v>0.03670653512452485</v>
      </c>
    </row>
    <row r="66" spans="1:28" ht="12.75">
      <c r="A66" s="12" t="s">
        <v>74</v>
      </c>
      <c r="B66" s="1">
        <f>'DATOS MENSUALES'!E582</f>
        <v>0.24219</v>
      </c>
      <c r="C66" s="1">
        <f>'DATOS MENSUALES'!E583</f>
        <v>0.354835</v>
      </c>
      <c r="D66" s="1">
        <f>'DATOS MENSUALES'!E584</f>
        <v>0.48217</v>
      </c>
      <c r="E66" s="1">
        <f>'DATOS MENSUALES'!E585</f>
        <v>0.514348</v>
      </c>
      <c r="F66" s="1">
        <f>'DATOS MENSUALES'!E586</f>
        <v>0.154866</v>
      </c>
      <c r="G66" s="1">
        <f>'DATOS MENSUALES'!E587</f>
        <v>0.347025</v>
      </c>
      <c r="H66" s="1">
        <f>'DATOS MENSUALES'!E588</f>
        <v>0.237162</v>
      </c>
      <c r="I66" s="1">
        <f>'DATOS MENSUALES'!E589</f>
        <v>0.224564</v>
      </c>
      <c r="J66" s="1">
        <f>'DATOS MENSUALES'!E590</f>
        <v>0.404325</v>
      </c>
      <c r="K66" s="1">
        <f>'DATOS MENSUALES'!E591</f>
        <v>0.247328</v>
      </c>
      <c r="L66" s="1">
        <f>'DATOS MENSUALES'!E592</f>
        <v>0.146608</v>
      </c>
      <c r="M66" s="1">
        <f>'DATOS MENSUALES'!E593</f>
        <v>0.15363</v>
      </c>
      <c r="N66" s="1">
        <f t="shared" si="26"/>
        <v>3.5090510000000004</v>
      </c>
      <c r="O66" s="10"/>
      <c r="P66" s="60">
        <f t="shared" si="27"/>
        <v>0.0027398682573274544</v>
      </c>
      <c r="Q66" s="60">
        <f t="shared" si="28"/>
        <v>0.011015766215820106</v>
      </c>
      <c r="R66" s="60">
        <f t="shared" si="29"/>
        <v>0.021214504749596203</v>
      </c>
      <c r="S66" s="60">
        <f t="shared" si="30"/>
        <v>0.015109385911545493</v>
      </c>
      <c r="T66" s="60">
        <f t="shared" si="31"/>
        <v>-0.0012234080820766116</v>
      </c>
      <c r="U66" s="60">
        <f t="shared" si="31"/>
        <v>0.000351325415252286</v>
      </c>
      <c r="V66" s="60">
        <f t="shared" si="31"/>
        <v>-0.00020129031240249094</v>
      </c>
      <c r="W66" s="60">
        <f t="shared" si="31"/>
        <v>-0.00013165707336012044</v>
      </c>
      <c r="X66" s="60">
        <f t="shared" si="31"/>
        <v>0.0038795219279594987</v>
      </c>
      <c r="Y66" s="60">
        <f t="shared" si="31"/>
        <v>8.116245578822085E-05</v>
      </c>
      <c r="Z66" s="60">
        <f t="shared" si="31"/>
        <v>-6.9877720615871925E-06</v>
      </c>
      <c r="AA66" s="60">
        <f t="shared" si="31"/>
        <v>1.3500772079915419E-05</v>
      </c>
      <c r="AB66" s="60">
        <f t="shared" si="31"/>
        <v>0.845873544687831</v>
      </c>
    </row>
    <row r="67" spans="1:28" ht="12.75">
      <c r="A67" s="12" t="s">
        <v>75</v>
      </c>
      <c r="B67" s="1">
        <f>'DATOS MENSUALES'!E594</f>
        <v>0.21552</v>
      </c>
      <c r="C67" s="1">
        <f>'DATOS MENSUALES'!E595</f>
        <v>0.07645</v>
      </c>
      <c r="D67" s="1">
        <f>'DATOS MENSUALES'!E596</f>
        <v>0.260288</v>
      </c>
      <c r="E67" s="1">
        <f>'DATOS MENSUALES'!E597</f>
        <v>0.31056</v>
      </c>
      <c r="F67" s="1">
        <f>'DATOS MENSUALES'!E598</f>
        <v>0.3565</v>
      </c>
      <c r="G67" s="1">
        <f>'DATOS MENSUALES'!E599</f>
        <v>0.28689</v>
      </c>
      <c r="H67" s="1">
        <f>'DATOS MENSUALES'!E600</f>
        <v>0.206382</v>
      </c>
      <c r="I67" s="1">
        <f>'DATOS MENSUALES'!E601</f>
        <v>0.201858</v>
      </c>
      <c r="J67" s="1">
        <f>'DATOS MENSUALES'!E602</f>
        <v>0.241171</v>
      </c>
      <c r="K67" s="1">
        <f>'DATOS MENSUALES'!E603</f>
        <v>0.20217</v>
      </c>
      <c r="L67" s="1">
        <f>'DATOS MENSUALES'!E604</f>
        <v>0.12649</v>
      </c>
      <c r="M67" s="1">
        <f>'DATOS MENSUALES'!E605</f>
        <v>0.140343</v>
      </c>
      <c r="N67" s="1">
        <f t="shared" si="26"/>
        <v>2.6246220000000005</v>
      </c>
      <c r="O67" s="10"/>
      <c r="P67" s="60">
        <f t="shared" si="27"/>
        <v>0.0014528680923457454</v>
      </c>
      <c r="Q67" s="60">
        <f t="shared" si="28"/>
        <v>-0.00017449683820646377</v>
      </c>
      <c r="R67" s="60">
        <f t="shared" si="29"/>
        <v>0.00016589092024838482</v>
      </c>
      <c r="S67" s="60">
        <f t="shared" si="30"/>
        <v>8.192317205911131E-05</v>
      </c>
      <c r="T67" s="60">
        <f t="shared" si="31"/>
        <v>0.0008487837510856788</v>
      </c>
      <c r="U67" s="60">
        <f t="shared" si="31"/>
        <v>1.1335933641874108E-06</v>
      </c>
      <c r="V67" s="60">
        <f t="shared" si="31"/>
        <v>-0.0007141777256974334</v>
      </c>
      <c r="W67" s="60">
        <f t="shared" si="31"/>
        <v>-0.0003983357650823522</v>
      </c>
      <c r="X67" s="60">
        <f t="shared" si="31"/>
        <v>-2.1859083566219568E-07</v>
      </c>
      <c r="Y67" s="60">
        <f t="shared" si="31"/>
        <v>-6.4515393791846526E-09</v>
      </c>
      <c r="Z67" s="60">
        <f t="shared" si="31"/>
        <v>-6.0403167311373744E-05</v>
      </c>
      <c r="AA67" s="60">
        <f t="shared" si="31"/>
        <v>1.1657372280555644E-06</v>
      </c>
      <c r="AB67" s="60">
        <f t="shared" si="31"/>
        <v>0.0002303899547884485</v>
      </c>
    </row>
    <row r="68" spans="1:28" ht="12.75">
      <c r="A68" s="12" t="s">
        <v>76</v>
      </c>
      <c r="B68" s="1">
        <f>'DATOS MENSUALES'!E606</f>
        <v>0.04482</v>
      </c>
      <c r="C68" s="1">
        <f>'DATOS MENSUALES'!E607</f>
        <v>0.128644</v>
      </c>
      <c r="D68" s="1">
        <f>'DATOS MENSUALES'!E608</f>
        <v>0.2657</v>
      </c>
      <c r="E68" s="1">
        <f>'DATOS MENSUALES'!E609</f>
        <v>0.1944</v>
      </c>
      <c r="F68" s="1">
        <f>'DATOS MENSUALES'!E610</f>
        <v>0.225808</v>
      </c>
      <c r="G68" s="1">
        <f>'DATOS MENSUALES'!E611</f>
        <v>0.283832</v>
      </c>
      <c r="H68" s="1">
        <f>'DATOS MENSUALES'!E612</f>
        <v>0.35883</v>
      </c>
      <c r="I68" s="1">
        <f>'DATOS MENSUALES'!E613</f>
        <v>0.513135</v>
      </c>
      <c r="J68" s="1">
        <f>'DATOS MENSUALES'!E614</f>
        <v>0.216376</v>
      </c>
      <c r="K68" s="1">
        <f>'DATOS MENSUALES'!E615</f>
        <v>0.109208</v>
      </c>
      <c r="L68" s="1">
        <f>'DATOS MENSUALES'!E616</f>
        <v>0.11228</v>
      </c>
      <c r="M68" s="1">
        <f>'DATOS MENSUALES'!E617</f>
        <v>0.059616</v>
      </c>
      <c r="N68" s="1">
        <f t="shared" si="26"/>
        <v>2.512649</v>
      </c>
      <c r="O68" s="10"/>
      <c r="P68" s="60">
        <f t="shared" si="27"/>
        <v>-0.00018951787021218754</v>
      </c>
      <c r="Q68" s="60">
        <f t="shared" si="28"/>
        <v>-5.0112313493140097E-08</v>
      </c>
      <c r="R68" s="60">
        <f t="shared" si="29"/>
        <v>0.0002198961392658842</v>
      </c>
      <c r="S68" s="60">
        <f t="shared" si="30"/>
        <v>-0.000384696739774808</v>
      </c>
      <c r="T68" s="60">
        <f t="shared" si="31"/>
        <v>-4.669636436206878E-05</v>
      </c>
      <c r="U68" s="60">
        <f t="shared" si="31"/>
        <v>4.0012547394257727E-07</v>
      </c>
      <c r="V68" s="60">
        <f t="shared" si="31"/>
        <v>0.00025078776840223554</v>
      </c>
      <c r="W68" s="60">
        <f t="shared" si="31"/>
        <v>0.013430135765531672</v>
      </c>
      <c r="X68" s="60">
        <f t="shared" si="31"/>
        <v>-2.9271915631784085E-05</v>
      </c>
      <c r="Y68" s="60">
        <f t="shared" si="31"/>
        <v>-0.000852607996326673</v>
      </c>
      <c r="Z68" s="60">
        <f t="shared" si="31"/>
        <v>-0.00015266858660244786</v>
      </c>
      <c r="AA68" s="60">
        <f t="shared" si="31"/>
        <v>-0.0003459858176520043</v>
      </c>
      <c r="AB68" s="60">
        <f t="shared" si="31"/>
        <v>-0.00013008598384968057</v>
      </c>
    </row>
    <row r="69" spans="1:28" ht="12.75">
      <c r="A69" s="12" t="s">
        <v>77</v>
      </c>
      <c r="B69" s="1">
        <f>'DATOS MENSUALES'!E618</f>
        <v>0.070299</v>
      </c>
      <c r="C69" s="1">
        <f>'DATOS MENSUALES'!E619</f>
        <v>0.060233</v>
      </c>
      <c r="D69" s="1">
        <f>'DATOS MENSUALES'!E620</f>
        <v>0.229201</v>
      </c>
      <c r="E69" s="1">
        <f>'DATOS MENSUALES'!E621</f>
        <v>0.164216</v>
      </c>
      <c r="F69" s="1">
        <f>'DATOS MENSUALES'!E622</f>
        <v>0.10764</v>
      </c>
      <c r="G69" s="1">
        <f>'DATOS MENSUALES'!E623</f>
        <v>0.040663</v>
      </c>
      <c r="H69" s="1">
        <f>'DATOS MENSUALES'!E624</f>
        <v>0.437343</v>
      </c>
      <c r="I69" s="1">
        <f>'DATOS MENSUALES'!E625</f>
        <v>0.398496</v>
      </c>
      <c r="J69" s="1">
        <f>'DATOS MENSUALES'!E626</f>
        <v>0.385857</v>
      </c>
      <c r="K69" s="1">
        <f>'DATOS MENSUALES'!E627</f>
        <v>0.444428</v>
      </c>
      <c r="L69" s="1">
        <f>'DATOS MENSUALES'!E628</f>
        <v>0.255444</v>
      </c>
      <c r="M69" s="1">
        <f>'DATOS MENSUALES'!E629</f>
        <v>0.373527</v>
      </c>
      <c r="N69" s="1">
        <f t="shared" si="26"/>
        <v>2.967347</v>
      </c>
      <c r="O69" s="10"/>
      <c r="P69" s="60">
        <f t="shared" si="27"/>
        <v>-3.264926660686849E-05</v>
      </c>
      <c r="Q69" s="60">
        <f t="shared" si="28"/>
        <v>-0.00037477086351935836</v>
      </c>
      <c r="R69" s="60">
        <f t="shared" si="29"/>
        <v>1.3582815658490119E-05</v>
      </c>
      <c r="S69" s="60">
        <f t="shared" si="30"/>
        <v>-0.001089952686572952</v>
      </c>
      <c r="T69" s="60">
        <f t="shared" si="31"/>
        <v>-0.0036649700000501275</v>
      </c>
      <c r="U69" s="60">
        <f t="shared" si="31"/>
        <v>-0.013110894512839645</v>
      </c>
      <c r="V69" s="60">
        <f t="shared" si="31"/>
        <v>0.0028376648801671316</v>
      </c>
      <c r="W69" s="60">
        <f t="shared" si="31"/>
        <v>0.0018635777815920833</v>
      </c>
      <c r="X69" s="60">
        <f t="shared" si="31"/>
        <v>0.0026660812248678317</v>
      </c>
      <c r="Y69" s="60">
        <f t="shared" si="31"/>
        <v>0.013892610067283647</v>
      </c>
      <c r="Z69" s="60">
        <f t="shared" si="31"/>
        <v>0.0007221648244019464</v>
      </c>
      <c r="AA69" s="60">
        <f t="shared" si="31"/>
        <v>0.014474776543478908</v>
      </c>
      <c r="AB69" s="60">
        <f t="shared" si="31"/>
        <v>0.06595339803157114</v>
      </c>
    </row>
    <row r="70" spans="1:28" ht="12.75">
      <c r="A70" s="12" t="s">
        <v>78</v>
      </c>
      <c r="B70" s="1">
        <f>'DATOS MENSUALES'!E630</f>
        <v>0.056932</v>
      </c>
      <c r="C70" s="1">
        <f>'DATOS MENSUALES'!E631</f>
        <v>0.140988</v>
      </c>
      <c r="D70" s="1">
        <f>'DATOS MENSUALES'!E632</f>
        <v>0.084025</v>
      </c>
      <c r="E70" s="1">
        <f>'DATOS MENSUALES'!E633</f>
        <v>0.23904</v>
      </c>
      <c r="F70" s="1">
        <f>'DATOS MENSUALES'!E634</f>
        <v>0.123321</v>
      </c>
      <c r="G70" s="1">
        <f>'DATOS MENSUALES'!E635</f>
        <v>0.22842</v>
      </c>
      <c r="H70" s="1">
        <f>'DATOS MENSUALES'!E636</f>
        <v>0.133906</v>
      </c>
      <c r="I70" s="1">
        <f>'DATOS MENSUALES'!E637</f>
        <v>0.246074</v>
      </c>
      <c r="J70" s="1">
        <f>'DATOS MENSUALES'!E638</f>
        <v>0.27819</v>
      </c>
      <c r="K70" s="1">
        <f>'DATOS MENSUALES'!E639</f>
        <v>0.207944</v>
      </c>
      <c r="L70" s="1">
        <f>'DATOS MENSUALES'!E640</f>
        <v>0.159201</v>
      </c>
      <c r="M70" s="1">
        <f>'DATOS MENSUALES'!E641</f>
        <v>0.09315</v>
      </c>
      <c r="N70" s="1">
        <f t="shared" si="26"/>
        <v>1.991191</v>
      </c>
      <c r="O70" s="10"/>
      <c r="P70" s="60">
        <f t="shared" si="27"/>
        <v>-9.313402698329736E-05</v>
      </c>
      <c r="Q70" s="60">
        <f t="shared" si="28"/>
        <v>6.48834861974579E-07</v>
      </c>
      <c r="R70" s="60">
        <f t="shared" si="29"/>
        <v>-0.0017854943408329878</v>
      </c>
      <c r="S70" s="60">
        <f t="shared" si="30"/>
        <v>-2.216142026161493E-05</v>
      </c>
      <c r="T70" s="60">
        <f t="shared" si="31"/>
        <v>-0.002656590785616149</v>
      </c>
      <c r="U70" s="60">
        <f t="shared" si="31"/>
        <v>-0.00011089063640443486</v>
      </c>
      <c r="V70" s="60">
        <f t="shared" si="31"/>
        <v>-0.004240660327991152</v>
      </c>
      <c r="W70" s="60">
        <f t="shared" si="31"/>
        <v>-2.531455802587495E-05</v>
      </c>
      <c r="X70" s="60">
        <f t="shared" si="31"/>
        <v>2.9776893000019865E-05</v>
      </c>
      <c r="Y70" s="60">
        <f t="shared" si="31"/>
        <v>5.988633459225686E-08</v>
      </c>
      <c r="Z70" s="60">
        <f t="shared" si="31"/>
        <v>-2.7782724148125447E-07</v>
      </c>
      <c r="AA70" s="60">
        <f t="shared" si="31"/>
        <v>-4.9303813345014716E-05</v>
      </c>
      <c r="AB70" s="60">
        <f t="shared" si="31"/>
        <v>-0.18727406669088675</v>
      </c>
    </row>
    <row r="71" spans="1:28" ht="12.75">
      <c r="A71" s="12" t="s">
        <v>79</v>
      </c>
      <c r="B71" s="1">
        <f>'DATOS MENSUALES'!E642</f>
        <v>0.101898</v>
      </c>
      <c r="C71" s="1">
        <f>'DATOS MENSUALES'!E643</f>
        <v>0.16523</v>
      </c>
      <c r="D71" s="1">
        <f>'DATOS MENSUALES'!E644</f>
        <v>0.171465</v>
      </c>
      <c r="E71" s="1">
        <f>'DATOS MENSUALES'!E645</f>
        <v>0.3497</v>
      </c>
      <c r="F71" s="1">
        <f>'DATOS MENSUALES'!E646</f>
        <v>0.282438</v>
      </c>
      <c r="G71" s="1">
        <f>'DATOS MENSUALES'!E647</f>
        <v>0.332196</v>
      </c>
      <c r="H71" s="1">
        <f>'DATOS MENSUALES'!E648</f>
        <v>0.197494</v>
      </c>
      <c r="I71" s="1">
        <f>'DATOS MENSUALES'!E649</f>
        <v>0.1902</v>
      </c>
      <c r="J71" s="1">
        <f>'DATOS MENSUALES'!E650</f>
        <v>0.345576</v>
      </c>
      <c r="K71" s="1">
        <f>'DATOS MENSUALES'!E651</f>
        <v>0.2224</v>
      </c>
      <c r="L71" s="1">
        <f>'DATOS MENSUALES'!E652</f>
        <v>0.165359</v>
      </c>
      <c r="M71" s="1">
        <f>'DATOS MENSUALES'!E653</f>
        <v>0.120096</v>
      </c>
      <c r="N71" s="1">
        <f t="shared" si="26"/>
        <v>2.6440520000000003</v>
      </c>
      <c r="O71" s="10"/>
      <c r="P71" s="60">
        <f t="shared" si="27"/>
        <v>-4.755715866144151E-11</v>
      </c>
      <c r="Q71" s="60">
        <f t="shared" si="28"/>
        <v>3.560873063763133E-05</v>
      </c>
      <c r="R71" s="60">
        <f t="shared" si="29"/>
        <v>-3.8876890696046404E-05</v>
      </c>
      <c r="S71" s="60">
        <f t="shared" si="30"/>
        <v>0.0005629715627936371</v>
      </c>
      <c r="T71" s="60">
        <f t="shared" si="31"/>
        <v>8.766819172784622E-06</v>
      </c>
      <c r="U71" s="60">
        <f t="shared" si="31"/>
        <v>0.000173114468438837</v>
      </c>
      <c r="V71" s="60">
        <f t="shared" si="31"/>
        <v>-0.000949104191022014</v>
      </c>
      <c r="W71" s="60">
        <f t="shared" si="31"/>
        <v>-0.000619261120352915</v>
      </c>
      <c r="X71" s="60">
        <f t="shared" si="31"/>
        <v>0.0009522151842685762</v>
      </c>
      <c r="Y71" s="60">
        <f t="shared" si="31"/>
        <v>6.197457466448221E-06</v>
      </c>
      <c r="Z71" s="60">
        <f t="shared" si="31"/>
        <v>-4.949823808796367E-11</v>
      </c>
      <c r="AA71" s="60">
        <f t="shared" si="31"/>
        <v>-9.190474116566012E-07</v>
      </c>
      <c r="AB71" s="60">
        <f t="shared" si="31"/>
        <v>0.000526219830445563</v>
      </c>
    </row>
    <row r="72" spans="1:28" ht="12.75">
      <c r="A72" s="12" t="s">
        <v>80</v>
      </c>
      <c r="B72" s="1">
        <f>'DATOS MENSUALES'!E654</f>
        <v>0.052195</v>
      </c>
      <c r="C72" s="1">
        <f>'DATOS MENSUALES'!E655</f>
        <v>0.06888</v>
      </c>
      <c r="D72" s="1">
        <f>'DATOS MENSUALES'!E656</f>
        <v>0.06411</v>
      </c>
      <c r="E72" s="1">
        <f>'DATOS MENSUALES'!E657</f>
        <v>0.141376</v>
      </c>
      <c r="F72" s="1">
        <f>'DATOS MENSUALES'!E658</f>
        <v>0.159264</v>
      </c>
      <c r="G72" s="1">
        <f>'DATOS MENSUALES'!E659</f>
        <v>0.3548</v>
      </c>
      <c r="H72" s="1">
        <f>'DATOS MENSUALES'!E660</f>
        <v>0.177568</v>
      </c>
      <c r="I72" s="1">
        <f>'DATOS MENSUALES'!E661</f>
        <v>0.137808</v>
      </c>
      <c r="J72" s="1">
        <f>'DATOS MENSUALES'!E662</f>
        <v>0.121932</v>
      </c>
      <c r="K72" s="1">
        <f>'DATOS MENSUALES'!E663</f>
        <v>0.132595</v>
      </c>
      <c r="L72" s="1">
        <f>'DATOS MENSUALES'!E664</f>
        <v>0.07448</v>
      </c>
      <c r="M72" s="1">
        <f>'DATOS MENSUALES'!E665</f>
        <v>0.012201</v>
      </c>
      <c r="N72" s="1">
        <f t="shared" si="26"/>
        <v>1.4972089999999998</v>
      </c>
      <c r="O72" s="10"/>
      <c r="P72" s="60">
        <f t="shared" si="27"/>
        <v>-0.00012549041267862174</v>
      </c>
      <c r="Q72" s="60">
        <f t="shared" si="28"/>
        <v>-0.00025545302951270667</v>
      </c>
      <c r="R72" s="60">
        <f t="shared" si="29"/>
        <v>-0.0028170446898714784</v>
      </c>
      <c r="S72" s="60">
        <f t="shared" si="30"/>
        <v>-0.001988623429397119</v>
      </c>
      <c r="T72" s="60">
        <f t="shared" si="31"/>
        <v>-0.0010786054858749248</v>
      </c>
      <c r="U72" s="60">
        <f t="shared" si="31"/>
        <v>0.00048072646908249697</v>
      </c>
      <c r="V72" s="60">
        <f t="shared" si="31"/>
        <v>-0.0016513942174445067</v>
      </c>
      <c r="W72" s="60">
        <f t="shared" si="31"/>
        <v>-0.00260689335504996</v>
      </c>
      <c r="X72" s="60">
        <f t="shared" si="31"/>
        <v>-0.0019654740890373023</v>
      </c>
      <c r="Y72" s="60">
        <f t="shared" si="31"/>
        <v>-0.0003645544797760217</v>
      </c>
      <c r="Z72" s="60">
        <f t="shared" si="31"/>
        <v>-0.0007597030766787979</v>
      </c>
      <c r="AA72" s="60">
        <f t="shared" si="31"/>
        <v>-0.0016271072040758001</v>
      </c>
      <c r="AB72" s="60">
        <f t="shared" si="31"/>
        <v>-1.211727587376774</v>
      </c>
    </row>
    <row r="73" spans="1:28" ht="12.75">
      <c r="A73" s="12" t="s">
        <v>81</v>
      </c>
      <c r="B73" s="1">
        <f>'DATOS MENSUALES'!E666</f>
        <v>0.012524</v>
      </c>
      <c r="C73" s="1">
        <f>'DATOS MENSUALES'!E667</f>
        <v>0.090766</v>
      </c>
      <c r="D73" s="1">
        <f>'DATOS MENSUALES'!E668</f>
        <v>0.284084</v>
      </c>
      <c r="E73" s="1">
        <f>'DATOS MENSUALES'!E669</f>
        <v>0.810796</v>
      </c>
      <c r="F73" s="1">
        <f>'DATOS MENSUALES'!E670</f>
        <v>0.878335</v>
      </c>
      <c r="G73" s="1">
        <f>'DATOS MENSUALES'!E671</f>
        <v>0.447008</v>
      </c>
      <c r="H73" s="1">
        <f>'DATOS MENSUALES'!E672</f>
        <v>0.642312</v>
      </c>
      <c r="I73" s="1">
        <f>'DATOS MENSUALES'!E673</f>
        <v>0.309672</v>
      </c>
      <c r="J73" s="1">
        <f>'DATOS MENSUALES'!E674</f>
        <v>0.178354</v>
      </c>
      <c r="K73" s="1">
        <f>'DATOS MENSUALES'!E675</f>
        <v>0.04914</v>
      </c>
      <c r="L73" s="1">
        <f>'DATOS MENSUALES'!E676</f>
        <v>0.027846</v>
      </c>
      <c r="M73" s="1">
        <f>'DATOS MENSUALES'!E677</f>
        <v>0.026558</v>
      </c>
      <c r="N73" s="1">
        <f t="shared" si="26"/>
        <v>3.757395</v>
      </c>
      <c r="O73" s="10"/>
      <c r="P73" s="60">
        <f t="shared" si="27"/>
        <v>-0.0007226109200447008</v>
      </c>
      <c r="Q73" s="60">
        <f t="shared" si="28"/>
        <v>-7.180864062959267E-05</v>
      </c>
      <c r="R73" s="60">
        <f t="shared" si="29"/>
        <v>0.00048823549785864553</v>
      </c>
      <c r="S73" s="60">
        <f t="shared" si="30"/>
        <v>0.16069393983278651</v>
      </c>
      <c r="T73" s="60">
        <f t="shared" si="31"/>
        <v>0.23433349442042198</v>
      </c>
      <c r="U73" s="60">
        <f t="shared" si="31"/>
        <v>0.0049603886018443274</v>
      </c>
      <c r="V73" s="60">
        <f t="shared" si="31"/>
        <v>0.0416174744421919</v>
      </c>
      <c r="W73" s="60">
        <f t="shared" si="31"/>
        <v>4.012707659687284E-05</v>
      </c>
      <c r="X73" s="60">
        <f t="shared" si="31"/>
        <v>-0.0003262417242595089</v>
      </c>
      <c r="Y73" s="60">
        <f t="shared" si="31"/>
        <v>-0.003716067968944072</v>
      </c>
      <c r="Z73" s="60">
        <f t="shared" si="31"/>
        <v>-0.00262123162533069</v>
      </c>
      <c r="AA73" s="60">
        <f t="shared" si="31"/>
        <v>-0.0011010398893342972</v>
      </c>
      <c r="AB73" s="60">
        <f t="shared" si="31"/>
        <v>1.7025381438642497</v>
      </c>
    </row>
    <row r="74" spans="1:28" s="24" customFormat="1" ht="12.75">
      <c r="A74" s="21" t="s">
        <v>82</v>
      </c>
      <c r="B74" s="22">
        <f>'DATOS MENSUALES'!E678</f>
        <v>0.029562</v>
      </c>
      <c r="C74" s="22">
        <f>'DATOS MENSUALES'!E679</f>
        <v>0.02415</v>
      </c>
      <c r="D74" s="22">
        <f>'DATOS MENSUALES'!E680</f>
        <v>0.135013</v>
      </c>
      <c r="E74" s="22">
        <f>'DATOS MENSUALES'!E681</f>
        <v>0.284736</v>
      </c>
      <c r="F74" s="22">
        <f>'DATOS MENSUALES'!E682</f>
        <v>0.411528</v>
      </c>
      <c r="G74" s="22">
        <f>'DATOS MENSUALES'!E683</f>
        <v>0.41975</v>
      </c>
      <c r="H74" s="22">
        <f>'DATOS MENSUALES'!E684</f>
        <v>0.23575</v>
      </c>
      <c r="I74" s="22">
        <f>'DATOS MENSUALES'!E685</f>
        <v>0.102992</v>
      </c>
      <c r="J74" s="22">
        <f>'DATOS MENSUALES'!E686</f>
        <v>0.337799</v>
      </c>
      <c r="K74" s="22">
        <f>'DATOS MENSUALES'!E687</f>
        <v>0.153255</v>
      </c>
      <c r="L74" s="22">
        <f>'DATOS MENSUALES'!E688</f>
        <v>0.121002</v>
      </c>
      <c r="M74" s="22">
        <f>'DATOS MENSUALES'!E689</f>
        <v>0.087153</v>
      </c>
      <c r="N74" s="22">
        <f t="shared" si="26"/>
        <v>2.3426899999999997</v>
      </c>
      <c r="O74" s="23"/>
      <c r="P74" s="60">
        <f t="shared" si="27"/>
        <v>-0.00038421367669715014</v>
      </c>
      <c r="Q74" s="60">
        <f t="shared" si="28"/>
        <v>-0.0012660487250627697</v>
      </c>
      <c r="R74" s="60">
        <f t="shared" si="29"/>
        <v>-0.0003478500732656209</v>
      </c>
      <c r="S74" s="60">
        <f t="shared" si="30"/>
        <v>5.458509009882983E-06</v>
      </c>
      <c r="T74" s="60">
        <f t="shared" si="31"/>
        <v>0.0033554373512616844</v>
      </c>
      <c r="U74" s="60">
        <f t="shared" si="31"/>
        <v>0.002941838683370661</v>
      </c>
      <c r="V74" s="60">
        <f t="shared" si="31"/>
        <v>-0.00021619282098436448</v>
      </c>
      <c r="W74" s="60">
        <f t="shared" si="31"/>
        <v>-0.005127982731327468</v>
      </c>
      <c r="X74" s="60">
        <f t="shared" si="31"/>
        <v>0.0007437785326534548</v>
      </c>
      <c r="Y74" s="60">
        <f t="shared" si="31"/>
        <v>-0.00013091548138484808</v>
      </c>
      <c r="Z74" s="60">
        <f t="shared" si="31"/>
        <v>-8.945956285723905E-05</v>
      </c>
      <c r="AA74" s="60">
        <f t="shared" si="31"/>
        <v>-7.766609040097779E-05</v>
      </c>
      <c r="AB74" s="60">
        <f t="shared" si="31"/>
        <v>-0.010739466054326808</v>
      </c>
    </row>
    <row r="75" spans="1:28" s="24" customFormat="1" ht="12.75">
      <c r="A75" s="21" t="s">
        <v>83</v>
      </c>
      <c r="B75" s="22">
        <f>'DATOS MENSUALES'!E690</f>
        <v>0.030874</v>
      </c>
      <c r="C75" s="22">
        <f>'DATOS MENSUALES'!E691</f>
        <v>0.079152</v>
      </c>
      <c r="D75" s="22">
        <f>'DATOS MENSUALES'!E692</f>
        <v>0.307623</v>
      </c>
      <c r="E75" s="22">
        <f>'DATOS MENSUALES'!E693</f>
        <v>0.573312</v>
      </c>
      <c r="F75" s="22">
        <f>'DATOS MENSUALES'!E694</f>
        <v>0.59296</v>
      </c>
      <c r="G75" s="22">
        <f>'DATOS MENSUALES'!E695</f>
        <v>0.30233</v>
      </c>
      <c r="H75" s="22">
        <f>'DATOS MENSUALES'!E696</f>
        <v>0.480807</v>
      </c>
      <c r="I75" s="22">
        <f>'DATOS MENSUALES'!E697</f>
        <v>0.701238</v>
      </c>
      <c r="J75" s="22">
        <f>'DATOS MENSUALES'!E698</f>
        <v>0.695871</v>
      </c>
      <c r="K75" s="22">
        <f>'DATOS MENSUALES'!E699</f>
        <v>0.441047</v>
      </c>
      <c r="L75" s="22">
        <f>'DATOS MENSUALES'!E700</f>
        <v>0.29988</v>
      </c>
      <c r="M75" s="22">
        <f>'DATOS MENSUALES'!E701</f>
        <v>0.094072</v>
      </c>
      <c r="N75" s="22">
        <f t="shared" si="26"/>
        <v>4.599165999999999</v>
      </c>
      <c r="O75" s="23"/>
      <c r="P75" s="60">
        <f t="shared" si="27"/>
        <v>-0.00036378490437193647</v>
      </c>
      <c r="Q75" s="60">
        <f t="shared" si="28"/>
        <v>-0.00015038873362130978</v>
      </c>
      <c r="R75" s="60">
        <f t="shared" si="29"/>
        <v>0.0010700217770994035</v>
      </c>
      <c r="S75" s="60">
        <f t="shared" si="30"/>
        <v>0.02870412109346959</v>
      </c>
      <c r="T75" s="60">
        <f t="shared" si="31"/>
        <v>0.0363112594038758</v>
      </c>
      <c r="U75" s="60">
        <f t="shared" si="31"/>
        <v>1.730731884067409E-05</v>
      </c>
      <c r="V75" s="60">
        <f t="shared" si="31"/>
        <v>0.006335645732605019</v>
      </c>
      <c r="W75" s="60">
        <f t="shared" si="31"/>
        <v>0.07720086452620947</v>
      </c>
      <c r="X75" s="60">
        <f t="shared" si="31"/>
        <v>0.09032309824990543</v>
      </c>
      <c r="Y75" s="60">
        <f t="shared" si="31"/>
        <v>0.013314647155037164</v>
      </c>
      <c r="Z75" s="60">
        <f t="shared" si="31"/>
        <v>0.002414400210847584</v>
      </c>
      <c r="AA75" s="60">
        <f t="shared" si="31"/>
        <v>-4.567743219736902E-05</v>
      </c>
      <c r="AB75" s="60">
        <f t="shared" si="31"/>
        <v>8.437930846590115</v>
      </c>
    </row>
    <row r="76" spans="1:28" s="24" customFormat="1" ht="12.75">
      <c r="A76" s="21" t="s">
        <v>84</v>
      </c>
      <c r="B76" s="22">
        <f>'DATOS MENSUALES'!E702</f>
        <v>0.2486</v>
      </c>
      <c r="C76" s="22">
        <f>'DATOS MENSUALES'!E703</f>
        <v>0.213313</v>
      </c>
      <c r="D76" s="22">
        <f>'DATOS MENSUALES'!E704</f>
        <v>0.141912</v>
      </c>
      <c r="E76" s="22">
        <f>'DATOS MENSUALES'!E705</f>
        <v>0.098619</v>
      </c>
      <c r="F76" s="22">
        <f>'DATOS MENSUALES'!E706</f>
        <v>0.074214</v>
      </c>
      <c r="G76" s="22">
        <f>'DATOS MENSUALES'!E707</f>
        <v>0.059296</v>
      </c>
      <c r="H76" s="22">
        <f>'DATOS MENSUALES'!E708</f>
        <v>0.060301</v>
      </c>
      <c r="I76" s="22">
        <f>'DATOS MENSUALES'!E709</f>
        <v>0.128982</v>
      </c>
      <c r="J76" s="22">
        <f>'DATOS MENSUALES'!E710</f>
        <v>0.126807</v>
      </c>
      <c r="K76" s="22">
        <f>'DATOS MENSUALES'!E711</f>
        <v>0.120096</v>
      </c>
      <c r="L76" s="22">
        <f>'DATOS MENSUALES'!E712</f>
        <v>0.100674</v>
      </c>
      <c r="M76" s="22">
        <f>'DATOS MENSUALES'!E713</f>
        <v>0.026042</v>
      </c>
      <c r="N76" s="22">
        <f t="shared" si="26"/>
        <v>1.3988559999999999</v>
      </c>
      <c r="O76" s="23"/>
      <c r="P76" s="60">
        <f t="shared" si="27"/>
        <v>0.0031339095236028584</v>
      </c>
      <c r="Q76" s="60">
        <f t="shared" si="28"/>
        <v>0.000531090958063487</v>
      </c>
      <c r="R76" s="60">
        <f t="shared" si="29"/>
        <v>-0.00025519472046798587</v>
      </c>
      <c r="S76" s="60">
        <f t="shared" si="30"/>
        <v>-0.004784925291720629</v>
      </c>
      <c r="T76" s="60">
        <f t="shared" si="31"/>
        <v>-0.006602811704820191</v>
      </c>
      <c r="U76" s="60">
        <f t="shared" si="31"/>
        <v>-0.0102419463301675</v>
      </c>
      <c r="V76" s="60">
        <f t="shared" si="31"/>
        <v>-0.01305537387746875</v>
      </c>
      <c r="W76" s="60">
        <f t="shared" si="31"/>
        <v>-0.0031412782633105686</v>
      </c>
      <c r="X76" s="60">
        <f t="shared" si="31"/>
        <v>-0.0017448112427599608</v>
      </c>
      <c r="Y76" s="60">
        <f t="shared" si="31"/>
        <v>-0.0005913419537619121</v>
      </c>
      <c r="Z76" s="60">
        <f t="shared" si="31"/>
        <v>-0.0002752867433073811</v>
      </c>
      <c r="AA76" s="60">
        <f t="shared" si="31"/>
        <v>-0.0011176284249890432</v>
      </c>
      <c r="AB76" s="60">
        <f t="shared" si="31"/>
        <v>-1.5789781300168395</v>
      </c>
    </row>
    <row r="77" spans="1:28" s="24" customFormat="1" ht="12.75">
      <c r="A77" s="21" t="s">
        <v>85</v>
      </c>
      <c r="B77" s="22">
        <f>'DATOS MENSUALES'!E714</f>
        <v>0.080752</v>
      </c>
      <c r="C77" s="22">
        <f>'DATOS MENSUALES'!E715</f>
        <v>0.157842</v>
      </c>
      <c r="D77" s="22">
        <f>'DATOS MENSUALES'!E716</f>
        <v>0.105644</v>
      </c>
      <c r="E77" s="22">
        <f>'DATOS MENSUALES'!E717</f>
        <v>0.166698</v>
      </c>
      <c r="F77" s="22">
        <f>'DATOS MENSUALES'!E718</f>
        <v>0.042722</v>
      </c>
      <c r="G77" s="22">
        <f>'DATOS MENSUALES'!E719</f>
        <v>0.042292</v>
      </c>
      <c r="H77" s="22">
        <f>'DATOS MENSUALES'!E720</f>
        <v>0.238392</v>
      </c>
      <c r="I77" s="22">
        <f>'DATOS MENSUALES'!E721</f>
        <v>0.364154</v>
      </c>
      <c r="J77" s="22">
        <f>'DATOS MENSUALES'!E722</f>
        <v>0.105901</v>
      </c>
      <c r="K77" s="22">
        <f>'DATOS MENSUALES'!E723</f>
        <v>0.06188</v>
      </c>
      <c r="L77" s="22">
        <f>'DATOS MENSUALES'!E724</f>
        <v>0.0511</v>
      </c>
      <c r="M77" s="22">
        <f>'DATOS MENSUALES'!E725</f>
        <v>0.043173</v>
      </c>
      <c r="N77" s="22">
        <f t="shared" si="26"/>
        <v>1.4605499999999998</v>
      </c>
      <c r="O77" s="23"/>
      <c r="P77" s="60">
        <f t="shared" si="27"/>
        <v>-9.949893674495297E-06</v>
      </c>
      <c r="Q77" s="60">
        <f t="shared" si="28"/>
        <v>1.660325666380615E-05</v>
      </c>
      <c r="R77" s="60">
        <f t="shared" si="29"/>
        <v>-0.000990949261600426</v>
      </c>
      <c r="S77" s="60">
        <f t="shared" si="30"/>
        <v>-0.0010129784728274143</v>
      </c>
      <c r="T77" s="60">
        <f t="shared" si="31"/>
        <v>-0.010517332372819712</v>
      </c>
      <c r="U77" s="60">
        <f t="shared" si="31"/>
        <v>-0.012841041778230344</v>
      </c>
      <c r="V77" s="60">
        <f t="shared" si="31"/>
        <v>-0.0001888806040912482</v>
      </c>
      <c r="W77" s="60">
        <f t="shared" si="31"/>
        <v>0.0006982818891580134</v>
      </c>
      <c r="X77" s="60">
        <f t="shared" si="31"/>
        <v>-0.0028207862776649037</v>
      </c>
      <c r="Y77" s="60">
        <f t="shared" si="31"/>
        <v>-0.0028724687486561423</v>
      </c>
      <c r="Z77" s="60">
        <f t="shared" si="31"/>
        <v>-0.001506091324475866</v>
      </c>
      <c r="AA77" s="60">
        <f t="shared" si="31"/>
        <v>-0.0006504868063801721</v>
      </c>
      <c r="AB77" s="60">
        <f t="shared" si="31"/>
        <v>-1.3410736427215246</v>
      </c>
    </row>
    <row r="78" spans="1:28" s="24" customFormat="1" ht="12.75">
      <c r="A78" s="21" t="s">
        <v>86</v>
      </c>
      <c r="B78" s="22">
        <f>'DATOS MENSUALES'!E726</f>
        <v>0.06522</v>
      </c>
      <c r="C78" s="22">
        <f>'DATOS MENSUALES'!E727</f>
        <v>0.112554</v>
      </c>
      <c r="D78" s="22">
        <f>'DATOS MENSUALES'!E728</f>
        <v>0.290007</v>
      </c>
      <c r="E78" s="22">
        <f>'DATOS MENSUALES'!E729</f>
        <v>0.452102</v>
      </c>
      <c r="F78" s="22">
        <f>'DATOS MENSUALES'!E730</f>
        <v>0.34224</v>
      </c>
      <c r="G78" s="22">
        <f>'DATOS MENSUALES'!E731</f>
        <v>0.524956</v>
      </c>
      <c r="H78" s="22">
        <f>'DATOS MENSUALES'!E732</f>
        <v>0.648573</v>
      </c>
      <c r="I78" s="22">
        <f>'DATOS MENSUALES'!E733</f>
        <v>0.480741</v>
      </c>
      <c r="J78" s="22">
        <f>'DATOS MENSUALES'!E734</f>
        <v>0.352376</v>
      </c>
      <c r="K78" s="22">
        <f>'DATOS MENSUALES'!E735</f>
        <v>0.21593</v>
      </c>
      <c r="L78" s="22">
        <f>'DATOS MENSUALES'!E736</f>
        <v>0.134865</v>
      </c>
      <c r="M78" s="22">
        <f>'DATOS MENSUALES'!E737</f>
        <v>0.09639</v>
      </c>
      <c r="N78" s="22">
        <f t="shared" si="26"/>
        <v>3.715954</v>
      </c>
      <c r="O78" s="23"/>
      <c r="P78" s="60">
        <f t="shared" si="27"/>
        <v>-5.081870491202214E-05</v>
      </c>
      <c r="Q78" s="60">
        <f t="shared" si="28"/>
        <v>-7.73512375236601E-06</v>
      </c>
      <c r="R78" s="60">
        <f t="shared" si="29"/>
        <v>0.0006069054878951477</v>
      </c>
      <c r="S78" s="60">
        <f t="shared" si="30"/>
        <v>0.006328878063252105</v>
      </c>
      <c r="T78" s="60">
        <f t="shared" si="31"/>
        <v>0.000520137865689149</v>
      </c>
      <c r="U78" s="60">
        <f t="shared" si="31"/>
        <v>0.015344106489914338</v>
      </c>
      <c r="V78" s="60">
        <f t="shared" si="31"/>
        <v>0.04391417757397894</v>
      </c>
      <c r="W78" s="60">
        <f t="shared" si="31"/>
        <v>0.008653596795492338</v>
      </c>
      <c r="X78" s="60">
        <f t="shared" si="31"/>
        <v>0.0011636254207073521</v>
      </c>
      <c r="Y78" s="60">
        <f t="shared" si="31"/>
        <v>1.684476789354244E-06</v>
      </c>
      <c r="Z78" s="60">
        <f t="shared" si="31"/>
        <v>-2.939253337061324E-05</v>
      </c>
      <c r="AA78" s="60">
        <f t="shared" si="31"/>
        <v>-3.735526737838307E-05</v>
      </c>
      <c r="AB78" s="60">
        <f t="shared" si="31"/>
        <v>1.5313567771216943</v>
      </c>
    </row>
    <row r="79" spans="1:28" s="24" customFormat="1" ht="12.75">
      <c r="A79" s="21" t="s">
        <v>87</v>
      </c>
      <c r="B79" s="22">
        <f>'DATOS MENSUALES'!E738</f>
        <v>0.034281</v>
      </c>
      <c r="C79" s="22">
        <f>'DATOS MENSUALES'!E739</f>
        <v>0.081437</v>
      </c>
      <c r="D79" s="22">
        <f>'DATOS MENSUALES'!E740</f>
        <v>0.139319</v>
      </c>
      <c r="E79" s="22">
        <f>'DATOS MENSUALES'!E741</f>
        <v>0.081363</v>
      </c>
      <c r="F79" s="22">
        <f>'DATOS MENSUALES'!E742</f>
        <v>0.094792</v>
      </c>
      <c r="G79" s="22">
        <f>'DATOS MENSUALES'!E743</f>
        <v>0.16899</v>
      </c>
      <c r="H79" s="22">
        <f>'DATOS MENSUALES'!E744</f>
        <v>0.23207</v>
      </c>
      <c r="I79" s="22">
        <f>'DATOS MENSUALES'!E745</f>
        <v>0.157624</v>
      </c>
      <c r="J79" s="22">
        <f>'DATOS MENSUALES'!E746</f>
        <v>0.14076</v>
      </c>
      <c r="K79" s="22">
        <f>'DATOS MENSUALES'!E747</f>
        <v>0.119</v>
      </c>
      <c r="L79" s="22">
        <f>'DATOS MENSUALES'!E748</f>
        <v>0.081834</v>
      </c>
      <c r="M79" s="22">
        <f>'DATOS MENSUALES'!E749</f>
        <v>0.022704</v>
      </c>
      <c r="N79" s="22">
        <f t="shared" si="26"/>
        <v>1.354174</v>
      </c>
      <c r="O79" s="23"/>
      <c r="P79" s="60">
        <f t="shared" si="27"/>
        <v>-0.0003141449790138673</v>
      </c>
      <c r="Q79" s="60">
        <f t="shared" si="28"/>
        <v>-0.0001318239516152495</v>
      </c>
      <c r="R79" s="60">
        <f t="shared" si="29"/>
        <v>-0.00028778874330595756</v>
      </c>
      <c r="S79" s="60">
        <f t="shared" si="30"/>
        <v>-0.006410575051608379</v>
      </c>
      <c r="T79" s="60">
        <f t="shared" si="31"/>
        <v>-0.004659670382679885</v>
      </c>
      <c r="U79" s="60">
        <f t="shared" si="31"/>
        <v>-0.0012413668290646369</v>
      </c>
      <c r="V79" s="60">
        <f t="shared" si="31"/>
        <v>-0.00025844866334005063</v>
      </c>
      <c r="W79" s="60">
        <f aca="true" t="shared" si="32" ref="W79:AB82">(I79-I$6)^3</f>
        <v>-0.0016352039870431872</v>
      </c>
      <c r="X79" s="60">
        <f t="shared" si="32"/>
        <v>-0.001205735631372622</v>
      </c>
      <c r="Y79" s="60">
        <f t="shared" si="32"/>
        <v>-0.0006148103161256922</v>
      </c>
      <c r="Z79" s="60">
        <f t="shared" si="32"/>
        <v>-0.0005904243130091111</v>
      </c>
      <c r="AA79" s="60">
        <f t="shared" si="32"/>
        <v>-0.0012289809844385862</v>
      </c>
      <c r="AB79" s="60">
        <f t="shared" si="32"/>
        <v>-1.7678044485073843</v>
      </c>
    </row>
    <row r="80" spans="1:28" s="24" customFormat="1" ht="12.75">
      <c r="A80" s="21" t="s">
        <v>88</v>
      </c>
      <c r="B80" s="22">
        <f>'DATOS MENSUALES'!E750</f>
        <v>0.06216</v>
      </c>
      <c r="C80" s="22">
        <f>'DATOS MENSUALES'!E751</f>
        <v>0.061672</v>
      </c>
      <c r="D80" s="22">
        <f>'DATOS MENSUALES'!E752</f>
        <v>0.206184</v>
      </c>
      <c r="E80" s="22">
        <f>'DATOS MENSUALES'!E753</f>
        <v>0.291873</v>
      </c>
      <c r="F80" s="22">
        <f>'DATOS MENSUALES'!E754</f>
        <v>0.167533</v>
      </c>
      <c r="G80" s="22">
        <f>'DATOS MENSUALES'!E755</f>
        <v>0.166368</v>
      </c>
      <c r="H80" s="22">
        <f>'DATOS MENSUALES'!E756</f>
        <v>0.132432</v>
      </c>
      <c r="I80" s="22">
        <f>'DATOS MENSUALES'!E757</f>
        <v>0.126875</v>
      </c>
      <c r="J80" s="22">
        <f>'DATOS MENSUALES'!E758</f>
        <v>0.028227</v>
      </c>
      <c r="K80" s="22">
        <f>'DATOS MENSUALES'!E759</f>
        <v>0.022168</v>
      </c>
      <c r="L80" s="22">
        <f>'DATOS MENSUALES'!E760</f>
        <v>0.035164</v>
      </c>
      <c r="M80" s="22">
        <f>'DATOS MENSUALES'!E761</f>
        <v>0.042721</v>
      </c>
      <c r="N80" s="22">
        <f t="shared" si="26"/>
        <v>1.3433769999999998</v>
      </c>
      <c r="O80" s="23"/>
      <c r="P80" s="60">
        <f t="shared" si="27"/>
        <v>-6.448266283831968E-05</v>
      </c>
      <c r="Q80" s="60">
        <f t="shared" si="28"/>
        <v>-0.00035277560804162947</v>
      </c>
      <c r="R80" s="60">
        <f t="shared" si="29"/>
        <v>5.982376415008718E-10</v>
      </c>
      <c r="S80" s="60">
        <f t="shared" si="30"/>
        <v>1.5150343711172917E-05</v>
      </c>
      <c r="T80" s="60">
        <f aca="true" t="shared" si="33" ref="T80:V83">(F80-F$6)^3</f>
        <v>-0.000838171810527468</v>
      </c>
      <c r="U80" s="60">
        <f t="shared" si="33"/>
        <v>-0.001334457539571062</v>
      </c>
      <c r="V80" s="60">
        <f t="shared" si="33"/>
        <v>-0.004357571669429722</v>
      </c>
      <c r="W80" s="60">
        <f t="shared" si="32"/>
        <v>-0.0032788164086967903</v>
      </c>
      <c r="X80" s="60">
        <f t="shared" si="32"/>
        <v>-0.010498840160883748</v>
      </c>
      <c r="Y80" s="60">
        <f t="shared" si="32"/>
        <v>-0.0060150244163226325</v>
      </c>
      <c r="Z80" s="60">
        <f t="shared" si="32"/>
        <v>-0.00222562527989313</v>
      </c>
      <c r="AA80" s="60">
        <f t="shared" si="32"/>
        <v>-0.000660720104192394</v>
      </c>
      <c r="AB80" s="60">
        <f t="shared" si="32"/>
        <v>-1.8155851747723402</v>
      </c>
    </row>
    <row r="81" spans="1:28" s="24" customFormat="1" ht="12.75">
      <c r="A81" s="21" t="s">
        <v>89</v>
      </c>
      <c r="B81" s="22">
        <f>'DATOS MENSUALES'!E762</f>
        <v>0.045981</v>
      </c>
      <c r="C81" s="22">
        <f>'DATOS MENSUALES'!E763</f>
        <v>0.077463</v>
      </c>
      <c r="D81" s="22">
        <f>'DATOS MENSUALES'!E764</f>
        <v>0.149184</v>
      </c>
      <c r="E81" s="22">
        <f>'DATOS MENSUALES'!E765</f>
        <v>0.19886</v>
      </c>
      <c r="F81" s="22">
        <f>'DATOS MENSUALES'!E766</f>
        <v>0.17644</v>
      </c>
      <c r="G81" s="22">
        <f>'DATOS MENSUALES'!E767</f>
        <v>0.160358</v>
      </c>
      <c r="H81" s="22">
        <f>'DATOS MENSUALES'!E768</f>
        <v>0.15453</v>
      </c>
      <c r="I81" s="22">
        <f>'DATOS MENSUALES'!E769</f>
        <v>0.132815</v>
      </c>
      <c r="J81" s="22">
        <f>'DATOS MENSUALES'!E770</f>
        <v>0.136271</v>
      </c>
      <c r="K81" s="22">
        <f>'DATOS MENSUALES'!E771</f>
        <v>0.10626</v>
      </c>
      <c r="L81" s="22">
        <f>'DATOS MENSUALES'!E772</f>
        <v>0.056347</v>
      </c>
      <c r="M81" s="22">
        <f>'DATOS MENSUALES'!E773</f>
        <v>0.0646</v>
      </c>
      <c r="N81" s="22">
        <f t="shared" si="26"/>
        <v>1.459109</v>
      </c>
      <c r="O81" s="23"/>
      <c r="P81" s="60">
        <f t="shared" si="27"/>
        <v>-0.00017825681040827123</v>
      </c>
      <c r="Q81" s="60">
        <f t="shared" si="28"/>
        <v>-0.00016517805689635065</v>
      </c>
      <c r="R81" s="60">
        <f t="shared" si="29"/>
        <v>-0.00017710092792007736</v>
      </c>
      <c r="S81" s="60">
        <f t="shared" si="30"/>
        <v>-0.00031817495955288155</v>
      </c>
      <c r="T81" s="60">
        <f t="shared" si="33"/>
        <v>-0.0006223629228792724</v>
      </c>
      <c r="U81" s="60">
        <f t="shared" si="33"/>
        <v>-0.0015651452180528121</v>
      </c>
      <c r="V81" s="60">
        <f t="shared" si="33"/>
        <v>-0.002817430940551801</v>
      </c>
      <c r="W81" s="60">
        <f t="shared" si="32"/>
        <v>-0.0029010365461789337</v>
      </c>
      <c r="X81" s="60">
        <f t="shared" si="32"/>
        <v>-0.0013648198200211104</v>
      </c>
      <c r="Y81" s="60">
        <f t="shared" si="32"/>
        <v>-0.0009346268380590058</v>
      </c>
      <c r="Z81" s="60">
        <f t="shared" si="32"/>
        <v>-0.0013085907039388745</v>
      </c>
      <c r="AA81" s="60">
        <f t="shared" si="32"/>
        <v>-0.00027740419434813267</v>
      </c>
      <c r="AB81" s="60">
        <f t="shared" si="32"/>
        <v>-1.3463377051080097</v>
      </c>
    </row>
    <row r="82" spans="1:28" s="24" customFormat="1" ht="12.75">
      <c r="A82" s="21" t="s">
        <v>90</v>
      </c>
      <c r="B82" s="22">
        <f>'DATOS MENSUALES'!E774</f>
        <v>0.060552</v>
      </c>
      <c r="C82" s="22">
        <f>'DATOS MENSUALES'!E775</f>
        <v>0.237446</v>
      </c>
      <c r="D82" s="22">
        <f>'DATOS MENSUALES'!E776</f>
        <v>0.1016</v>
      </c>
      <c r="E82" s="22">
        <f>'DATOS MENSUALES'!E777</f>
        <v>0.234927</v>
      </c>
      <c r="F82" s="22">
        <f>'DATOS MENSUALES'!E778</f>
        <v>0.172515</v>
      </c>
      <c r="G82" s="22">
        <f>'DATOS MENSUALES'!E779</f>
        <v>0.13052</v>
      </c>
      <c r="H82" s="22">
        <f>'DATOS MENSUALES'!E780</f>
        <v>0.16055</v>
      </c>
      <c r="I82" s="22">
        <f>'DATOS MENSUALES'!E781</f>
        <v>0.164248</v>
      </c>
      <c r="J82" s="22">
        <f>'DATOS MENSUALES'!E782</f>
        <v>0.123948</v>
      </c>
      <c r="K82" s="22">
        <f>'DATOS MENSUALES'!E783</f>
        <v>0.112868</v>
      </c>
      <c r="L82" s="22">
        <f>'DATOS MENSUALES'!E784</f>
        <v>0.13594</v>
      </c>
      <c r="M82" s="22">
        <f>'DATOS MENSUALES'!E785</f>
        <v>0.144976</v>
      </c>
      <c r="N82" s="22">
        <f>SUM(B82:M82)</f>
        <v>1.7800899999999997</v>
      </c>
      <c r="O82" s="23"/>
      <c r="P82" s="60">
        <f t="shared" si="27"/>
        <v>-7.255503579409647E-05</v>
      </c>
      <c r="Q82" s="60">
        <f t="shared" si="28"/>
        <v>0.0011614398236957514</v>
      </c>
      <c r="R82" s="60">
        <f t="shared" si="29"/>
        <v>-0.0011164935989041423</v>
      </c>
      <c r="S82" s="60">
        <f t="shared" si="30"/>
        <v>-3.339171527295504E-05</v>
      </c>
      <c r="T82" s="60">
        <f t="shared" si="33"/>
        <v>-0.0007122027923888977</v>
      </c>
      <c r="U82" s="60">
        <f t="shared" si="33"/>
        <v>-0.0031085030365685926</v>
      </c>
      <c r="V82" s="60">
        <f t="shared" si="33"/>
        <v>-0.002472305096722492</v>
      </c>
      <c r="W82" s="60">
        <f t="shared" si="32"/>
        <v>-0.0013746030591103421</v>
      </c>
      <c r="X82" s="60">
        <f t="shared" si="32"/>
        <v>-0.0018720952832688785</v>
      </c>
      <c r="Y82" s="60">
        <f t="shared" si="32"/>
        <v>-0.0007576427771183291</v>
      </c>
      <c r="Z82" s="60">
        <f t="shared" si="32"/>
        <v>-2.6426755445036175E-05</v>
      </c>
      <c r="AA82" s="60">
        <f t="shared" si="32"/>
        <v>3.4824118019301373E-06</v>
      </c>
      <c r="AB82" s="60">
        <f t="shared" si="32"/>
        <v>-0.4804684129535349</v>
      </c>
    </row>
    <row r="83" spans="1:28" s="24" customFormat="1" ht="12.75">
      <c r="A83" s="21" t="s">
        <v>91</v>
      </c>
      <c r="B83" s="22">
        <f>'DATOS MENSUALES'!E786</f>
        <v>0.034638</v>
      </c>
      <c r="C83" s="22">
        <f>'DATOS MENSUALES'!E787</f>
        <v>0.120992</v>
      </c>
      <c r="D83" s="22">
        <f>'DATOS MENSUALES'!E788</f>
        <v>0.069844</v>
      </c>
      <c r="E83" s="22">
        <f>'DATOS MENSUALES'!E789</f>
        <v>0.151335</v>
      </c>
      <c r="F83" s="22">
        <f>'DATOS MENSUALES'!E790</f>
        <v>0.04551</v>
      </c>
      <c r="G83" s="22">
        <f>'DATOS MENSUALES'!E791</f>
        <v>0.137928</v>
      </c>
      <c r="H83" s="22">
        <f>'DATOS MENSUALES'!E792</f>
        <v>0.18886</v>
      </c>
      <c r="I83" s="22">
        <f>'DATOS MENSUALES'!E793</f>
        <v>0.156066</v>
      </c>
      <c r="J83" s="22">
        <f>'DATOS MENSUALES'!E794</f>
        <v>0.09145</v>
      </c>
      <c r="K83" s="22">
        <f>'DATOS MENSUALES'!E795</f>
        <v>0.096416</v>
      </c>
      <c r="L83" s="22">
        <f>'DATOS MENSUALES'!E796</f>
        <v>0.083835</v>
      </c>
      <c r="M83" s="22">
        <f>'DATOS MENSUALES'!E797</f>
        <v>0.04356</v>
      </c>
      <c r="N83" s="22">
        <f>SUM(B83:M83)</f>
        <v>1.2204340000000002</v>
      </c>
      <c r="O83" s="23"/>
      <c r="P83" s="60">
        <f t="shared" si="27"/>
        <v>-0.0003092216353761896</v>
      </c>
      <c r="Q83" s="60">
        <f t="shared" si="28"/>
        <v>-1.4578065336180646E-06</v>
      </c>
      <c r="R83" s="60">
        <f t="shared" si="29"/>
        <v>-0.00248767033398802</v>
      </c>
      <c r="S83" s="60">
        <f t="shared" si="30"/>
        <v>-0.0015525851995517336</v>
      </c>
      <c r="T83" s="60">
        <f t="shared" si="33"/>
        <v>-0.010120920814672852</v>
      </c>
      <c r="U83" s="60">
        <f t="shared" si="33"/>
        <v>-0.002658765866265031</v>
      </c>
      <c r="V83" s="60">
        <f t="shared" si="33"/>
        <v>-0.0012218805970270114</v>
      </c>
      <c r="W83" s="60">
        <f aca="true" t="shared" si="34" ref="W83:AB83">(I83-I$6)^3</f>
        <v>-0.0017009395878012474</v>
      </c>
      <c r="X83" s="60">
        <f t="shared" si="34"/>
        <v>-0.003777821657145008</v>
      </c>
      <c r="Y83" s="60">
        <f t="shared" si="34"/>
        <v>-0.001246309104294188</v>
      </c>
      <c r="Z83" s="60">
        <f t="shared" si="34"/>
        <v>-0.0005491755265057358</v>
      </c>
      <c r="AA83" s="60">
        <f t="shared" si="34"/>
        <v>-0.0006418095318259993</v>
      </c>
      <c r="AB83" s="60">
        <f t="shared" si="34"/>
        <v>-2.421673729089687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0.02412897756103531</v>
      </c>
      <c r="Q84" s="61">
        <f t="shared" si="35"/>
        <v>0.03158968126311955</v>
      </c>
      <c r="R84" s="61">
        <f t="shared" si="35"/>
        <v>0.07805000372680328</v>
      </c>
      <c r="S84" s="61">
        <f t="shared" si="35"/>
        <v>0.3767200835111649</v>
      </c>
      <c r="T84" s="61">
        <f t="shared" si="35"/>
        <v>0.36831918188243823</v>
      </c>
      <c r="U84" s="61">
        <f t="shared" si="35"/>
        <v>0.08367272965886711</v>
      </c>
      <c r="V84" s="61">
        <f t="shared" si="35"/>
        <v>0.14896354635009124</v>
      </c>
      <c r="W84" s="61">
        <f t="shared" si="35"/>
        <v>0.15107971669827341</v>
      </c>
      <c r="X84" s="61">
        <f t="shared" si="35"/>
        <v>0.07859383047928961</v>
      </c>
      <c r="Y84" s="61">
        <f t="shared" si="35"/>
        <v>0.1574312387471177</v>
      </c>
      <c r="Z84" s="61">
        <f t="shared" si="35"/>
        <v>0.0382253627533002</v>
      </c>
      <c r="AA84" s="61">
        <f t="shared" si="35"/>
        <v>0.06709731996622462</v>
      </c>
      <c r="AB84" s="61">
        <f t="shared" si="35"/>
        <v>7.634198302316477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60 - Río Omañas desde límite del LIC "Omañas" hasta confluencia con el río Negro.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0.012524</v>
      </c>
      <c r="C4" s="1">
        <f t="shared" si="0"/>
        <v>0.02415</v>
      </c>
      <c r="D4" s="1">
        <f t="shared" si="0"/>
        <v>0.036177</v>
      </c>
      <c r="E4" s="1">
        <f t="shared" si="0"/>
        <v>0.081363</v>
      </c>
      <c r="F4" s="1">
        <f t="shared" si="0"/>
        <v>0.042722</v>
      </c>
      <c r="G4" s="1">
        <f t="shared" si="0"/>
        <v>0.040663</v>
      </c>
      <c r="H4" s="1">
        <f t="shared" si="0"/>
        <v>0.060301</v>
      </c>
      <c r="I4" s="1">
        <f t="shared" si="0"/>
        <v>0.098256</v>
      </c>
      <c r="J4" s="1">
        <f t="shared" si="0"/>
        <v>0.028227</v>
      </c>
      <c r="K4" s="1">
        <f t="shared" si="0"/>
        <v>0.022168</v>
      </c>
      <c r="L4" s="1">
        <f t="shared" si="0"/>
        <v>0.010902</v>
      </c>
      <c r="M4" s="1">
        <f t="shared" si="0"/>
        <v>0.012201</v>
      </c>
      <c r="N4" s="1">
        <f>MIN(N18:N43)</f>
        <v>1.025771</v>
      </c>
    </row>
    <row r="5" spans="1:14" ht="12.75">
      <c r="A5" s="13" t="s">
        <v>92</v>
      </c>
      <c r="B5" s="1">
        <f aca="true" t="shared" si="1" ref="B5:M5">MAX(B18:B43)</f>
        <v>0.2486</v>
      </c>
      <c r="C5" s="1">
        <f t="shared" si="1"/>
        <v>0.354835</v>
      </c>
      <c r="D5" s="1">
        <f t="shared" si="1"/>
        <v>0.48217</v>
      </c>
      <c r="E5" s="1">
        <f t="shared" si="1"/>
        <v>0.810796</v>
      </c>
      <c r="F5" s="1">
        <f t="shared" si="1"/>
        <v>0.878335</v>
      </c>
      <c r="G5" s="1">
        <f t="shared" si="1"/>
        <v>0.61668</v>
      </c>
      <c r="H5" s="1">
        <f t="shared" si="1"/>
        <v>0.648573</v>
      </c>
      <c r="I5" s="1">
        <f t="shared" si="1"/>
        <v>0.701238</v>
      </c>
      <c r="J5" s="1">
        <f t="shared" si="1"/>
        <v>0.695871</v>
      </c>
      <c r="K5" s="1">
        <f t="shared" si="1"/>
        <v>0.444428</v>
      </c>
      <c r="L5" s="1">
        <f t="shared" si="1"/>
        <v>0.29988</v>
      </c>
      <c r="M5" s="1">
        <f t="shared" si="1"/>
        <v>0.373527</v>
      </c>
      <c r="N5" s="1">
        <f>MAX(N18:N43)</f>
        <v>4.599165999999999</v>
      </c>
    </row>
    <row r="6" spans="1:14" ht="12.75">
      <c r="A6" s="13" t="s">
        <v>14</v>
      </c>
      <c r="B6" s="1">
        <f aca="true" t="shared" si="2" ref="B6:M6">AVERAGE(B18:B43)</f>
        <v>0.08195611538461539</v>
      </c>
      <c r="C6" s="1">
        <f t="shared" si="2"/>
        <v>0.11992665384615385</v>
      </c>
      <c r="D6" s="1">
        <f t="shared" si="2"/>
        <v>0.1985261153846154</v>
      </c>
      <c r="E6" s="1">
        <f t="shared" si="2"/>
        <v>0.31042546153846157</v>
      </c>
      <c r="F6" s="1">
        <f t="shared" si="2"/>
        <v>0.2771441538461538</v>
      </c>
      <c r="G6" s="1">
        <f t="shared" si="2"/>
        <v>0.2568648846153846</v>
      </c>
      <c r="H6" s="1">
        <f t="shared" si="2"/>
        <v>0.2726572692307693</v>
      </c>
      <c r="I6" s="1">
        <f t="shared" si="2"/>
        <v>0.25047376923076925</v>
      </c>
      <c r="J6" s="1">
        <f t="shared" si="2"/>
        <v>0.229501576923077</v>
      </c>
      <c r="K6" s="1">
        <f t="shared" si="2"/>
        <v>0.16418842307692305</v>
      </c>
      <c r="L6" s="1">
        <f t="shared" si="2"/>
        <v>0.11708415384615387</v>
      </c>
      <c r="M6" s="1">
        <f t="shared" si="2"/>
        <v>0.08381546153846152</v>
      </c>
      <c r="N6" s="1">
        <f>SUM(B6:M6)</f>
        <v>2.362564038461539</v>
      </c>
    </row>
    <row r="7" spans="1:14" ht="12.75">
      <c r="A7" s="13" t="s">
        <v>15</v>
      </c>
      <c r="B7" s="1">
        <f aca="true" t="shared" si="3" ref="B7:M7">PERCENTILE(B18:B43,0.1)</f>
        <v>0.032577499999999995</v>
      </c>
      <c r="C7" s="1">
        <f t="shared" si="3"/>
        <v>0.051837499999999995</v>
      </c>
      <c r="D7" s="1">
        <f t="shared" si="3"/>
        <v>0.06697700000000001</v>
      </c>
      <c r="E7" s="1">
        <f t="shared" si="3"/>
        <v>0.1109005</v>
      </c>
      <c r="F7" s="1">
        <f t="shared" si="3"/>
        <v>0.084503</v>
      </c>
      <c r="G7" s="1">
        <f t="shared" si="3"/>
        <v>0.09490799999999999</v>
      </c>
      <c r="H7" s="1">
        <f t="shared" si="3"/>
        <v>0.144218</v>
      </c>
      <c r="I7" s="1">
        <f t="shared" si="3"/>
        <v>0.1279285</v>
      </c>
      <c r="J7" s="1">
        <f t="shared" si="3"/>
        <v>0.090231</v>
      </c>
      <c r="K7" s="1">
        <f t="shared" si="3"/>
        <v>0.046059</v>
      </c>
      <c r="L7" s="1">
        <f t="shared" si="3"/>
        <v>0.0405865</v>
      </c>
      <c r="M7" s="1">
        <f t="shared" si="3"/>
        <v>0.0232845</v>
      </c>
      <c r="N7" s="1">
        <f>PERCENTILE(N18:N43,0.1)</f>
        <v>1.3487755</v>
      </c>
    </row>
    <row r="8" spans="1:14" ht="12.75">
      <c r="A8" s="13" t="s">
        <v>16</v>
      </c>
      <c r="B8" s="1">
        <f aca="true" t="shared" si="4" ref="B8:M8">PERCENTILE(B18:B43,0.25)</f>
        <v>0.03885875</v>
      </c>
      <c r="C8" s="1">
        <f t="shared" si="4"/>
        <v>0.0707725</v>
      </c>
      <c r="D8" s="1">
        <f t="shared" si="4"/>
        <v>0.102611</v>
      </c>
      <c r="E8" s="1">
        <f t="shared" si="4"/>
        <v>0.1648365</v>
      </c>
      <c r="F8" s="1">
        <f t="shared" si="4"/>
        <v>0.152517</v>
      </c>
      <c r="G8" s="1">
        <f t="shared" si="4"/>
        <v>0.1520195</v>
      </c>
      <c r="H8" s="1">
        <f t="shared" si="4"/>
        <v>0.16863925000000002</v>
      </c>
      <c r="I8" s="1">
        <f t="shared" si="4"/>
        <v>0.14527125</v>
      </c>
      <c r="J8" s="1">
        <f t="shared" si="4"/>
        <v>0.124641</v>
      </c>
      <c r="K8" s="1">
        <f t="shared" si="4"/>
        <v>0.10548225</v>
      </c>
      <c r="L8" s="1">
        <f t="shared" si="4"/>
        <v>0.0662</v>
      </c>
      <c r="M8" s="1">
        <f t="shared" si="4"/>
        <v>0.0364065</v>
      </c>
      <c r="N8" s="1">
        <f>PERCENTILE(N18:N43,0.25)</f>
        <v>1.45946925</v>
      </c>
    </row>
    <row r="9" spans="1:14" ht="12.75">
      <c r="A9" s="13" t="s">
        <v>17</v>
      </c>
      <c r="B9" s="1">
        <f aca="true" t="shared" si="5" ref="B9:M9">PERCENTILE(B18:B43,0.5)</f>
        <v>0.061356</v>
      </c>
      <c r="C9" s="1">
        <f t="shared" si="5"/>
        <v>0.109917</v>
      </c>
      <c r="D9" s="1">
        <f t="shared" si="5"/>
        <v>0.1603245</v>
      </c>
      <c r="E9" s="1">
        <f t="shared" si="5"/>
        <v>0.240056</v>
      </c>
      <c r="F9" s="1">
        <f t="shared" si="5"/>
        <v>0.206804</v>
      </c>
      <c r="G9" s="1">
        <f t="shared" si="5"/>
        <v>0.23721</v>
      </c>
      <c r="H9" s="1">
        <f t="shared" si="5"/>
        <v>0.23391</v>
      </c>
      <c r="I9" s="1">
        <f t="shared" si="5"/>
        <v>0.177224</v>
      </c>
      <c r="J9" s="1">
        <f t="shared" si="5"/>
        <v>0.19499100000000003</v>
      </c>
      <c r="K9" s="1">
        <f t="shared" si="5"/>
        <v>0.129249</v>
      </c>
      <c r="L9" s="1">
        <f t="shared" si="5"/>
        <v>0.119865</v>
      </c>
      <c r="M9" s="1">
        <f t="shared" si="5"/>
        <v>0.060381000000000004</v>
      </c>
      <c r="N9" s="1">
        <f>PERCENTILE(N18:N43,0.5)</f>
        <v>2.2064265</v>
      </c>
    </row>
    <row r="10" spans="1:14" ht="12.75">
      <c r="A10" s="13" t="s">
        <v>18</v>
      </c>
      <c r="B10" s="1">
        <f aca="true" t="shared" si="6" ref="B10:M10">PERCENTILE(B18:B43,0.75)</f>
        <v>0.09262675000000001</v>
      </c>
      <c r="C10" s="1">
        <f t="shared" si="6"/>
        <v>0.1536285</v>
      </c>
      <c r="D10" s="1">
        <f t="shared" si="6"/>
        <v>0.279488</v>
      </c>
      <c r="E10" s="1">
        <f t="shared" si="6"/>
        <v>0.389438</v>
      </c>
      <c r="F10" s="1">
        <f t="shared" si="6"/>
        <v>0.370042</v>
      </c>
      <c r="G10" s="1">
        <f t="shared" si="6"/>
        <v>0.34331775</v>
      </c>
      <c r="H10" s="1">
        <f t="shared" si="6"/>
        <v>0.35130075</v>
      </c>
      <c r="I10" s="1">
        <f t="shared" si="6"/>
        <v>0.2937725</v>
      </c>
      <c r="J10" s="1">
        <f t="shared" si="6"/>
        <v>0.3310415</v>
      </c>
      <c r="K10" s="1">
        <f t="shared" si="6"/>
        <v>0.2197985</v>
      </c>
      <c r="L10" s="1">
        <f t="shared" si="6"/>
        <v>0.150607</v>
      </c>
      <c r="M10" s="1">
        <f t="shared" si="6"/>
        <v>0.1141695</v>
      </c>
      <c r="N10" s="1">
        <f>PERCENTILE(N18:N43,0.75)</f>
        <v>2.9494245</v>
      </c>
    </row>
    <row r="11" spans="1:14" ht="12.75">
      <c r="A11" s="13" t="s">
        <v>19</v>
      </c>
      <c r="B11" s="1">
        <f aca="true" t="shared" si="7" ref="B11:M11">PERCENTILE(B18:B43,0.9)</f>
        <v>0.1931755</v>
      </c>
      <c r="C11" s="1">
        <f t="shared" si="7"/>
        <v>0.1949765</v>
      </c>
      <c r="D11" s="1">
        <f t="shared" si="7"/>
        <v>0.362755</v>
      </c>
      <c r="E11" s="1">
        <f t="shared" si="7"/>
        <v>0.590015</v>
      </c>
      <c r="F11" s="1">
        <f t="shared" si="7"/>
        <v>0.515335</v>
      </c>
      <c r="G11" s="1">
        <f t="shared" si="7"/>
        <v>0.433379</v>
      </c>
      <c r="H11" s="1">
        <f t="shared" si="7"/>
        <v>0.459075</v>
      </c>
      <c r="I11" s="1">
        <f t="shared" si="7"/>
        <v>0.496938</v>
      </c>
      <c r="J11" s="1">
        <f t="shared" si="7"/>
        <v>0.39509099999999997</v>
      </c>
      <c r="K11" s="1">
        <f t="shared" si="7"/>
        <v>0.256237</v>
      </c>
      <c r="L11" s="1">
        <f t="shared" si="7"/>
        <v>0.16912</v>
      </c>
      <c r="M11" s="1">
        <f t="shared" si="7"/>
        <v>0.14982499999999999</v>
      </c>
      <c r="N11" s="1">
        <f>PERCENTILE(N18:N43,0.9)</f>
        <v>3.7366745</v>
      </c>
    </row>
    <row r="12" spans="1:14" ht="12.75">
      <c r="A12" s="13" t="s">
        <v>23</v>
      </c>
      <c r="B12" s="1">
        <f aca="true" t="shared" si="8" ref="B12:M12">STDEV(B18:B43)</f>
        <v>0.06541603225346332</v>
      </c>
      <c r="C12" s="1">
        <f t="shared" si="8"/>
        <v>0.07234362796539433</v>
      </c>
      <c r="D12" s="1">
        <f t="shared" si="8"/>
        <v>0.12060129644023797</v>
      </c>
      <c r="E12" s="1">
        <f t="shared" si="8"/>
        <v>0.2010696974880561</v>
      </c>
      <c r="F12" s="1">
        <f t="shared" si="8"/>
        <v>0.19732255383563066</v>
      </c>
      <c r="G12" s="1">
        <f t="shared" si="8"/>
        <v>0.14641056516449275</v>
      </c>
      <c r="H12" s="1">
        <f t="shared" si="8"/>
        <v>0.14921076393733992</v>
      </c>
      <c r="I12" s="1">
        <f t="shared" si="8"/>
        <v>0.16776401836968685</v>
      </c>
      <c r="J12" s="1">
        <f t="shared" si="8"/>
        <v>0.14900207950526673</v>
      </c>
      <c r="K12" s="1">
        <f t="shared" si="8"/>
        <v>0.10732242754025767</v>
      </c>
      <c r="L12" s="1">
        <f t="shared" si="8"/>
        <v>0.06698988342410649</v>
      </c>
      <c r="M12" s="1">
        <f t="shared" si="8"/>
        <v>0.07544620843606697</v>
      </c>
      <c r="N12" s="1">
        <f>STDEV(N18:N43)</f>
        <v>1.0036744998133404</v>
      </c>
    </row>
    <row r="13" spans="1:14" ht="12.75">
      <c r="A13" s="13" t="s">
        <v>125</v>
      </c>
      <c r="B13" s="1">
        <f>ROUND(B12/B6,2)</f>
        <v>0.8</v>
      </c>
      <c r="C13" s="1">
        <f aca="true" t="shared" si="9" ref="C13:N13">ROUND(C12/C6,2)</f>
        <v>0.6</v>
      </c>
      <c r="D13" s="1">
        <f t="shared" si="9"/>
        <v>0.61</v>
      </c>
      <c r="E13" s="1">
        <f t="shared" si="9"/>
        <v>0.65</v>
      </c>
      <c r="F13" s="1">
        <f t="shared" si="9"/>
        <v>0.71</v>
      </c>
      <c r="G13" s="1">
        <f t="shared" si="9"/>
        <v>0.57</v>
      </c>
      <c r="H13" s="1">
        <f t="shared" si="9"/>
        <v>0.55</v>
      </c>
      <c r="I13" s="1">
        <f t="shared" si="9"/>
        <v>0.67</v>
      </c>
      <c r="J13" s="1">
        <f t="shared" si="9"/>
        <v>0.65</v>
      </c>
      <c r="K13" s="1">
        <f t="shared" si="9"/>
        <v>0.65</v>
      </c>
      <c r="L13" s="1">
        <f t="shared" si="9"/>
        <v>0.57</v>
      </c>
      <c r="M13" s="1">
        <f t="shared" si="9"/>
        <v>0.9</v>
      </c>
      <c r="N13" s="1">
        <f t="shared" si="9"/>
        <v>0.42</v>
      </c>
    </row>
    <row r="14" spans="1:14" ht="12.75">
      <c r="A14" s="13" t="s">
        <v>124</v>
      </c>
      <c r="B14" s="53">
        <f>26*P44/(25*24*B12^3)</f>
        <v>1.6464173874375794</v>
      </c>
      <c r="C14" s="53">
        <f aca="true" t="shared" si="10" ref="C14:N14">26*Q44/(25*24*C12^3)</f>
        <v>1.4866612971311843</v>
      </c>
      <c r="D14" s="53">
        <f t="shared" si="10"/>
        <v>0.6770173118962192</v>
      </c>
      <c r="E14" s="53">
        <f t="shared" si="10"/>
        <v>1.1466539401731448</v>
      </c>
      <c r="F14" s="53">
        <f t="shared" si="10"/>
        <v>1.2867451407960586</v>
      </c>
      <c r="G14" s="53">
        <f t="shared" si="10"/>
        <v>0.6386611461692291</v>
      </c>
      <c r="H14" s="53">
        <f t="shared" si="10"/>
        <v>1.2683108251876047</v>
      </c>
      <c r="I14" s="53">
        <f t="shared" si="10"/>
        <v>1.5845880521750042</v>
      </c>
      <c r="J14" s="53">
        <f t="shared" si="10"/>
        <v>1.2923335328535899</v>
      </c>
      <c r="K14" s="53">
        <f t="shared" si="10"/>
        <v>1.243451069316229</v>
      </c>
      <c r="L14" s="53">
        <f t="shared" si="10"/>
        <v>0.8199159974374854</v>
      </c>
      <c r="M14" s="53">
        <f t="shared" si="10"/>
        <v>2.4039892339941535</v>
      </c>
      <c r="N14" s="53">
        <f t="shared" si="10"/>
        <v>0.5748897097161734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-0.03752575987894277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0.037464</v>
      </c>
      <c r="C18" s="1">
        <f>'DATOS MENSUALES'!E487</f>
        <v>0.05429</v>
      </c>
      <c r="D18" s="1">
        <f>'DATOS MENSUALES'!E488</f>
        <v>0.12808</v>
      </c>
      <c r="E18" s="1">
        <f>'DATOS MENSUALES'!E489</f>
        <v>0.207306</v>
      </c>
      <c r="F18" s="1">
        <f>'DATOS MENSUALES'!E490</f>
        <v>0.1878</v>
      </c>
      <c r="G18" s="1">
        <f>'DATOS MENSUALES'!E491</f>
        <v>0.14924</v>
      </c>
      <c r="H18" s="1">
        <f>'DATOS MENSUALES'!E492</f>
        <v>0.328713</v>
      </c>
      <c r="I18" s="1">
        <f>'DATOS MENSUALES'!E493</f>
        <v>0.147735</v>
      </c>
      <c r="J18" s="1">
        <f>'DATOS MENSUALES'!E494</f>
        <v>0.19803</v>
      </c>
      <c r="K18" s="1">
        <f>'DATOS MENSUALES'!E495</f>
        <v>0.125903</v>
      </c>
      <c r="L18" s="1">
        <f>'DATOS MENSUALES'!E496</f>
        <v>0.118728</v>
      </c>
      <c r="M18" s="1">
        <f>'DATOS MENSUALES'!E497</f>
        <v>0.061146</v>
      </c>
      <c r="N18" s="1">
        <f aca="true" t="shared" si="11" ref="N18:N41">SUM(B18:M18)</f>
        <v>1.7444349999999997</v>
      </c>
      <c r="O18" s="10"/>
      <c r="P18" s="60">
        <f aca="true" t="shared" si="12" ref="P18:P43">(B18-B$6)^3</f>
        <v>-8.807429276997956E-05</v>
      </c>
      <c r="Q18" s="60">
        <f aca="true" t="shared" si="13" ref="Q18:AB33">(C18-C$6)^3</f>
        <v>-0.00028277388453707195</v>
      </c>
      <c r="R18" s="60">
        <f t="shared" si="13"/>
        <v>-0.0003495997789158977</v>
      </c>
      <c r="S18" s="60">
        <f t="shared" si="13"/>
        <v>-0.0010965335138467432</v>
      </c>
      <c r="T18" s="60">
        <f t="shared" si="13"/>
        <v>-0.000713178792587621</v>
      </c>
      <c r="U18" s="60">
        <f t="shared" si="13"/>
        <v>-0.0012466315002212444</v>
      </c>
      <c r="V18" s="60">
        <f t="shared" si="13"/>
        <v>0.00017614083704434907</v>
      </c>
      <c r="W18" s="60">
        <f t="shared" si="13"/>
        <v>-0.0010844338771089804</v>
      </c>
      <c r="X18" s="60">
        <f t="shared" si="13"/>
        <v>-3.117134292664522E-05</v>
      </c>
      <c r="Y18" s="60">
        <f t="shared" si="13"/>
        <v>-5.6117763183545886E-05</v>
      </c>
      <c r="Z18" s="60">
        <f t="shared" si="13"/>
        <v>4.442050684114546E-09</v>
      </c>
      <c r="AA18" s="60">
        <f t="shared" si="13"/>
        <v>-1.1649937989880229E-05</v>
      </c>
      <c r="AB18" s="60">
        <f t="shared" si="13"/>
        <v>-0.2361769115291177</v>
      </c>
    </row>
    <row r="19" spans="1:28" ht="12.75">
      <c r="A19" s="12" t="s">
        <v>67</v>
      </c>
      <c r="B19" s="1">
        <f>'DATOS MENSUALES'!E498</f>
        <v>0.096585</v>
      </c>
      <c r="C19" s="1">
        <f>'DATOS MENSUALES'!E499</f>
        <v>0.17664</v>
      </c>
      <c r="D19" s="1">
        <f>'DATOS MENSUALES'!E500</f>
        <v>0.082635</v>
      </c>
      <c r="E19" s="1">
        <f>'DATOS MENSUALES'!E501</f>
        <v>0.76006</v>
      </c>
      <c r="F19" s="1">
        <f>'DATOS MENSUALES'!E502</f>
        <v>0.374556</v>
      </c>
      <c r="G19" s="1">
        <f>'DATOS MENSUALES'!E503</f>
        <v>0.61668</v>
      </c>
      <c r="H19" s="1">
        <f>'DATOS MENSUALES'!E504</f>
        <v>0.386104</v>
      </c>
      <c r="I19" s="1">
        <f>'DATOS MENSUALES'!E505</f>
        <v>0.1944</v>
      </c>
      <c r="J19" s="1">
        <f>'DATOS MENSUALES'!E506</f>
        <v>0.239076</v>
      </c>
      <c r="K19" s="1">
        <f>'DATOS MENSUALES'!E507</f>
        <v>0.23786</v>
      </c>
      <c r="L19" s="1">
        <f>'DATOS MENSUALES'!E508</f>
        <v>0.1701</v>
      </c>
      <c r="M19" s="1">
        <f>'DATOS MENSUALES'!E509</f>
        <v>0.03492</v>
      </c>
      <c r="N19" s="1">
        <f t="shared" si="11"/>
        <v>3.369616</v>
      </c>
      <c r="O19" s="10"/>
      <c r="P19" s="60">
        <f t="shared" si="12"/>
        <v>3.1306437012052528E-06</v>
      </c>
      <c r="Q19" s="60">
        <f t="shared" si="13"/>
        <v>0.00018241301255017428</v>
      </c>
      <c r="R19" s="60">
        <f t="shared" si="13"/>
        <v>-0.0015565046703943284</v>
      </c>
      <c r="S19" s="60">
        <f t="shared" si="13"/>
        <v>0.09090316237545648</v>
      </c>
      <c r="T19" s="60">
        <f t="shared" si="13"/>
        <v>0.0009243476098618715</v>
      </c>
      <c r="U19" s="60">
        <f t="shared" si="13"/>
        <v>0.04658415377212538</v>
      </c>
      <c r="V19" s="60">
        <f t="shared" si="13"/>
        <v>0.0014600776584111378</v>
      </c>
      <c r="W19" s="60">
        <f t="shared" si="13"/>
        <v>-0.00017631093556362253</v>
      </c>
      <c r="X19" s="60">
        <f t="shared" si="13"/>
        <v>8.77683315930821E-07</v>
      </c>
      <c r="Y19" s="60">
        <f t="shared" si="13"/>
        <v>0.00039985257556930594</v>
      </c>
      <c r="Z19" s="60">
        <f t="shared" si="13"/>
        <v>0.00014901057546743443</v>
      </c>
      <c r="AA19" s="60">
        <f t="shared" si="13"/>
        <v>-0.00011689761477773301</v>
      </c>
      <c r="AB19" s="60">
        <f t="shared" si="13"/>
        <v>1.0213054257951892</v>
      </c>
    </row>
    <row r="20" spans="1:28" ht="12.75">
      <c r="A20" s="12" t="s">
        <v>68</v>
      </c>
      <c r="B20" s="1">
        <f>'DATOS MENSUALES'!E510</f>
        <v>0.115506</v>
      </c>
      <c r="C20" s="1">
        <f>'DATOS MENSUALES'!E511</f>
        <v>0.174003</v>
      </c>
      <c r="D20" s="1">
        <f>'DATOS MENSUALES'!E512</f>
        <v>0.365788</v>
      </c>
      <c r="E20" s="1">
        <f>'DATOS MENSUALES'!E513</f>
        <v>0.606718</v>
      </c>
      <c r="F20" s="1">
        <f>'DATOS MENSUALES'!E514</f>
        <v>0.51015</v>
      </c>
      <c r="G20" s="1">
        <f>'DATOS MENSUALES'!E515</f>
        <v>0.415512</v>
      </c>
      <c r="H20" s="1">
        <f>'DATOS MENSUALES'!E516</f>
        <v>0.27112</v>
      </c>
      <c r="I20" s="1">
        <f>'DATOS MENSUALES'!E517</f>
        <v>0.654759</v>
      </c>
      <c r="J20" s="1">
        <f>'DATOS MENSUALES'!E518</f>
        <v>0.439898</v>
      </c>
      <c r="K20" s="1">
        <f>'DATOS MENSUALES'!E519</f>
        <v>0.265146</v>
      </c>
      <c r="L20" s="1">
        <f>'DATOS MENSUALES'!E520</f>
        <v>0.15194</v>
      </c>
      <c r="M20" s="1">
        <f>'DATOS MENSUALES'!E521</f>
        <v>0.040866</v>
      </c>
      <c r="N20" s="1">
        <f t="shared" si="11"/>
        <v>4.011406</v>
      </c>
      <c r="O20" s="10"/>
      <c r="P20" s="60">
        <f t="shared" si="12"/>
        <v>3.7763574244705366E-05</v>
      </c>
      <c r="Q20" s="60">
        <f t="shared" si="13"/>
        <v>0.00015813282085395112</v>
      </c>
      <c r="R20" s="60">
        <f t="shared" si="13"/>
        <v>0.0046794084784358</v>
      </c>
      <c r="S20" s="60">
        <f t="shared" si="13"/>
        <v>0.026011305168504837</v>
      </c>
      <c r="T20" s="60">
        <f t="shared" si="13"/>
        <v>0.012650289169428747</v>
      </c>
      <c r="U20" s="60">
        <f t="shared" si="13"/>
        <v>0.003992974527813725</v>
      </c>
      <c r="V20" s="60">
        <f t="shared" si="13"/>
        <v>-3.6328695545181353E-09</v>
      </c>
      <c r="W20" s="60">
        <f t="shared" si="13"/>
        <v>0.06607902530308685</v>
      </c>
      <c r="X20" s="60">
        <f t="shared" si="13"/>
        <v>0.009313545840666529</v>
      </c>
      <c r="Y20" s="60">
        <f t="shared" si="13"/>
        <v>0.0010290032718149632</v>
      </c>
      <c r="Z20" s="60">
        <f t="shared" si="13"/>
        <v>4.234741355461272E-05</v>
      </c>
      <c r="AA20" s="60">
        <f t="shared" si="13"/>
        <v>-7.922699250832015E-05</v>
      </c>
      <c r="AB20" s="60">
        <f t="shared" si="13"/>
        <v>4.482673357525126</v>
      </c>
    </row>
    <row r="21" spans="1:28" ht="12.75">
      <c r="A21" s="12" t="s">
        <v>69</v>
      </c>
      <c r="B21" s="1">
        <f>'DATOS MENSUALES'!E522</f>
        <v>0.077484</v>
      </c>
      <c r="C21" s="1">
        <f>'DATOS MENSUALES'!E523</f>
        <v>0.10728</v>
      </c>
      <c r="D21" s="1">
        <f>'DATOS MENSUALES'!E524</f>
        <v>0.231336</v>
      </c>
      <c r="E21" s="1">
        <f>'DATOS MENSUALES'!E525</f>
        <v>0.241072</v>
      </c>
      <c r="F21" s="1">
        <f>'DATOS MENSUALES'!E526</f>
        <v>0.336897</v>
      </c>
      <c r="G21" s="1">
        <f>'DATOS MENSUALES'!E527</f>
        <v>0.246</v>
      </c>
      <c r="H21" s="1">
        <f>'DATOS MENSUALES'!E528</f>
        <v>0.38394</v>
      </c>
      <c r="I21" s="1">
        <f>'DATOS MENSUALES'!E529</f>
        <v>0.098256</v>
      </c>
      <c r="J21" s="1">
        <f>'DATOS MENSUALES'!E530</f>
        <v>0.12672</v>
      </c>
      <c r="K21" s="1">
        <f>'DATOS MENSUALES'!E531</f>
        <v>0.105223</v>
      </c>
      <c r="L21" s="1">
        <f>'DATOS MENSUALES'!E532</f>
        <v>0.06344</v>
      </c>
      <c r="M21" s="1">
        <f>'DATOS MENSUALES'!E533</f>
        <v>0.052515</v>
      </c>
      <c r="N21" s="1">
        <f t="shared" si="11"/>
        <v>2.070163</v>
      </c>
      <c r="O21" s="10"/>
      <c r="P21" s="60">
        <f t="shared" si="12"/>
        <v>-8.944148488261747E-08</v>
      </c>
      <c r="Q21" s="60">
        <f t="shared" si="13"/>
        <v>-2.022678670167491E-06</v>
      </c>
      <c r="R21" s="60">
        <f t="shared" si="13"/>
        <v>3.531946440904507E-05</v>
      </c>
      <c r="S21" s="60">
        <f t="shared" si="13"/>
        <v>-0.00033358339687083316</v>
      </c>
      <c r="T21" s="60">
        <f t="shared" si="13"/>
        <v>0.00021334171866840062</v>
      </c>
      <c r="U21" s="60">
        <f t="shared" si="13"/>
        <v>-1.2825531022118331E-06</v>
      </c>
      <c r="V21" s="60">
        <f t="shared" si="13"/>
        <v>0.0013781082189406975</v>
      </c>
      <c r="W21" s="60">
        <f t="shared" si="13"/>
        <v>-0.0035269236563381114</v>
      </c>
      <c r="X21" s="60">
        <f t="shared" si="13"/>
        <v>-0.0010857899802800277</v>
      </c>
      <c r="Y21" s="60">
        <f t="shared" si="13"/>
        <v>-0.0002050181247657274</v>
      </c>
      <c r="Z21" s="60">
        <f t="shared" si="13"/>
        <v>-0.00015437152627720987</v>
      </c>
      <c r="AA21" s="60">
        <f t="shared" si="13"/>
        <v>-3.0665653513848565E-05</v>
      </c>
      <c r="AB21" s="60">
        <f t="shared" si="13"/>
        <v>-0.02499981138335232</v>
      </c>
    </row>
    <row r="22" spans="1:28" ht="12.75">
      <c r="A22" s="12" t="s">
        <v>70</v>
      </c>
      <c r="B22" s="1">
        <f>'DATOS MENSUALES'!E534</f>
        <v>0.035896</v>
      </c>
      <c r="C22" s="1">
        <f>'DATOS MENSUALES'!E535</f>
        <v>0.130724</v>
      </c>
      <c r="D22" s="1">
        <f>'DATOS MENSUALES'!E536</f>
        <v>0.359722</v>
      </c>
      <c r="E22" s="1">
        <f>'DATOS MENSUALES'!E537</f>
        <v>0.38489</v>
      </c>
      <c r="F22" s="1">
        <f>'DATOS MENSUALES'!E538</f>
        <v>0.458505</v>
      </c>
      <c r="G22" s="1">
        <f>'DATOS MENSUALES'!E539</f>
        <v>0.198485</v>
      </c>
      <c r="H22" s="1">
        <f>'DATOS MENSUALES'!E540</f>
        <v>0.27672</v>
      </c>
      <c r="I22" s="1">
        <f>'DATOS MENSUALES'!E541</f>
        <v>0.14445</v>
      </c>
      <c r="J22" s="1">
        <f>'DATOS MENSUALES'!E542</f>
        <v>0.310769</v>
      </c>
      <c r="K22" s="1">
        <f>'DATOS MENSUALES'!E543</f>
        <v>0.16629</v>
      </c>
      <c r="L22" s="1">
        <f>'DATOS MENSUALES'!E544</f>
        <v>0.14658</v>
      </c>
      <c r="M22" s="1">
        <f>'DATOS MENSUALES'!E545</f>
        <v>0.14602</v>
      </c>
      <c r="N22" s="1">
        <f t="shared" si="11"/>
        <v>2.7590510000000004</v>
      </c>
      <c r="O22" s="10"/>
      <c r="P22" s="60">
        <f t="shared" si="12"/>
        <v>-9.771811139139359E-05</v>
      </c>
      <c r="Q22" s="60">
        <f t="shared" si="13"/>
        <v>1.2587835943250973E-06</v>
      </c>
      <c r="R22" s="60">
        <f t="shared" si="13"/>
        <v>0.0041885321159503665</v>
      </c>
      <c r="S22" s="60">
        <f t="shared" si="13"/>
        <v>0.00041290344479974635</v>
      </c>
      <c r="T22" s="60">
        <f t="shared" si="13"/>
        <v>0.005965276793525306</v>
      </c>
      <c r="U22" s="60">
        <f t="shared" si="13"/>
        <v>-0.00019897096070434697</v>
      </c>
      <c r="V22" s="60">
        <f t="shared" si="13"/>
        <v>6.705854557092475E-08</v>
      </c>
      <c r="W22" s="60">
        <f t="shared" si="13"/>
        <v>-0.0011918173929066724</v>
      </c>
      <c r="X22" s="60">
        <f t="shared" si="13"/>
        <v>0.0005367220857176679</v>
      </c>
      <c r="Y22" s="60">
        <f t="shared" si="13"/>
        <v>9.281878362353519E-09</v>
      </c>
      <c r="Z22" s="60">
        <f t="shared" si="13"/>
        <v>2.5661531873099844E-05</v>
      </c>
      <c r="AA22" s="60">
        <f t="shared" si="13"/>
        <v>0.00024069452758822756</v>
      </c>
      <c r="AB22" s="60">
        <f t="shared" si="13"/>
        <v>0.062328507909589374</v>
      </c>
    </row>
    <row r="23" spans="1:28" ht="12.75">
      <c r="A23" s="12" t="s">
        <v>71</v>
      </c>
      <c r="B23" s="1">
        <f>'DATOS MENSUALES'!E546</f>
        <v>0.170831</v>
      </c>
      <c r="C23" s="1">
        <f>'DATOS MENSUALES'!E547</f>
        <v>0.03813</v>
      </c>
      <c r="D23" s="1">
        <f>'DATOS MENSUALES'!E548</f>
        <v>0.036177</v>
      </c>
      <c r="E23" s="1">
        <f>'DATOS MENSUALES'!E549</f>
        <v>0.10706</v>
      </c>
      <c r="F23" s="1">
        <f>'DATOS MENSUALES'!E550</f>
        <v>0.25696</v>
      </c>
      <c r="G23" s="1">
        <f>'DATOS MENSUALES'!E551</f>
        <v>0.26847</v>
      </c>
      <c r="H23" s="1">
        <f>'DATOS MENSUALES'!E552</f>
        <v>0.165663</v>
      </c>
      <c r="I23" s="1">
        <f>'DATOS MENSUALES'!E553</f>
        <v>0.158814</v>
      </c>
      <c r="J23" s="1">
        <f>'DATOS MENSUALES'!E554</f>
        <v>0.060393</v>
      </c>
      <c r="K23" s="1">
        <f>'DATOS MENSUALES'!E555</f>
        <v>0.040278</v>
      </c>
      <c r="L23" s="1">
        <f>'DATOS MENSUALES'!E556</f>
        <v>0.046009</v>
      </c>
      <c r="M23" s="1">
        <f>'DATOS MENSUALES'!E557</f>
        <v>0.023865</v>
      </c>
      <c r="N23" s="1">
        <f t="shared" si="11"/>
        <v>1.37265</v>
      </c>
      <c r="O23" s="10"/>
      <c r="P23" s="60">
        <f t="shared" si="12"/>
        <v>0.0007020000607373238</v>
      </c>
      <c r="Q23" s="60">
        <f t="shared" si="13"/>
        <v>-0.0005472762649922594</v>
      </c>
      <c r="R23" s="60">
        <f t="shared" si="13"/>
        <v>-0.004279073829446426</v>
      </c>
      <c r="S23" s="60">
        <f t="shared" si="13"/>
        <v>-0.008410689301768096</v>
      </c>
      <c r="T23" s="60">
        <f t="shared" si="13"/>
        <v>-8.223025618870665E-06</v>
      </c>
      <c r="U23" s="60">
        <f t="shared" si="13"/>
        <v>1.5629618892125572E-06</v>
      </c>
      <c r="V23" s="60">
        <f t="shared" si="13"/>
        <v>-0.0012248461758112346</v>
      </c>
      <c r="W23" s="60">
        <f t="shared" si="13"/>
        <v>-0.0007700807698490749</v>
      </c>
      <c r="X23" s="60">
        <f t="shared" si="13"/>
        <v>-0.004836118174776763</v>
      </c>
      <c r="Y23" s="60">
        <f t="shared" si="13"/>
        <v>-0.0019024949799108938</v>
      </c>
      <c r="Z23" s="60">
        <f t="shared" si="13"/>
        <v>-0.0003590487550852875</v>
      </c>
      <c r="AA23" s="60">
        <f t="shared" si="13"/>
        <v>-0.000215465426224465</v>
      </c>
      <c r="AB23" s="60">
        <f t="shared" si="13"/>
        <v>-0.9700462692343054</v>
      </c>
    </row>
    <row r="24" spans="1:28" ht="12.75">
      <c r="A24" s="12" t="s">
        <v>72</v>
      </c>
      <c r="B24" s="1">
        <f>'DATOS MENSUALES'!E558</f>
        <v>0.043043</v>
      </c>
      <c r="C24" s="1">
        <f>'DATOS MENSUALES'!E559</f>
        <v>0.049385</v>
      </c>
      <c r="D24" s="1">
        <f>'DATOS MENSUALES'!E560</f>
        <v>0.05628</v>
      </c>
      <c r="E24" s="1">
        <f>'DATOS MENSUALES'!E561</f>
        <v>0.114741</v>
      </c>
      <c r="F24" s="1">
        <f>'DATOS MENSUALES'!E562</f>
        <v>0.151734</v>
      </c>
      <c r="G24" s="1">
        <f>'DATOS MENSUALES'!E563</f>
        <v>0.135966</v>
      </c>
      <c r="H24" s="1">
        <f>'DATOS MENSUALES'!E564</f>
        <v>0.161994</v>
      </c>
      <c r="I24" s="1">
        <f>'DATOS MENSUALES'!E565</f>
        <v>0.153698</v>
      </c>
      <c r="J24" s="1">
        <f>'DATOS MENSUALES'!E566</f>
        <v>0.089012</v>
      </c>
      <c r="K24" s="1">
        <f>'DATOS MENSUALES'!E567</f>
        <v>0.042978</v>
      </c>
      <c r="L24" s="1">
        <f>'DATOS MENSUALES'!E568</f>
        <v>0.010902</v>
      </c>
      <c r="M24" s="1">
        <f>'DATOS MENSUALES'!E569</f>
        <v>0.016038</v>
      </c>
      <c r="N24" s="1">
        <f t="shared" si="11"/>
        <v>1.025771</v>
      </c>
      <c r="O24" s="10"/>
      <c r="P24" s="60">
        <f t="shared" si="12"/>
        <v>-5.8923428069671295E-05</v>
      </c>
      <c r="Q24" s="60">
        <f t="shared" si="13"/>
        <v>-0.00035102408212038294</v>
      </c>
      <c r="R24" s="60">
        <f t="shared" si="13"/>
        <v>-0.002878201830759412</v>
      </c>
      <c r="S24" s="60">
        <f t="shared" si="13"/>
        <v>-0.007493229335906362</v>
      </c>
      <c r="T24" s="60">
        <f t="shared" si="13"/>
        <v>-0.0019724141153536416</v>
      </c>
      <c r="U24" s="60">
        <f t="shared" si="13"/>
        <v>-0.0017671234193562262</v>
      </c>
      <c r="V24" s="60">
        <f t="shared" si="13"/>
        <v>-0.0013552221404702725</v>
      </c>
      <c r="W24" s="60">
        <f t="shared" si="13"/>
        <v>-0.0009063582581191467</v>
      </c>
      <c r="X24" s="60">
        <f t="shared" si="13"/>
        <v>-0.002772887908358165</v>
      </c>
      <c r="Y24" s="60">
        <f t="shared" si="13"/>
        <v>-0.0017808194949920594</v>
      </c>
      <c r="Z24" s="60">
        <f t="shared" si="13"/>
        <v>-0.0011971665991375503</v>
      </c>
      <c r="AA24" s="60">
        <f t="shared" si="13"/>
        <v>-0.00031135503820752463</v>
      </c>
      <c r="AB24" s="60">
        <f t="shared" si="13"/>
        <v>-2.388870050703578</v>
      </c>
    </row>
    <row r="25" spans="1:28" ht="12.75">
      <c r="A25" s="12" t="s">
        <v>73</v>
      </c>
      <c r="B25" s="1">
        <f>'DATOS MENSUALES'!E570</f>
        <v>0.065052</v>
      </c>
      <c r="C25" s="1">
        <f>'DATOS MENSUALES'!E571</f>
        <v>0.135594</v>
      </c>
      <c r="D25" s="1">
        <f>'DATOS MENSUALES'!E572</f>
        <v>0.414288</v>
      </c>
      <c r="E25" s="1">
        <f>'DATOS MENSUALES'!E573</f>
        <v>0.390954</v>
      </c>
      <c r="F25" s="1">
        <f>'DATOS MENSUALES'!E574</f>
        <v>0.52052</v>
      </c>
      <c r="G25" s="1">
        <f>'DATOS MENSUALES'!E575</f>
        <v>0.214512</v>
      </c>
      <c r="H25" s="1">
        <f>'DATOS MENSUALES'!E576</f>
        <v>0.191573</v>
      </c>
      <c r="I25" s="1">
        <f>'DATOS MENSUALES'!E577</f>
        <v>0.222664</v>
      </c>
      <c r="J25" s="1">
        <f>'DATOS MENSUALES'!E578</f>
        <v>0.191952</v>
      </c>
      <c r="K25" s="1">
        <f>'DATOS MENSUALES'!E579</f>
        <v>0.221088</v>
      </c>
      <c r="L25" s="1">
        <f>'DATOS MENSUALES'!E580</f>
        <v>0.16814</v>
      </c>
      <c r="M25" s="1">
        <f>'DATOS MENSUALES'!E581</f>
        <v>0.15932</v>
      </c>
      <c r="N25" s="1">
        <f t="shared" si="11"/>
        <v>2.8956570000000004</v>
      </c>
      <c r="O25" s="10"/>
      <c r="P25" s="60">
        <f t="shared" si="12"/>
        <v>-4.830336043744707E-06</v>
      </c>
      <c r="Q25" s="60">
        <f t="shared" si="13"/>
        <v>3.845796647056464E-06</v>
      </c>
      <c r="R25" s="60">
        <f t="shared" si="13"/>
        <v>0.010044404193256043</v>
      </c>
      <c r="S25" s="60">
        <f t="shared" si="13"/>
        <v>0.0005222151308075713</v>
      </c>
      <c r="T25" s="60">
        <f t="shared" si="13"/>
        <v>0.014415590050489101</v>
      </c>
      <c r="U25" s="60">
        <f t="shared" si="13"/>
        <v>-7.59711997999961E-05</v>
      </c>
      <c r="V25" s="60">
        <f t="shared" si="13"/>
        <v>-0.000533101397484344</v>
      </c>
      <c r="W25" s="60">
        <f t="shared" si="13"/>
        <v>-2.1507610117373818E-05</v>
      </c>
      <c r="X25" s="60">
        <f t="shared" si="13"/>
        <v>-5.294380427660615E-05</v>
      </c>
      <c r="Y25" s="60">
        <f t="shared" si="13"/>
        <v>0.00018421589975632378</v>
      </c>
      <c r="Z25" s="60">
        <f t="shared" si="13"/>
        <v>0.00013308724488794767</v>
      </c>
      <c r="AA25" s="60">
        <f t="shared" si="13"/>
        <v>0.0004304464907616114</v>
      </c>
      <c r="AB25" s="60">
        <f t="shared" si="13"/>
        <v>0.15149867887061744</v>
      </c>
    </row>
    <row r="26" spans="1:28" ht="12.75">
      <c r="A26" s="12" t="s">
        <v>74</v>
      </c>
      <c r="B26" s="1">
        <f>'DATOS MENSUALES'!E582</f>
        <v>0.24219</v>
      </c>
      <c r="C26" s="1">
        <f>'DATOS MENSUALES'!E583</f>
        <v>0.354835</v>
      </c>
      <c r="D26" s="1">
        <f>'DATOS MENSUALES'!E584</f>
        <v>0.48217</v>
      </c>
      <c r="E26" s="1">
        <f>'DATOS MENSUALES'!E585</f>
        <v>0.514348</v>
      </c>
      <c r="F26" s="1">
        <f>'DATOS MENSUALES'!E586</f>
        <v>0.154866</v>
      </c>
      <c r="G26" s="1">
        <f>'DATOS MENSUALES'!E587</f>
        <v>0.347025</v>
      </c>
      <c r="H26" s="1">
        <f>'DATOS MENSUALES'!E588</f>
        <v>0.237162</v>
      </c>
      <c r="I26" s="1">
        <f>'DATOS MENSUALES'!E589</f>
        <v>0.224564</v>
      </c>
      <c r="J26" s="1">
        <f>'DATOS MENSUALES'!E590</f>
        <v>0.404325</v>
      </c>
      <c r="K26" s="1">
        <f>'DATOS MENSUALES'!E591</f>
        <v>0.247328</v>
      </c>
      <c r="L26" s="1">
        <f>'DATOS MENSUALES'!E592</f>
        <v>0.146608</v>
      </c>
      <c r="M26" s="1">
        <f>'DATOS MENSUALES'!E593</f>
        <v>0.15363</v>
      </c>
      <c r="N26" s="1">
        <f t="shared" si="11"/>
        <v>3.5090510000000004</v>
      </c>
      <c r="O26" s="10"/>
      <c r="P26" s="60">
        <f t="shared" si="12"/>
        <v>0.004113988608221887</v>
      </c>
      <c r="Q26" s="60">
        <f t="shared" si="13"/>
        <v>0.012962696170569927</v>
      </c>
      <c r="R26" s="60">
        <f t="shared" si="13"/>
        <v>0.0228202434765319</v>
      </c>
      <c r="S26" s="60">
        <f t="shared" si="13"/>
        <v>0.008479996753558806</v>
      </c>
      <c r="T26" s="60">
        <f t="shared" si="13"/>
        <v>-0.001828296464318841</v>
      </c>
      <c r="U26" s="60">
        <f t="shared" si="13"/>
        <v>0.0007328977299238471</v>
      </c>
      <c r="V26" s="60">
        <f t="shared" si="13"/>
        <v>-4.472099152761391E-05</v>
      </c>
      <c r="W26" s="60">
        <f t="shared" si="13"/>
        <v>-1.7393646309531773E-05</v>
      </c>
      <c r="X26" s="60">
        <f t="shared" si="13"/>
        <v>0.005343168358876862</v>
      </c>
      <c r="Y26" s="60">
        <f t="shared" si="13"/>
        <v>0.0005746764899360757</v>
      </c>
      <c r="Z26" s="60">
        <f t="shared" si="13"/>
        <v>2.5734681684269835E-05</v>
      </c>
      <c r="AA26" s="60">
        <f t="shared" si="13"/>
        <v>0.0003402809321617559</v>
      </c>
      <c r="AB26" s="60">
        <f t="shared" si="13"/>
        <v>1.5069795545132452</v>
      </c>
    </row>
    <row r="27" spans="1:28" ht="12.75">
      <c r="A27" s="12" t="s">
        <v>75</v>
      </c>
      <c r="B27" s="1">
        <f>'DATOS MENSUALES'!E594</f>
        <v>0.21552</v>
      </c>
      <c r="C27" s="1">
        <f>'DATOS MENSUALES'!E595</f>
        <v>0.07645</v>
      </c>
      <c r="D27" s="1">
        <f>'DATOS MENSUALES'!E596</f>
        <v>0.260288</v>
      </c>
      <c r="E27" s="1">
        <f>'DATOS MENSUALES'!E597</f>
        <v>0.31056</v>
      </c>
      <c r="F27" s="1">
        <f>'DATOS MENSUALES'!E598</f>
        <v>0.3565</v>
      </c>
      <c r="G27" s="1">
        <f>'DATOS MENSUALES'!E599</f>
        <v>0.28689</v>
      </c>
      <c r="H27" s="1">
        <f>'DATOS MENSUALES'!E600</f>
        <v>0.206382</v>
      </c>
      <c r="I27" s="1">
        <f>'DATOS MENSUALES'!E601</f>
        <v>0.201858</v>
      </c>
      <c r="J27" s="1">
        <f>'DATOS MENSUALES'!E602</f>
        <v>0.241171</v>
      </c>
      <c r="K27" s="1">
        <f>'DATOS MENSUALES'!E603</f>
        <v>0.20217</v>
      </c>
      <c r="L27" s="1">
        <f>'DATOS MENSUALES'!E604</f>
        <v>0.12649</v>
      </c>
      <c r="M27" s="1">
        <f>'DATOS MENSUALES'!E605</f>
        <v>0.140343</v>
      </c>
      <c r="N27" s="1">
        <f t="shared" si="11"/>
        <v>2.6246220000000005</v>
      </c>
      <c r="O27" s="10"/>
      <c r="P27" s="60">
        <f t="shared" si="12"/>
        <v>0.0023826877125585986</v>
      </c>
      <c r="Q27" s="60">
        <f t="shared" si="13"/>
        <v>-8.218041583652757E-05</v>
      </c>
      <c r="R27" s="60">
        <f t="shared" si="13"/>
        <v>0.00023559258588589505</v>
      </c>
      <c r="S27" s="60">
        <f t="shared" si="13"/>
        <v>2.4352265584874595E-12</v>
      </c>
      <c r="T27" s="60">
        <f t="shared" si="13"/>
        <v>0.0004997315630750036</v>
      </c>
      <c r="U27" s="60">
        <f t="shared" si="13"/>
        <v>2.7067868324732884E-05</v>
      </c>
      <c r="V27" s="60">
        <f t="shared" si="13"/>
        <v>-0.0002911082422492921</v>
      </c>
      <c r="W27" s="60">
        <f t="shared" si="13"/>
        <v>-0.00011490303113673203</v>
      </c>
      <c r="X27" s="60">
        <f t="shared" si="13"/>
        <v>1.589088763094824E-06</v>
      </c>
      <c r="Y27" s="60">
        <f t="shared" si="13"/>
        <v>5.479222991722934E-05</v>
      </c>
      <c r="Z27" s="60">
        <f t="shared" si="13"/>
        <v>8.321346624672552E-07</v>
      </c>
      <c r="AA27" s="60">
        <f t="shared" si="13"/>
        <v>0.0001806259825256063</v>
      </c>
      <c r="AB27" s="60">
        <f t="shared" si="13"/>
        <v>0.017996666776331525</v>
      </c>
    </row>
    <row r="28" spans="1:28" ht="12.75">
      <c r="A28" s="12" t="s">
        <v>76</v>
      </c>
      <c r="B28" s="1">
        <f>'DATOS MENSUALES'!E606</f>
        <v>0.04482</v>
      </c>
      <c r="C28" s="1">
        <f>'DATOS MENSUALES'!E607</f>
        <v>0.128644</v>
      </c>
      <c r="D28" s="1">
        <f>'DATOS MENSUALES'!E608</f>
        <v>0.2657</v>
      </c>
      <c r="E28" s="1">
        <f>'DATOS MENSUALES'!E609</f>
        <v>0.1944</v>
      </c>
      <c r="F28" s="1">
        <f>'DATOS MENSUALES'!E610</f>
        <v>0.225808</v>
      </c>
      <c r="G28" s="1">
        <f>'DATOS MENSUALES'!E611</f>
        <v>0.283832</v>
      </c>
      <c r="H28" s="1">
        <f>'DATOS MENSUALES'!E612</f>
        <v>0.35883</v>
      </c>
      <c r="I28" s="1">
        <f>'DATOS MENSUALES'!E613</f>
        <v>0.513135</v>
      </c>
      <c r="J28" s="1">
        <f>'DATOS MENSUALES'!E614</f>
        <v>0.216376</v>
      </c>
      <c r="K28" s="1">
        <f>'DATOS MENSUALES'!E615</f>
        <v>0.109208</v>
      </c>
      <c r="L28" s="1">
        <f>'DATOS MENSUALES'!E616</f>
        <v>0.11228</v>
      </c>
      <c r="M28" s="1">
        <f>'DATOS MENSUALES'!E617</f>
        <v>0.059616</v>
      </c>
      <c r="N28" s="1">
        <f t="shared" si="11"/>
        <v>2.512649</v>
      </c>
      <c r="O28" s="10"/>
      <c r="P28" s="60">
        <f t="shared" si="12"/>
        <v>-5.1214084947649434E-05</v>
      </c>
      <c r="Q28" s="60">
        <f t="shared" si="13"/>
        <v>6.62449649577405E-07</v>
      </c>
      <c r="R28" s="60">
        <f t="shared" si="13"/>
        <v>0.0003031107867806881</v>
      </c>
      <c r="S28" s="60">
        <f t="shared" si="13"/>
        <v>-0.0015619240570060229</v>
      </c>
      <c r="T28" s="60">
        <f t="shared" si="13"/>
        <v>-0.00013529133535619133</v>
      </c>
      <c r="U28" s="60">
        <f t="shared" si="13"/>
        <v>1.9611168903824733E-05</v>
      </c>
      <c r="V28" s="60">
        <f t="shared" si="13"/>
        <v>0.0006398962531282811</v>
      </c>
      <c r="W28" s="60">
        <f t="shared" si="13"/>
        <v>0.01812124052361492</v>
      </c>
      <c r="X28" s="60">
        <f t="shared" si="13"/>
        <v>-2.261284493274073E-06</v>
      </c>
      <c r="Y28" s="60">
        <f t="shared" si="13"/>
        <v>-0.00016619740265280005</v>
      </c>
      <c r="Z28" s="60">
        <f t="shared" si="13"/>
        <v>-1.1087936238173247E-07</v>
      </c>
      <c r="AA28" s="60">
        <f t="shared" si="13"/>
        <v>-1.4171541987203356E-05</v>
      </c>
      <c r="AB28" s="60">
        <f t="shared" si="13"/>
        <v>0.0033807381527677645</v>
      </c>
    </row>
    <row r="29" spans="1:28" ht="12.75">
      <c r="A29" s="12" t="s">
        <v>77</v>
      </c>
      <c r="B29" s="1">
        <f>'DATOS MENSUALES'!E618</f>
        <v>0.070299</v>
      </c>
      <c r="C29" s="1">
        <f>'DATOS MENSUALES'!E619</f>
        <v>0.060233</v>
      </c>
      <c r="D29" s="1">
        <f>'DATOS MENSUALES'!E620</f>
        <v>0.229201</v>
      </c>
      <c r="E29" s="1">
        <f>'DATOS MENSUALES'!E621</f>
        <v>0.164216</v>
      </c>
      <c r="F29" s="1">
        <f>'DATOS MENSUALES'!E622</f>
        <v>0.10764</v>
      </c>
      <c r="G29" s="1">
        <f>'DATOS MENSUALES'!E623</f>
        <v>0.040663</v>
      </c>
      <c r="H29" s="1">
        <f>'DATOS MENSUALES'!E624</f>
        <v>0.437343</v>
      </c>
      <c r="I29" s="1">
        <f>'DATOS MENSUALES'!E625</f>
        <v>0.398496</v>
      </c>
      <c r="J29" s="1">
        <f>'DATOS MENSUALES'!E626</f>
        <v>0.385857</v>
      </c>
      <c r="K29" s="1">
        <f>'DATOS MENSUALES'!E627</f>
        <v>0.444428</v>
      </c>
      <c r="L29" s="1">
        <f>'DATOS MENSUALES'!E628</f>
        <v>0.255444</v>
      </c>
      <c r="M29" s="1">
        <f>'DATOS MENSUALES'!E629</f>
        <v>0.373527</v>
      </c>
      <c r="N29" s="1">
        <f t="shared" si="11"/>
        <v>2.967347</v>
      </c>
      <c r="O29" s="10"/>
      <c r="P29" s="60">
        <f t="shared" si="12"/>
        <v>-1.5840660481986325E-06</v>
      </c>
      <c r="Q29" s="60">
        <f t="shared" si="13"/>
        <v>-0.00021270832542237387</v>
      </c>
      <c r="R29" s="60">
        <f t="shared" si="13"/>
        <v>2.886348808269146E-05</v>
      </c>
      <c r="S29" s="60">
        <f t="shared" si="13"/>
        <v>-0.0031255498725230937</v>
      </c>
      <c r="T29" s="60">
        <f t="shared" si="13"/>
        <v>-0.004870135406889334</v>
      </c>
      <c r="U29" s="60">
        <f t="shared" si="13"/>
        <v>-0.0101059798048683</v>
      </c>
      <c r="V29" s="60">
        <f t="shared" si="13"/>
        <v>0.004466505918287028</v>
      </c>
      <c r="W29" s="60">
        <f t="shared" si="13"/>
        <v>0.0032432530477466315</v>
      </c>
      <c r="X29" s="60">
        <f t="shared" si="13"/>
        <v>0.0038224238932627855</v>
      </c>
      <c r="Y29" s="60">
        <f t="shared" si="13"/>
        <v>0.022008396719624457</v>
      </c>
      <c r="Z29" s="60">
        <f t="shared" si="13"/>
        <v>0.002648684385609085</v>
      </c>
      <c r="AA29" s="60">
        <f t="shared" si="13"/>
        <v>0.024316293522594734</v>
      </c>
      <c r="AB29" s="60">
        <f t="shared" si="13"/>
        <v>0.22120688597795607</v>
      </c>
    </row>
    <row r="30" spans="1:28" ht="12.75">
      <c r="A30" s="12" t="s">
        <v>78</v>
      </c>
      <c r="B30" s="1">
        <f>'DATOS MENSUALES'!E630</f>
        <v>0.056932</v>
      </c>
      <c r="C30" s="1">
        <f>'DATOS MENSUALES'!E631</f>
        <v>0.140988</v>
      </c>
      <c r="D30" s="1">
        <f>'DATOS MENSUALES'!E632</f>
        <v>0.084025</v>
      </c>
      <c r="E30" s="1">
        <f>'DATOS MENSUALES'!E633</f>
        <v>0.23904</v>
      </c>
      <c r="F30" s="1">
        <f>'DATOS MENSUALES'!E634</f>
        <v>0.123321</v>
      </c>
      <c r="G30" s="1">
        <f>'DATOS MENSUALES'!E635</f>
        <v>0.22842</v>
      </c>
      <c r="H30" s="1">
        <f>'DATOS MENSUALES'!E636</f>
        <v>0.133906</v>
      </c>
      <c r="I30" s="1">
        <f>'DATOS MENSUALES'!E637</f>
        <v>0.246074</v>
      </c>
      <c r="J30" s="1">
        <f>'DATOS MENSUALES'!E638</f>
        <v>0.27819</v>
      </c>
      <c r="K30" s="1">
        <f>'DATOS MENSUALES'!E639</f>
        <v>0.207944</v>
      </c>
      <c r="L30" s="1">
        <f>'DATOS MENSUALES'!E640</f>
        <v>0.159201</v>
      </c>
      <c r="M30" s="1">
        <f>'DATOS MENSUALES'!E641</f>
        <v>0.09315</v>
      </c>
      <c r="N30" s="1">
        <f t="shared" si="11"/>
        <v>1.991191</v>
      </c>
      <c r="O30" s="10"/>
      <c r="P30" s="60">
        <f t="shared" si="12"/>
        <v>-1.5670259976561333E-05</v>
      </c>
      <c r="Q30" s="60">
        <f t="shared" si="13"/>
        <v>9.342398283492824E-06</v>
      </c>
      <c r="R30" s="60">
        <f t="shared" si="13"/>
        <v>-0.0015011674943408058</v>
      </c>
      <c r="S30" s="60">
        <f t="shared" si="13"/>
        <v>-0.0003637720397855558</v>
      </c>
      <c r="T30" s="60">
        <f t="shared" si="13"/>
        <v>-0.003639696193163069</v>
      </c>
      <c r="U30" s="60">
        <f t="shared" si="13"/>
        <v>-2.3015082142944684E-05</v>
      </c>
      <c r="V30" s="60">
        <f t="shared" si="13"/>
        <v>-0.0026712276015720036</v>
      </c>
      <c r="W30" s="60">
        <f t="shared" si="13"/>
        <v>-8.517059762602507E-08</v>
      </c>
      <c r="X30" s="60">
        <f t="shared" si="13"/>
        <v>0.00011541895196144507</v>
      </c>
      <c r="Y30" s="60">
        <f t="shared" si="13"/>
        <v>8.377226219530113E-05</v>
      </c>
      <c r="Z30" s="60">
        <f t="shared" si="13"/>
        <v>7.470807172243934E-05</v>
      </c>
      <c r="AA30" s="60">
        <f t="shared" si="13"/>
        <v>8.133520178750834E-07</v>
      </c>
      <c r="AB30" s="60">
        <f t="shared" si="13"/>
        <v>-0.05121900209507853</v>
      </c>
    </row>
    <row r="31" spans="1:28" ht="12.75">
      <c r="A31" s="12" t="s">
        <v>79</v>
      </c>
      <c r="B31" s="1">
        <f>'DATOS MENSUALES'!E642</f>
        <v>0.101898</v>
      </c>
      <c r="C31" s="1">
        <f>'DATOS MENSUALES'!E643</f>
        <v>0.16523</v>
      </c>
      <c r="D31" s="1">
        <f>'DATOS MENSUALES'!E644</f>
        <v>0.171465</v>
      </c>
      <c r="E31" s="1">
        <f>'DATOS MENSUALES'!E645</f>
        <v>0.3497</v>
      </c>
      <c r="F31" s="1">
        <f>'DATOS MENSUALES'!E646</f>
        <v>0.282438</v>
      </c>
      <c r="G31" s="1">
        <f>'DATOS MENSUALES'!E647</f>
        <v>0.332196</v>
      </c>
      <c r="H31" s="1">
        <f>'DATOS MENSUALES'!E648</f>
        <v>0.197494</v>
      </c>
      <c r="I31" s="1">
        <f>'DATOS MENSUALES'!E649</f>
        <v>0.1902</v>
      </c>
      <c r="J31" s="1">
        <f>'DATOS MENSUALES'!E650</f>
        <v>0.345576</v>
      </c>
      <c r="K31" s="1">
        <f>'DATOS MENSUALES'!E651</f>
        <v>0.2224</v>
      </c>
      <c r="L31" s="1">
        <f>'DATOS MENSUALES'!E652</f>
        <v>0.165359</v>
      </c>
      <c r="M31" s="1">
        <f>'DATOS MENSUALES'!E653</f>
        <v>0.120096</v>
      </c>
      <c r="N31" s="1">
        <f t="shared" si="11"/>
        <v>2.6440520000000003</v>
      </c>
      <c r="O31" s="10"/>
      <c r="P31" s="60">
        <f t="shared" si="12"/>
        <v>7.930463986058493E-06</v>
      </c>
      <c r="Q31" s="60">
        <f t="shared" si="13"/>
        <v>9.298027834821356E-05</v>
      </c>
      <c r="R31" s="60">
        <f t="shared" si="13"/>
        <v>-1.981696211673451E-05</v>
      </c>
      <c r="S31" s="60">
        <f t="shared" si="13"/>
        <v>6.05805581422621E-05</v>
      </c>
      <c r="T31" s="60">
        <f t="shared" si="13"/>
        <v>1.483590172817521E-07</v>
      </c>
      <c r="U31" s="60">
        <f t="shared" si="13"/>
        <v>0.0004274872768325481</v>
      </c>
      <c r="V31" s="60">
        <f t="shared" si="13"/>
        <v>-0.00042463617041085957</v>
      </c>
      <c r="W31" s="60">
        <f t="shared" si="13"/>
        <v>-0.00021897021913770876</v>
      </c>
      <c r="X31" s="60">
        <f t="shared" si="13"/>
        <v>0.001563902238681886</v>
      </c>
      <c r="Y31" s="60">
        <f t="shared" si="13"/>
        <v>0.00019725503285311177</v>
      </c>
      <c r="Z31" s="60">
        <f t="shared" si="13"/>
        <v>0.00011250263519616811</v>
      </c>
      <c r="AA31" s="60">
        <f t="shared" si="13"/>
        <v>4.7755255414818906E-05</v>
      </c>
      <c r="AB31" s="60">
        <f t="shared" si="13"/>
        <v>0.022303831633050403</v>
      </c>
    </row>
    <row r="32" spans="1:28" ht="12.75">
      <c r="A32" s="12" t="s">
        <v>80</v>
      </c>
      <c r="B32" s="1">
        <f>'DATOS MENSUALES'!E654</f>
        <v>0.052195</v>
      </c>
      <c r="C32" s="1">
        <f>'DATOS MENSUALES'!E655</f>
        <v>0.06888</v>
      </c>
      <c r="D32" s="1">
        <f>'DATOS MENSUALES'!E656</f>
        <v>0.06411</v>
      </c>
      <c r="E32" s="1">
        <f>'DATOS MENSUALES'!E657</f>
        <v>0.141376</v>
      </c>
      <c r="F32" s="1">
        <f>'DATOS MENSUALES'!E658</f>
        <v>0.159264</v>
      </c>
      <c r="G32" s="1">
        <f>'DATOS MENSUALES'!E659</f>
        <v>0.3548</v>
      </c>
      <c r="H32" s="1">
        <f>'DATOS MENSUALES'!E660</f>
        <v>0.177568</v>
      </c>
      <c r="I32" s="1">
        <f>'DATOS MENSUALES'!E661</f>
        <v>0.137808</v>
      </c>
      <c r="J32" s="1">
        <f>'DATOS MENSUALES'!E662</f>
        <v>0.121932</v>
      </c>
      <c r="K32" s="1">
        <f>'DATOS MENSUALES'!E663</f>
        <v>0.132595</v>
      </c>
      <c r="L32" s="1">
        <f>'DATOS MENSUALES'!E664</f>
        <v>0.07448</v>
      </c>
      <c r="M32" s="1">
        <f>'DATOS MENSUALES'!E665</f>
        <v>0.012201</v>
      </c>
      <c r="N32" s="1">
        <f t="shared" si="11"/>
        <v>1.4972089999999998</v>
      </c>
      <c r="O32" s="10"/>
      <c r="P32" s="60">
        <f t="shared" si="12"/>
        <v>-2.636013383365774E-05</v>
      </c>
      <c r="Q32" s="60">
        <f t="shared" si="13"/>
        <v>-0.00013301537308003263</v>
      </c>
      <c r="R32" s="60">
        <f t="shared" si="13"/>
        <v>-0.002428588982699031</v>
      </c>
      <c r="S32" s="60">
        <f t="shared" si="13"/>
        <v>-0.004831048253468007</v>
      </c>
      <c r="T32" s="60">
        <f t="shared" si="13"/>
        <v>-0.001638030869277785</v>
      </c>
      <c r="U32" s="60">
        <f t="shared" si="13"/>
        <v>0.0009393237819322884</v>
      </c>
      <c r="V32" s="60">
        <f t="shared" si="13"/>
        <v>-0.0008597942362981993</v>
      </c>
      <c r="W32" s="60">
        <f t="shared" si="13"/>
        <v>-0.0014301314543462957</v>
      </c>
      <c r="X32" s="60">
        <f t="shared" si="13"/>
        <v>-0.0012447105814945463</v>
      </c>
      <c r="Y32" s="60">
        <f t="shared" si="13"/>
        <v>-3.153479774345333E-05</v>
      </c>
      <c r="Z32" s="60">
        <f t="shared" si="13"/>
        <v>-7.733139290672737E-05</v>
      </c>
      <c r="AA32" s="60">
        <f t="shared" si="13"/>
        <v>-0.00036728415475930336</v>
      </c>
      <c r="AB32" s="60">
        <f t="shared" si="13"/>
        <v>-0.6480118981091517</v>
      </c>
    </row>
    <row r="33" spans="1:28" ht="12.75">
      <c r="A33" s="12" t="s">
        <v>81</v>
      </c>
      <c r="B33" s="1">
        <f>'DATOS MENSUALES'!E666</f>
        <v>0.012524</v>
      </c>
      <c r="C33" s="1">
        <f>'DATOS MENSUALES'!E667</f>
        <v>0.090766</v>
      </c>
      <c r="D33" s="1">
        <f>'DATOS MENSUALES'!E668</f>
        <v>0.284084</v>
      </c>
      <c r="E33" s="1">
        <f>'DATOS MENSUALES'!E669</f>
        <v>0.810796</v>
      </c>
      <c r="F33" s="1">
        <f>'DATOS MENSUALES'!E670</f>
        <v>0.878335</v>
      </c>
      <c r="G33" s="1">
        <f>'DATOS MENSUALES'!E671</f>
        <v>0.447008</v>
      </c>
      <c r="H33" s="1">
        <f>'DATOS MENSUALES'!E672</f>
        <v>0.642312</v>
      </c>
      <c r="I33" s="1">
        <f>'DATOS MENSUALES'!E673</f>
        <v>0.309672</v>
      </c>
      <c r="J33" s="1">
        <f>'DATOS MENSUALES'!E674</f>
        <v>0.178354</v>
      </c>
      <c r="K33" s="1">
        <f>'DATOS MENSUALES'!E675</f>
        <v>0.04914</v>
      </c>
      <c r="L33" s="1">
        <f>'DATOS MENSUALES'!E676</f>
        <v>0.027846</v>
      </c>
      <c r="M33" s="1">
        <f>'DATOS MENSUALES'!E677</f>
        <v>0.026558</v>
      </c>
      <c r="N33" s="1">
        <f t="shared" si="11"/>
        <v>3.757395</v>
      </c>
      <c r="O33" s="10"/>
      <c r="P33" s="60">
        <f t="shared" si="12"/>
        <v>-0.000334719636531711</v>
      </c>
      <c r="Q33" s="60">
        <f t="shared" si="13"/>
        <v>-2.4796579240537745E-05</v>
      </c>
      <c r="R33" s="60">
        <f t="shared" si="13"/>
        <v>0.0006262966876590569</v>
      </c>
      <c r="S33" s="60">
        <f t="shared" si="13"/>
        <v>0.12527810984515553</v>
      </c>
      <c r="T33" s="60">
        <f t="shared" si="13"/>
        <v>0.21728866814112202</v>
      </c>
      <c r="U33" s="60">
        <f t="shared" si="13"/>
        <v>0.0068745110738327305</v>
      </c>
      <c r="V33" s="60">
        <f t="shared" si="13"/>
        <v>0.050511330209797534</v>
      </c>
      <c r="W33" s="60">
        <f t="shared" si="13"/>
        <v>0.00020745608700514459</v>
      </c>
      <c r="X33" s="60">
        <f t="shared" si="13"/>
        <v>-0.00013380587812391822</v>
      </c>
      <c r="Y33" s="60">
        <f t="shared" si="13"/>
        <v>-0.0015227969946445248</v>
      </c>
      <c r="Z33" s="60">
        <f t="shared" si="13"/>
        <v>-0.0007106434068605216</v>
      </c>
      <c r="AA33" s="60">
        <f t="shared" si="13"/>
        <v>-0.00018771382966348182</v>
      </c>
      <c r="AB33" s="60">
        <f t="shared" si="13"/>
        <v>2.7137181353610145</v>
      </c>
    </row>
    <row r="34" spans="1:28" s="24" customFormat="1" ht="12.75">
      <c r="A34" s="21" t="s">
        <v>82</v>
      </c>
      <c r="B34" s="22">
        <f>'DATOS MENSUALES'!E678</f>
        <v>0.029562</v>
      </c>
      <c r="C34" s="22">
        <f>'DATOS MENSUALES'!E679</f>
        <v>0.02415</v>
      </c>
      <c r="D34" s="22">
        <f>'DATOS MENSUALES'!E680</f>
        <v>0.135013</v>
      </c>
      <c r="E34" s="22">
        <f>'DATOS MENSUALES'!E681</f>
        <v>0.284736</v>
      </c>
      <c r="F34" s="22">
        <f>'DATOS MENSUALES'!E682</f>
        <v>0.411528</v>
      </c>
      <c r="G34" s="22">
        <f>'DATOS MENSUALES'!E683</f>
        <v>0.41975</v>
      </c>
      <c r="H34" s="22">
        <f>'DATOS MENSUALES'!E684</f>
        <v>0.23575</v>
      </c>
      <c r="I34" s="22">
        <f>'DATOS MENSUALES'!E685</f>
        <v>0.102992</v>
      </c>
      <c r="J34" s="22">
        <f>'DATOS MENSUALES'!E686</f>
        <v>0.337799</v>
      </c>
      <c r="K34" s="22">
        <f>'DATOS MENSUALES'!E687</f>
        <v>0.153255</v>
      </c>
      <c r="L34" s="22">
        <f>'DATOS MENSUALES'!E688</f>
        <v>0.121002</v>
      </c>
      <c r="M34" s="22">
        <f>'DATOS MENSUALES'!E689</f>
        <v>0.087153</v>
      </c>
      <c r="N34" s="22">
        <f t="shared" si="11"/>
        <v>2.3426899999999997</v>
      </c>
      <c r="O34" s="23"/>
      <c r="P34" s="60">
        <f t="shared" si="12"/>
        <v>-0.0001438293562188122</v>
      </c>
      <c r="Q34" s="60">
        <f aca="true" t="shared" si="14" ref="Q34:Q43">(C34-C$6)^3</f>
        <v>-0.0008785752808464507</v>
      </c>
      <c r="R34" s="60">
        <f aca="true" t="shared" si="15" ref="R34:R43">(D34-D$6)^3</f>
        <v>-0.00025620656129963864</v>
      </c>
      <c r="S34" s="60">
        <f aca="true" t="shared" si="16" ref="S34:S43">(E34-E$6)^3</f>
        <v>-1.69537199161072E-05</v>
      </c>
      <c r="T34" s="60">
        <f aca="true" t="shared" si="17" ref="T34:T43">(F34-F$6)^3</f>
        <v>0.0024268403109941297</v>
      </c>
      <c r="U34" s="60">
        <f aca="true" t="shared" si="18" ref="U34:U43">(G34-G$6)^3</f>
        <v>0.0043215963444994425</v>
      </c>
      <c r="V34" s="60">
        <f aca="true" t="shared" si="19" ref="V34:V43">(H34-H$6)^3</f>
        <v>-5.027310842188538E-05</v>
      </c>
      <c r="W34" s="60">
        <f aca="true" t="shared" si="20" ref="W34:W43">(I34-I$6)^3</f>
        <v>-0.0032078571225444305</v>
      </c>
      <c r="X34" s="60">
        <f aca="true" t="shared" si="21" ref="X34:X43">(J34-J$6)^3</f>
        <v>0.0012701481158155672</v>
      </c>
      <c r="Y34" s="60">
        <f aca="true" t="shared" si="22" ref="Y34:Y43">(K34-K$6)^3</f>
        <v>-1.3069785538823927E-06</v>
      </c>
      <c r="Z34" s="60">
        <f aca="true" t="shared" si="23" ref="Z34:Z43">(L34-L$6)^3</f>
        <v>6.013705196065811E-08</v>
      </c>
      <c r="AA34" s="60">
        <f aca="true" t="shared" si="24" ref="AA34:AA43">(M34-M$6)^3</f>
        <v>3.717738488260036E-08</v>
      </c>
      <c r="AB34" s="60">
        <f aca="true" t="shared" si="25" ref="AB34:AB43">(N34-N$6)^3</f>
        <v>-7.849796133852915E-06</v>
      </c>
    </row>
    <row r="35" spans="1:28" s="24" customFormat="1" ht="12.75">
      <c r="A35" s="21" t="s">
        <v>83</v>
      </c>
      <c r="B35" s="22">
        <f>'DATOS MENSUALES'!E690</f>
        <v>0.030874</v>
      </c>
      <c r="C35" s="22">
        <f>'DATOS MENSUALES'!E691</f>
        <v>0.079152</v>
      </c>
      <c r="D35" s="22">
        <f>'DATOS MENSUALES'!E692</f>
        <v>0.307623</v>
      </c>
      <c r="E35" s="22">
        <f>'DATOS MENSUALES'!E693</f>
        <v>0.573312</v>
      </c>
      <c r="F35" s="22">
        <f>'DATOS MENSUALES'!E694</f>
        <v>0.59296</v>
      </c>
      <c r="G35" s="22">
        <f>'DATOS MENSUALES'!E695</f>
        <v>0.30233</v>
      </c>
      <c r="H35" s="22">
        <f>'DATOS MENSUALES'!E696</f>
        <v>0.480807</v>
      </c>
      <c r="I35" s="22">
        <f>'DATOS MENSUALES'!E697</f>
        <v>0.701238</v>
      </c>
      <c r="J35" s="22">
        <f>'DATOS MENSUALES'!E698</f>
        <v>0.695871</v>
      </c>
      <c r="K35" s="22">
        <f>'DATOS MENSUALES'!E699</f>
        <v>0.441047</v>
      </c>
      <c r="L35" s="22">
        <f>'DATOS MENSUALES'!E700</f>
        <v>0.29988</v>
      </c>
      <c r="M35" s="22">
        <f>'DATOS MENSUALES'!E701</f>
        <v>0.094072</v>
      </c>
      <c r="N35" s="22">
        <f t="shared" si="11"/>
        <v>4.599165999999999</v>
      </c>
      <c r="O35" s="23"/>
      <c r="P35" s="60">
        <f t="shared" si="12"/>
        <v>-0.00013329277856912047</v>
      </c>
      <c r="Q35" s="60">
        <f t="shared" si="14"/>
        <v>-6.779081395222937E-05</v>
      </c>
      <c r="R35" s="60">
        <f t="shared" si="15"/>
        <v>0.001298485328683157</v>
      </c>
      <c r="S35" s="60">
        <f t="shared" si="16"/>
        <v>0.018167913092285656</v>
      </c>
      <c r="T35" s="60">
        <f t="shared" si="17"/>
        <v>0.03149936154355208</v>
      </c>
      <c r="U35" s="60">
        <f t="shared" si="18"/>
        <v>9.397988144436501E-05</v>
      </c>
      <c r="V35" s="60">
        <f t="shared" si="19"/>
        <v>0.009018359849002082</v>
      </c>
      <c r="W35" s="60">
        <f t="shared" si="20"/>
        <v>0.09159005910435832</v>
      </c>
      <c r="X35" s="60">
        <f t="shared" si="21"/>
        <v>0.10143555415332017</v>
      </c>
      <c r="Y35" s="60">
        <f t="shared" si="22"/>
        <v>0.021221395863768224</v>
      </c>
      <c r="Z35" s="60">
        <f t="shared" si="23"/>
        <v>0.006107999148686874</v>
      </c>
      <c r="AA35" s="60">
        <f t="shared" si="24"/>
        <v>1.0789527812336778E-06</v>
      </c>
      <c r="AB35" s="60">
        <f t="shared" si="25"/>
        <v>11.188351561001516</v>
      </c>
    </row>
    <row r="36" spans="1:28" s="24" customFormat="1" ht="12.75">
      <c r="A36" s="21" t="s">
        <v>84</v>
      </c>
      <c r="B36" s="22">
        <f>'DATOS MENSUALES'!E702</f>
        <v>0.2486</v>
      </c>
      <c r="C36" s="22">
        <f>'DATOS MENSUALES'!E703</f>
        <v>0.213313</v>
      </c>
      <c r="D36" s="22">
        <f>'DATOS MENSUALES'!E704</f>
        <v>0.141912</v>
      </c>
      <c r="E36" s="22">
        <f>'DATOS MENSUALES'!E705</f>
        <v>0.098619</v>
      </c>
      <c r="F36" s="22">
        <f>'DATOS MENSUALES'!E706</f>
        <v>0.074214</v>
      </c>
      <c r="G36" s="22">
        <f>'DATOS MENSUALES'!E707</f>
        <v>0.059296</v>
      </c>
      <c r="H36" s="22">
        <f>'DATOS MENSUALES'!E708</f>
        <v>0.060301</v>
      </c>
      <c r="I36" s="22">
        <f>'DATOS MENSUALES'!E709</f>
        <v>0.128982</v>
      </c>
      <c r="J36" s="22">
        <f>'DATOS MENSUALES'!E710</f>
        <v>0.126807</v>
      </c>
      <c r="K36" s="22">
        <f>'DATOS MENSUALES'!E711</f>
        <v>0.120096</v>
      </c>
      <c r="L36" s="22">
        <f>'DATOS MENSUALES'!E712</f>
        <v>0.100674</v>
      </c>
      <c r="M36" s="22">
        <f>'DATOS MENSUALES'!E713</f>
        <v>0.026042</v>
      </c>
      <c r="N36" s="22">
        <f t="shared" si="11"/>
        <v>1.3988559999999999</v>
      </c>
      <c r="O36" s="23"/>
      <c r="P36" s="60">
        <f t="shared" si="12"/>
        <v>0.00462773138485523</v>
      </c>
      <c r="Q36" s="60">
        <f t="shared" si="14"/>
        <v>0.0008144232257959826</v>
      </c>
      <c r="R36" s="60">
        <f t="shared" si="15"/>
        <v>-0.0001814571882790731</v>
      </c>
      <c r="S36" s="60">
        <f t="shared" si="16"/>
        <v>-0.009502056637643008</v>
      </c>
      <c r="T36" s="60">
        <f t="shared" si="17"/>
        <v>-0.008356795100195205</v>
      </c>
      <c r="U36" s="60">
        <f t="shared" si="18"/>
        <v>-0.007711797978379363</v>
      </c>
      <c r="V36" s="60">
        <f t="shared" si="19"/>
        <v>-0.009576245264201947</v>
      </c>
      <c r="W36" s="60">
        <f t="shared" si="20"/>
        <v>-0.0017932488856734691</v>
      </c>
      <c r="X36" s="60">
        <f t="shared" si="21"/>
        <v>-0.0010830350957659904</v>
      </c>
      <c r="Y36" s="60">
        <f t="shared" si="22"/>
        <v>-8.57219215675689E-05</v>
      </c>
      <c r="Z36" s="60">
        <f t="shared" si="23"/>
        <v>-4.419142008980611E-06</v>
      </c>
      <c r="AA36" s="60">
        <f t="shared" si="24"/>
        <v>-0.00019283469184364635</v>
      </c>
      <c r="AB36" s="60">
        <f t="shared" si="25"/>
        <v>-0.8950276344241102</v>
      </c>
    </row>
    <row r="37" spans="1:28" s="24" customFormat="1" ht="12.75">
      <c r="A37" s="21" t="s">
        <v>85</v>
      </c>
      <c r="B37" s="22">
        <f>'DATOS MENSUALES'!E714</f>
        <v>0.080752</v>
      </c>
      <c r="C37" s="22">
        <f>'DATOS MENSUALES'!E715</f>
        <v>0.157842</v>
      </c>
      <c r="D37" s="22">
        <f>'DATOS MENSUALES'!E716</f>
        <v>0.105644</v>
      </c>
      <c r="E37" s="22">
        <f>'DATOS MENSUALES'!E717</f>
        <v>0.166698</v>
      </c>
      <c r="F37" s="22">
        <f>'DATOS MENSUALES'!E718</f>
        <v>0.042722</v>
      </c>
      <c r="G37" s="22">
        <f>'DATOS MENSUALES'!E719</f>
        <v>0.042292</v>
      </c>
      <c r="H37" s="22">
        <f>'DATOS MENSUALES'!E720</f>
        <v>0.238392</v>
      </c>
      <c r="I37" s="22">
        <f>'DATOS MENSUALES'!E721</f>
        <v>0.364154</v>
      </c>
      <c r="J37" s="22">
        <f>'DATOS MENSUALES'!E722</f>
        <v>0.105901</v>
      </c>
      <c r="K37" s="22">
        <f>'DATOS MENSUALES'!E723</f>
        <v>0.06188</v>
      </c>
      <c r="L37" s="22">
        <f>'DATOS MENSUALES'!E724</f>
        <v>0.0511</v>
      </c>
      <c r="M37" s="22">
        <f>'DATOS MENSUALES'!E725</f>
        <v>0.043173</v>
      </c>
      <c r="N37" s="22">
        <f t="shared" si="11"/>
        <v>1.4605499999999998</v>
      </c>
      <c r="O37" s="23"/>
      <c r="P37" s="60">
        <f t="shared" si="12"/>
        <v>-1.7458395022441494E-09</v>
      </c>
      <c r="Q37" s="60">
        <f t="shared" si="14"/>
        <v>5.4506095887007166E-05</v>
      </c>
      <c r="R37" s="60">
        <f t="shared" si="15"/>
        <v>-0.0008013021234487287</v>
      </c>
      <c r="S37" s="60">
        <f t="shared" si="16"/>
        <v>-0.0029690619948972426</v>
      </c>
      <c r="T37" s="60">
        <f t="shared" si="17"/>
        <v>-0.012882375549370278</v>
      </c>
      <c r="U37" s="60">
        <f t="shared" si="18"/>
        <v>-0.00987926236189174</v>
      </c>
      <c r="V37" s="60">
        <f t="shared" si="19"/>
        <v>-4.0231149870719576E-05</v>
      </c>
      <c r="W37" s="60">
        <f t="shared" si="20"/>
        <v>0.0014691117748410526</v>
      </c>
      <c r="X37" s="60">
        <f t="shared" si="21"/>
        <v>-0.0018882586970157282</v>
      </c>
      <c r="Y37" s="60">
        <f t="shared" si="22"/>
        <v>-0.0010708636386026842</v>
      </c>
      <c r="Z37" s="60">
        <f t="shared" si="23"/>
        <v>-0.0002872889721754768</v>
      </c>
      <c r="AA37" s="60">
        <f t="shared" si="24"/>
        <v>-6.713361138441054E-05</v>
      </c>
      <c r="AB37" s="60">
        <f t="shared" si="25"/>
        <v>-0.7339050737786837</v>
      </c>
    </row>
    <row r="38" spans="1:28" s="24" customFormat="1" ht="12.75">
      <c r="A38" s="21" t="s">
        <v>86</v>
      </c>
      <c r="B38" s="22">
        <f>'DATOS MENSUALES'!E726</f>
        <v>0.06522</v>
      </c>
      <c r="C38" s="22">
        <f>'DATOS MENSUALES'!E727</f>
        <v>0.112554</v>
      </c>
      <c r="D38" s="22">
        <f>'DATOS MENSUALES'!E728</f>
        <v>0.290007</v>
      </c>
      <c r="E38" s="22">
        <f>'DATOS MENSUALES'!E729</f>
        <v>0.452102</v>
      </c>
      <c r="F38" s="22">
        <f>'DATOS MENSUALES'!E730</f>
        <v>0.34224</v>
      </c>
      <c r="G38" s="22">
        <f>'DATOS MENSUALES'!E731</f>
        <v>0.524956</v>
      </c>
      <c r="H38" s="22">
        <f>'DATOS MENSUALES'!E732</f>
        <v>0.648573</v>
      </c>
      <c r="I38" s="22">
        <f>'DATOS MENSUALES'!E733</f>
        <v>0.480741</v>
      </c>
      <c r="J38" s="22">
        <f>'DATOS MENSUALES'!E734</f>
        <v>0.352376</v>
      </c>
      <c r="K38" s="22">
        <f>'DATOS MENSUALES'!E735</f>
        <v>0.21593</v>
      </c>
      <c r="L38" s="22">
        <f>'DATOS MENSUALES'!E736</f>
        <v>0.134865</v>
      </c>
      <c r="M38" s="22">
        <f>'DATOS MENSUALES'!E737</f>
        <v>0.09639</v>
      </c>
      <c r="N38" s="22">
        <f t="shared" si="11"/>
        <v>3.715954</v>
      </c>
      <c r="O38" s="23"/>
      <c r="P38" s="60">
        <f t="shared" si="12"/>
        <v>-4.6877450524346105E-06</v>
      </c>
      <c r="Q38" s="60">
        <f t="shared" si="14"/>
        <v>-4.007481548256586E-07</v>
      </c>
      <c r="R38" s="60">
        <f t="shared" si="15"/>
        <v>0.0007655808589582084</v>
      </c>
      <c r="S38" s="60">
        <f t="shared" si="16"/>
        <v>0.002843765702030738</v>
      </c>
      <c r="T38" s="60">
        <f t="shared" si="17"/>
        <v>0.00027584164224510484</v>
      </c>
      <c r="U38" s="60">
        <f t="shared" si="18"/>
        <v>0.019268471489728992</v>
      </c>
      <c r="V38" s="60">
        <f t="shared" si="19"/>
        <v>0.05312164306936392</v>
      </c>
      <c r="W38" s="60">
        <f t="shared" si="20"/>
        <v>0.012209458816636452</v>
      </c>
      <c r="X38" s="60">
        <f t="shared" si="21"/>
        <v>0.0018551732571809843</v>
      </c>
      <c r="Y38" s="60">
        <f t="shared" si="22"/>
        <v>0.00013852207280978769</v>
      </c>
      <c r="Z38" s="60">
        <f t="shared" si="23"/>
        <v>5.621565469975392E-06</v>
      </c>
      <c r="AA38" s="60">
        <f t="shared" si="24"/>
        <v>1.988273667314853E-06</v>
      </c>
      <c r="AB38" s="60">
        <f t="shared" si="25"/>
        <v>2.478956195617318</v>
      </c>
    </row>
    <row r="39" spans="1:28" s="24" customFormat="1" ht="12.75">
      <c r="A39" s="21" t="s">
        <v>87</v>
      </c>
      <c r="B39" s="22">
        <f>'DATOS MENSUALES'!E738</f>
        <v>0.034281</v>
      </c>
      <c r="C39" s="22">
        <f>'DATOS MENSUALES'!E739</f>
        <v>0.081437</v>
      </c>
      <c r="D39" s="22">
        <f>'DATOS MENSUALES'!E740</f>
        <v>0.139319</v>
      </c>
      <c r="E39" s="22">
        <f>'DATOS MENSUALES'!E741</f>
        <v>0.081363</v>
      </c>
      <c r="F39" s="22">
        <f>'DATOS MENSUALES'!E742</f>
        <v>0.094792</v>
      </c>
      <c r="G39" s="22">
        <f>'DATOS MENSUALES'!E743</f>
        <v>0.16899</v>
      </c>
      <c r="H39" s="22">
        <f>'DATOS MENSUALES'!E744</f>
        <v>0.23207</v>
      </c>
      <c r="I39" s="22">
        <f>'DATOS MENSUALES'!E745</f>
        <v>0.157624</v>
      </c>
      <c r="J39" s="22">
        <f>'DATOS MENSUALES'!E746</f>
        <v>0.14076</v>
      </c>
      <c r="K39" s="22">
        <f>'DATOS MENSUALES'!E747</f>
        <v>0.119</v>
      </c>
      <c r="L39" s="22">
        <f>'DATOS MENSUALES'!E748</f>
        <v>0.081834</v>
      </c>
      <c r="M39" s="22">
        <f>'DATOS MENSUALES'!E749</f>
        <v>0.022704</v>
      </c>
      <c r="N39" s="22">
        <f t="shared" si="11"/>
        <v>1.354174</v>
      </c>
      <c r="O39" s="23"/>
      <c r="P39" s="60">
        <f t="shared" si="12"/>
        <v>-0.00010836156244880326</v>
      </c>
      <c r="Q39" s="60">
        <f t="shared" si="14"/>
        <v>-5.7020630602732046E-05</v>
      </c>
      <c r="R39" s="60">
        <f t="shared" si="15"/>
        <v>-0.0002075495075766326</v>
      </c>
      <c r="S39" s="60">
        <f t="shared" si="16"/>
        <v>-0.012018818317150957</v>
      </c>
      <c r="T39" s="60">
        <f t="shared" si="17"/>
        <v>-0.00606362998640434</v>
      </c>
      <c r="U39" s="60">
        <f t="shared" si="18"/>
        <v>-0.0006785694500449755</v>
      </c>
      <c r="V39" s="60">
        <f t="shared" si="19"/>
        <v>-6.686048106605791E-05</v>
      </c>
      <c r="W39" s="60">
        <f t="shared" si="20"/>
        <v>-0.0008004652556704118</v>
      </c>
      <c r="X39" s="60">
        <f t="shared" si="21"/>
        <v>-0.0006988459060888881</v>
      </c>
      <c r="Y39" s="60">
        <f t="shared" si="22"/>
        <v>-9.22744698214891E-05</v>
      </c>
      <c r="Z39" s="60">
        <f t="shared" si="23"/>
        <v>-4.380090161788764E-05</v>
      </c>
      <c r="AA39" s="60">
        <f t="shared" si="24"/>
        <v>-0.00022822752007105158</v>
      </c>
      <c r="AB39" s="60">
        <f t="shared" si="25"/>
        <v>-1.0253818842186169</v>
      </c>
    </row>
    <row r="40" spans="1:28" s="24" customFormat="1" ht="12.75">
      <c r="A40" s="21" t="s">
        <v>88</v>
      </c>
      <c r="B40" s="22">
        <f>'DATOS MENSUALES'!E750</f>
        <v>0.06216</v>
      </c>
      <c r="C40" s="22">
        <f>'DATOS MENSUALES'!E751</f>
        <v>0.061672</v>
      </c>
      <c r="D40" s="22">
        <f>'DATOS MENSUALES'!E752</f>
        <v>0.206184</v>
      </c>
      <c r="E40" s="22">
        <f>'DATOS MENSUALES'!E753</f>
        <v>0.291873</v>
      </c>
      <c r="F40" s="22">
        <f>'DATOS MENSUALES'!E754</f>
        <v>0.167533</v>
      </c>
      <c r="G40" s="22">
        <f>'DATOS MENSUALES'!E755</f>
        <v>0.166368</v>
      </c>
      <c r="H40" s="22">
        <f>'DATOS MENSUALES'!E756</f>
        <v>0.132432</v>
      </c>
      <c r="I40" s="22">
        <f>'DATOS MENSUALES'!E757</f>
        <v>0.126875</v>
      </c>
      <c r="J40" s="22">
        <f>'DATOS MENSUALES'!E758</f>
        <v>0.028227</v>
      </c>
      <c r="K40" s="22">
        <f>'DATOS MENSUALES'!E759</f>
        <v>0.022168</v>
      </c>
      <c r="L40" s="22">
        <f>'DATOS MENSUALES'!E760</f>
        <v>0.035164</v>
      </c>
      <c r="M40" s="22">
        <f>'DATOS MENSUALES'!E761</f>
        <v>0.042721</v>
      </c>
      <c r="N40" s="22">
        <f t="shared" si="11"/>
        <v>1.3433769999999998</v>
      </c>
      <c r="O40" s="23"/>
      <c r="P40" s="60">
        <f t="shared" si="12"/>
        <v>-7.757824122455293E-06</v>
      </c>
      <c r="Q40" s="60">
        <f t="shared" si="14"/>
        <v>-0.00019769326678248215</v>
      </c>
      <c r="R40" s="60">
        <f t="shared" si="15"/>
        <v>4.490828344380179E-07</v>
      </c>
      <c r="S40" s="60">
        <f t="shared" si="16"/>
        <v>-6.385642776823234E-06</v>
      </c>
      <c r="T40" s="60">
        <f t="shared" si="17"/>
        <v>-0.0013169347222606771</v>
      </c>
      <c r="U40" s="60">
        <f t="shared" si="18"/>
        <v>-0.0007411410802985073</v>
      </c>
      <c r="V40" s="60">
        <f t="shared" si="19"/>
        <v>-0.002757267155615856</v>
      </c>
      <c r="W40" s="60">
        <f t="shared" si="20"/>
        <v>-0.0018881758493247617</v>
      </c>
      <c r="X40" s="60">
        <f t="shared" si="21"/>
        <v>-0.008153926029178209</v>
      </c>
      <c r="Y40" s="60">
        <f t="shared" si="22"/>
        <v>-0.0028645236104632306</v>
      </c>
      <c r="Z40" s="60">
        <f t="shared" si="23"/>
        <v>-0.0005497589112260018</v>
      </c>
      <c r="AA40" s="60">
        <f t="shared" si="24"/>
        <v>-6.939846790815663E-05</v>
      </c>
      <c r="AB40" s="60">
        <f t="shared" si="25"/>
        <v>-1.058672606282642</v>
      </c>
    </row>
    <row r="41" spans="1:28" s="24" customFormat="1" ht="12.75">
      <c r="A41" s="21" t="s">
        <v>89</v>
      </c>
      <c r="B41" s="22">
        <f>'DATOS MENSUALES'!E762</f>
        <v>0.045981</v>
      </c>
      <c r="C41" s="22">
        <f>'DATOS MENSUALES'!E763</f>
        <v>0.077463</v>
      </c>
      <c r="D41" s="22">
        <f>'DATOS MENSUALES'!E764</f>
        <v>0.149184</v>
      </c>
      <c r="E41" s="22">
        <f>'DATOS MENSUALES'!E765</f>
        <v>0.19886</v>
      </c>
      <c r="F41" s="22">
        <f>'DATOS MENSUALES'!E766</f>
        <v>0.17644</v>
      </c>
      <c r="G41" s="22">
        <f>'DATOS MENSUALES'!E767</f>
        <v>0.160358</v>
      </c>
      <c r="H41" s="22">
        <f>'DATOS MENSUALES'!E768</f>
        <v>0.15453</v>
      </c>
      <c r="I41" s="22">
        <f>'DATOS MENSUALES'!E769</f>
        <v>0.132815</v>
      </c>
      <c r="J41" s="22">
        <f>'DATOS MENSUALES'!E770</f>
        <v>0.136271</v>
      </c>
      <c r="K41" s="22">
        <f>'DATOS MENSUALES'!E771</f>
        <v>0.10626</v>
      </c>
      <c r="L41" s="22">
        <f>'DATOS MENSUALES'!E772</f>
        <v>0.056347</v>
      </c>
      <c r="M41" s="22">
        <f>'DATOS MENSUALES'!E773</f>
        <v>0.0646</v>
      </c>
      <c r="N41" s="22">
        <f t="shared" si="11"/>
        <v>1.459109</v>
      </c>
      <c r="O41" s="23"/>
      <c r="P41" s="60">
        <f t="shared" si="12"/>
        <v>-4.655931547833593E-05</v>
      </c>
      <c r="Q41" s="60">
        <f t="shared" si="14"/>
        <v>-7.656884266380099E-05</v>
      </c>
      <c r="R41" s="60">
        <f t="shared" si="15"/>
        <v>-0.00012013050246922324</v>
      </c>
      <c r="S41" s="60">
        <f t="shared" si="16"/>
        <v>-0.0013886388113188873</v>
      </c>
      <c r="T41" s="60">
        <f t="shared" si="17"/>
        <v>-0.00102127371431879</v>
      </c>
      <c r="U41" s="60">
        <f t="shared" si="18"/>
        <v>-0.0008988244725008722</v>
      </c>
      <c r="V41" s="60">
        <f t="shared" si="19"/>
        <v>-0.0016483540262689457</v>
      </c>
      <c r="W41" s="60">
        <f t="shared" si="20"/>
        <v>-0.0016288192877823217</v>
      </c>
      <c r="X41" s="60">
        <f t="shared" si="21"/>
        <v>-0.0008103546249170362</v>
      </c>
      <c r="Y41" s="60">
        <f t="shared" si="22"/>
        <v>-0.00019439053677213018</v>
      </c>
      <c r="Z41" s="60">
        <f t="shared" si="23"/>
        <v>-0.00022405947334748236</v>
      </c>
      <c r="AA41" s="60">
        <f t="shared" si="24"/>
        <v>-7.095000998119866E-06</v>
      </c>
      <c r="AB41" s="60">
        <f t="shared" si="25"/>
        <v>-0.7374280153904199</v>
      </c>
    </row>
    <row r="42" spans="1:28" s="24" customFormat="1" ht="12.75">
      <c r="A42" s="21" t="s">
        <v>90</v>
      </c>
      <c r="B42" s="22">
        <f>'DATOS MENSUALES'!E774</f>
        <v>0.060552</v>
      </c>
      <c r="C42" s="22">
        <f>'DATOS MENSUALES'!E775</f>
        <v>0.237446</v>
      </c>
      <c r="D42" s="22">
        <f>'DATOS MENSUALES'!E776</f>
        <v>0.1016</v>
      </c>
      <c r="E42" s="22">
        <f>'DATOS MENSUALES'!E777</f>
        <v>0.234927</v>
      </c>
      <c r="F42" s="22">
        <f>'DATOS MENSUALES'!E778</f>
        <v>0.172515</v>
      </c>
      <c r="G42" s="22">
        <f>'DATOS MENSUALES'!E779</f>
        <v>0.13052</v>
      </c>
      <c r="H42" s="22">
        <f>'DATOS MENSUALES'!E780</f>
        <v>0.16055</v>
      </c>
      <c r="I42" s="22">
        <f>'DATOS MENSUALES'!E781</f>
        <v>0.164248</v>
      </c>
      <c r="J42" s="22">
        <f>'DATOS MENSUALES'!E782</f>
        <v>0.123948</v>
      </c>
      <c r="K42" s="22">
        <f>'DATOS MENSUALES'!E783</f>
        <v>0.112868</v>
      </c>
      <c r="L42" s="22">
        <f>'DATOS MENSUALES'!E784</f>
        <v>0.13594</v>
      </c>
      <c r="M42" s="22">
        <f>'DATOS MENSUALES'!E785</f>
        <v>0.144976</v>
      </c>
      <c r="N42" s="22">
        <f>SUM(B42:M42)</f>
        <v>1.7800899999999997</v>
      </c>
      <c r="O42" s="23"/>
      <c r="P42" s="60">
        <f t="shared" si="12"/>
        <v>-9.805999132001363E-06</v>
      </c>
      <c r="Q42" s="60">
        <f t="shared" si="14"/>
        <v>0.0016230358004483238</v>
      </c>
      <c r="R42" s="60">
        <f t="shared" si="15"/>
        <v>-0.0009105890471086972</v>
      </c>
      <c r="S42" s="60">
        <f t="shared" si="16"/>
        <v>-0.0004303425666899377</v>
      </c>
      <c r="T42" s="60">
        <f t="shared" si="17"/>
        <v>-0.0011454025334242208</v>
      </c>
      <c r="U42" s="60">
        <f t="shared" si="18"/>
        <v>-0.0020168471668443925</v>
      </c>
      <c r="V42" s="60">
        <f t="shared" si="19"/>
        <v>-0.0014089686231737472</v>
      </c>
      <c r="W42" s="60">
        <f t="shared" si="20"/>
        <v>-0.0006410785299105148</v>
      </c>
      <c r="X42" s="60">
        <f t="shared" si="21"/>
        <v>-0.001176031257307061</v>
      </c>
      <c r="Y42" s="60">
        <f t="shared" si="22"/>
        <v>-0.00013516700282245015</v>
      </c>
      <c r="Z42" s="60">
        <f t="shared" si="23"/>
        <v>6.704062867938253E-06</v>
      </c>
      <c r="AA42" s="60">
        <f t="shared" si="24"/>
        <v>0.00022877781136901402</v>
      </c>
      <c r="AB42" s="60">
        <f t="shared" si="25"/>
        <v>-0.19761946506602227</v>
      </c>
    </row>
    <row r="43" spans="1:28" s="24" customFormat="1" ht="12.75">
      <c r="A43" s="21" t="s">
        <v>91</v>
      </c>
      <c r="B43" s="22">
        <f>'DATOS MENSUALES'!E786</f>
        <v>0.034638</v>
      </c>
      <c r="C43" s="22">
        <f>'DATOS MENSUALES'!E787</f>
        <v>0.120992</v>
      </c>
      <c r="D43" s="22">
        <f>'DATOS MENSUALES'!E788</f>
        <v>0.069844</v>
      </c>
      <c r="E43" s="22">
        <f>'DATOS MENSUALES'!E789</f>
        <v>0.151335</v>
      </c>
      <c r="F43" s="22">
        <f>'DATOS MENSUALES'!E790</f>
        <v>0.04551</v>
      </c>
      <c r="G43" s="22">
        <f>'DATOS MENSUALES'!E791</f>
        <v>0.137928</v>
      </c>
      <c r="H43" s="22">
        <f>'DATOS MENSUALES'!E792</f>
        <v>0.18886</v>
      </c>
      <c r="I43" s="22">
        <f>'DATOS MENSUALES'!E793</f>
        <v>0.156066</v>
      </c>
      <c r="J43" s="22">
        <f>'DATOS MENSUALES'!E794</f>
        <v>0.09145</v>
      </c>
      <c r="K43" s="22">
        <f>'DATOS MENSUALES'!E795</f>
        <v>0.096416</v>
      </c>
      <c r="L43" s="22">
        <f>'DATOS MENSUALES'!E796</f>
        <v>0.083835</v>
      </c>
      <c r="M43" s="22">
        <f>'DATOS MENSUALES'!E797</f>
        <v>0.04356</v>
      </c>
      <c r="N43" s="22">
        <f>SUM(B43:M43)</f>
        <v>1.2204340000000002</v>
      </c>
      <c r="O43" s="23"/>
      <c r="P43" s="60">
        <f t="shared" si="12"/>
        <v>-0.00010594545167940334</v>
      </c>
      <c r="Q43" s="60">
        <f t="shared" si="14"/>
        <v>1.2091278569127753E-09</v>
      </c>
      <c r="R43" s="60">
        <f t="shared" si="15"/>
        <v>-0.0021308583208170194</v>
      </c>
      <c r="S43" s="60">
        <f t="shared" si="16"/>
        <v>-0.004026543778631116</v>
      </c>
      <c r="T43" s="60">
        <f t="shared" si="17"/>
        <v>-0.01242818719589222</v>
      </c>
      <c r="U43" s="60">
        <f t="shared" si="18"/>
        <v>-0.0016824790909919442</v>
      </c>
      <c r="V43" s="60">
        <f t="shared" si="19"/>
        <v>-0.0005884229438854648</v>
      </c>
      <c r="W43" s="60">
        <f t="shared" si="20"/>
        <v>-0.0008414401043316123</v>
      </c>
      <c r="X43" s="60">
        <f t="shared" si="21"/>
        <v>-0.0026310197942205414</v>
      </c>
      <c r="Y43" s="60">
        <f t="shared" si="22"/>
        <v>-0.00031128560655278896</v>
      </c>
      <c r="Z43" s="60">
        <f t="shared" si="23"/>
        <v>-3.6757146768533464E-05</v>
      </c>
      <c r="AA43" s="60">
        <f t="shared" si="24"/>
        <v>-6.523406332790393E-05</v>
      </c>
      <c r="AB43" s="60">
        <f t="shared" si="25"/>
        <v>-1.4898641203763274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0.010635806878666687</v>
      </c>
      <c r="Q44" s="61">
        <f aca="true" t="shared" si="26" ref="Q44:AB44">SUM(Q18:Q43)</f>
        <v>0.012989450854854012</v>
      </c>
      <c r="R44" s="61">
        <f t="shared" si="26"/>
        <v>0.027405239747795646</v>
      </c>
      <c r="S44" s="61">
        <f t="shared" si="26"/>
        <v>0.21510482083297805</v>
      </c>
      <c r="T44" s="61">
        <f t="shared" si="26"/>
        <v>0.22813957189754797</v>
      </c>
      <c r="U44" s="61">
        <f t="shared" si="26"/>
        <v>0.04625574175610401</v>
      </c>
      <c r="V44" s="61">
        <f t="shared" si="26"/>
        <v>0.0972308457313226</v>
      </c>
      <c r="W44" s="61">
        <f t="shared" si="26"/>
        <v>0.17265960360052093</v>
      </c>
      <c r="X44" s="61">
        <f t="shared" si="26"/>
        <v>0.09865736330833955</v>
      </c>
      <c r="Y44" s="61">
        <f t="shared" si="26"/>
        <v>0.03547137837707391</v>
      </c>
      <c r="Z44" s="61">
        <f t="shared" si="26"/>
        <v>0.005688200924010916</v>
      </c>
      <c r="AA44" s="61">
        <f t="shared" si="26"/>
        <v>0.023824438733102023</v>
      </c>
      <c r="AB44" s="61">
        <f t="shared" si="26"/>
        <v>13.413468946746182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2009-04-14T09:48:57Z</dcterms:modified>
  <cp:category/>
  <cp:version/>
  <cp:contentType/>
  <cp:contentStatus/>
</cp:coreProperties>
</file>