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<sst xmlns="http://schemas.openxmlformats.org/spreadsheetml/2006/main" count="1362" uniqueCount="135">
  <si>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586</t>
  </si>
  <si>
    <t xml:space="preserve"> Río Yeltes desde su confluencia con río Morasverdes hasta su confluencia con la Rivera de Campocerrado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</si>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</sst>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6420802"/>
        <c:axId val="36460627"/>
      </c:lineChart>
      <c:dateAx>
        <c:axId val="26420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460627"/>
        <c:crosses val="autoZero"/>
        <c:auto val="0"/>
        <c:majorUnit val="1"/>
        <c:majorTimeUnit val="years"/>
        <c:noMultiLvlLbl val="0"/>
      </c:dateAx>
      <c:valAx>
        <c:axId val="36460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20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9605180"/>
        <c:axId val="66684573"/>
      </c:lineChart>
      <c:catAx>
        <c:axId val="59605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84573"/>
        <c:crosses val="autoZero"/>
        <c:auto val="1"/>
        <c:lblOffset val="100"/>
        <c:noMultiLvlLbl val="0"/>
      </c:catAx>
      <c:valAx>
        <c:axId val="666845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96051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63290246"/>
        <c:axId val="32741303"/>
      </c:lineChart>
      <c:catAx>
        <c:axId val="63290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41303"/>
        <c:crosses val="autoZero"/>
        <c:auto val="1"/>
        <c:lblOffset val="100"/>
        <c:noMultiLvlLbl val="0"/>
      </c:catAx>
      <c:valAx>
        <c:axId val="327413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2902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9710188"/>
        <c:axId val="520781"/>
      </c:lineChart>
      <c:catAx>
        <c:axId val="59710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781"/>
        <c:crosses val="autoZero"/>
        <c:auto val="1"/>
        <c:lblOffset val="100"/>
        <c:noMultiLvlLbl val="0"/>
      </c:catAx>
      <c:valAx>
        <c:axId val="52078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10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687030"/>
        <c:axId val="42183271"/>
      </c:lineChart>
      <c:dateAx>
        <c:axId val="4687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183271"/>
        <c:crosses val="autoZero"/>
        <c:auto val="0"/>
        <c:majorUnit val="1"/>
        <c:majorTimeUnit val="years"/>
        <c:noMultiLvlLbl val="0"/>
      </c:dateAx>
      <c:valAx>
        <c:axId val="42183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87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4105120"/>
        <c:axId val="61401761"/>
      </c:barChart>
      <c:catAx>
        <c:axId val="44105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401761"/>
        <c:crosses val="autoZero"/>
        <c:auto val="1"/>
        <c:lblOffset val="100"/>
        <c:tickLblSkip val="1"/>
        <c:noMultiLvlLbl val="0"/>
      </c:catAx>
      <c:valAx>
        <c:axId val="61401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4105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5744938"/>
        <c:axId val="7486715"/>
      </c:barChart>
      <c:catAx>
        <c:axId val="15744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486715"/>
        <c:crosses val="autoZero"/>
        <c:auto val="1"/>
        <c:lblOffset val="100"/>
        <c:tickLblSkip val="1"/>
        <c:noMultiLvlLbl val="0"/>
      </c:catAx>
      <c:valAx>
        <c:axId val="7486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7449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71572"/>
        <c:axId val="2444149"/>
      </c:barChart>
      <c:catAx>
        <c:axId val="271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4149"/>
        <c:crosses val="autoZero"/>
        <c:auto val="1"/>
        <c:lblOffset val="100"/>
        <c:tickLblSkip val="1"/>
        <c:noMultiLvlLbl val="0"/>
      </c:catAx>
      <c:valAx>
        <c:axId val="2444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71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1997342"/>
        <c:axId val="63758351"/>
      </c:barChart>
      <c:catAx>
        <c:axId val="21997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758351"/>
        <c:crosses val="autoZero"/>
        <c:auto val="1"/>
        <c:lblOffset val="100"/>
        <c:tickLblSkip val="1"/>
        <c:noMultiLvlLbl val="0"/>
      </c:catAx>
      <c:valAx>
        <c:axId val="63758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1997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6954248"/>
        <c:axId val="64152777"/>
      </c:lineChart>
      <c:catAx>
        <c:axId val="36954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52777"/>
        <c:crosses val="autoZero"/>
        <c:auto val="1"/>
        <c:lblOffset val="100"/>
        <c:noMultiLvlLbl val="0"/>
      </c:catAx>
      <c:valAx>
        <c:axId val="641527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9542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0504082"/>
        <c:axId val="28992419"/>
      </c:lineChart>
      <c:catAx>
        <c:axId val="40504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92419"/>
        <c:crosses val="autoZero"/>
        <c:auto val="1"/>
        <c:lblOffset val="100"/>
        <c:noMultiLvlLbl val="0"/>
      </c:catAx>
      <c:valAx>
        <c:axId val="2899241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05040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5</v>
      </c>
      <c r="C2" s="5">
        <v>1940</v>
      </c>
      <c r="D2" s="5">
        <v>10</v>
      </c>
      <c r="E2" s="28">
        <v>0.241098</v>
      </c>
      <c r="F2" s="28">
        <v>3.950298</v>
      </c>
      <c r="H2" t="s">
        <v>130</v>
      </c>
      <c r="I2" t="s">
        <v>133</v>
      </c>
    </row>
    <row r="3" spans="1:9" ht="12.75">
      <c r="A3" s="30" t="s">
        <v>0</v>
      </c>
      <c r="B3" s="30">
        <v>5</v>
      </c>
      <c r="C3" s="5">
        <v>1940</v>
      </c>
      <c r="D3" s="5">
        <v>11</v>
      </c>
      <c r="E3" s="28">
        <v>0.268873</v>
      </c>
      <c r="F3" s="28">
        <v>3.128704</v>
      </c>
      <c r="H3" t="s">
        <v>131</v>
      </c>
      <c r="I3" t="s">
        <v>132</v>
      </c>
    </row>
    <row r="4" spans="1:14" ht="12.75">
      <c r="A4" s="30" t="s">
        <v>0</v>
      </c>
      <c r="B4" s="30">
        <v>5</v>
      </c>
      <c r="C4" s="5">
        <v>1940</v>
      </c>
      <c r="D4" s="5">
        <v>12</v>
      </c>
      <c r="E4" s="28">
        <v>0.192735</v>
      </c>
      <c r="F4" s="28">
        <v>1.5675779999999997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5</v>
      </c>
      <c r="C5" s="5">
        <v>1941</v>
      </c>
      <c r="D5" s="5">
        <v>1</v>
      </c>
      <c r="E5" s="28">
        <v>2.017029</v>
      </c>
      <c r="F5" s="28">
        <v>23.243858</v>
      </c>
      <c r="J5" s="35" t="s">
        <v>99</v>
      </c>
      <c r="K5" s="35" t="s">
        <v>100</v>
      </c>
    </row>
    <row r="6" spans="1:12" ht="12.75">
      <c r="A6" s="30" t="s">
        <v>0</v>
      </c>
      <c r="B6" s="30">
        <v>5</v>
      </c>
      <c r="C6" s="5">
        <v>1941</v>
      </c>
      <c r="D6" s="5">
        <v>2</v>
      </c>
      <c r="E6" s="28">
        <v>2.8859</v>
      </c>
      <c r="F6" s="28">
        <v>19.277812</v>
      </c>
      <c r="I6" s="26"/>
      <c r="J6" s="36">
        <f>AVERAGE(E2:E793)*12</f>
        <v>4.465158378787878</v>
      </c>
      <c r="K6" s="36">
        <f>AVERAGE(F2:F793)*12</f>
        <v>43.646236757575764</v>
      </c>
      <c r="L6" t="s">
        <v>104</v>
      </c>
    </row>
    <row r="7" spans="1:12" ht="12.75">
      <c r="A7" s="30" t="s">
        <v>0</v>
      </c>
      <c r="B7" s="30">
        <v>5</v>
      </c>
      <c r="C7" s="5">
        <v>1941</v>
      </c>
      <c r="D7" s="5">
        <v>3</v>
      </c>
      <c r="E7" s="28">
        <v>1.60381</v>
      </c>
      <c r="F7" s="28">
        <v>10.733189999999999</v>
      </c>
      <c r="J7" s="36">
        <f>AVERAGE(E482:E793)*12</f>
        <v>3.9356441923076924</v>
      </c>
      <c r="K7" s="36">
        <f>AVERAGE(F482:F793)*12</f>
        <v>39.35249900000001</v>
      </c>
      <c r="L7" t="s">
        <v>105</v>
      </c>
    </row>
    <row r="8" spans="1:6" ht="12.75">
      <c r="A8" s="30" t="s">
        <v>0</v>
      </c>
      <c r="B8" s="30">
        <v>5</v>
      </c>
      <c r="C8" s="5">
        <v>1941</v>
      </c>
      <c r="D8" s="5">
        <v>4</v>
      </c>
      <c r="E8" s="28">
        <v>1.243352</v>
      </c>
      <c r="F8" s="28">
        <v>11.642296</v>
      </c>
    </row>
    <row r="9" spans="1:6" ht="12.75">
      <c r="A9" s="30" t="s">
        <v>0</v>
      </c>
      <c r="B9" s="30">
        <v>5</v>
      </c>
      <c r="C9" s="5">
        <v>1941</v>
      </c>
      <c r="D9" s="5">
        <v>5</v>
      </c>
      <c r="E9" s="28">
        <v>1.126314</v>
      </c>
      <c r="F9" s="28">
        <v>7.7232959999999995</v>
      </c>
    </row>
    <row r="10" spans="1:6" ht="12.75">
      <c r="A10" s="30" t="s">
        <v>0</v>
      </c>
      <c r="B10" s="30">
        <v>5</v>
      </c>
      <c r="C10" s="5">
        <v>1941</v>
      </c>
      <c r="D10" s="5">
        <v>6</v>
      </c>
      <c r="E10" s="28">
        <v>0.686256</v>
      </c>
      <c r="F10" s="28">
        <v>3.688626</v>
      </c>
    </row>
    <row r="11" spans="1:11" ht="12.75">
      <c r="A11" s="30" t="s">
        <v>0</v>
      </c>
      <c r="B11" s="30">
        <v>5</v>
      </c>
      <c r="C11" s="5">
        <v>1941</v>
      </c>
      <c r="D11" s="5">
        <v>7</v>
      </c>
      <c r="E11" s="28">
        <v>0.521906</v>
      </c>
      <c r="F11" s="28">
        <v>3.0365439999999997</v>
      </c>
      <c r="K11" s="34"/>
    </row>
    <row r="12" spans="1:6" ht="12.75">
      <c r="A12" s="30" t="s">
        <v>0</v>
      </c>
      <c r="B12" s="30">
        <v>5</v>
      </c>
      <c r="C12" s="5">
        <v>1941</v>
      </c>
      <c r="D12" s="5">
        <v>8</v>
      </c>
      <c r="E12" s="28">
        <v>0.38116</v>
      </c>
      <c r="F12" s="28">
        <v>2.210728</v>
      </c>
    </row>
    <row r="13" spans="1:6" ht="12.75">
      <c r="A13" s="30" t="s">
        <v>0</v>
      </c>
      <c r="B13" s="30">
        <v>5</v>
      </c>
      <c r="C13" s="5">
        <v>1941</v>
      </c>
      <c r="D13" s="5">
        <v>9</v>
      </c>
      <c r="E13" s="28">
        <v>0.29124</v>
      </c>
      <c r="F13" s="28">
        <v>1.71508</v>
      </c>
    </row>
    <row r="14" spans="1:6" ht="12.75">
      <c r="A14" s="30" t="s">
        <v>0</v>
      </c>
      <c r="B14" s="30">
        <v>5</v>
      </c>
      <c r="C14" s="5">
        <v>1941</v>
      </c>
      <c r="D14" s="5">
        <v>10</v>
      </c>
      <c r="E14" s="28">
        <v>0.215072</v>
      </c>
      <c r="F14" s="28">
        <v>1.3576419999999998</v>
      </c>
    </row>
    <row r="15" spans="1:6" ht="12.75">
      <c r="A15" s="30" t="s">
        <v>0</v>
      </c>
      <c r="B15" s="30">
        <v>5</v>
      </c>
      <c r="C15" s="5">
        <v>1941</v>
      </c>
      <c r="D15" s="5">
        <v>11</v>
      </c>
      <c r="E15" s="28">
        <v>0.2268</v>
      </c>
      <c r="F15" s="28">
        <v>4.6494</v>
      </c>
    </row>
    <row r="16" spans="1:6" ht="12.75">
      <c r="A16" s="30" t="s">
        <v>0</v>
      </c>
      <c r="B16" s="30">
        <v>5</v>
      </c>
      <c r="C16" s="5">
        <v>1941</v>
      </c>
      <c r="D16" s="5">
        <v>12</v>
      </c>
      <c r="E16" s="28">
        <v>0.162624</v>
      </c>
      <c r="F16" s="28">
        <v>1.149984</v>
      </c>
    </row>
    <row r="17" spans="1:6" ht="12.75">
      <c r="A17" s="30" t="s">
        <v>0</v>
      </c>
      <c r="B17" s="30">
        <v>5</v>
      </c>
      <c r="C17" s="5">
        <v>1942</v>
      </c>
      <c r="D17" s="5">
        <v>1</v>
      </c>
      <c r="E17" s="28">
        <v>0.12834</v>
      </c>
      <c r="F17" s="28">
        <v>0.994635</v>
      </c>
    </row>
    <row r="18" spans="1:6" ht="12.75">
      <c r="A18" s="30" t="s">
        <v>0</v>
      </c>
      <c r="B18" s="30">
        <v>5</v>
      </c>
      <c r="C18" s="5">
        <v>1942</v>
      </c>
      <c r="D18" s="5">
        <v>2</v>
      </c>
      <c r="E18" s="28">
        <v>0.101662</v>
      </c>
      <c r="F18" s="28">
        <v>0.804054</v>
      </c>
    </row>
    <row r="19" spans="1:6" ht="12.75">
      <c r="A19" s="30" t="s">
        <v>0</v>
      </c>
      <c r="B19" s="30">
        <v>5</v>
      </c>
      <c r="C19" s="5">
        <v>1942</v>
      </c>
      <c r="D19" s="5">
        <v>3</v>
      </c>
      <c r="E19" s="28">
        <v>1.025908</v>
      </c>
      <c r="F19" s="28">
        <v>7.615394</v>
      </c>
    </row>
    <row r="20" spans="1:6" ht="12.75">
      <c r="A20" s="30" t="s">
        <v>0</v>
      </c>
      <c r="B20" s="30">
        <v>5</v>
      </c>
      <c r="C20" s="5">
        <v>1942</v>
      </c>
      <c r="D20" s="5">
        <v>4</v>
      </c>
      <c r="E20" s="28">
        <v>0.473575</v>
      </c>
      <c r="F20" s="28">
        <v>5.7826</v>
      </c>
    </row>
    <row r="21" spans="1:6" ht="12.75">
      <c r="A21" s="30" t="s">
        <v>0</v>
      </c>
      <c r="B21" s="30">
        <v>5</v>
      </c>
      <c r="C21" s="5">
        <v>1942</v>
      </c>
      <c r="D21" s="5">
        <v>5</v>
      </c>
      <c r="E21" s="28">
        <v>0.194586</v>
      </c>
      <c r="F21" s="28">
        <v>2.057052</v>
      </c>
    </row>
    <row r="22" spans="1:6" ht="12.75">
      <c r="A22" s="30" t="s">
        <v>0</v>
      </c>
      <c r="B22" s="30">
        <v>5</v>
      </c>
      <c r="C22" s="5">
        <v>1942</v>
      </c>
      <c r="D22" s="5">
        <v>6</v>
      </c>
      <c r="E22" s="28">
        <v>0.154778</v>
      </c>
      <c r="F22" s="28">
        <v>1.6430280000000002</v>
      </c>
    </row>
    <row r="23" spans="1:6" ht="12.75">
      <c r="A23" s="30" t="s">
        <v>0</v>
      </c>
      <c r="B23" s="30">
        <v>5</v>
      </c>
      <c r="C23" s="5">
        <v>1942</v>
      </c>
      <c r="D23" s="5">
        <v>7</v>
      </c>
      <c r="E23" s="28">
        <v>0.127283</v>
      </c>
      <c r="F23" s="28">
        <v>0.949727</v>
      </c>
    </row>
    <row r="24" spans="1:6" ht="12.75">
      <c r="A24" s="30" t="s">
        <v>0</v>
      </c>
      <c r="B24" s="30">
        <v>5</v>
      </c>
      <c r="C24" s="5">
        <v>1942</v>
      </c>
      <c r="D24" s="5">
        <v>8</v>
      </c>
      <c r="E24" s="28">
        <v>0.105984</v>
      </c>
      <c r="F24" s="28">
        <v>0.786048</v>
      </c>
    </row>
    <row r="25" spans="1:6" ht="12.75">
      <c r="A25" s="30" t="s">
        <v>0</v>
      </c>
      <c r="B25" s="30">
        <v>5</v>
      </c>
      <c r="C25" s="5">
        <v>1942</v>
      </c>
      <c r="D25" s="5">
        <v>9</v>
      </c>
      <c r="E25" s="28">
        <v>0.0951</v>
      </c>
      <c r="F25" s="28">
        <v>0.705325</v>
      </c>
    </row>
    <row r="26" spans="1:6" ht="12.75">
      <c r="A26" s="30" t="s">
        <v>0</v>
      </c>
      <c r="B26" s="30">
        <v>5</v>
      </c>
      <c r="C26" s="5">
        <v>1942</v>
      </c>
      <c r="D26" s="5">
        <v>10</v>
      </c>
      <c r="E26" s="28">
        <v>0.100111</v>
      </c>
      <c r="F26" s="28">
        <v>1.447059</v>
      </c>
    </row>
    <row r="27" spans="1:6" ht="12.75">
      <c r="A27" s="30" t="s">
        <v>0</v>
      </c>
      <c r="B27" s="30">
        <v>5</v>
      </c>
      <c r="C27" s="5">
        <v>1942</v>
      </c>
      <c r="D27" s="5">
        <v>11</v>
      </c>
      <c r="E27" s="28">
        <v>0.078595</v>
      </c>
      <c r="F27" s="28">
        <v>0.8002399999999998</v>
      </c>
    </row>
    <row r="28" spans="1:6" ht="12.75">
      <c r="A28" s="30" t="s">
        <v>0</v>
      </c>
      <c r="B28" s="30">
        <v>5</v>
      </c>
      <c r="C28" s="5">
        <v>1942</v>
      </c>
      <c r="D28" s="5">
        <v>12</v>
      </c>
      <c r="E28" s="28">
        <v>0.322764</v>
      </c>
      <c r="F28" s="28">
        <v>6.554592</v>
      </c>
    </row>
    <row r="29" spans="1:6" ht="12.75">
      <c r="A29" s="30" t="s">
        <v>0</v>
      </c>
      <c r="B29" s="30">
        <v>5</v>
      </c>
      <c r="C29" s="5">
        <v>1943</v>
      </c>
      <c r="D29" s="5">
        <v>1</v>
      </c>
      <c r="E29" s="28">
        <v>1.92216</v>
      </c>
      <c r="F29" s="28">
        <v>5.52621</v>
      </c>
    </row>
    <row r="30" spans="1:6" ht="12.75">
      <c r="A30" s="30" t="s">
        <v>0</v>
      </c>
      <c r="B30" s="30">
        <v>5</v>
      </c>
      <c r="C30" s="5">
        <v>1943</v>
      </c>
      <c r="D30" s="5">
        <v>2</v>
      </c>
      <c r="E30" s="28">
        <v>0.263592</v>
      </c>
      <c r="F30" s="28">
        <v>1.832592</v>
      </c>
    </row>
    <row r="31" spans="1:6" ht="12.75">
      <c r="A31" s="30" t="s">
        <v>0</v>
      </c>
      <c r="B31" s="30">
        <v>5</v>
      </c>
      <c r="C31" s="5">
        <v>1943</v>
      </c>
      <c r="D31" s="5">
        <v>3</v>
      </c>
      <c r="E31" s="28">
        <v>1.05948</v>
      </c>
      <c r="F31" s="28">
        <v>6.680609999999999</v>
      </c>
    </row>
    <row r="32" spans="1:6" ht="12.75">
      <c r="A32" s="30" t="s">
        <v>0</v>
      </c>
      <c r="B32" s="30">
        <v>5</v>
      </c>
      <c r="C32" s="5">
        <v>1943</v>
      </c>
      <c r="D32" s="5">
        <v>4</v>
      </c>
      <c r="E32" s="28">
        <v>0.368004</v>
      </c>
      <c r="F32" s="28">
        <v>4.170712</v>
      </c>
    </row>
    <row r="33" spans="1:6" ht="12.75">
      <c r="A33" s="30" t="s">
        <v>0</v>
      </c>
      <c r="B33" s="30">
        <v>5</v>
      </c>
      <c r="C33" s="5">
        <v>1943</v>
      </c>
      <c r="D33" s="5">
        <v>5</v>
      </c>
      <c r="E33" s="28">
        <v>0.252903</v>
      </c>
      <c r="F33" s="28">
        <v>1.6739769999999998</v>
      </c>
    </row>
    <row r="34" spans="1:6" ht="12.75">
      <c r="A34" s="30" t="s">
        <v>0</v>
      </c>
      <c r="B34" s="30">
        <v>5</v>
      </c>
      <c r="C34" s="5">
        <v>1943</v>
      </c>
      <c r="D34" s="5">
        <v>6</v>
      </c>
      <c r="E34" s="28">
        <v>0.190665</v>
      </c>
      <c r="F34" s="28">
        <v>1.26441</v>
      </c>
    </row>
    <row r="35" spans="1:6" ht="12.75">
      <c r="A35" s="30" t="s">
        <v>0</v>
      </c>
      <c r="B35" s="30">
        <v>5</v>
      </c>
      <c r="C35" s="5">
        <v>1943</v>
      </c>
      <c r="D35" s="5">
        <v>7</v>
      </c>
      <c r="E35" s="28">
        <v>0.146557</v>
      </c>
      <c r="F35" s="28">
        <v>1.03452</v>
      </c>
    </row>
    <row r="36" spans="1:6" ht="12.75">
      <c r="A36" s="30" t="s">
        <v>0</v>
      </c>
      <c r="B36" s="30">
        <v>5</v>
      </c>
      <c r="C36" s="5">
        <v>1943</v>
      </c>
      <c r="D36" s="5">
        <v>8</v>
      </c>
      <c r="E36" s="28">
        <v>0.12008</v>
      </c>
      <c r="F36" s="28">
        <v>0.82555</v>
      </c>
    </row>
    <row r="37" spans="1:6" ht="12.75">
      <c r="A37" s="30" t="s">
        <v>0</v>
      </c>
      <c r="B37" s="30">
        <v>5</v>
      </c>
      <c r="C37" s="5">
        <v>1943</v>
      </c>
      <c r="D37" s="5">
        <v>9</v>
      </c>
      <c r="E37" s="28">
        <v>0.115472</v>
      </c>
      <c r="F37" s="28">
        <v>1.187712</v>
      </c>
    </row>
    <row r="38" spans="1:6" ht="12.75">
      <c r="A38" s="30" t="s">
        <v>0</v>
      </c>
      <c r="B38" s="30">
        <v>5</v>
      </c>
      <c r="C38" s="5">
        <v>1943</v>
      </c>
      <c r="D38" s="5">
        <v>10</v>
      </c>
      <c r="E38" s="28">
        <v>0.113674</v>
      </c>
      <c r="F38" s="28">
        <v>1.725778</v>
      </c>
    </row>
    <row r="39" spans="1:6" ht="12.75">
      <c r="A39" s="30" t="s">
        <v>0</v>
      </c>
      <c r="B39" s="30">
        <v>5</v>
      </c>
      <c r="C39" s="5">
        <v>1943</v>
      </c>
      <c r="D39" s="5">
        <v>11</v>
      </c>
      <c r="E39" s="28">
        <v>0.092694</v>
      </c>
      <c r="F39" s="28">
        <v>0.999771</v>
      </c>
    </row>
    <row r="40" spans="1:6" ht="12.75">
      <c r="A40" s="30" t="s">
        <v>0</v>
      </c>
      <c r="B40" s="30">
        <v>5</v>
      </c>
      <c r="C40" s="5">
        <v>1943</v>
      </c>
      <c r="D40" s="5">
        <v>12</v>
      </c>
      <c r="E40" s="28">
        <v>0.098618</v>
      </c>
      <c r="F40" s="28">
        <v>0.98618</v>
      </c>
    </row>
    <row r="41" spans="1:6" ht="12.75">
      <c r="A41" s="30" t="s">
        <v>0</v>
      </c>
      <c r="B41" s="30">
        <v>5</v>
      </c>
      <c r="C41" s="5">
        <v>1944</v>
      </c>
      <c r="D41" s="5">
        <v>1</v>
      </c>
      <c r="E41" s="28">
        <v>0.076496</v>
      </c>
      <c r="F41" s="28">
        <v>0.584648</v>
      </c>
    </row>
    <row r="42" spans="1:6" ht="12.75">
      <c r="A42" s="30" t="s">
        <v>0</v>
      </c>
      <c r="B42" s="30">
        <v>5</v>
      </c>
      <c r="C42" s="5">
        <v>1944</v>
      </c>
      <c r="D42" s="5">
        <v>2</v>
      </c>
      <c r="E42" s="28">
        <v>0.062472</v>
      </c>
      <c r="F42" s="28">
        <v>0.499776</v>
      </c>
    </row>
    <row r="43" spans="1:6" ht="12.75">
      <c r="A43" s="30" t="s">
        <v>0</v>
      </c>
      <c r="B43" s="30">
        <v>5</v>
      </c>
      <c r="C43" s="5">
        <v>1944</v>
      </c>
      <c r="D43" s="5">
        <v>3</v>
      </c>
      <c r="E43" s="28">
        <v>0.060753</v>
      </c>
      <c r="F43" s="28">
        <v>0.756651</v>
      </c>
    </row>
    <row r="44" spans="1:6" ht="12.75">
      <c r="A44" s="30" t="s">
        <v>0</v>
      </c>
      <c r="B44" s="30">
        <v>5</v>
      </c>
      <c r="C44" s="5">
        <v>1944</v>
      </c>
      <c r="D44" s="5">
        <v>4</v>
      </c>
      <c r="E44" s="28">
        <v>0.108385</v>
      </c>
      <c r="F44" s="28">
        <v>5.982851999999999</v>
      </c>
    </row>
    <row r="45" spans="1:6" ht="12.75">
      <c r="A45" s="30" t="s">
        <v>0</v>
      </c>
      <c r="B45" s="30">
        <v>5</v>
      </c>
      <c r="C45" s="5">
        <v>1944</v>
      </c>
      <c r="D45" s="5">
        <v>5</v>
      </c>
      <c r="E45" s="28">
        <v>0.10608</v>
      </c>
      <c r="F45" s="28">
        <v>1.4443199999999998</v>
      </c>
    </row>
    <row r="46" spans="1:6" ht="12.75">
      <c r="A46" s="30" t="s">
        <v>0</v>
      </c>
      <c r="B46" s="30">
        <v>5</v>
      </c>
      <c r="C46" s="5">
        <v>1944</v>
      </c>
      <c r="D46" s="5">
        <v>6</v>
      </c>
      <c r="E46" s="28">
        <v>0.104039</v>
      </c>
      <c r="F46" s="28">
        <v>1.2004499999999998</v>
      </c>
    </row>
    <row r="47" spans="1:6" ht="12.75">
      <c r="A47" s="30" t="s">
        <v>0</v>
      </c>
      <c r="B47" s="30">
        <v>5</v>
      </c>
      <c r="C47" s="5">
        <v>1944</v>
      </c>
      <c r="D47" s="5">
        <v>7</v>
      </c>
      <c r="E47" s="28">
        <v>0.092034</v>
      </c>
      <c r="F47" s="28">
        <v>0.6749160000000001</v>
      </c>
    </row>
    <row r="48" spans="1:6" ht="12.75">
      <c r="A48" s="30" t="s">
        <v>0</v>
      </c>
      <c r="B48" s="30">
        <v>5</v>
      </c>
      <c r="C48" s="5">
        <v>1944</v>
      </c>
      <c r="D48" s="5">
        <v>8</v>
      </c>
      <c r="E48" s="28">
        <v>0.079237</v>
      </c>
      <c r="F48" s="28">
        <v>0.591947</v>
      </c>
    </row>
    <row r="49" spans="1:6" ht="12.75">
      <c r="A49" s="30" t="s">
        <v>0</v>
      </c>
      <c r="B49" s="30">
        <v>5</v>
      </c>
      <c r="C49" s="5">
        <v>1944</v>
      </c>
      <c r="D49" s="5">
        <v>9</v>
      </c>
      <c r="E49" s="28">
        <v>0.070873</v>
      </c>
      <c r="F49" s="28">
        <v>0.5044489999999999</v>
      </c>
    </row>
    <row r="50" spans="1:6" ht="12.75">
      <c r="A50" s="30" t="s">
        <v>0</v>
      </c>
      <c r="B50" s="30">
        <v>5</v>
      </c>
      <c r="C50" s="5">
        <v>1944</v>
      </c>
      <c r="D50" s="5">
        <v>10</v>
      </c>
      <c r="E50" s="28">
        <v>0.059995</v>
      </c>
      <c r="F50" s="28">
        <v>0.923</v>
      </c>
    </row>
    <row r="51" spans="1:6" ht="12.75">
      <c r="A51" s="30" t="s">
        <v>0</v>
      </c>
      <c r="B51" s="30">
        <v>5</v>
      </c>
      <c r="C51" s="5">
        <v>1944</v>
      </c>
      <c r="D51" s="5">
        <v>11</v>
      </c>
      <c r="E51" s="28">
        <v>0.055824</v>
      </c>
      <c r="F51" s="28">
        <v>1.018788</v>
      </c>
    </row>
    <row r="52" spans="1:6" ht="12.75">
      <c r="A52" s="30" t="s">
        <v>0</v>
      </c>
      <c r="B52" s="30">
        <v>5</v>
      </c>
      <c r="C52" s="5">
        <v>1944</v>
      </c>
      <c r="D52" s="5">
        <v>12</v>
      </c>
      <c r="E52" s="28">
        <v>0.06229</v>
      </c>
      <c r="F52" s="28">
        <v>1.2831739999999998</v>
      </c>
    </row>
    <row r="53" spans="1:6" ht="12.75">
      <c r="A53" s="30" t="s">
        <v>0</v>
      </c>
      <c r="B53" s="30">
        <v>5</v>
      </c>
      <c r="C53" s="5">
        <v>1945</v>
      </c>
      <c r="D53" s="5">
        <v>1</v>
      </c>
      <c r="E53" s="28">
        <v>0.069992</v>
      </c>
      <c r="F53" s="28">
        <v>2.8084290000000003</v>
      </c>
    </row>
    <row r="54" spans="1:6" ht="12.75">
      <c r="A54" s="30" t="s">
        <v>0</v>
      </c>
      <c r="B54" s="30">
        <v>5</v>
      </c>
      <c r="C54" s="5">
        <v>1945</v>
      </c>
      <c r="D54" s="5">
        <v>2</v>
      </c>
      <c r="E54" s="28">
        <v>0.073967</v>
      </c>
      <c r="F54" s="28">
        <v>0.541127</v>
      </c>
    </row>
    <row r="55" spans="1:6" ht="12.75">
      <c r="A55" s="30" t="s">
        <v>0</v>
      </c>
      <c r="B55" s="30">
        <v>5</v>
      </c>
      <c r="C55" s="5">
        <v>1945</v>
      </c>
      <c r="D55" s="5">
        <v>3</v>
      </c>
      <c r="E55" s="28">
        <v>0.068475</v>
      </c>
      <c r="F55" s="28">
        <v>1.15951</v>
      </c>
    </row>
    <row r="56" spans="1:6" ht="12.75">
      <c r="A56" s="30" t="s">
        <v>0</v>
      </c>
      <c r="B56" s="30">
        <v>5</v>
      </c>
      <c r="C56" s="5">
        <v>1945</v>
      </c>
      <c r="D56" s="5">
        <v>4</v>
      </c>
      <c r="E56" s="28">
        <v>0.066453</v>
      </c>
      <c r="F56" s="28">
        <v>0.660621</v>
      </c>
    </row>
    <row r="57" spans="1:6" ht="12.75">
      <c r="A57" s="30" t="s">
        <v>0</v>
      </c>
      <c r="B57" s="30">
        <v>5</v>
      </c>
      <c r="C57" s="5">
        <v>1945</v>
      </c>
      <c r="D57" s="5">
        <v>5</v>
      </c>
      <c r="E57" s="28">
        <v>0.062985</v>
      </c>
      <c r="F57" s="28">
        <v>0.65949</v>
      </c>
    </row>
    <row r="58" spans="1:6" ht="12.75">
      <c r="A58" s="30" t="s">
        <v>0</v>
      </c>
      <c r="B58" s="30">
        <v>5</v>
      </c>
      <c r="C58" s="5">
        <v>1945</v>
      </c>
      <c r="D58" s="5">
        <v>6</v>
      </c>
      <c r="E58" s="28">
        <v>0.05982</v>
      </c>
      <c r="F58" s="28">
        <v>0.364902</v>
      </c>
    </row>
    <row r="59" spans="1:6" ht="12.75">
      <c r="A59" s="30" t="s">
        <v>0</v>
      </c>
      <c r="B59" s="30">
        <v>5</v>
      </c>
      <c r="C59" s="5">
        <v>1945</v>
      </c>
      <c r="D59" s="5">
        <v>7</v>
      </c>
      <c r="E59" s="28">
        <v>0.05482</v>
      </c>
      <c r="F59" s="28">
        <v>0.326179</v>
      </c>
    </row>
    <row r="60" spans="1:6" ht="12.75">
      <c r="A60" s="30" t="s">
        <v>0</v>
      </c>
      <c r="B60" s="30">
        <v>5</v>
      </c>
      <c r="C60" s="5">
        <v>1945</v>
      </c>
      <c r="D60" s="5">
        <v>8</v>
      </c>
      <c r="E60" s="28">
        <v>0.048412</v>
      </c>
      <c r="F60" s="28">
        <v>0.290472</v>
      </c>
    </row>
    <row r="61" spans="1:6" ht="12.75">
      <c r="A61" s="30" t="s">
        <v>0</v>
      </c>
      <c r="B61" s="30">
        <v>5</v>
      </c>
      <c r="C61" s="5">
        <v>1945</v>
      </c>
      <c r="D61" s="5">
        <v>9</v>
      </c>
      <c r="E61" s="28">
        <v>0.044099</v>
      </c>
      <c r="F61" s="28">
        <v>0.259952</v>
      </c>
    </row>
    <row r="62" spans="1:6" ht="12.75">
      <c r="A62" s="30" t="s">
        <v>0</v>
      </c>
      <c r="B62" s="30">
        <v>5</v>
      </c>
      <c r="C62" s="5">
        <v>1945</v>
      </c>
      <c r="D62" s="5">
        <v>10</v>
      </c>
      <c r="E62" s="28">
        <v>0.03717</v>
      </c>
      <c r="F62" s="28">
        <v>0.4212599999999999</v>
      </c>
    </row>
    <row r="63" spans="1:6" ht="12.75">
      <c r="A63" s="30" t="s">
        <v>0</v>
      </c>
      <c r="B63" s="30">
        <v>5</v>
      </c>
      <c r="C63" s="5">
        <v>1945</v>
      </c>
      <c r="D63" s="5">
        <v>11</v>
      </c>
      <c r="E63" s="28">
        <v>0.064158</v>
      </c>
      <c r="F63" s="28">
        <v>5.357193</v>
      </c>
    </row>
    <row r="64" spans="1:6" ht="12.75">
      <c r="A64" s="30" t="s">
        <v>0</v>
      </c>
      <c r="B64" s="30">
        <v>5</v>
      </c>
      <c r="C64" s="5">
        <v>1945</v>
      </c>
      <c r="D64" s="5">
        <v>12</v>
      </c>
      <c r="E64" s="28">
        <v>0.9684</v>
      </c>
      <c r="F64" s="28">
        <v>17.215999999999998</v>
      </c>
    </row>
    <row r="65" spans="1:6" ht="12.75">
      <c r="A65" s="30" t="s">
        <v>0</v>
      </c>
      <c r="B65" s="30">
        <v>5</v>
      </c>
      <c r="C65" s="5">
        <v>1946</v>
      </c>
      <c r="D65" s="5">
        <v>1</v>
      </c>
      <c r="E65" s="28">
        <v>0.390159</v>
      </c>
      <c r="F65" s="28">
        <v>3.2884830000000003</v>
      </c>
    </row>
    <row r="66" spans="1:6" ht="12.75">
      <c r="A66" s="30" t="s">
        <v>0</v>
      </c>
      <c r="B66" s="30">
        <v>5</v>
      </c>
      <c r="C66" s="5">
        <v>1946</v>
      </c>
      <c r="D66" s="5">
        <v>2</v>
      </c>
      <c r="E66" s="28">
        <v>0.381267</v>
      </c>
      <c r="F66" s="28">
        <v>2.894805</v>
      </c>
    </row>
    <row r="67" spans="1:6" ht="12.75">
      <c r="A67" s="30" t="s">
        <v>0</v>
      </c>
      <c r="B67" s="30">
        <v>5</v>
      </c>
      <c r="C67" s="5">
        <v>1946</v>
      </c>
      <c r="D67" s="5">
        <v>3</v>
      </c>
      <c r="E67" s="28">
        <v>0.499576</v>
      </c>
      <c r="F67" s="28">
        <v>5.0314440000000005</v>
      </c>
    </row>
    <row r="68" spans="1:6" ht="12.75">
      <c r="A68" s="30" t="s">
        <v>0</v>
      </c>
      <c r="B68" s="30">
        <v>5</v>
      </c>
      <c r="C68" s="5">
        <v>1946</v>
      </c>
      <c r="D68" s="5">
        <v>4</v>
      </c>
      <c r="E68" s="28">
        <v>1.028034</v>
      </c>
      <c r="F68" s="28">
        <v>9.766323</v>
      </c>
    </row>
    <row r="69" spans="1:6" ht="12.75">
      <c r="A69" s="30" t="s">
        <v>0</v>
      </c>
      <c r="B69" s="30">
        <v>5</v>
      </c>
      <c r="C69" s="5">
        <v>1946</v>
      </c>
      <c r="D69" s="5">
        <v>5</v>
      </c>
      <c r="E69" s="28">
        <v>1.621684</v>
      </c>
      <c r="F69" s="28">
        <v>14.524648000000001</v>
      </c>
    </row>
    <row r="70" spans="1:6" ht="12.75">
      <c r="A70" s="30" t="s">
        <v>0</v>
      </c>
      <c r="B70" s="30">
        <v>5</v>
      </c>
      <c r="C70" s="5">
        <v>1946</v>
      </c>
      <c r="D70" s="5">
        <v>6</v>
      </c>
      <c r="E70" s="28">
        <v>0.828768</v>
      </c>
      <c r="F70" s="28">
        <v>3.910749</v>
      </c>
    </row>
    <row r="71" spans="1:6" ht="12.75">
      <c r="A71" s="30" t="s">
        <v>0</v>
      </c>
      <c r="B71" s="30">
        <v>5</v>
      </c>
      <c r="C71" s="5">
        <v>1946</v>
      </c>
      <c r="D71" s="5">
        <v>7</v>
      </c>
      <c r="E71" s="28">
        <v>0.61659</v>
      </c>
      <c r="F71" s="28">
        <v>2.9596319999999996</v>
      </c>
    </row>
    <row r="72" spans="1:6" ht="12.75">
      <c r="A72" s="30" t="s">
        <v>0</v>
      </c>
      <c r="B72" s="30">
        <v>5</v>
      </c>
      <c r="C72" s="5">
        <v>1946</v>
      </c>
      <c r="D72" s="5">
        <v>8</v>
      </c>
      <c r="E72" s="28">
        <v>0.465808</v>
      </c>
      <c r="F72" s="28">
        <v>2.279132</v>
      </c>
    </row>
    <row r="73" spans="1:6" ht="12.75">
      <c r="A73" s="30" t="s">
        <v>0</v>
      </c>
      <c r="B73" s="30">
        <v>5</v>
      </c>
      <c r="C73" s="5">
        <v>1946</v>
      </c>
      <c r="D73" s="5">
        <v>9</v>
      </c>
      <c r="E73" s="28">
        <v>0.3403</v>
      </c>
      <c r="F73" s="28">
        <v>1.755948</v>
      </c>
    </row>
    <row r="74" spans="1:6" ht="12.75">
      <c r="A74" s="30" t="s">
        <v>0</v>
      </c>
      <c r="B74" s="30">
        <v>5</v>
      </c>
      <c r="C74" s="5">
        <v>1946</v>
      </c>
      <c r="D74" s="5">
        <v>10</v>
      </c>
      <c r="E74" s="28">
        <v>0.257692</v>
      </c>
      <c r="F74" s="28">
        <v>1.378092</v>
      </c>
    </row>
    <row r="75" spans="1:6" ht="12.75">
      <c r="A75" s="30" t="s">
        <v>0</v>
      </c>
      <c r="B75" s="30">
        <v>5</v>
      </c>
      <c r="C75" s="5">
        <v>1946</v>
      </c>
      <c r="D75" s="5">
        <v>11</v>
      </c>
      <c r="E75" s="28">
        <v>0.190908</v>
      </c>
      <c r="F75" s="28">
        <v>1.728778</v>
      </c>
    </row>
    <row r="76" spans="1:6" ht="12.75">
      <c r="A76" s="30" t="s">
        <v>0</v>
      </c>
      <c r="B76" s="30">
        <v>5</v>
      </c>
      <c r="C76" s="5">
        <v>1946</v>
      </c>
      <c r="D76" s="5">
        <v>12</v>
      </c>
      <c r="E76" s="28">
        <v>0.152064</v>
      </c>
      <c r="F76" s="28">
        <v>0.9546239999999999</v>
      </c>
    </row>
    <row r="77" spans="1:6" ht="12.75">
      <c r="A77" s="30" t="s">
        <v>0</v>
      </c>
      <c r="B77" s="30">
        <v>5</v>
      </c>
      <c r="C77" s="5">
        <v>1947</v>
      </c>
      <c r="D77" s="5">
        <v>1</v>
      </c>
      <c r="E77" s="28">
        <v>0.11851</v>
      </c>
      <c r="F77" s="28">
        <v>1.108915</v>
      </c>
    </row>
    <row r="78" spans="1:6" ht="12.75">
      <c r="A78" s="30" t="s">
        <v>0</v>
      </c>
      <c r="B78" s="30">
        <v>5</v>
      </c>
      <c r="C78" s="5">
        <v>1947</v>
      </c>
      <c r="D78" s="5">
        <v>2</v>
      </c>
      <c r="E78" s="28">
        <v>0.702063</v>
      </c>
      <c r="F78" s="28">
        <v>19.657763999999997</v>
      </c>
    </row>
    <row r="79" spans="1:6" ht="12.75">
      <c r="A79" s="30" t="s">
        <v>0</v>
      </c>
      <c r="B79" s="30">
        <v>5</v>
      </c>
      <c r="C79" s="5">
        <v>1947</v>
      </c>
      <c r="D79" s="5">
        <v>3</v>
      </c>
      <c r="E79" s="28">
        <v>1.18031</v>
      </c>
      <c r="F79" s="28">
        <v>20.655425</v>
      </c>
    </row>
    <row r="80" spans="1:6" ht="12.75">
      <c r="A80" s="30" t="s">
        <v>0</v>
      </c>
      <c r="B80" s="30">
        <v>5</v>
      </c>
      <c r="C80" s="5">
        <v>1947</v>
      </c>
      <c r="D80" s="5">
        <v>4</v>
      </c>
      <c r="E80" s="28">
        <v>0.68982</v>
      </c>
      <c r="F80" s="28">
        <v>3.380118</v>
      </c>
    </row>
    <row r="81" spans="1:6" ht="12.75">
      <c r="A81" s="30" t="s">
        <v>0</v>
      </c>
      <c r="B81" s="30">
        <v>5</v>
      </c>
      <c r="C81" s="5">
        <v>1947</v>
      </c>
      <c r="D81" s="5">
        <v>5</v>
      </c>
      <c r="E81" s="28">
        <v>0.520398</v>
      </c>
      <c r="F81" s="28">
        <v>2.9296480000000003</v>
      </c>
    </row>
    <row r="82" spans="1:6" ht="12.75">
      <c r="A82" s="30" t="s">
        <v>0</v>
      </c>
      <c r="B82" s="30">
        <v>5</v>
      </c>
      <c r="C82" s="5">
        <v>1947</v>
      </c>
      <c r="D82" s="5">
        <v>6</v>
      </c>
      <c r="E82" s="28">
        <v>0.382525</v>
      </c>
      <c r="F82" s="28">
        <v>1.927926</v>
      </c>
    </row>
    <row r="83" spans="1:6" ht="12.75">
      <c r="A83" s="30" t="s">
        <v>0</v>
      </c>
      <c r="B83" s="30">
        <v>5</v>
      </c>
      <c r="C83" s="5">
        <v>1947</v>
      </c>
      <c r="D83" s="5">
        <v>7</v>
      </c>
      <c r="E83" s="28">
        <v>0.290283</v>
      </c>
      <c r="F83" s="28">
        <v>1.501899</v>
      </c>
    </row>
    <row r="84" spans="1:6" ht="12.75">
      <c r="A84" s="30" t="s">
        <v>0</v>
      </c>
      <c r="B84" s="30">
        <v>5</v>
      </c>
      <c r="C84" s="5">
        <v>1947</v>
      </c>
      <c r="D84" s="5">
        <v>8</v>
      </c>
      <c r="E84" s="28">
        <v>0.224028</v>
      </c>
      <c r="F84" s="28">
        <v>1.2054839999999998</v>
      </c>
    </row>
    <row r="85" spans="1:6" ht="12.75">
      <c r="A85" s="30" t="s">
        <v>0</v>
      </c>
      <c r="B85" s="30">
        <v>5</v>
      </c>
      <c r="C85" s="5">
        <v>1947</v>
      </c>
      <c r="D85" s="5">
        <v>9</v>
      </c>
      <c r="E85" s="28">
        <v>0.176662</v>
      </c>
      <c r="F85" s="28">
        <v>0.994886</v>
      </c>
    </row>
    <row r="86" spans="1:6" ht="12.75">
      <c r="A86" s="30" t="s">
        <v>0</v>
      </c>
      <c r="B86" s="30">
        <v>5</v>
      </c>
      <c r="C86" s="5">
        <v>1947</v>
      </c>
      <c r="D86" s="5">
        <v>10</v>
      </c>
      <c r="E86" s="28">
        <v>0.137343</v>
      </c>
      <c r="F86" s="28">
        <v>0.88869</v>
      </c>
    </row>
    <row r="87" spans="1:6" ht="12.75">
      <c r="A87" s="30" t="s">
        <v>0</v>
      </c>
      <c r="B87" s="30">
        <v>5</v>
      </c>
      <c r="C87" s="5">
        <v>1947</v>
      </c>
      <c r="D87" s="5">
        <v>11</v>
      </c>
      <c r="E87" s="28">
        <v>0.108765</v>
      </c>
      <c r="F87" s="28">
        <v>0.848367</v>
      </c>
    </row>
    <row r="88" spans="1:6" ht="12.75">
      <c r="A88" s="30" t="s">
        <v>0</v>
      </c>
      <c r="B88" s="30">
        <v>5</v>
      </c>
      <c r="C88" s="5">
        <v>1947</v>
      </c>
      <c r="D88" s="5">
        <v>12</v>
      </c>
      <c r="E88" s="28">
        <v>0.08784</v>
      </c>
      <c r="F88" s="28">
        <v>0.70272</v>
      </c>
    </row>
    <row r="89" spans="1:6" ht="12.75">
      <c r="A89" s="30" t="s">
        <v>0</v>
      </c>
      <c r="B89" s="30">
        <v>5</v>
      </c>
      <c r="C89" s="5">
        <v>1948</v>
      </c>
      <c r="D89" s="5">
        <v>1</v>
      </c>
      <c r="E89" s="28">
        <v>0.623442</v>
      </c>
      <c r="F89" s="28">
        <v>11.221956</v>
      </c>
    </row>
    <row r="90" spans="1:6" ht="12.75">
      <c r="A90" s="30" t="s">
        <v>0</v>
      </c>
      <c r="B90" s="30">
        <v>5</v>
      </c>
      <c r="C90" s="5">
        <v>1948</v>
      </c>
      <c r="D90" s="5">
        <v>2</v>
      </c>
      <c r="E90" s="28">
        <v>0.397138</v>
      </c>
      <c r="F90" s="28">
        <v>3.218908</v>
      </c>
    </row>
    <row r="91" spans="1:6" ht="12.75">
      <c r="A91" s="30" t="s">
        <v>0</v>
      </c>
      <c r="B91" s="30">
        <v>5</v>
      </c>
      <c r="C91" s="5">
        <v>1948</v>
      </c>
      <c r="D91" s="5">
        <v>3</v>
      </c>
      <c r="E91" s="28">
        <v>0.3211</v>
      </c>
      <c r="F91" s="28">
        <v>2.60091</v>
      </c>
    </row>
    <row r="92" spans="1:6" ht="12.75">
      <c r="A92" s="30" t="s">
        <v>0</v>
      </c>
      <c r="B92" s="30">
        <v>5</v>
      </c>
      <c r="C92" s="5">
        <v>1948</v>
      </c>
      <c r="D92" s="5">
        <v>4</v>
      </c>
      <c r="E92" s="28">
        <v>0.277056</v>
      </c>
      <c r="F92" s="28">
        <v>2.38576</v>
      </c>
    </row>
    <row r="93" spans="1:6" ht="12.75">
      <c r="A93" s="30" t="s">
        <v>0</v>
      </c>
      <c r="B93" s="30">
        <v>5</v>
      </c>
      <c r="C93" s="5">
        <v>1948</v>
      </c>
      <c r="D93" s="5">
        <v>5</v>
      </c>
      <c r="E93" s="28">
        <v>0.322407</v>
      </c>
      <c r="F93" s="28">
        <v>7.522829999999999</v>
      </c>
    </row>
    <row r="94" spans="1:6" ht="12.75">
      <c r="A94" s="30" t="s">
        <v>0</v>
      </c>
      <c r="B94" s="30">
        <v>5</v>
      </c>
      <c r="C94" s="5">
        <v>1948</v>
      </c>
      <c r="D94" s="5">
        <v>6</v>
      </c>
      <c r="E94" s="28">
        <v>0.318032</v>
      </c>
      <c r="F94" s="28">
        <v>1.7636319999999999</v>
      </c>
    </row>
    <row r="95" spans="1:6" ht="12.75">
      <c r="A95" s="30" t="s">
        <v>0</v>
      </c>
      <c r="B95" s="30">
        <v>5</v>
      </c>
      <c r="C95" s="5">
        <v>1948</v>
      </c>
      <c r="D95" s="5">
        <v>7</v>
      </c>
      <c r="E95" s="28">
        <v>0.23952</v>
      </c>
      <c r="F95" s="28">
        <v>1.365264</v>
      </c>
    </row>
    <row r="96" spans="1:6" ht="12.75">
      <c r="A96" s="30" t="s">
        <v>0</v>
      </c>
      <c r="B96" s="30">
        <v>5</v>
      </c>
      <c r="C96" s="5">
        <v>1948</v>
      </c>
      <c r="D96" s="5">
        <v>8</v>
      </c>
      <c r="E96" s="28">
        <v>0.183222</v>
      </c>
      <c r="F96" s="28">
        <v>1.089153</v>
      </c>
    </row>
    <row r="97" spans="1:6" ht="12.75">
      <c r="A97" s="30" t="s">
        <v>0</v>
      </c>
      <c r="B97" s="30">
        <v>5</v>
      </c>
      <c r="C97" s="5">
        <v>1948</v>
      </c>
      <c r="D97" s="5">
        <v>9</v>
      </c>
      <c r="E97" s="28">
        <v>0.147747</v>
      </c>
      <c r="F97" s="28">
        <v>0.860409</v>
      </c>
    </row>
    <row r="98" spans="1:6" ht="12.75">
      <c r="A98" s="30" t="s">
        <v>0</v>
      </c>
      <c r="B98" s="30">
        <v>5</v>
      </c>
      <c r="C98" s="5">
        <v>1948</v>
      </c>
      <c r="D98" s="5">
        <v>10</v>
      </c>
      <c r="E98" s="28">
        <v>0.116259</v>
      </c>
      <c r="F98" s="28">
        <v>1.234134</v>
      </c>
    </row>
    <row r="99" spans="1:6" ht="12.75">
      <c r="A99" s="30" t="s">
        <v>0</v>
      </c>
      <c r="B99" s="30">
        <v>5</v>
      </c>
      <c r="C99" s="5">
        <v>1948</v>
      </c>
      <c r="D99" s="5">
        <v>11</v>
      </c>
      <c r="E99" s="28">
        <v>0.093422</v>
      </c>
      <c r="F99" s="28">
        <v>0.633935</v>
      </c>
    </row>
    <row r="100" spans="1:6" ht="12.75">
      <c r="A100" s="30" t="s">
        <v>0</v>
      </c>
      <c r="B100" s="30">
        <v>5</v>
      </c>
      <c r="C100" s="5">
        <v>1948</v>
      </c>
      <c r="D100" s="5">
        <v>12</v>
      </c>
      <c r="E100" s="28">
        <v>0.098256</v>
      </c>
      <c r="F100" s="28">
        <v>3.6846</v>
      </c>
    </row>
    <row r="101" spans="1:6" ht="12.75">
      <c r="A101" s="30" t="s">
        <v>0</v>
      </c>
      <c r="B101" s="30">
        <v>5</v>
      </c>
      <c r="C101" s="5">
        <v>1949</v>
      </c>
      <c r="D101" s="5">
        <v>1</v>
      </c>
      <c r="E101" s="28">
        <v>0.080988</v>
      </c>
      <c r="F101" s="28">
        <v>0.6749</v>
      </c>
    </row>
    <row r="102" spans="1:6" ht="12.75">
      <c r="A102" s="30" t="s">
        <v>0</v>
      </c>
      <c r="B102" s="30">
        <v>5</v>
      </c>
      <c r="C102" s="5">
        <v>1949</v>
      </c>
      <c r="D102" s="5">
        <v>2</v>
      </c>
      <c r="E102" s="28">
        <v>0.07116</v>
      </c>
      <c r="F102" s="28">
        <v>0.55149</v>
      </c>
    </row>
    <row r="103" spans="1:6" ht="12.75">
      <c r="A103" s="30" t="s">
        <v>0</v>
      </c>
      <c r="B103" s="30">
        <v>5</v>
      </c>
      <c r="C103" s="5">
        <v>1949</v>
      </c>
      <c r="D103" s="5">
        <v>3</v>
      </c>
      <c r="E103" s="28">
        <v>0.062623</v>
      </c>
      <c r="F103" s="28">
        <v>0.74009</v>
      </c>
    </row>
    <row r="104" spans="1:6" ht="12.75">
      <c r="A104" s="30" t="s">
        <v>0</v>
      </c>
      <c r="B104" s="30">
        <v>5</v>
      </c>
      <c r="C104" s="5">
        <v>1949</v>
      </c>
      <c r="D104" s="5">
        <v>4</v>
      </c>
      <c r="E104" s="28">
        <v>0.05478</v>
      </c>
      <c r="F104" s="28">
        <v>0.5029800000000001</v>
      </c>
    </row>
    <row r="105" spans="1:6" ht="12.75">
      <c r="A105" s="30" t="s">
        <v>0</v>
      </c>
      <c r="B105" s="30">
        <v>5</v>
      </c>
      <c r="C105" s="5">
        <v>1949</v>
      </c>
      <c r="D105" s="5">
        <v>5</v>
      </c>
      <c r="E105" s="28">
        <v>0.049852</v>
      </c>
      <c r="F105" s="28">
        <v>0.471328</v>
      </c>
    </row>
    <row r="106" spans="1:6" ht="12.75">
      <c r="A106" s="30" t="s">
        <v>0</v>
      </c>
      <c r="B106" s="30">
        <v>5</v>
      </c>
      <c r="C106" s="5">
        <v>1949</v>
      </c>
      <c r="D106" s="5">
        <v>6</v>
      </c>
      <c r="E106" s="28">
        <v>0.044209</v>
      </c>
      <c r="F106" s="28">
        <v>0.33357699999999996</v>
      </c>
    </row>
    <row r="107" spans="1:6" ht="12.75">
      <c r="A107" s="30" t="s">
        <v>0</v>
      </c>
      <c r="B107" s="30">
        <v>5</v>
      </c>
      <c r="C107" s="5">
        <v>1949</v>
      </c>
      <c r="D107" s="5">
        <v>7</v>
      </c>
      <c r="E107" s="28">
        <v>0.04434</v>
      </c>
      <c r="F107" s="28">
        <v>0.30668500000000004</v>
      </c>
    </row>
    <row r="108" spans="1:6" ht="12.75">
      <c r="A108" s="30" t="s">
        <v>0</v>
      </c>
      <c r="B108" s="30">
        <v>5</v>
      </c>
      <c r="C108" s="5">
        <v>1949</v>
      </c>
      <c r="D108" s="5">
        <v>8</v>
      </c>
      <c r="E108" s="28">
        <v>0.045604</v>
      </c>
      <c r="F108" s="28">
        <v>0.294672</v>
      </c>
    </row>
    <row r="109" spans="1:6" ht="12.75">
      <c r="A109" s="30" t="s">
        <v>0</v>
      </c>
      <c r="B109" s="30">
        <v>5</v>
      </c>
      <c r="C109" s="5">
        <v>1949</v>
      </c>
      <c r="D109" s="5">
        <v>9</v>
      </c>
      <c r="E109" s="28">
        <v>0.064592</v>
      </c>
      <c r="F109" s="28">
        <v>1.45332</v>
      </c>
    </row>
    <row r="110" spans="1:6" ht="12.75">
      <c r="A110" s="30" t="s">
        <v>0</v>
      </c>
      <c r="B110" s="30">
        <v>5</v>
      </c>
      <c r="C110" s="5">
        <v>1949</v>
      </c>
      <c r="D110" s="5">
        <v>10</v>
      </c>
      <c r="E110" s="28">
        <v>0.061365</v>
      </c>
      <c r="F110" s="28">
        <v>0.5400119999999999</v>
      </c>
    </row>
    <row r="111" spans="1:6" ht="12.75">
      <c r="A111" s="30" t="s">
        <v>0</v>
      </c>
      <c r="B111" s="30">
        <v>5</v>
      </c>
      <c r="C111" s="5">
        <v>1949</v>
      </c>
      <c r="D111" s="5">
        <v>11</v>
      </c>
      <c r="E111" s="28">
        <v>0.05696</v>
      </c>
      <c r="F111" s="28">
        <v>1.002496</v>
      </c>
    </row>
    <row r="112" spans="1:6" ht="12.75">
      <c r="A112" s="30" t="s">
        <v>0</v>
      </c>
      <c r="B112" s="30">
        <v>5</v>
      </c>
      <c r="C112" s="5">
        <v>1949</v>
      </c>
      <c r="D112" s="5">
        <v>12</v>
      </c>
      <c r="E112" s="28">
        <v>0.055236</v>
      </c>
      <c r="F112" s="28">
        <v>0.787113</v>
      </c>
    </row>
    <row r="113" spans="1:6" ht="12.75">
      <c r="A113" s="30" t="s">
        <v>0</v>
      </c>
      <c r="B113" s="30">
        <v>5</v>
      </c>
      <c r="C113" s="5">
        <v>1950</v>
      </c>
      <c r="D113" s="5">
        <v>1</v>
      </c>
      <c r="E113" s="28">
        <v>0.049704</v>
      </c>
      <c r="F113" s="28">
        <v>0.76627</v>
      </c>
    </row>
    <row r="114" spans="1:6" ht="12.75">
      <c r="A114" s="30" t="s">
        <v>0</v>
      </c>
      <c r="B114" s="30">
        <v>5</v>
      </c>
      <c r="C114" s="5">
        <v>1950</v>
      </c>
      <c r="D114" s="5">
        <v>2</v>
      </c>
      <c r="E114" s="28">
        <v>0.060264</v>
      </c>
      <c r="F114" s="28">
        <v>2.511</v>
      </c>
    </row>
    <row r="115" spans="1:6" ht="12.75">
      <c r="A115" s="30" t="s">
        <v>0</v>
      </c>
      <c r="B115" s="30">
        <v>5</v>
      </c>
      <c r="C115" s="5">
        <v>1950</v>
      </c>
      <c r="D115" s="5">
        <v>3</v>
      </c>
      <c r="E115" s="28">
        <v>0.060984</v>
      </c>
      <c r="F115" s="28">
        <v>1.13652</v>
      </c>
    </row>
    <row r="116" spans="1:6" ht="12.75">
      <c r="A116" s="30" t="s">
        <v>0</v>
      </c>
      <c r="B116" s="30">
        <v>5</v>
      </c>
      <c r="C116" s="5">
        <v>1950</v>
      </c>
      <c r="D116" s="5">
        <v>4</v>
      </c>
      <c r="E116" s="28">
        <v>0.053242</v>
      </c>
      <c r="F116" s="28">
        <v>0.49439</v>
      </c>
    </row>
    <row r="117" spans="1:6" ht="12.75">
      <c r="A117" s="30" t="s">
        <v>0</v>
      </c>
      <c r="B117" s="30">
        <v>5</v>
      </c>
      <c r="C117" s="5">
        <v>1950</v>
      </c>
      <c r="D117" s="5">
        <v>5</v>
      </c>
      <c r="E117" s="28">
        <v>0.066056</v>
      </c>
      <c r="F117" s="28">
        <v>2.022965</v>
      </c>
    </row>
    <row r="118" spans="1:6" ht="12.75">
      <c r="A118" s="30" t="s">
        <v>0</v>
      </c>
      <c r="B118" s="30">
        <v>5</v>
      </c>
      <c r="C118" s="5">
        <v>1950</v>
      </c>
      <c r="D118" s="5">
        <v>6</v>
      </c>
      <c r="E118" s="28">
        <v>0.057132</v>
      </c>
      <c r="F118" s="28">
        <v>0.718911</v>
      </c>
    </row>
    <row r="119" spans="1:6" ht="12.75">
      <c r="A119" s="30" t="s">
        <v>0</v>
      </c>
      <c r="B119" s="30">
        <v>5</v>
      </c>
      <c r="C119" s="5">
        <v>1950</v>
      </c>
      <c r="D119" s="5">
        <v>7</v>
      </c>
      <c r="E119" s="28">
        <v>0.054915</v>
      </c>
      <c r="F119" s="28">
        <v>0.46860799999999997</v>
      </c>
    </row>
    <row r="120" spans="1:6" ht="12.75">
      <c r="A120" s="30" t="s">
        <v>0</v>
      </c>
      <c r="B120" s="30">
        <v>5</v>
      </c>
      <c r="C120" s="5">
        <v>1950</v>
      </c>
      <c r="D120" s="5">
        <v>8</v>
      </c>
      <c r="E120" s="28">
        <v>0.050415</v>
      </c>
      <c r="F120" s="28">
        <v>0.406681</v>
      </c>
    </row>
    <row r="121" spans="1:6" ht="12.75">
      <c r="A121" s="30" t="s">
        <v>0</v>
      </c>
      <c r="B121" s="30">
        <v>5</v>
      </c>
      <c r="C121" s="5">
        <v>1950</v>
      </c>
      <c r="D121" s="5">
        <v>9</v>
      </c>
      <c r="E121" s="28">
        <v>0.044985</v>
      </c>
      <c r="F121" s="28">
        <v>0.344885</v>
      </c>
    </row>
    <row r="122" spans="1:6" ht="12.75">
      <c r="A122" s="30" t="s">
        <v>0</v>
      </c>
      <c r="B122" s="30">
        <v>5</v>
      </c>
      <c r="C122" s="5">
        <v>1950</v>
      </c>
      <c r="D122" s="5">
        <v>10</v>
      </c>
      <c r="E122" s="28">
        <v>0.03878</v>
      </c>
      <c r="F122" s="28">
        <v>0.33793999999999996</v>
      </c>
    </row>
    <row r="123" spans="1:6" ht="12.75">
      <c r="A123" s="30" t="s">
        <v>0</v>
      </c>
      <c r="B123" s="30">
        <v>5</v>
      </c>
      <c r="C123" s="5">
        <v>1950</v>
      </c>
      <c r="D123" s="5">
        <v>11</v>
      </c>
      <c r="E123" s="28">
        <v>0.045156</v>
      </c>
      <c r="F123" s="28">
        <v>0.579502</v>
      </c>
    </row>
    <row r="124" spans="1:6" ht="12.75">
      <c r="A124" s="30" t="s">
        <v>0</v>
      </c>
      <c r="B124" s="30">
        <v>5</v>
      </c>
      <c r="C124" s="5">
        <v>1950</v>
      </c>
      <c r="D124" s="5">
        <v>12</v>
      </c>
      <c r="E124" s="28">
        <v>0.05005</v>
      </c>
      <c r="F124" s="28">
        <v>0.8308300000000001</v>
      </c>
    </row>
    <row r="125" spans="1:6" ht="12.75">
      <c r="A125" s="30" t="s">
        <v>0</v>
      </c>
      <c r="B125" s="30">
        <v>5</v>
      </c>
      <c r="C125" s="5">
        <v>1951</v>
      </c>
      <c r="D125" s="5">
        <v>1</v>
      </c>
      <c r="E125" s="28">
        <v>0.090384</v>
      </c>
      <c r="F125" s="28">
        <v>2.5307519999999997</v>
      </c>
    </row>
    <row r="126" spans="1:6" ht="12.75">
      <c r="A126" s="30" t="s">
        <v>0</v>
      </c>
      <c r="B126" s="30">
        <v>5</v>
      </c>
      <c r="C126" s="5">
        <v>1951</v>
      </c>
      <c r="D126" s="5">
        <v>2</v>
      </c>
      <c r="E126" s="28">
        <v>0.544635</v>
      </c>
      <c r="F126" s="28">
        <v>5.236875</v>
      </c>
    </row>
    <row r="127" spans="1:6" ht="12.75">
      <c r="A127" s="30" t="s">
        <v>0</v>
      </c>
      <c r="B127" s="30">
        <v>5</v>
      </c>
      <c r="C127" s="5">
        <v>1951</v>
      </c>
      <c r="D127" s="5">
        <v>3</v>
      </c>
      <c r="E127" s="28">
        <v>1.31038</v>
      </c>
      <c r="F127" s="28">
        <v>10.679597000000001</v>
      </c>
    </row>
    <row r="128" spans="1:6" ht="12.75">
      <c r="A128" s="30" t="s">
        <v>0</v>
      </c>
      <c r="B128" s="30">
        <v>5</v>
      </c>
      <c r="C128" s="5">
        <v>1951</v>
      </c>
      <c r="D128" s="5">
        <v>4</v>
      </c>
      <c r="E128" s="28">
        <v>0.54085</v>
      </c>
      <c r="F128" s="28">
        <v>3.1704999999999997</v>
      </c>
    </row>
    <row r="129" spans="1:6" ht="12.75">
      <c r="A129" s="30" t="s">
        <v>0</v>
      </c>
      <c r="B129" s="30">
        <v>5</v>
      </c>
      <c r="C129" s="5">
        <v>1951</v>
      </c>
      <c r="D129" s="5">
        <v>5</v>
      </c>
      <c r="E129" s="28">
        <v>0.40476</v>
      </c>
      <c r="F129" s="28">
        <v>3.298794</v>
      </c>
    </row>
    <row r="130" spans="1:6" ht="12.75">
      <c r="A130" s="30" t="s">
        <v>0</v>
      </c>
      <c r="B130" s="30">
        <v>5</v>
      </c>
      <c r="C130" s="5">
        <v>1951</v>
      </c>
      <c r="D130" s="5">
        <v>6</v>
      </c>
      <c r="E130" s="28">
        <v>0.328375</v>
      </c>
      <c r="F130" s="28">
        <v>1.68128</v>
      </c>
    </row>
    <row r="131" spans="1:6" ht="12.75">
      <c r="A131" s="30" t="s">
        <v>0</v>
      </c>
      <c r="B131" s="30">
        <v>5</v>
      </c>
      <c r="C131" s="5">
        <v>1951</v>
      </c>
      <c r="D131" s="5">
        <v>7</v>
      </c>
      <c r="E131" s="28">
        <v>0.246514</v>
      </c>
      <c r="F131" s="28">
        <v>1.3075959999999998</v>
      </c>
    </row>
    <row r="132" spans="1:6" ht="12.75">
      <c r="A132" s="30" t="s">
        <v>0</v>
      </c>
      <c r="B132" s="30">
        <v>5</v>
      </c>
      <c r="C132" s="5">
        <v>1951</v>
      </c>
      <c r="D132" s="5">
        <v>8</v>
      </c>
      <c r="E132" s="28">
        <v>0.188895</v>
      </c>
      <c r="F132" s="28">
        <v>1.016435</v>
      </c>
    </row>
    <row r="133" spans="1:6" ht="12.75">
      <c r="A133" s="30" t="s">
        <v>0</v>
      </c>
      <c r="B133" s="30">
        <v>5</v>
      </c>
      <c r="C133" s="5">
        <v>1951</v>
      </c>
      <c r="D133" s="5">
        <v>9</v>
      </c>
      <c r="E133" s="28">
        <v>0.145152</v>
      </c>
      <c r="F133" s="28">
        <v>0.830592</v>
      </c>
    </row>
    <row r="134" spans="1:6" ht="12.75">
      <c r="A134" s="30" t="s">
        <v>0</v>
      </c>
      <c r="B134" s="30">
        <v>5</v>
      </c>
      <c r="C134" s="5">
        <v>1951</v>
      </c>
      <c r="D134" s="5">
        <v>10</v>
      </c>
      <c r="E134" s="28">
        <v>0.110176</v>
      </c>
      <c r="F134" s="28">
        <v>0.7781180000000001</v>
      </c>
    </row>
    <row r="135" spans="1:6" ht="12.75">
      <c r="A135" s="30" t="s">
        <v>0</v>
      </c>
      <c r="B135" s="30">
        <v>5</v>
      </c>
      <c r="C135" s="5">
        <v>1951</v>
      </c>
      <c r="D135" s="5">
        <v>11</v>
      </c>
      <c r="E135" s="28">
        <v>1.034449</v>
      </c>
      <c r="F135" s="28">
        <v>12.015523</v>
      </c>
    </row>
    <row r="136" spans="1:6" ht="12.75">
      <c r="A136" s="30" t="s">
        <v>0</v>
      </c>
      <c r="B136" s="30">
        <v>5</v>
      </c>
      <c r="C136" s="5">
        <v>1951</v>
      </c>
      <c r="D136" s="5">
        <v>12</v>
      </c>
      <c r="E136" s="28">
        <v>0.375518</v>
      </c>
      <c r="F136" s="28">
        <v>1.906476</v>
      </c>
    </row>
    <row r="137" spans="1:6" ht="12.75">
      <c r="A137" s="30" t="s">
        <v>0</v>
      </c>
      <c r="B137" s="30">
        <v>5</v>
      </c>
      <c r="C137" s="5">
        <v>1952</v>
      </c>
      <c r="D137" s="5">
        <v>1</v>
      </c>
      <c r="E137" s="28">
        <v>0.302211</v>
      </c>
      <c r="F137" s="28">
        <v>2.1154770000000003</v>
      </c>
    </row>
    <row r="138" spans="1:6" ht="12.75">
      <c r="A138" s="30" t="s">
        <v>0</v>
      </c>
      <c r="B138" s="30">
        <v>5</v>
      </c>
      <c r="C138" s="5">
        <v>1952</v>
      </c>
      <c r="D138" s="5">
        <v>2</v>
      </c>
      <c r="E138" s="28">
        <v>0.236588</v>
      </c>
      <c r="F138" s="28">
        <v>1.3119880000000002</v>
      </c>
    </row>
    <row r="139" spans="1:6" ht="12.75">
      <c r="A139" s="30" t="s">
        <v>0</v>
      </c>
      <c r="B139" s="30">
        <v>5</v>
      </c>
      <c r="C139" s="5">
        <v>1952</v>
      </c>
      <c r="D139" s="5">
        <v>3</v>
      </c>
      <c r="E139" s="28">
        <v>0.380303</v>
      </c>
      <c r="F139" s="28">
        <v>12.332683</v>
      </c>
    </row>
    <row r="140" spans="1:6" ht="12.75">
      <c r="A140" s="30" t="s">
        <v>0</v>
      </c>
      <c r="B140" s="30">
        <v>5</v>
      </c>
      <c r="C140" s="5">
        <v>1952</v>
      </c>
      <c r="D140" s="5">
        <v>4</v>
      </c>
      <c r="E140" s="28">
        <v>0.311052</v>
      </c>
      <c r="F140" s="28">
        <v>2.251424</v>
      </c>
    </row>
    <row r="141" spans="1:6" ht="12.75">
      <c r="A141" s="30" t="s">
        <v>0</v>
      </c>
      <c r="B141" s="30">
        <v>5</v>
      </c>
      <c r="C141" s="5">
        <v>1952</v>
      </c>
      <c r="D141" s="5">
        <v>5</v>
      </c>
      <c r="E141" s="28">
        <v>0.291379</v>
      </c>
      <c r="F141" s="28">
        <v>6.198426</v>
      </c>
    </row>
    <row r="142" spans="1:6" ht="12.75">
      <c r="A142" s="30" t="s">
        <v>0</v>
      </c>
      <c r="B142" s="30">
        <v>5</v>
      </c>
      <c r="C142" s="5">
        <v>1952</v>
      </c>
      <c r="D142" s="5">
        <v>6</v>
      </c>
      <c r="E142" s="28">
        <v>0.2424</v>
      </c>
      <c r="F142" s="28">
        <v>1.6968</v>
      </c>
    </row>
    <row r="143" spans="1:6" ht="12.75">
      <c r="A143" s="30" t="s">
        <v>0</v>
      </c>
      <c r="B143" s="30">
        <v>5</v>
      </c>
      <c r="C143" s="5">
        <v>1952</v>
      </c>
      <c r="D143" s="5">
        <v>7</v>
      </c>
      <c r="E143" s="28">
        <v>0.193192</v>
      </c>
      <c r="F143" s="28">
        <v>1.2710000000000001</v>
      </c>
    </row>
    <row r="144" spans="1:6" ht="12.75">
      <c r="A144" s="30" t="s">
        <v>0</v>
      </c>
      <c r="B144" s="30">
        <v>5</v>
      </c>
      <c r="C144" s="5">
        <v>1952</v>
      </c>
      <c r="D144" s="5">
        <v>8</v>
      </c>
      <c r="E144" s="28">
        <v>0.155862</v>
      </c>
      <c r="F144" s="28">
        <v>0.9957849999999999</v>
      </c>
    </row>
    <row r="145" spans="1:6" ht="12.75">
      <c r="A145" s="30" t="s">
        <v>0</v>
      </c>
      <c r="B145" s="30">
        <v>5</v>
      </c>
      <c r="C145" s="5">
        <v>1952</v>
      </c>
      <c r="D145" s="5">
        <v>9</v>
      </c>
      <c r="E145" s="28">
        <v>0.11916</v>
      </c>
      <c r="F145" s="28">
        <v>0.842064</v>
      </c>
    </row>
    <row r="146" spans="1:6" ht="12.75">
      <c r="A146" s="30" t="s">
        <v>0</v>
      </c>
      <c r="B146" s="30">
        <v>5</v>
      </c>
      <c r="C146" s="5">
        <v>1952</v>
      </c>
      <c r="D146" s="5">
        <v>10</v>
      </c>
      <c r="E146" s="28">
        <v>0.094757</v>
      </c>
      <c r="F146" s="28">
        <v>1.056905</v>
      </c>
    </row>
    <row r="147" spans="1:6" ht="12.75">
      <c r="A147" s="30" t="s">
        <v>0</v>
      </c>
      <c r="B147" s="30">
        <v>5</v>
      </c>
      <c r="C147" s="5">
        <v>1952</v>
      </c>
      <c r="D147" s="5">
        <v>11</v>
      </c>
      <c r="E147" s="28">
        <v>0.090016</v>
      </c>
      <c r="F147" s="28">
        <v>2.689228</v>
      </c>
    </row>
    <row r="148" spans="1:6" ht="12.75">
      <c r="A148" s="30" t="s">
        <v>0</v>
      </c>
      <c r="B148" s="30">
        <v>5</v>
      </c>
      <c r="C148" s="5">
        <v>1952</v>
      </c>
      <c r="D148" s="5">
        <v>12</v>
      </c>
      <c r="E148" s="28">
        <v>0.088902</v>
      </c>
      <c r="F148" s="28">
        <v>2.054624</v>
      </c>
    </row>
    <row r="149" spans="1:6" ht="12.75">
      <c r="A149" s="30" t="s">
        <v>0</v>
      </c>
      <c r="B149" s="30">
        <v>5</v>
      </c>
      <c r="C149" s="5">
        <v>1953</v>
      </c>
      <c r="D149" s="5">
        <v>1</v>
      </c>
      <c r="E149" s="28">
        <v>0.08304</v>
      </c>
      <c r="F149" s="28">
        <v>0.9272800000000001</v>
      </c>
    </row>
    <row r="150" spans="1:6" ht="12.75">
      <c r="A150" s="30" t="s">
        <v>0</v>
      </c>
      <c r="B150" s="30">
        <v>5</v>
      </c>
      <c r="C150" s="5">
        <v>1953</v>
      </c>
      <c r="D150" s="5">
        <v>2</v>
      </c>
      <c r="E150" s="28">
        <v>0.069091</v>
      </c>
      <c r="F150" s="28">
        <v>0.728596</v>
      </c>
    </row>
    <row r="151" spans="1:6" ht="12.75">
      <c r="A151" s="30" t="s">
        <v>0</v>
      </c>
      <c r="B151" s="30">
        <v>5</v>
      </c>
      <c r="C151" s="5">
        <v>1953</v>
      </c>
      <c r="D151" s="5">
        <v>3</v>
      </c>
      <c r="E151" s="28">
        <v>0.05905</v>
      </c>
      <c r="F151" s="28">
        <v>0.9861350000000001</v>
      </c>
    </row>
    <row r="152" spans="1:6" ht="12.75">
      <c r="A152" s="30" t="s">
        <v>0</v>
      </c>
      <c r="B152" s="30">
        <v>5</v>
      </c>
      <c r="C152" s="5">
        <v>1953</v>
      </c>
      <c r="D152" s="5">
        <v>4</v>
      </c>
      <c r="E152" s="28">
        <v>0.074925</v>
      </c>
      <c r="F152" s="28">
        <v>4.420575</v>
      </c>
    </row>
    <row r="153" spans="1:6" ht="12.75">
      <c r="A153" s="30" t="s">
        <v>0</v>
      </c>
      <c r="B153" s="30">
        <v>5</v>
      </c>
      <c r="C153" s="5">
        <v>1953</v>
      </c>
      <c r="D153" s="5">
        <v>5</v>
      </c>
      <c r="E153" s="28">
        <v>0.071868</v>
      </c>
      <c r="F153" s="28">
        <v>0.850438</v>
      </c>
    </row>
    <row r="154" spans="1:6" ht="12.75">
      <c r="A154" s="30" t="s">
        <v>0</v>
      </c>
      <c r="B154" s="30">
        <v>5</v>
      </c>
      <c r="C154" s="5">
        <v>1953</v>
      </c>
      <c r="D154" s="5">
        <v>6</v>
      </c>
      <c r="E154" s="28">
        <v>0.06246</v>
      </c>
      <c r="F154" s="28">
        <v>0.650625</v>
      </c>
    </row>
    <row r="155" spans="1:6" ht="12.75">
      <c r="A155" s="30" t="s">
        <v>0</v>
      </c>
      <c r="B155" s="30">
        <v>5</v>
      </c>
      <c r="C155" s="5">
        <v>1953</v>
      </c>
      <c r="D155" s="5">
        <v>7</v>
      </c>
      <c r="E155" s="28">
        <v>0.055452</v>
      </c>
      <c r="F155" s="28">
        <v>0.536036</v>
      </c>
    </row>
    <row r="156" spans="1:6" ht="12.75">
      <c r="A156" s="30" t="s">
        <v>0</v>
      </c>
      <c r="B156" s="30">
        <v>5</v>
      </c>
      <c r="C156" s="5">
        <v>1953</v>
      </c>
      <c r="D156" s="5">
        <v>8</v>
      </c>
      <c r="E156" s="28">
        <v>0.055315</v>
      </c>
      <c r="F156" s="28">
        <v>0.47656</v>
      </c>
    </row>
    <row r="157" spans="1:6" ht="12.75">
      <c r="A157" s="30" t="s">
        <v>0</v>
      </c>
      <c r="B157" s="30">
        <v>5</v>
      </c>
      <c r="C157" s="5">
        <v>1953</v>
      </c>
      <c r="D157" s="5">
        <v>9</v>
      </c>
      <c r="E157" s="28">
        <v>0.05252</v>
      </c>
      <c r="F157" s="28">
        <v>0.4444</v>
      </c>
    </row>
    <row r="158" spans="1:6" ht="12.75">
      <c r="A158" s="30" t="s">
        <v>0</v>
      </c>
      <c r="B158" s="30">
        <v>5</v>
      </c>
      <c r="C158" s="5">
        <v>1953</v>
      </c>
      <c r="D158" s="5">
        <v>10</v>
      </c>
      <c r="E158" s="28">
        <v>0.728192</v>
      </c>
      <c r="F158" s="28">
        <v>5.506952</v>
      </c>
    </row>
    <row r="159" spans="1:6" ht="12.75">
      <c r="A159" s="30" t="s">
        <v>0</v>
      </c>
      <c r="B159" s="30">
        <v>5</v>
      </c>
      <c r="C159" s="5">
        <v>1953</v>
      </c>
      <c r="D159" s="5">
        <v>11</v>
      </c>
      <c r="E159" s="28">
        <v>0.14602</v>
      </c>
      <c r="F159" s="28">
        <v>1.270374</v>
      </c>
    </row>
    <row r="160" spans="1:6" ht="12.75">
      <c r="A160" s="30" t="s">
        <v>0</v>
      </c>
      <c r="B160" s="30">
        <v>5</v>
      </c>
      <c r="C160" s="5">
        <v>1953</v>
      </c>
      <c r="D160" s="5">
        <v>12</v>
      </c>
      <c r="E160" s="28">
        <v>0.12814</v>
      </c>
      <c r="F160" s="28">
        <v>3.741688000000001</v>
      </c>
    </row>
    <row r="161" spans="1:6" ht="12.75">
      <c r="A161" s="30" t="s">
        <v>0</v>
      </c>
      <c r="B161" s="30">
        <v>5</v>
      </c>
      <c r="C161" s="5">
        <v>1954</v>
      </c>
      <c r="D161" s="5">
        <v>1</v>
      </c>
      <c r="E161" s="28">
        <v>0.106096</v>
      </c>
      <c r="F161" s="28">
        <v>1.133901</v>
      </c>
    </row>
    <row r="162" spans="1:6" ht="12.75">
      <c r="A162" s="30" t="s">
        <v>0</v>
      </c>
      <c r="B162" s="30">
        <v>5</v>
      </c>
      <c r="C162" s="5">
        <v>1954</v>
      </c>
      <c r="D162" s="5">
        <v>2</v>
      </c>
      <c r="E162" s="28">
        <v>0.092316</v>
      </c>
      <c r="F162" s="28">
        <v>1.074822</v>
      </c>
    </row>
    <row r="163" spans="1:6" ht="12.75">
      <c r="A163" s="30" t="s">
        <v>0</v>
      </c>
      <c r="B163" s="30">
        <v>5</v>
      </c>
      <c r="C163" s="5">
        <v>1954</v>
      </c>
      <c r="D163" s="5">
        <v>3</v>
      </c>
      <c r="E163" s="28">
        <v>0.354376</v>
      </c>
      <c r="F163" s="28">
        <v>7.40968</v>
      </c>
    </row>
    <row r="164" spans="1:6" ht="12.75">
      <c r="A164" s="30" t="s">
        <v>0</v>
      </c>
      <c r="B164" s="30">
        <v>5</v>
      </c>
      <c r="C164" s="5">
        <v>1954</v>
      </c>
      <c r="D164" s="5">
        <v>4</v>
      </c>
      <c r="E164" s="28">
        <v>0.13494</v>
      </c>
      <c r="F164" s="28">
        <v>2.06908</v>
      </c>
    </row>
    <row r="165" spans="1:6" ht="12.75">
      <c r="A165" s="30" t="s">
        <v>0</v>
      </c>
      <c r="B165" s="30">
        <v>5</v>
      </c>
      <c r="C165" s="5">
        <v>1954</v>
      </c>
      <c r="D165" s="5">
        <v>5</v>
      </c>
      <c r="E165" s="28">
        <v>0.109488</v>
      </c>
      <c r="F165" s="28">
        <v>1.265955</v>
      </c>
    </row>
    <row r="166" spans="1:6" ht="12.75">
      <c r="A166" s="30" t="s">
        <v>0</v>
      </c>
      <c r="B166" s="30">
        <v>5</v>
      </c>
      <c r="C166" s="5">
        <v>1954</v>
      </c>
      <c r="D166" s="5">
        <v>6</v>
      </c>
      <c r="E166" s="28">
        <v>0.093857</v>
      </c>
      <c r="F166" s="28">
        <v>0.783982</v>
      </c>
    </row>
    <row r="167" spans="1:6" ht="12.75">
      <c r="A167" s="30" t="s">
        <v>0</v>
      </c>
      <c r="B167" s="30">
        <v>5</v>
      </c>
      <c r="C167" s="5">
        <v>1954</v>
      </c>
      <c r="D167" s="5">
        <v>7</v>
      </c>
      <c r="E167" s="28">
        <v>0.07552</v>
      </c>
      <c r="F167" s="28">
        <v>0.6136</v>
      </c>
    </row>
    <row r="168" spans="1:6" ht="12.75">
      <c r="A168" s="30" t="s">
        <v>0</v>
      </c>
      <c r="B168" s="30">
        <v>5</v>
      </c>
      <c r="C168" s="5">
        <v>1954</v>
      </c>
      <c r="D168" s="5">
        <v>8</v>
      </c>
      <c r="E168" s="28">
        <v>0.062535</v>
      </c>
      <c r="F168" s="28">
        <v>0.508618</v>
      </c>
    </row>
    <row r="169" spans="1:6" ht="12.75">
      <c r="A169" s="30" t="s">
        <v>0</v>
      </c>
      <c r="B169" s="30">
        <v>5</v>
      </c>
      <c r="C169" s="5">
        <v>1954</v>
      </c>
      <c r="D169" s="5">
        <v>9</v>
      </c>
      <c r="E169" s="28">
        <v>0.055455</v>
      </c>
      <c r="F169" s="28">
        <v>0.42885199999999996</v>
      </c>
    </row>
    <row r="170" spans="1:6" ht="12.75">
      <c r="A170" s="30" t="s">
        <v>0</v>
      </c>
      <c r="B170" s="30">
        <v>5</v>
      </c>
      <c r="C170" s="5">
        <v>1954</v>
      </c>
      <c r="D170" s="5">
        <v>10</v>
      </c>
      <c r="E170" s="28">
        <v>0.04774</v>
      </c>
      <c r="F170" s="28">
        <v>0.39215</v>
      </c>
    </row>
    <row r="171" spans="1:6" ht="12.75">
      <c r="A171" s="30" t="s">
        <v>0</v>
      </c>
      <c r="B171" s="30">
        <v>5</v>
      </c>
      <c r="C171" s="5">
        <v>1954</v>
      </c>
      <c r="D171" s="5">
        <v>11</v>
      </c>
      <c r="E171" s="28">
        <v>0.232258</v>
      </c>
      <c r="F171" s="28">
        <v>4.234242</v>
      </c>
    </row>
    <row r="172" spans="1:6" ht="12.75">
      <c r="A172" s="30" t="s">
        <v>0</v>
      </c>
      <c r="B172" s="30">
        <v>5</v>
      </c>
      <c r="C172" s="5">
        <v>1954</v>
      </c>
      <c r="D172" s="5">
        <v>12</v>
      </c>
      <c r="E172" s="28">
        <v>0.112665</v>
      </c>
      <c r="F172" s="28">
        <v>0.8798600000000001</v>
      </c>
    </row>
    <row r="173" spans="1:6" ht="12.75">
      <c r="A173" s="30" t="s">
        <v>0</v>
      </c>
      <c r="B173" s="30">
        <v>5</v>
      </c>
      <c r="C173" s="5">
        <v>1955</v>
      </c>
      <c r="D173" s="5">
        <v>1</v>
      </c>
      <c r="E173" s="28">
        <v>1.220672</v>
      </c>
      <c r="F173" s="28">
        <v>11.672676000000001</v>
      </c>
    </row>
    <row r="174" spans="1:6" ht="12.75">
      <c r="A174" s="30" t="s">
        <v>0</v>
      </c>
      <c r="B174" s="30">
        <v>5</v>
      </c>
      <c r="C174" s="5">
        <v>1955</v>
      </c>
      <c r="D174" s="5">
        <v>2</v>
      </c>
      <c r="E174" s="28">
        <v>1.440941</v>
      </c>
      <c r="F174" s="28">
        <v>12.13424</v>
      </c>
    </row>
    <row r="175" spans="1:6" ht="12.75">
      <c r="A175" s="30" t="s">
        <v>0</v>
      </c>
      <c r="B175" s="30">
        <v>5</v>
      </c>
      <c r="C175" s="5">
        <v>1955</v>
      </c>
      <c r="D175" s="5">
        <v>3</v>
      </c>
      <c r="E175" s="28">
        <v>0.627588</v>
      </c>
      <c r="F175" s="28">
        <v>4.368978</v>
      </c>
    </row>
    <row r="176" spans="1:6" ht="12.75">
      <c r="A176" s="30" t="s">
        <v>0</v>
      </c>
      <c r="B176" s="30">
        <v>5</v>
      </c>
      <c r="C176" s="5">
        <v>1955</v>
      </c>
      <c r="D176" s="5">
        <v>4</v>
      </c>
      <c r="E176" s="28">
        <v>0.476307</v>
      </c>
      <c r="F176" s="28">
        <v>2.6285089999999998</v>
      </c>
    </row>
    <row r="177" spans="1:6" ht="12.75">
      <c r="A177" s="30" t="s">
        <v>0</v>
      </c>
      <c r="B177" s="30">
        <v>5</v>
      </c>
      <c r="C177" s="5">
        <v>1955</v>
      </c>
      <c r="D177" s="5">
        <v>5</v>
      </c>
      <c r="E177" s="28">
        <v>0.38916</v>
      </c>
      <c r="F177" s="28">
        <v>2.55492</v>
      </c>
    </row>
    <row r="178" spans="1:6" ht="12.75">
      <c r="A178" s="30" t="s">
        <v>0</v>
      </c>
      <c r="B178" s="30">
        <v>5</v>
      </c>
      <c r="C178" s="5">
        <v>1955</v>
      </c>
      <c r="D178" s="5">
        <v>6</v>
      </c>
      <c r="E178" s="28">
        <v>0.295688</v>
      </c>
      <c r="F178" s="28">
        <v>1.8126959999999999</v>
      </c>
    </row>
    <row r="179" spans="1:6" ht="12.75">
      <c r="A179" s="30" t="s">
        <v>0</v>
      </c>
      <c r="B179" s="30">
        <v>5</v>
      </c>
      <c r="C179" s="5">
        <v>1955</v>
      </c>
      <c r="D179" s="5">
        <v>7</v>
      </c>
      <c r="E179" s="28">
        <v>0.227348</v>
      </c>
      <c r="F179" s="28">
        <v>1.260748</v>
      </c>
    </row>
    <row r="180" spans="1:6" ht="12.75">
      <c r="A180" s="30" t="s">
        <v>0</v>
      </c>
      <c r="B180" s="30">
        <v>5</v>
      </c>
      <c r="C180" s="5">
        <v>1955</v>
      </c>
      <c r="D180" s="5">
        <v>8</v>
      </c>
      <c r="E180" s="28">
        <v>0.1771</v>
      </c>
      <c r="F180" s="28">
        <v>1.04489</v>
      </c>
    </row>
    <row r="181" spans="1:6" ht="12.75">
      <c r="A181" s="30" t="s">
        <v>0</v>
      </c>
      <c r="B181" s="30">
        <v>5</v>
      </c>
      <c r="C181" s="5">
        <v>1955</v>
      </c>
      <c r="D181" s="5">
        <v>9</v>
      </c>
      <c r="E181" s="28">
        <v>0.135252</v>
      </c>
      <c r="F181" s="28">
        <v>0.811512</v>
      </c>
    </row>
    <row r="182" spans="1:6" ht="12.75">
      <c r="A182" s="30" t="s">
        <v>0</v>
      </c>
      <c r="B182" s="30">
        <v>5</v>
      </c>
      <c r="C182" s="5">
        <v>1955</v>
      </c>
      <c r="D182" s="5">
        <v>10</v>
      </c>
      <c r="E182" s="28">
        <v>0.110784</v>
      </c>
      <c r="F182" s="28">
        <v>0.886272</v>
      </c>
    </row>
    <row r="183" spans="1:6" ht="12.75">
      <c r="A183" s="30" t="s">
        <v>0</v>
      </c>
      <c r="B183" s="30">
        <v>5</v>
      </c>
      <c r="C183" s="5">
        <v>1955</v>
      </c>
      <c r="D183" s="5">
        <v>11</v>
      </c>
      <c r="E183" s="28">
        <v>0.319484</v>
      </c>
      <c r="F183" s="28">
        <v>4.995568</v>
      </c>
    </row>
    <row r="184" spans="1:6" ht="12.75">
      <c r="A184" s="30" t="s">
        <v>0</v>
      </c>
      <c r="B184" s="30">
        <v>5</v>
      </c>
      <c r="C184" s="5">
        <v>1955</v>
      </c>
      <c r="D184" s="5">
        <v>12</v>
      </c>
      <c r="E184" s="28">
        <v>1.029672</v>
      </c>
      <c r="F184" s="28">
        <v>7.943183999999999</v>
      </c>
    </row>
    <row r="185" spans="1:6" ht="12.75">
      <c r="A185" s="30" t="s">
        <v>0</v>
      </c>
      <c r="B185" s="30">
        <v>5</v>
      </c>
      <c r="C185" s="5">
        <v>1956</v>
      </c>
      <c r="D185" s="5">
        <v>1</v>
      </c>
      <c r="E185" s="28">
        <v>2.361939</v>
      </c>
      <c r="F185" s="28">
        <v>23.722082999999998</v>
      </c>
    </row>
    <row r="186" spans="1:6" ht="12.75">
      <c r="A186" s="30" t="s">
        <v>0</v>
      </c>
      <c r="B186" s="30">
        <v>5</v>
      </c>
      <c r="C186" s="5">
        <v>1956</v>
      </c>
      <c r="D186" s="5">
        <v>2</v>
      </c>
      <c r="E186" s="28">
        <v>0.912361</v>
      </c>
      <c r="F186" s="28">
        <v>4.591236</v>
      </c>
    </row>
    <row r="187" spans="1:6" ht="12.75">
      <c r="A187" s="30" t="s">
        <v>0</v>
      </c>
      <c r="B187" s="30">
        <v>5</v>
      </c>
      <c r="C187" s="5">
        <v>1956</v>
      </c>
      <c r="D187" s="5">
        <v>3</v>
      </c>
      <c r="E187" s="28">
        <v>3.4444</v>
      </c>
      <c r="F187" s="28">
        <v>25.316339999999997</v>
      </c>
    </row>
    <row r="188" spans="1:6" ht="12.75">
      <c r="A188" s="30" t="s">
        <v>0</v>
      </c>
      <c r="B188" s="30">
        <v>5</v>
      </c>
      <c r="C188" s="5">
        <v>1956</v>
      </c>
      <c r="D188" s="5">
        <v>4</v>
      </c>
      <c r="E188" s="28">
        <v>2.36923</v>
      </c>
      <c r="F188" s="28">
        <v>16.4816</v>
      </c>
    </row>
    <row r="189" spans="1:6" ht="12.75">
      <c r="A189" s="30" t="s">
        <v>0</v>
      </c>
      <c r="B189" s="30">
        <v>5</v>
      </c>
      <c r="C189" s="5">
        <v>1956</v>
      </c>
      <c r="D189" s="5">
        <v>5</v>
      </c>
      <c r="E189" s="28">
        <v>1.236924</v>
      </c>
      <c r="F189" s="28">
        <v>8.230302</v>
      </c>
    </row>
    <row r="190" spans="1:6" ht="12.75">
      <c r="A190" s="30" t="s">
        <v>0</v>
      </c>
      <c r="B190" s="30">
        <v>5</v>
      </c>
      <c r="C190" s="5">
        <v>1956</v>
      </c>
      <c r="D190" s="5">
        <v>6</v>
      </c>
      <c r="E190" s="28">
        <v>0.915907</v>
      </c>
      <c r="F190" s="28">
        <v>4.326871</v>
      </c>
    </row>
    <row r="191" spans="1:6" ht="12.75">
      <c r="A191" s="30" t="s">
        <v>0</v>
      </c>
      <c r="B191" s="30">
        <v>5</v>
      </c>
      <c r="C191" s="5">
        <v>1956</v>
      </c>
      <c r="D191" s="5">
        <v>7</v>
      </c>
      <c r="E191" s="28">
        <v>0.655668</v>
      </c>
      <c r="F191" s="28">
        <v>3.1774679999999997</v>
      </c>
    </row>
    <row r="192" spans="1:6" ht="12.75">
      <c r="A192" s="30" t="s">
        <v>0</v>
      </c>
      <c r="B192" s="30">
        <v>5</v>
      </c>
      <c r="C192" s="5">
        <v>1956</v>
      </c>
      <c r="D192" s="5">
        <v>8</v>
      </c>
      <c r="E192" s="28">
        <v>0.495696</v>
      </c>
      <c r="F192" s="28">
        <v>2.457826</v>
      </c>
    </row>
    <row r="193" spans="1:6" ht="12.75">
      <c r="A193" s="30" t="s">
        <v>0</v>
      </c>
      <c r="B193" s="30">
        <v>5</v>
      </c>
      <c r="C193" s="5">
        <v>1956</v>
      </c>
      <c r="D193" s="5">
        <v>9</v>
      </c>
      <c r="E193" s="28">
        <v>0.35948</v>
      </c>
      <c r="F193" s="28">
        <v>2.33662</v>
      </c>
    </row>
    <row r="194" spans="1:6" ht="12.75">
      <c r="A194" s="30" t="s">
        <v>0</v>
      </c>
      <c r="B194" s="30">
        <v>5</v>
      </c>
      <c r="C194" s="5">
        <v>1956</v>
      </c>
      <c r="D194" s="5">
        <v>10</v>
      </c>
      <c r="E194" s="28">
        <v>0.276048</v>
      </c>
      <c r="F194" s="28">
        <v>2.101032</v>
      </c>
    </row>
    <row r="195" spans="1:6" ht="12.75">
      <c r="A195" s="30" t="s">
        <v>0</v>
      </c>
      <c r="B195" s="30">
        <v>5</v>
      </c>
      <c r="C195" s="5">
        <v>1956</v>
      </c>
      <c r="D195" s="5">
        <v>11</v>
      </c>
      <c r="E195" s="28">
        <v>0.207774</v>
      </c>
      <c r="F195" s="28">
        <v>1.2588659999999998</v>
      </c>
    </row>
    <row r="196" spans="1:6" ht="12.75">
      <c r="A196" s="30" t="s">
        <v>0</v>
      </c>
      <c r="B196" s="30">
        <v>5</v>
      </c>
      <c r="C196" s="5">
        <v>1956</v>
      </c>
      <c r="D196" s="5">
        <v>12</v>
      </c>
      <c r="E196" s="28">
        <v>0.15966</v>
      </c>
      <c r="F196" s="28">
        <v>1.0431119999999998</v>
      </c>
    </row>
    <row r="197" spans="1:6" ht="12.75">
      <c r="A197" s="30" t="s">
        <v>0</v>
      </c>
      <c r="B197" s="30">
        <v>5</v>
      </c>
      <c r="C197" s="5">
        <v>1957</v>
      </c>
      <c r="D197" s="5">
        <v>1</v>
      </c>
      <c r="E197" s="28">
        <v>0.11687</v>
      </c>
      <c r="F197" s="28">
        <v>0.78213</v>
      </c>
    </row>
    <row r="198" spans="1:6" ht="12.75">
      <c r="A198" s="30" t="s">
        <v>0</v>
      </c>
      <c r="B198" s="30">
        <v>5</v>
      </c>
      <c r="C198" s="5">
        <v>1957</v>
      </c>
      <c r="D198" s="5">
        <v>2</v>
      </c>
      <c r="E198" s="28">
        <v>0.113104</v>
      </c>
      <c r="F198" s="28">
        <v>3.5062239999999996</v>
      </c>
    </row>
    <row r="199" spans="1:6" ht="12.75">
      <c r="A199" s="30" t="s">
        <v>0</v>
      </c>
      <c r="B199" s="30">
        <v>5</v>
      </c>
      <c r="C199" s="5">
        <v>1957</v>
      </c>
      <c r="D199" s="5">
        <v>3</v>
      </c>
      <c r="E199" s="28">
        <v>0.1033</v>
      </c>
      <c r="F199" s="28">
        <v>2.13831</v>
      </c>
    </row>
    <row r="200" spans="1:6" ht="12.75">
      <c r="A200" s="30" t="s">
        <v>0</v>
      </c>
      <c r="B200" s="30">
        <v>5</v>
      </c>
      <c r="C200" s="5">
        <v>1957</v>
      </c>
      <c r="D200" s="5">
        <v>4</v>
      </c>
      <c r="E200" s="28">
        <v>0.087098</v>
      </c>
      <c r="F200" s="28">
        <v>1.1401919999999999</v>
      </c>
    </row>
    <row r="201" spans="1:6" ht="12.75">
      <c r="A201" s="30" t="s">
        <v>0</v>
      </c>
      <c r="B201" s="30">
        <v>5</v>
      </c>
      <c r="C201" s="5">
        <v>1957</v>
      </c>
      <c r="D201" s="5">
        <v>5</v>
      </c>
      <c r="E201" s="28">
        <v>0.07433</v>
      </c>
      <c r="F201" s="28">
        <v>1.070352</v>
      </c>
    </row>
    <row r="202" spans="1:6" ht="12.75">
      <c r="A202" s="30" t="s">
        <v>0</v>
      </c>
      <c r="B202" s="30">
        <v>5</v>
      </c>
      <c r="C202" s="5">
        <v>1957</v>
      </c>
      <c r="D202" s="5">
        <v>6</v>
      </c>
      <c r="E202" s="28">
        <v>0.067782</v>
      </c>
      <c r="F202" s="28">
        <v>0.566904</v>
      </c>
    </row>
    <row r="203" spans="1:6" ht="12.75">
      <c r="A203" s="30" t="s">
        <v>0</v>
      </c>
      <c r="B203" s="30">
        <v>5</v>
      </c>
      <c r="C203" s="5">
        <v>1957</v>
      </c>
      <c r="D203" s="5">
        <v>7</v>
      </c>
      <c r="E203" s="28">
        <v>0.065796</v>
      </c>
      <c r="F203" s="28">
        <v>0.460572</v>
      </c>
    </row>
    <row r="204" spans="1:6" ht="12.75">
      <c r="A204" s="30" t="s">
        <v>0</v>
      </c>
      <c r="B204" s="30">
        <v>5</v>
      </c>
      <c r="C204" s="5">
        <v>1957</v>
      </c>
      <c r="D204" s="5">
        <v>8</v>
      </c>
      <c r="E204" s="28">
        <v>0.060636</v>
      </c>
      <c r="F204" s="28">
        <v>0.414346</v>
      </c>
    </row>
    <row r="205" spans="1:6" ht="12.75">
      <c r="A205" s="30" t="s">
        <v>0</v>
      </c>
      <c r="B205" s="30">
        <v>5</v>
      </c>
      <c r="C205" s="5">
        <v>1957</v>
      </c>
      <c r="D205" s="5">
        <v>9</v>
      </c>
      <c r="E205" s="28">
        <v>0.056988</v>
      </c>
      <c r="F205" s="28">
        <v>0.394167</v>
      </c>
    </row>
    <row r="206" spans="1:6" ht="12.75">
      <c r="A206" s="30" t="s">
        <v>0</v>
      </c>
      <c r="B206" s="30">
        <v>5</v>
      </c>
      <c r="C206" s="5">
        <v>1957</v>
      </c>
      <c r="D206" s="5">
        <v>10</v>
      </c>
      <c r="E206" s="28">
        <v>0.047927</v>
      </c>
      <c r="F206" s="28">
        <v>0.413915</v>
      </c>
    </row>
    <row r="207" spans="1:6" ht="12.75">
      <c r="A207" s="30" t="s">
        <v>0</v>
      </c>
      <c r="B207" s="30">
        <v>5</v>
      </c>
      <c r="C207" s="5">
        <v>1957</v>
      </c>
      <c r="D207" s="5">
        <v>11</v>
      </c>
      <c r="E207" s="28">
        <v>0.042885</v>
      </c>
      <c r="F207" s="28">
        <v>0.74334</v>
      </c>
    </row>
    <row r="208" spans="1:6" ht="12.75">
      <c r="A208" s="30" t="s">
        <v>0</v>
      </c>
      <c r="B208" s="30">
        <v>5</v>
      </c>
      <c r="C208" s="5">
        <v>1957</v>
      </c>
      <c r="D208" s="5">
        <v>12</v>
      </c>
      <c r="E208" s="28">
        <v>0.056144</v>
      </c>
      <c r="F208" s="28">
        <v>1.656248</v>
      </c>
    </row>
    <row r="209" spans="1:6" ht="12.75">
      <c r="A209" s="30" t="s">
        <v>0</v>
      </c>
      <c r="B209" s="30">
        <v>5</v>
      </c>
      <c r="C209" s="5">
        <v>1958</v>
      </c>
      <c r="D209" s="5">
        <v>1</v>
      </c>
      <c r="E209" s="28">
        <v>0.065364</v>
      </c>
      <c r="F209" s="28">
        <v>4.13972</v>
      </c>
    </row>
    <row r="210" spans="1:6" ht="12.75">
      <c r="A210" s="30" t="s">
        <v>0</v>
      </c>
      <c r="B210" s="30">
        <v>5</v>
      </c>
      <c r="C210" s="5">
        <v>1958</v>
      </c>
      <c r="D210" s="5">
        <v>2</v>
      </c>
      <c r="E210" s="28">
        <v>0.078108</v>
      </c>
      <c r="F210" s="28">
        <v>3.996526</v>
      </c>
    </row>
    <row r="211" spans="1:6" ht="12.75">
      <c r="A211" s="30" t="s">
        <v>0</v>
      </c>
      <c r="B211" s="30">
        <v>5</v>
      </c>
      <c r="C211" s="5">
        <v>1958</v>
      </c>
      <c r="D211" s="5">
        <v>3</v>
      </c>
      <c r="E211" s="28">
        <v>0.450468</v>
      </c>
      <c r="F211" s="28">
        <v>10.248147</v>
      </c>
    </row>
    <row r="212" spans="1:6" ht="12.75">
      <c r="A212" s="30" t="s">
        <v>0</v>
      </c>
      <c r="B212" s="30">
        <v>5</v>
      </c>
      <c r="C212" s="5">
        <v>1958</v>
      </c>
      <c r="D212" s="5">
        <v>4</v>
      </c>
      <c r="E212" s="28">
        <v>0.199956</v>
      </c>
      <c r="F212" s="28">
        <v>2.073228</v>
      </c>
    </row>
    <row r="213" spans="1:6" ht="12.75">
      <c r="A213" s="30" t="s">
        <v>0</v>
      </c>
      <c r="B213" s="30">
        <v>5</v>
      </c>
      <c r="C213" s="5">
        <v>1958</v>
      </c>
      <c r="D213" s="5">
        <v>5</v>
      </c>
      <c r="E213" s="28">
        <v>0.15696</v>
      </c>
      <c r="F213" s="28">
        <v>1.81485</v>
      </c>
    </row>
    <row r="214" spans="1:6" ht="12.75">
      <c r="A214" s="30" t="s">
        <v>0</v>
      </c>
      <c r="B214" s="30">
        <v>5</v>
      </c>
      <c r="C214" s="5">
        <v>1958</v>
      </c>
      <c r="D214" s="5">
        <v>6</v>
      </c>
      <c r="E214" s="28">
        <v>0.129914</v>
      </c>
      <c r="F214" s="28">
        <v>1.131016</v>
      </c>
    </row>
    <row r="215" spans="1:6" ht="12.75">
      <c r="A215" s="30" t="s">
        <v>0</v>
      </c>
      <c r="B215" s="30">
        <v>5</v>
      </c>
      <c r="C215" s="5">
        <v>1958</v>
      </c>
      <c r="D215" s="5">
        <v>7</v>
      </c>
      <c r="E215" s="28">
        <v>0.106403</v>
      </c>
      <c r="F215" s="28">
        <v>0.744821</v>
      </c>
    </row>
    <row r="216" spans="1:6" ht="12.75">
      <c r="A216" s="30" t="s">
        <v>0</v>
      </c>
      <c r="B216" s="30">
        <v>5</v>
      </c>
      <c r="C216" s="5">
        <v>1958</v>
      </c>
      <c r="D216" s="5">
        <v>8</v>
      </c>
      <c r="E216" s="28">
        <v>0.08824</v>
      </c>
      <c r="F216" s="28">
        <v>0.612165</v>
      </c>
    </row>
    <row r="217" spans="1:6" ht="12.75">
      <c r="A217" s="30" t="s">
        <v>0</v>
      </c>
      <c r="B217" s="30">
        <v>5</v>
      </c>
      <c r="C217" s="5">
        <v>1958</v>
      </c>
      <c r="D217" s="5">
        <v>9</v>
      </c>
      <c r="E217" s="28">
        <v>0.07425</v>
      </c>
      <c r="F217" s="28">
        <v>0.5247</v>
      </c>
    </row>
    <row r="218" spans="1:6" ht="12.75">
      <c r="A218" s="30" t="s">
        <v>0</v>
      </c>
      <c r="B218" s="30">
        <v>5</v>
      </c>
      <c r="C218" s="5">
        <v>1958</v>
      </c>
      <c r="D218" s="5">
        <v>10</v>
      </c>
      <c r="E218" s="28">
        <v>0.069888</v>
      </c>
      <c r="F218" s="28">
        <v>0.7188479999999999</v>
      </c>
    </row>
    <row r="219" spans="1:6" ht="12.75">
      <c r="A219" s="30" t="s">
        <v>0</v>
      </c>
      <c r="B219" s="30">
        <v>5</v>
      </c>
      <c r="C219" s="5">
        <v>1958</v>
      </c>
      <c r="D219" s="5">
        <v>11</v>
      </c>
      <c r="E219" s="28">
        <v>0.062445</v>
      </c>
      <c r="F219" s="28">
        <v>0.45792999999999995</v>
      </c>
    </row>
    <row r="220" spans="1:6" ht="12.75">
      <c r="A220" s="30" t="s">
        <v>0</v>
      </c>
      <c r="B220" s="30">
        <v>5</v>
      </c>
      <c r="C220" s="5">
        <v>1958</v>
      </c>
      <c r="D220" s="5">
        <v>12</v>
      </c>
      <c r="E220" s="28">
        <v>0.399175</v>
      </c>
      <c r="F220" s="28">
        <v>12.374424999999999</v>
      </c>
    </row>
    <row r="221" spans="1:6" ht="12.75">
      <c r="A221" s="30" t="s">
        <v>0</v>
      </c>
      <c r="B221" s="30">
        <v>5</v>
      </c>
      <c r="C221" s="5">
        <v>1959</v>
      </c>
      <c r="D221" s="5">
        <v>1</v>
      </c>
      <c r="E221" s="28">
        <v>0.381887</v>
      </c>
      <c r="F221" s="28">
        <v>8.505665000000002</v>
      </c>
    </row>
    <row r="222" spans="1:6" ht="12.75">
      <c r="A222" s="30" t="s">
        <v>0</v>
      </c>
      <c r="B222" s="30">
        <v>5</v>
      </c>
      <c r="C222" s="5">
        <v>1959</v>
      </c>
      <c r="D222" s="5">
        <v>2</v>
      </c>
      <c r="E222" s="28">
        <v>0.377312</v>
      </c>
      <c r="F222" s="28">
        <v>2.46704</v>
      </c>
    </row>
    <row r="223" spans="1:6" ht="12.75">
      <c r="A223" s="30" t="s">
        <v>0</v>
      </c>
      <c r="B223" s="30">
        <v>5</v>
      </c>
      <c r="C223" s="5">
        <v>1959</v>
      </c>
      <c r="D223" s="5">
        <v>3</v>
      </c>
      <c r="E223" s="28">
        <v>0.30807</v>
      </c>
      <c r="F223" s="28">
        <v>7.147224</v>
      </c>
    </row>
    <row r="224" spans="1:6" ht="12.75">
      <c r="A224" s="30" t="s">
        <v>0</v>
      </c>
      <c r="B224" s="30">
        <v>5</v>
      </c>
      <c r="C224" s="5">
        <v>1959</v>
      </c>
      <c r="D224" s="5">
        <v>4</v>
      </c>
      <c r="E224" s="28">
        <v>0.256634</v>
      </c>
      <c r="F224" s="28">
        <v>4.967701</v>
      </c>
    </row>
    <row r="225" spans="1:6" ht="12.75">
      <c r="A225" s="30" t="s">
        <v>0</v>
      </c>
      <c r="B225" s="30">
        <v>5</v>
      </c>
      <c r="C225" s="5">
        <v>1959</v>
      </c>
      <c r="D225" s="5">
        <v>5</v>
      </c>
      <c r="E225" s="28">
        <v>0.270508</v>
      </c>
      <c r="F225" s="28">
        <v>3.922366</v>
      </c>
    </row>
    <row r="226" spans="1:6" ht="12.75">
      <c r="A226" s="30" t="s">
        <v>0</v>
      </c>
      <c r="B226" s="30">
        <v>5</v>
      </c>
      <c r="C226" s="5">
        <v>1959</v>
      </c>
      <c r="D226" s="5">
        <v>6</v>
      </c>
      <c r="E226" s="28">
        <v>0.2147</v>
      </c>
      <c r="F226" s="28">
        <v>1.5594000000000001</v>
      </c>
    </row>
    <row r="227" spans="1:6" ht="12.75">
      <c r="A227" s="30" t="s">
        <v>0</v>
      </c>
      <c r="B227" s="30">
        <v>5</v>
      </c>
      <c r="C227" s="5">
        <v>1959</v>
      </c>
      <c r="D227" s="5">
        <v>7</v>
      </c>
      <c r="E227" s="28">
        <v>0.16839</v>
      </c>
      <c r="F227" s="28">
        <v>1.1787299999999998</v>
      </c>
    </row>
    <row r="228" spans="1:6" ht="12.75">
      <c r="A228" s="30" t="s">
        <v>0</v>
      </c>
      <c r="B228" s="30">
        <v>5</v>
      </c>
      <c r="C228" s="5">
        <v>1959</v>
      </c>
      <c r="D228" s="5">
        <v>8</v>
      </c>
      <c r="E228" s="28">
        <v>0.139774</v>
      </c>
      <c r="F228" s="28">
        <v>0.98664</v>
      </c>
    </row>
    <row r="229" spans="1:6" ht="12.75">
      <c r="A229" s="30" t="s">
        <v>0</v>
      </c>
      <c r="B229" s="30">
        <v>5</v>
      </c>
      <c r="C229" s="5">
        <v>1959</v>
      </c>
      <c r="D229" s="5">
        <v>9</v>
      </c>
      <c r="E229" s="28">
        <v>0.114179</v>
      </c>
      <c r="F229" s="28">
        <v>1.361365</v>
      </c>
    </row>
    <row r="230" spans="1:6" ht="12.75">
      <c r="A230" s="30" t="s">
        <v>0</v>
      </c>
      <c r="B230" s="30">
        <v>5</v>
      </c>
      <c r="C230" s="5">
        <v>1959</v>
      </c>
      <c r="D230" s="5">
        <v>10</v>
      </c>
      <c r="E230" s="28">
        <v>0.105972</v>
      </c>
      <c r="F230" s="28">
        <v>1.925158</v>
      </c>
    </row>
    <row r="231" spans="1:6" ht="12.75">
      <c r="A231" s="30" t="s">
        <v>0</v>
      </c>
      <c r="B231" s="30">
        <v>5</v>
      </c>
      <c r="C231" s="5">
        <v>1959</v>
      </c>
      <c r="D231" s="5">
        <v>11</v>
      </c>
      <c r="E231" s="28">
        <v>0.13389</v>
      </c>
      <c r="F231" s="28">
        <v>5.89116</v>
      </c>
    </row>
    <row r="232" spans="1:6" ht="12.75">
      <c r="A232" s="30" t="s">
        <v>0</v>
      </c>
      <c r="B232" s="30">
        <v>5</v>
      </c>
      <c r="C232" s="5">
        <v>1959</v>
      </c>
      <c r="D232" s="5">
        <v>12</v>
      </c>
      <c r="E232" s="28">
        <v>0.750508</v>
      </c>
      <c r="F232" s="28">
        <v>11.598759999999999</v>
      </c>
    </row>
    <row r="233" spans="1:6" ht="12.75">
      <c r="A233" s="30" t="s">
        <v>0</v>
      </c>
      <c r="B233" s="30">
        <v>5</v>
      </c>
      <c r="C233" s="5">
        <v>1960</v>
      </c>
      <c r="D233" s="5">
        <v>1</v>
      </c>
      <c r="E233" s="28">
        <v>0.58812</v>
      </c>
      <c r="F233" s="28">
        <v>8.782592000000001</v>
      </c>
    </row>
    <row r="234" spans="1:6" ht="12.75">
      <c r="A234" s="30" t="s">
        <v>0</v>
      </c>
      <c r="B234" s="30">
        <v>5</v>
      </c>
      <c r="C234" s="5">
        <v>1960</v>
      </c>
      <c r="D234" s="5">
        <v>2</v>
      </c>
      <c r="E234" s="28">
        <v>3.371907</v>
      </c>
      <c r="F234" s="28">
        <v>26.493555</v>
      </c>
    </row>
    <row r="235" spans="1:6" ht="12.75">
      <c r="A235" s="30" t="s">
        <v>0</v>
      </c>
      <c r="B235" s="30">
        <v>5</v>
      </c>
      <c r="C235" s="5">
        <v>1960</v>
      </c>
      <c r="D235" s="5">
        <v>3</v>
      </c>
      <c r="E235" s="28">
        <v>1.274944</v>
      </c>
      <c r="F235" s="28">
        <v>12.271336</v>
      </c>
    </row>
    <row r="236" spans="1:6" ht="12.75">
      <c r="A236" s="30" t="s">
        <v>0</v>
      </c>
      <c r="B236" s="30">
        <v>5</v>
      </c>
      <c r="C236" s="5">
        <v>1960</v>
      </c>
      <c r="D236" s="5">
        <v>4</v>
      </c>
      <c r="E236" s="28">
        <v>0.730775</v>
      </c>
      <c r="F236" s="28">
        <v>4.793884</v>
      </c>
    </row>
    <row r="237" spans="1:6" ht="12.75">
      <c r="A237" s="30" t="s">
        <v>0</v>
      </c>
      <c r="B237" s="30">
        <v>5</v>
      </c>
      <c r="C237" s="5">
        <v>1960</v>
      </c>
      <c r="D237" s="5">
        <v>5</v>
      </c>
      <c r="E237" s="28">
        <v>0.559181</v>
      </c>
      <c r="F237" s="28">
        <v>5.657596</v>
      </c>
    </row>
    <row r="238" spans="1:6" ht="12.75">
      <c r="A238" s="30" t="s">
        <v>0</v>
      </c>
      <c r="B238" s="30">
        <v>5</v>
      </c>
      <c r="C238" s="5">
        <v>1960</v>
      </c>
      <c r="D238" s="5">
        <v>6</v>
      </c>
      <c r="E238" s="28">
        <v>0.422121</v>
      </c>
      <c r="F238" s="28">
        <v>2.452322</v>
      </c>
    </row>
    <row r="239" spans="1:6" ht="12.75">
      <c r="A239" s="30" t="s">
        <v>0</v>
      </c>
      <c r="B239" s="30">
        <v>5</v>
      </c>
      <c r="C239" s="5">
        <v>1960</v>
      </c>
      <c r="D239" s="5">
        <v>7</v>
      </c>
      <c r="E239" s="28">
        <v>0.314678</v>
      </c>
      <c r="F239" s="28">
        <v>1.8549440000000001</v>
      </c>
    </row>
    <row r="240" spans="1:6" ht="12.75">
      <c r="A240" s="30" t="s">
        <v>0</v>
      </c>
      <c r="B240" s="30">
        <v>5</v>
      </c>
      <c r="C240" s="5">
        <v>1960</v>
      </c>
      <c r="D240" s="5">
        <v>8</v>
      </c>
      <c r="E240" s="28">
        <v>0.236606</v>
      </c>
      <c r="F240" s="28">
        <v>1.447472</v>
      </c>
    </row>
    <row r="241" spans="1:6" ht="12.75">
      <c r="A241" s="30" t="s">
        <v>0</v>
      </c>
      <c r="B241" s="30">
        <v>5</v>
      </c>
      <c r="C241" s="5">
        <v>1960</v>
      </c>
      <c r="D241" s="5">
        <v>9</v>
      </c>
      <c r="E241" s="28">
        <v>0.18861</v>
      </c>
      <c r="F241" s="28">
        <v>1.3831399999999998</v>
      </c>
    </row>
    <row r="242" spans="1:6" ht="12.75">
      <c r="A242" s="30" t="s">
        <v>0</v>
      </c>
      <c r="B242" s="30">
        <v>5</v>
      </c>
      <c r="C242" s="5">
        <v>1960</v>
      </c>
      <c r="D242" s="5">
        <v>10</v>
      </c>
      <c r="E242" s="28">
        <v>0.85133</v>
      </c>
      <c r="F242" s="28">
        <v>19.154925000000002</v>
      </c>
    </row>
    <row r="243" spans="1:6" ht="12.75">
      <c r="A243" s="30" t="s">
        <v>0</v>
      </c>
      <c r="B243" s="30">
        <v>5</v>
      </c>
      <c r="C243" s="5">
        <v>1960</v>
      </c>
      <c r="D243" s="5">
        <v>11</v>
      </c>
      <c r="E243" s="28">
        <v>0.816448</v>
      </c>
      <c r="F243" s="28">
        <v>6.5315840000000005</v>
      </c>
    </row>
    <row r="244" spans="1:6" ht="12.75">
      <c r="A244" s="30" t="s">
        <v>0</v>
      </c>
      <c r="B244" s="30">
        <v>5</v>
      </c>
      <c r="C244" s="5">
        <v>1960</v>
      </c>
      <c r="D244" s="5">
        <v>12</v>
      </c>
      <c r="E244" s="28">
        <v>1.113786</v>
      </c>
      <c r="F244" s="28">
        <v>7.4871170000000005</v>
      </c>
    </row>
    <row r="245" spans="1:6" ht="12.75">
      <c r="A245" s="30" t="s">
        <v>0</v>
      </c>
      <c r="B245" s="30">
        <v>5</v>
      </c>
      <c r="C245" s="5">
        <v>1961</v>
      </c>
      <c r="D245" s="5">
        <v>1</v>
      </c>
      <c r="E245" s="28">
        <v>0.915078</v>
      </c>
      <c r="F245" s="28">
        <v>6.935328000000001</v>
      </c>
    </row>
    <row r="246" spans="1:6" ht="12.75">
      <c r="A246" s="30" t="s">
        <v>0</v>
      </c>
      <c r="B246" s="30">
        <v>5</v>
      </c>
      <c r="C246" s="5">
        <v>1961</v>
      </c>
      <c r="D246" s="5">
        <v>2</v>
      </c>
      <c r="E246" s="28">
        <v>0.547883</v>
      </c>
      <c r="F246" s="28">
        <v>3.239656</v>
      </c>
    </row>
    <row r="247" spans="1:6" ht="12.75">
      <c r="A247" s="30" t="s">
        <v>0</v>
      </c>
      <c r="B247" s="30">
        <v>5</v>
      </c>
      <c r="C247" s="5">
        <v>1961</v>
      </c>
      <c r="D247" s="5">
        <v>3</v>
      </c>
      <c r="E247" s="28">
        <v>0.417186</v>
      </c>
      <c r="F247" s="28">
        <v>2.4633840000000005</v>
      </c>
    </row>
    <row r="248" spans="1:6" ht="12.75">
      <c r="A248" s="30" t="s">
        <v>0</v>
      </c>
      <c r="B248" s="30">
        <v>5</v>
      </c>
      <c r="C248" s="5">
        <v>1961</v>
      </c>
      <c r="D248" s="5">
        <v>4</v>
      </c>
      <c r="E248" s="28">
        <v>0.392314</v>
      </c>
      <c r="F248" s="28">
        <v>6.578804</v>
      </c>
    </row>
    <row r="249" spans="1:6" ht="12.75">
      <c r="A249" s="30" t="s">
        <v>0</v>
      </c>
      <c r="B249" s="30">
        <v>5</v>
      </c>
      <c r="C249" s="5">
        <v>1961</v>
      </c>
      <c r="D249" s="5">
        <v>5</v>
      </c>
      <c r="E249" s="28">
        <v>0.432012</v>
      </c>
      <c r="F249" s="28">
        <v>6.1716</v>
      </c>
    </row>
    <row r="250" spans="1:6" ht="12.75">
      <c r="A250" s="30" t="s">
        <v>0</v>
      </c>
      <c r="B250" s="30">
        <v>5</v>
      </c>
      <c r="C250" s="5">
        <v>1961</v>
      </c>
      <c r="D250" s="5">
        <v>6</v>
      </c>
      <c r="E250" s="28">
        <v>0.305928</v>
      </c>
      <c r="F250" s="28">
        <v>2.03952</v>
      </c>
    </row>
    <row r="251" spans="1:6" ht="12.75">
      <c r="A251" s="30" t="s">
        <v>0</v>
      </c>
      <c r="B251" s="30">
        <v>5</v>
      </c>
      <c r="C251" s="5">
        <v>1961</v>
      </c>
      <c r="D251" s="5">
        <v>7</v>
      </c>
      <c r="E251" s="28">
        <v>0.23868</v>
      </c>
      <c r="F251" s="28">
        <v>1.46016</v>
      </c>
    </row>
    <row r="252" spans="1:6" ht="12.75">
      <c r="A252" s="30" t="s">
        <v>0</v>
      </c>
      <c r="B252" s="30">
        <v>5</v>
      </c>
      <c r="C252" s="5">
        <v>1961</v>
      </c>
      <c r="D252" s="5">
        <v>8</v>
      </c>
      <c r="E252" s="28">
        <v>0.192128</v>
      </c>
      <c r="F252" s="28">
        <v>1.14076</v>
      </c>
    </row>
    <row r="253" spans="1:6" ht="12.75">
      <c r="A253" s="30" t="s">
        <v>0</v>
      </c>
      <c r="B253" s="30">
        <v>5</v>
      </c>
      <c r="C253" s="5">
        <v>1961</v>
      </c>
      <c r="D253" s="5">
        <v>9</v>
      </c>
      <c r="E253" s="28">
        <v>0.158418</v>
      </c>
      <c r="F253" s="28">
        <v>1.27953</v>
      </c>
    </row>
    <row r="254" spans="1:6" ht="12.75">
      <c r="A254" s="30" t="s">
        <v>0</v>
      </c>
      <c r="B254" s="30">
        <v>5</v>
      </c>
      <c r="C254" s="5">
        <v>1961</v>
      </c>
      <c r="D254" s="5">
        <v>10</v>
      </c>
      <c r="E254" s="28">
        <v>0.124224</v>
      </c>
      <c r="F254" s="28">
        <v>1.128368</v>
      </c>
    </row>
    <row r="255" spans="1:6" ht="12.75">
      <c r="A255" s="30" t="s">
        <v>0</v>
      </c>
      <c r="B255" s="30">
        <v>5</v>
      </c>
      <c r="C255" s="5">
        <v>1961</v>
      </c>
      <c r="D255" s="5">
        <v>11</v>
      </c>
      <c r="E255" s="28">
        <v>0.193552</v>
      </c>
      <c r="F255" s="28">
        <v>5.588814</v>
      </c>
    </row>
    <row r="256" spans="1:6" ht="12.75">
      <c r="A256" s="30" t="s">
        <v>0</v>
      </c>
      <c r="B256" s="30">
        <v>5</v>
      </c>
      <c r="C256" s="5">
        <v>1961</v>
      </c>
      <c r="D256" s="5">
        <v>12</v>
      </c>
      <c r="E256" s="28">
        <v>1.67937</v>
      </c>
      <c r="F256" s="28">
        <v>14.87442</v>
      </c>
    </row>
    <row r="257" spans="1:6" ht="12.75">
      <c r="A257" s="30" t="s">
        <v>0</v>
      </c>
      <c r="B257" s="30">
        <v>5</v>
      </c>
      <c r="C257" s="5">
        <v>1962</v>
      </c>
      <c r="D257" s="5">
        <v>1</v>
      </c>
      <c r="E257" s="28">
        <v>0.90006</v>
      </c>
      <c r="F257" s="28">
        <v>11.37933</v>
      </c>
    </row>
    <row r="258" spans="1:6" ht="12.75">
      <c r="A258" s="30" t="s">
        <v>0</v>
      </c>
      <c r="B258" s="30">
        <v>5</v>
      </c>
      <c r="C258" s="5">
        <v>1962</v>
      </c>
      <c r="D258" s="5">
        <v>2</v>
      </c>
      <c r="E258" s="28">
        <v>0.655525</v>
      </c>
      <c r="F258" s="28">
        <v>3.906929</v>
      </c>
    </row>
    <row r="259" spans="1:6" ht="12.75">
      <c r="A259" s="30" t="s">
        <v>0</v>
      </c>
      <c r="B259" s="30">
        <v>5</v>
      </c>
      <c r="C259" s="5">
        <v>1962</v>
      </c>
      <c r="D259" s="5">
        <v>3</v>
      </c>
      <c r="E259" s="28">
        <v>0.918904</v>
      </c>
      <c r="F259" s="28">
        <v>14.439919999999999</v>
      </c>
    </row>
    <row r="260" spans="1:6" ht="12.75">
      <c r="A260" s="30" t="s">
        <v>0</v>
      </c>
      <c r="B260" s="30">
        <v>5</v>
      </c>
      <c r="C260" s="5">
        <v>1962</v>
      </c>
      <c r="D260" s="5">
        <v>4</v>
      </c>
      <c r="E260" s="28">
        <v>0.640596</v>
      </c>
      <c r="F260" s="28">
        <v>3.960048</v>
      </c>
    </row>
    <row r="261" spans="1:6" ht="12.75">
      <c r="A261" s="30" t="s">
        <v>0</v>
      </c>
      <c r="B261" s="30">
        <v>5</v>
      </c>
      <c r="C261" s="5">
        <v>1962</v>
      </c>
      <c r="D261" s="5">
        <v>5</v>
      </c>
      <c r="E261" s="28">
        <v>0.44198</v>
      </c>
      <c r="F261" s="28">
        <v>2.55143</v>
      </c>
    </row>
    <row r="262" spans="1:6" ht="12.75">
      <c r="A262" s="30" t="s">
        <v>0</v>
      </c>
      <c r="B262" s="30">
        <v>5</v>
      </c>
      <c r="C262" s="5">
        <v>1962</v>
      </c>
      <c r="D262" s="5">
        <v>6</v>
      </c>
      <c r="E262" s="28">
        <v>0.33204</v>
      </c>
      <c r="F262" s="28">
        <v>1.9590360000000002</v>
      </c>
    </row>
    <row r="263" spans="1:6" ht="12.75">
      <c r="A263" s="30" t="s">
        <v>0</v>
      </c>
      <c r="B263" s="30">
        <v>5</v>
      </c>
      <c r="C263" s="5">
        <v>1962</v>
      </c>
      <c r="D263" s="5">
        <v>7</v>
      </c>
      <c r="E263" s="28">
        <v>0.24912</v>
      </c>
      <c r="F263" s="28">
        <v>1.5224</v>
      </c>
    </row>
    <row r="264" spans="1:6" ht="12.75">
      <c r="A264" s="30" t="s">
        <v>0</v>
      </c>
      <c r="B264" s="30">
        <v>5</v>
      </c>
      <c r="C264" s="5">
        <v>1962</v>
      </c>
      <c r="D264" s="5">
        <v>8</v>
      </c>
      <c r="E264" s="28">
        <v>0.190528</v>
      </c>
      <c r="F264" s="28">
        <v>1.202708</v>
      </c>
    </row>
    <row r="265" spans="1:6" ht="12.75">
      <c r="A265" s="30" t="s">
        <v>0</v>
      </c>
      <c r="B265" s="30">
        <v>5</v>
      </c>
      <c r="C265" s="5">
        <v>1962</v>
      </c>
      <c r="D265" s="5">
        <v>9</v>
      </c>
      <c r="E265" s="28">
        <v>0.16005</v>
      </c>
      <c r="F265" s="28">
        <v>1.09901</v>
      </c>
    </row>
    <row r="266" spans="1:6" ht="12.75">
      <c r="A266" s="30" t="s">
        <v>0</v>
      </c>
      <c r="B266" s="30">
        <v>5</v>
      </c>
      <c r="C266" s="5">
        <v>1962</v>
      </c>
      <c r="D266" s="5">
        <v>10</v>
      </c>
      <c r="E266" s="28">
        <v>0.1386</v>
      </c>
      <c r="F266" s="28">
        <v>1.9635</v>
      </c>
    </row>
    <row r="267" spans="1:6" ht="12.75">
      <c r="A267" s="30" t="s">
        <v>0</v>
      </c>
      <c r="B267" s="30">
        <v>5</v>
      </c>
      <c r="C267" s="5">
        <v>1962</v>
      </c>
      <c r="D267" s="5">
        <v>11</v>
      </c>
      <c r="E267" s="28">
        <v>0.118884</v>
      </c>
      <c r="F267" s="28">
        <v>1.4067939999999999</v>
      </c>
    </row>
    <row r="268" spans="1:6" ht="12.75">
      <c r="A268" s="30" t="s">
        <v>0</v>
      </c>
      <c r="B268" s="30">
        <v>5</v>
      </c>
      <c r="C268" s="5">
        <v>1962</v>
      </c>
      <c r="D268" s="5">
        <v>12</v>
      </c>
      <c r="E268" s="28">
        <v>0.11096</v>
      </c>
      <c r="F268" s="28">
        <v>3.28719</v>
      </c>
    </row>
    <row r="269" spans="1:6" ht="12.75">
      <c r="A269" s="30" t="s">
        <v>0</v>
      </c>
      <c r="B269" s="30">
        <v>5</v>
      </c>
      <c r="C269" s="5">
        <v>1963</v>
      </c>
      <c r="D269" s="5">
        <v>1</v>
      </c>
      <c r="E269" s="28">
        <v>0.679446</v>
      </c>
      <c r="F269" s="28">
        <v>16.533186</v>
      </c>
    </row>
    <row r="270" spans="1:6" ht="12.75">
      <c r="A270" s="30" t="s">
        <v>0</v>
      </c>
      <c r="B270" s="30">
        <v>5</v>
      </c>
      <c r="C270" s="5">
        <v>1963</v>
      </c>
      <c r="D270" s="5">
        <v>2</v>
      </c>
      <c r="E270" s="28">
        <v>1.04148</v>
      </c>
      <c r="F270" s="28">
        <v>9.998208</v>
      </c>
    </row>
    <row r="271" spans="1:6" ht="12.75">
      <c r="A271" s="30" t="s">
        <v>0</v>
      </c>
      <c r="B271" s="30">
        <v>5</v>
      </c>
      <c r="C271" s="5">
        <v>1963</v>
      </c>
      <c r="D271" s="5">
        <v>3</v>
      </c>
      <c r="E271" s="28">
        <v>0.773243</v>
      </c>
      <c r="F271" s="28">
        <v>7.244066</v>
      </c>
    </row>
    <row r="272" spans="1:6" ht="12.75">
      <c r="A272" s="30" t="s">
        <v>0</v>
      </c>
      <c r="B272" s="30">
        <v>5</v>
      </c>
      <c r="C272" s="5">
        <v>1963</v>
      </c>
      <c r="D272" s="5">
        <v>4</v>
      </c>
      <c r="E272" s="28">
        <v>0.527376</v>
      </c>
      <c r="F272" s="28">
        <v>6.855888</v>
      </c>
    </row>
    <row r="273" spans="1:6" ht="12.75">
      <c r="A273" s="30" t="s">
        <v>0</v>
      </c>
      <c r="B273" s="30">
        <v>5</v>
      </c>
      <c r="C273" s="5">
        <v>1963</v>
      </c>
      <c r="D273" s="5">
        <v>5</v>
      </c>
      <c r="E273" s="28">
        <v>0.3743</v>
      </c>
      <c r="F273" s="28">
        <v>2.6388149999999997</v>
      </c>
    </row>
    <row r="274" spans="1:6" ht="12.75">
      <c r="A274" s="30" t="s">
        <v>0</v>
      </c>
      <c r="B274" s="30">
        <v>5</v>
      </c>
      <c r="C274" s="5">
        <v>1963</v>
      </c>
      <c r="D274" s="5">
        <v>6</v>
      </c>
      <c r="E274" s="28">
        <v>0.291942</v>
      </c>
      <c r="F274" s="28">
        <v>2.3517550000000003</v>
      </c>
    </row>
    <row r="275" spans="1:6" ht="12.75">
      <c r="A275" s="30" t="s">
        <v>0</v>
      </c>
      <c r="B275" s="30">
        <v>5</v>
      </c>
      <c r="C275" s="5">
        <v>1963</v>
      </c>
      <c r="D275" s="5">
        <v>7</v>
      </c>
      <c r="E275" s="28">
        <v>0.230544</v>
      </c>
      <c r="F275" s="28">
        <v>1.4088800000000001</v>
      </c>
    </row>
    <row r="276" spans="1:6" ht="12.75">
      <c r="A276" s="30" t="s">
        <v>0</v>
      </c>
      <c r="B276" s="30">
        <v>5</v>
      </c>
      <c r="C276" s="5">
        <v>1963</v>
      </c>
      <c r="D276" s="5">
        <v>8</v>
      </c>
      <c r="E276" s="28">
        <v>0.175008</v>
      </c>
      <c r="F276" s="28">
        <v>1.1156760000000001</v>
      </c>
    </row>
    <row r="277" spans="1:6" ht="12.75">
      <c r="A277" s="30" t="s">
        <v>0</v>
      </c>
      <c r="B277" s="30">
        <v>5</v>
      </c>
      <c r="C277" s="5">
        <v>1963</v>
      </c>
      <c r="D277" s="5">
        <v>9</v>
      </c>
      <c r="E277" s="28">
        <v>0.137536</v>
      </c>
      <c r="F277" s="28">
        <v>0.9529279999999999</v>
      </c>
    </row>
    <row r="278" spans="1:6" ht="12.75">
      <c r="A278" s="30" t="s">
        <v>0</v>
      </c>
      <c r="B278" s="30">
        <v>5</v>
      </c>
      <c r="C278" s="5">
        <v>1963</v>
      </c>
      <c r="D278" s="5">
        <v>10</v>
      </c>
      <c r="E278" s="28">
        <v>0.107939</v>
      </c>
      <c r="F278" s="28">
        <v>0.797088</v>
      </c>
    </row>
    <row r="279" spans="1:6" ht="12.75">
      <c r="A279" s="30" t="s">
        <v>0</v>
      </c>
      <c r="B279" s="30">
        <v>5</v>
      </c>
      <c r="C279" s="5">
        <v>1963</v>
      </c>
      <c r="D279" s="5">
        <v>11</v>
      </c>
      <c r="E279" s="28">
        <v>1.1438</v>
      </c>
      <c r="F279" s="28">
        <v>14.7877</v>
      </c>
    </row>
    <row r="280" spans="1:6" ht="12.75">
      <c r="A280" s="30" t="s">
        <v>0</v>
      </c>
      <c r="B280" s="30">
        <v>5</v>
      </c>
      <c r="C280" s="5">
        <v>1963</v>
      </c>
      <c r="D280" s="5">
        <v>12</v>
      </c>
      <c r="E280" s="28">
        <v>1.1322</v>
      </c>
      <c r="F280" s="28">
        <v>12.328400000000002</v>
      </c>
    </row>
    <row r="281" spans="1:6" ht="12.75">
      <c r="A281" s="30" t="s">
        <v>0</v>
      </c>
      <c r="B281" s="30">
        <v>5</v>
      </c>
      <c r="C281" s="5">
        <v>1964</v>
      </c>
      <c r="D281" s="5">
        <v>1</v>
      </c>
      <c r="E281" s="28">
        <v>0.414238</v>
      </c>
      <c r="F281" s="28">
        <v>3.01264</v>
      </c>
    </row>
    <row r="282" spans="1:6" ht="12.75">
      <c r="A282" s="30" t="s">
        <v>0</v>
      </c>
      <c r="B282" s="30">
        <v>5</v>
      </c>
      <c r="C282" s="5">
        <v>1964</v>
      </c>
      <c r="D282" s="5">
        <v>2</v>
      </c>
      <c r="E282" s="28">
        <v>1.991057</v>
      </c>
      <c r="F282" s="28">
        <v>21.550264000000002</v>
      </c>
    </row>
    <row r="283" spans="1:6" ht="12.75">
      <c r="A283" s="30" t="s">
        <v>0</v>
      </c>
      <c r="B283" s="30">
        <v>5</v>
      </c>
      <c r="C283" s="5">
        <v>1964</v>
      </c>
      <c r="D283" s="5">
        <v>3</v>
      </c>
      <c r="E283" s="28">
        <v>1.560549</v>
      </c>
      <c r="F283" s="28">
        <v>15.421896</v>
      </c>
    </row>
    <row r="284" spans="1:6" ht="12.75">
      <c r="A284" s="30" t="s">
        <v>0</v>
      </c>
      <c r="B284" s="30">
        <v>5</v>
      </c>
      <c r="C284" s="5">
        <v>1964</v>
      </c>
      <c r="D284" s="5">
        <v>4</v>
      </c>
      <c r="E284" s="28">
        <v>0.672888</v>
      </c>
      <c r="F284" s="28">
        <v>4.093402</v>
      </c>
    </row>
    <row r="285" spans="1:6" ht="12.75">
      <c r="A285" s="30" t="s">
        <v>0</v>
      </c>
      <c r="B285" s="30">
        <v>5</v>
      </c>
      <c r="C285" s="5">
        <v>1964</v>
      </c>
      <c r="D285" s="5">
        <v>5</v>
      </c>
      <c r="E285" s="28">
        <v>0.512394</v>
      </c>
      <c r="F285" s="28">
        <v>2.829306</v>
      </c>
    </row>
    <row r="286" spans="1:6" ht="12.75">
      <c r="A286" s="30" t="s">
        <v>0</v>
      </c>
      <c r="B286" s="30">
        <v>5</v>
      </c>
      <c r="C286" s="5">
        <v>1964</v>
      </c>
      <c r="D286" s="5">
        <v>6</v>
      </c>
      <c r="E286" s="28">
        <v>0.378342</v>
      </c>
      <c r="F286" s="28">
        <v>2.438204</v>
      </c>
    </row>
    <row r="287" spans="1:6" ht="12.75">
      <c r="A287" s="30" t="s">
        <v>0</v>
      </c>
      <c r="B287" s="30">
        <v>5</v>
      </c>
      <c r="C287" s="5">
        <v>1964</v>
      </c>
      <c r="D287" s="5">
        <v>7</v>
      </c>
      <c r="E287" s="28">
        <v>0.294975</v>
      </c>
      <c r="F287" s="28">
        <v>1.6766999999999999</v>
      </c>
    </row>
    <row r="288" spans="1:6" ht="12.75">
      <c r="A288" s="30" t="s">
        <v>0</v>
      </c>
      <c r="B288" s="30">
        <v>5</v>
      </c>
      <c r="C288" s="5">
        <v>1964</v>
      </c>
      <c r="D288" s="5">
        <v>8</v>
      </c>
      <c r="E288" s="28">
        <v>0.223482</v>
      </c>
      <c r="F288" s="28">
        <v>1.3146</v>
      </c>
    </row>
    <row r="289" spans="1:6" ht="12.75">
      <c r="A289" s="30" t="s">
        <v>0</v>
      </c>
      <c r="B289" s="30">
        <v>5</v>
      </c>
      <c r="C289" s="5">
        <v>1964</v>
      </c>
      <c r="D289" s="5">
        <v>9</v>
      </c>
      <c r="E289" s="28">
        <v>0.17412</v>
      </c>
      <c r="F289" s="28">
        <v>1.172408</v>
      </c>
    </row>
    <row r="290" spans="1:6" ht="12.75">
      <c r="A290" s="30" t="s">
        <v>0</v>
      </c>
      <c r="B290" s="30">
        <v>5</v>
      </c>
      <c r="C290" s="5">
        <v>1964</v>
      </c>
      <c r="D290" s="5">
        <v>10</v>
      </c>
      <c r="E290" s="28">
        <v>0.139888</v>
      </c>
      <c r="F290" s="28">
        <v>1.009192</v>
      </c>
    </row>
    <row r="291" spans="1:6" ht="12.75">
      <c r="A291" s="30" t="s">
        <v>0</v>
      </c>
      <c r="B291" s="30">
        <v>5</v>
      </c>
      <c r="C291" s="5">
        <v>1964</v>
      </c>
      <c r="D291" s="5">
        <v>11</v>
      </c>
      <c r="E291" s="28">
        <v>0.110604</v>
      </c>
      <c r="F291" s="28">
        <v>0.72318</v>
      </c>
    </row>
    <row r="292" spans="1:6" ht="12.75">
      <c r="A292" s="30" t="s">
        <v>0</v>
      </c>
      <c r="B292" s="30">
        <v>5</v>
      </c>
      <c r="C292" s="5">
        <v>1964</v>
      </c>
      <c r="D292" s="5">
        <v>12</v>
      </c>
      <c r="E292" s="28">
        <v>0.086163</v>
      </c>
      <c r="F292" s="28">
        <v>0.6109739999999999</v>
      </c>
    </row>
    <row r="293" spans="1:6" ht="12.75">
      <c r="A293" s="30" t="s">
        <v>0</v>
      </c>
      <c r="B293" s="30">
        <v>5</v>
      </c>
      <c r="C293" s="5">
        <v>1965</v>
      </c>
      <c r="D293" s="5">
        <v>1</v>
      </c>
      <c r="E293" s="28">
        <v>0.094493</v>
      </c>
      <c r="F293" s="28">
        <v>3.347752</v>
      </c>
    </row>
    <row r="294" spans="1:6" ht="12.75">
      <c r="A294" s="30" t="s">
        <v>0</v>
      </c>
      <c r="B294" s="30">
        <v>5</v>
      </c>
      <c r="C294" s="5">
        <v>1965</v>
      </c>
      <c r="D294" s="5">
        <v>2</v>
      </c>
      <c r="E294" s="28">
        <v>0.07992</v>
      </c>
      <c r="F294" s="28">
        <v>1.27872</v>
      </c>
    </row>
    <row r="295" spans="1:6" ht="12.75">
      <c r="A295" s="30" t="s">
        <v>0</v>
      </c>
      <c r="B295" s="30">
        <v>5</v>
      </c>
      <c r="C295" s="5">
        <v>1965</v>
      </c>
      <c r="D295" s="5">
        <v>3</v>
      </c>
      <c r="E295" s="28">
        <v>0.127386</v>
      </c>
      <c r="F295" s="28">
        <v>2.958186</v>
      </c>
    </row>
    <row r="296" spans="1:6" ht="12.75">
      <c r="A296" s="30" t="s">
        <v>0</v>
      </c>
      <c r="B296" s="30">
        <v>5</v>
      </c>
      <c r="C296" s="5">
        <v>1965</v>
      </c>
      <c r="D296" s="5">
        <v>4</v>
      </c>
      <c r="E296" s="28">
        <v>0.0801</v>
      </c>
      <c r="F296" s="28">
        <v>0.6675</v>
      </c>
    </row>
    <row r="297" spans="1:6" ht="12.75">
      <c r="A297" s="30" t="s">
        <v>0</v>
      </c>
      <c r="B297" s="30">
        <v>5</v>
      </c>
      <c r="C297" s="5">
        <v>1965</v>
      </c>
      <c r="D297" s="5">
        <v>5</v>
      </c>
      <c r="E297" s="28">
        <v>0.065725</v>
      </c>
      <c r="F297" s="28">
        <v>0.555675</v>
      </c>
    </row>
    <row r="298" spans="1:6" ht="12.75">
      <c r="A298" s="30" t="s">
        <v>0</v>
      </c>
      <c r="B298" s="30">
        <v>5</v>
      </c>
      <c r="C298" s="5">
        <v>1965</v>
      </c>
      <c r="D298" s="5">
        <v>6</v>
      </c>
      <c r="E298" s="28">
        <v>0.058201</v>
      </c>
      <c r="F298" s="28">
        <v>0.46031700000000003</v>
      </c>
    </row>
    <row r="299" spans="1:6" ht="12.75">
      <c r="A299" s="30" t="s">
        <v>0</v>
      </c>
      <c r="B299" s="30">
        <v>5</v>
      </c>
      <c r="C299" s="5">
        <v>1965</v>
      </c>
      <c r="D299" s="5">
        <v>7</v>
      </c>
      <c r="E299" s="28">
        <v>0.051909</v>
      </c>
      <c r="F299" s="28">
        <v>0.386958</v>
      </c>
    </row>
    <row r="300" spans="1:6" ht="12.75">
      <c r="A300" s="30" t="s">
        <v>0</v>
      </c>
      <c r="B300" s="30">
        <v>5</v>
      </c>
      <c r="C300" s="5">
        <v>1965</v>
      </c>
      <c r="D300" s="5">
        <v>8</v>
      </c>
      <c r="E300" s="28">
        <v>0.046904</v>
      </c>
      <c r="F300" s="28">
        <v>0.336856</v>
      </c>
    </row>
    <row r="301" spans="1:6" ht="12.75">
      <c r="A301" s="30" t="s">
        <v>0</v>
      </c>
      <c r="B301" s="30">
        <v>5</v>
      </c>
      <c r="C301" s="5">
        <v>1965</v>
      </c>
      <c r="D301" s="5">
        <v>9</v>
      </c>
      <c r="E301" s="28">
        <v>0.049287</v>
      </c>
      <c r="F301" s="28">
        <v>1.6898400000000002</v>
      </c>
    </row>
    <row r="302" spans="1:6" ht="12.75">
      <c r="A302" s="30" t="s">
        <v>0</v>
      </c>
      <c r="B302" s="30">
        <v>5</v>
      </c>
      <c r="C302" s="5">
        <v>1965</v>
      </c>
      <c r="D302" s="5">
        <v>10</v>
      </c>
      <c r="E302" s="28">
        <v>0.1369</v>
      </c>
      <c r="F302" s="28">
        <v>3.75106</v>
      </c>
    </row>
    <row r="303" spans="1:6" ht="12.75">
      <c r="A303" s="30" t="s">
        <v>0</v>
      </c>
      <c r="B303" s="30">
        <v>5</v>
      </c>
      <c r="C303" s="5">
        <v>1965</v>
      </c>
      <c r="D303" s="5">
        <v>11</v>
      </c>
      <c r="E303" s="28">
        <v>0.279464</v>
      </c>
      <c r="F303" s="28">
        <v>8.244188000000001</v>
      </c>
    </row>
    <row r="304" spans="1:6" ht="12.75">
      <c r="A304" s="30" t="s">
        <v>0</v>
      </c>
      <c r="B304" s="30">
        <v>5</v>
      </c>
      <c r="C304" s="5">
        <v>1965</v>
      </c>
      <c r="D304" s="5">
        <v>12</v>
      </c>
      <c r="E304" s="28">
        <v>0.574617</v>
      </c>
      <c r="F304" s="28">
        <v>3.387216</v>
      </c>
    </row>
    <row r="305" spans="1:6" ht="12.75">
      <c r="A305" s="30" t="s">
        <v>0</v>
      </c>
      <c r="B305" s="30">
        <v>5</v>
      </c>
      <c r="C305" s="5">
        <v>1966</v>
      </c>
      <c r="D305" s="5">
        <v>1</v>
      </c>
      <c r="E305" s="28">
        <v>3.362324</v>
      </c>
      <c r="F305" s="28">
        <v>19.73538</v>
      </c>
    </row>
    <row r="306" spans="1:6" ht="12.75">
      <c r="A306" s="30" t="s">
        <v>0</v>
      </c>
      <c r="B306" s="30">
        <v>5</v>
      </c>
      <c r="C306" s="5">
        <v>1966</v>
      </c>
      <c r="D306" s="5">
        <v>2</v>
      </c>
      <c r="E306" s="28">
        <v>4.68281</v>
      </c>
      <c r="F306" s="28">
        <v>32.566815</v>
      </c>
    </row>
    <row r="307" spans="1:6" ht="12.75">
      <c r="A307" s="30" t="s">
        <v>0</v>
      </c>
      <c r="B307" s="30">
        <v>5</v>
      </c>
      <c r="C307" s="5">
        <v>1966</v>
      </c>
      <c r="D307" s="5">
        <v>3</v>
      </c>
      <c r="E307" s="28">
        <v>0.89265</v>
      </c>
      <c r="F307" s="28">
        <v>4.22521</v>
      </c>
    </row>
    <row r="308" spans="1:6" ht="12.75">
      <c r="A308" s="30" t="s">
        <v>0</v>
      </c>
      <c r="B308" s="30">
        <v>5</v>
      </c>
      <c r="C308" s="5">
        <v>1966</v>
      </c>
      <c r="D308" s="5">
        <v>4</v>
      </c>
      <c r="E308" s="28">
        <v>1.13968</v>
      </c>
      <c r="F308" s="28">
        <v>12.00016</v>
      </c>
    </row>
    <row r="309" spans="1:6" ht="12.75">
      <c r="A309" s="30" t="s">
        <v>0</v>
      </c>
      <c r="B309" s="30">
        <v>5</v>
      </c>
      <c r="C309" s="5">
        <v>1966</v>
      </c>
      <c r="D309" s="5">
        <v>5</v>
      </c>
      <c r="E309" s="28">
        <v>0.671528</v>
      </c>
      <c r="F309" s="28">
        <v>3.409296</v>
      </c>
    </row>
    <row r="310" spans="1:6" ht="12.75">
      <c r="A310" s="30" t="s">
        <v>0</v>
      </c>
      <c r="B310" s="30">
        <v>5</v>
      </c>
      <c r="C310" s="5">
        <v>1966</v>
      </c>
      <c r="D310" s="5">
        <v>6</v>
      </c>
      <c r="E310" s="28">
        <v>0.493465</v>
      </c>
      <c r="F310" s="28">
        <v>2.6175100000000002</v>
      </c>
    </row>
    <row r="311" spans="1:6" ht="12.75">
      <c r="A311" s="30" t="s">
        <v>0</v>
      </c>
      <c r="B311" s="30">
        <v>5</v>
      </c>
      <c r="C311" s="5">
        <v>1966</v>
      </c>
      <c r="D311" s="5">
        <v>7</v>
      </c>
      <c r="E311" s="28">
        <v>0.384604</v>
      </c>
      <c r="F311" s="28">
        <v>1.9929480000000002</v>
      </c>
    </row>
    <row r="312" spans="1:6" ht="12.75">
      <c r="A312" s="30" t="s">
        <v>0</v>
      </c>
      <c r="B312" s="30">
        <v>5</v>
      </c>
      <c r="C312" s="5">
        <v>1966</v>
      </c>
      <c r="D312" s="5">
        <v>8</v>
      </c>
      <c r="E312" s="28">
        <v>0.29304</v>
      </c>
      <c r="F312" s="28">
        <v>1.553112</v>
      </c>
    </row>
    <row r="313" spans="1:6" ht="12.75">
      <c r="A313" s="30" t="s">
        <v>0</v>
      </c>
      <c r="B313" s="30">
        <v>5</v>
      </c>
      <c r="C313" s="5">
        <v>1966</v>
      </c>
      <c r="D313" s="5">
        <v>9</v>
      </c>
      <c r="E313" s="28">
        <v>0.223884</v>
      </c>
      <c r="F313" s="28">
        <v>1.2313619999999998</v>
      </c>
    </row>
    <row r="314" spans="1:6" ht="12.75">
      <c r="A314" s="30" t="s">
        <v>0</v>
      </c>
      <c r="B314" s="30">
        <v>5</v>
      </c>
      <c r="C314" s="5">
        <v>1966</v>
      </c>
      <c r="D314" s="5">
        <v>10</v>
      </c>
      <c r="E314" s="28">
        <v>0.356769</v>
      </c>
      <c r="F314" s="28">
        <v>11.110806</v>
      </c>
    </row>
    <row r="315" spans="1:6" ht="12.75">
      <c r="A315" s="30" t="s">
        <v>0</v>
      </c>
      <c r="B315" s="30">
        <v>5</v>
      </c>
      <c r="C315" s="5">
        <v>1966</v>
      </c>
      <c r="D315" s="5">
        <v>11</v>
      </c>
      <c r="E315" s="28">
        <v>0.237048</v>
      </c>
      <c r="F315" s="28">
        <v>2.302752</v>
      </c>
    </row>
    <row r="316" spans="1:6" ht="12.75">
      <c r="A316" s="30" t="s">
        <v>0</v>
      </c>
      <c r="B316" s="30">
        <v>5</v>
      </c>
      <c r="C316" s="5">
        <v>1966</v>
      </c>
      <c r="D316" s="5">
        <v>12</v>
      </c>
      <c r="E316" s="28">
        <v>0.18582</v>
      </c>
      <c r="F316" s="28">
        <v>1.2511880000000002</v>
      </c>
    </row>
    <row r="317" spans="1:6" ht="12.75">
      <c r="A317" s="30" t="s">
        <v>0</v>
      </c>
      <c r="B317" s="30">
        <v>5</v>
      </c>
      <c r="C317" s="5">
        <v>1967</v>
      </c>
      <c r="D317" s="5">
        <v>1</v>
      </c>
      <c r="E317" s="28">
        <v>0.15942</v>
      </c>
      <c r="F317" s="28">
        <v>2.088402</v>
      </c>
    </row>
    <row r="318" spans="1:6" ht="12.75">
      <c r="A318" s="30" t="s">
        <v>0</v>
      </c>
      <c r="B318" s="30">
        <v>5</v>
      </c>
      <c r="C318" s="5">
        <v>1967</v>
      </c>
      <c r="D318" s="5">
        <v>2</v>
      </c>
      <c r="E318" s="28">
        <v>0.205686</v>
      </c>
      <c r="F318" s="28">
        <v>3.222414</v>
      </c>
    </row>
    <row r="319" spans="1:6" ht="12.75">
      <c r="A319" s="30" t="s">
        <v>0</v>
      </c>
      <c r="B319" s="30">
        <v>5</v>
      </c>
      <c r="C319" s="5">
        <v>1967</v>
      </c>
      <c r="D319" s="5">
        <v>3</v>
      </c>
      <c r="E319" s="28">
        <v>0.170289</v>
      </c>
      <c r="F319" s="28">
        <v>3.424701</v>
      </c>
    </row>
    <row r="320" spans="1:6" ht="12.75">
      <c r="A320" s="30" t="s">
        <v>0</v>
      </c>
      <c r="B320" s="30">
        <v>5</v>
      </c>
      <c r="C320" s="5">
        <v>1967</v>
      </c>
      <c r="D320" s="5">
        <v>4</v>
      </c>
      <c r="E320" s="28">
        <v>0.16248</v>
      </c>
      <c r="F320" s="28">
        <v>1.67896</v>
      </c>
    </row>
    <row r="321" spans="1:6" ht="12.75">
      <c r="A321" s="30" t="s">
        <v>0</v>
      </c>
      <c r="B321" s="30">
        <v>5</v>
      </c>
      <c r="C321" s="5">
        <v>1967</v>
      </c>
      <c r="D321" s="5">
        <v>5</v>
      </c>
      <c r="E321" s="28">
        <v>0.167488</v>
      </c>
      <c r="F321" s="28">
        <v>4.333752</v>
      </c>
    </row>
    <row r="322" spans="1:6" ht="12.75">
      <c r="A322" s="30" t="s">
        <v>0</v>
      </c>
      <c r="B322" s="30">
        <v>5</v>
      </c>
      <c r="C322" s="5">
        <v>1967</v>
      </c>
      <c r="D322" s="5">
        <v>6</v>
      </c>
      <c r="E322" s="28">
        <v>0.147196</v>
      </c>
      <c r="F322" s="28">
        <v>1.114484</v>
      </c>
    </row>
    <row r="323" spans="1:6" ht="12.75">
      <c r="A323" s="30" t="s">
        <v>0</v>
      </c>
      <c r="B323" s="30">
        <v>5</v>
      </c>
      <c r="C323" s="5">
        <v>1967</v>
      </c>
      <c r="D323" s="5">
        <v>7</v>
      </c>
      <c r="E323" s="28">
        <v>0.118365</v>
      </c>
      <c r="F323" s="28">
        <v>0.9104999999999999</v>
      </c>
    </row>
    <row r="324" spans="1:6" ht="12.75">
      <c r="A324" s="30" t="s">
        <v>0</v>
      </c>
      <c r="B324" s="30">
        <v>5</v>
      </c>
      <c r="C324" s="5">
        <v>1967</v>
      </c>
      <c r="D324" s="5">
        <v>8</v>
      </c>
      <c r="E324" s="28">
        <v>0.095712</v>
      </c>
      <c r="F324" s="28">
        <v>0.7417680000000001</v>
      </c>
    </row>
    <row r="325" spans="1:6" ht="12.75">
      <c r="A325" s="30" t="s">
        <v>0</v>
      </c>
      <c r="B325" s="30">
        <v>5</v>
      </c>
      <c r="C325" s="5">
        <v>1967</v>
      </c>
      <c r="D325" s="5">
        <v>9</v>
      </c>
      <c r="E325" s="28">
        <v>0.076582</v>
      </c>
      <c r="F325" s="28">
        <v>0.598732</v>
      </c>
    </row>
    <row r="326" spans="1:6" ht="12.75">
      <c r="A326" s="30" t="s">
        <v>0</v>
      </c>
      <c r="B326" s="30">
        <v>5</v>
      </c>
      <c r="C326" s="5">
        <v>1967</v>
      </c>
      <c r="D326" s="5">
        <v>10</v>
      </c>
      <c r="E326" s="28">
        <v>0.06644</v>
      </c>
      <c r="F326" s="28">
        <v>0.690976</v>
      </c>
    </row>
    <row r="327" spans="1:6" ht="12.75">
      <c r="A327" s="30" t="s">
        <v>0</v>
      </c>
      <c r="B327" s="30">
        <v>5</v>
      </c>
      <c r="C327" s="5">
        <v>1967</v>
      </c>
      <c r="D327" s="5">
        <v>11</v>
      </c>
      <c r="E327" s="28">
        <v>0.115927</v>
      </c>
      <c r="F327" s="28">
        <v>2.600077</v>
      </c>
    </row>
    <row r="328" spans="1:6" ht="12.75">
      <c r="A328" s="30" t="s">
        <v>0</v>
      </c>
      <c r="B328" s="30">
        <v>5</v>
      </c>
      <c r="C328" s="5">
        <v>1967</v>
      </c>
      <c r="D328" s="5">
        <v>12</v>
      </c>
      <c r="E328" s="28">
        <v>0.095116</v>
      </c>
      <c r="F328" s="28">
        <v>0.706576</v>
      </c>
    </row>
    <row r="329" spans="1:6" ht="12.75">
      <c r="A329" s="30" t="s">
        <v>0</v>
      </c>
      <c r="B329" s="30">
        <v>5</v>
      </c>
      <c r="C329" s="5">
        <v>1968</v>
      </c>
      <c r="D329" s="5">
        <v>1</v>
      </c>
      <c r="E329" s="28">
        <v>0.077194</v>
      </c>
      <c r="F329" s="28">
        <v>0.570048</v>
      </c>
    </row>
    <row r="330" spans="1:6" ht="12.75">
      <c r="A330" s="30" t="s">
        <v>0</v>
      </c>
      <c r="B330" s="30">
        <v>5</v>
      </c>
      <c r="C330" s="5">
        <v>1968</v>
      </c>
      <c r="D330" s="5">
        <v>2</v>
      </c>
      <c r="E330" s="28">
        <v>1.343835</v>
      </c>
      <c r="F330" s="28">
        <v>21.770127000000002</v>
      </c>
    </row>
    <row r="331" spans="1:6" ht="12.75">
      <c r="A331" s="30" t="s">
        <v>0</v>
      </c>
      <c r="B331" s="30">
        <v>5</v>
      </c>
      <c r="C331" s="5">
        <v>1968</v>
      </c>
      <c r="D331" s="5">
        <v>3</v>
      </c>
      <c r="E331" s="28">
        <v>0.29916</v>
      </c>
      <c r="F331" s="28">
        <v>2.31849</v>
      </c>
    </row>
    <row r="332" spans="1:6" ht="12.75">
      <c r="A332" s="30" t="s">
        <v>0</v>
      </c>
      <c r="B332" s="30">
        <v>5</v>
      </c>
      <c r="C332" s="5">
        <v>1968</v>
      </c>
      <c r="D332" s="5">
        <v>4</v>
      </c>
      <c r="E332" s="28">
        <v>0.44121</v>
      </c>
      <c r="F332" s="28">
        <v>13.15608</v>
      </c>
    </row>
    <row r="333" spans="1:6" ht="12.75">
      <c r="A333" s="30" t="s">
        <v>0</v>
      </c>
      <c r="B333" s="30">
        <v>5</v>
      </c>
      <c r="C333" s="5">
        <v>1968</v>
      </c>
      <c r="D333" s="5">
        <v>5</v>
      </c>
      <c r="E333" s="28">
        <v>0.253436</v>
      </c>
      <c r="F333" s="28">
        <v>2.6387159999999996</v>
      </c>
    </row>
    <row r="334" spans="1:6" ht="12.75">
      <c r="A334" s="30" t="s">
        <v>0</v>
      </c>
      <c r="B334" s="30">
        <v>5</v>
      </c>
      <c r="C334" s="5">
        <v>1968</v>
      </c>
      <c r="D334" s="5">
        <v>6</v>
      </c>
      <c r="E334" s="28">
        <v>0.20394</v>
      </c>
      <c r="F334" s="28">
        <v>1.284822</v>
      </c>
    </row>
    <row r="335" spans="1:6" ht="12.75">
      <c r="A335" s="30" t="s">
        <v>0</v>
      </c>
      <c r="B335" s="30">
        <v>5</v>
      </c>
      <c r="C335" s="5">
        <v>1968</v>
      </c>
      <c r="D335" s="5">
        <v>7</v>
      </c>
      <c r="E335" s="28">
        <v>0.155466</v>
      </c>
      <c r="F335" s="28">
        <v>1.0191659999999998</v>
      </c>
    </row>
    <row r="336" spans="1:6" ht="12.75">
      <c r="A336" s="30" t="s">
        <v>0</v>
      </c>
      <c r="B336" s="30">
        <v>5</v>
      </c>
      <c r="C336" s="5">
        <v>1968</v>
      </c>
      <c r="D336" s="5">
        <v>8</v>
      </c>
      <c r="E336" s="28">
        <v>0.12264</v>
      </c>
      <c r="F336" s="28">
        <v>0.9351299999999999</v>
      </c>
    </row>
    <row r="337" spans="1:6" ht="12.75">
      <c r="A337" s="30" t="s">
        <v>0</v>
      </c>
      <c r="B337" s="30">
        <v>5</v>
      </c>
      <c r="C337" s="5">
        <v>1968</v>
      </c>
      <c r="D337" s="5">
        <v>9</v>
      </c>
      <c r="E337" s="28">
        <v>0.097695</v>
      </c>
      <c r="F337" s="28">
        <v>0.670839</v>
      </c>
    </row>
    <row r="338" spans="1:6" ht="12.75">
      <c r="A338" s="30" t="s">
        <v>0</v>
      </c>
      <c r="B338" s="30">
        <v>5</v>
      </c>
      <c r="C338" s="5">
        <v>1968</v>
      </c>
      <c r="D338" s="5">
        <v>10</v>
      </c>
      <c r="E338" s="28">
        <v>0.11612</v>
      </c>
      <c r="F338" s="28">
        <v>3.5300480000000003</v>
      </c>
    </row>
    <row r="339" spans="1:6" ht="12.75">
      <c r="A339" s="30" t="s">
        <v>0</v>
      </c>
      <c r="B339" s="30">
        <v>5</v>
      </c>
      <c r="C339" s="5">
        <v>1968</v>
      </c>
      <c r="D339" s="5">
        <v>11</v>
      </c>
      <c r="E339" s="28">
        <v>0.084664</v>
      </c>
      <c r="F339" s="28">
        <v>1.682697</v>
      </c>
    </row>
    <row r="340" spans="1:6" ht="12.75">
      <c r="A340" s="30" t="s">
        <v>0</v>
      </c>
      <c r="B340" s="30">
        <v>5</v>
      </c>
      <c r="C340" s="5">
        <v>1968</v>
      </c>
      <c r="D340" s="5">
        <v>12</v>
      </c>
      <c r="E340" s="28">
        <v>0.240436</v>
      </c>
      <c r="F340" s="28">
        <v>2.74784</v>
      </c>
    </row>
    <row r="341" spans="1:6" ht="12.75">
      <c r="A341" s="30" t="s">
        <v>0</v>
      </c>
      <c r="B341" s="30">
        <v>5</v>
      </c>
      <c r="C341" s="5">
        <v>1969</v>
      </c>
      <c r="D341" s="5">
        <v>1</v>
      </c>
      <c r="E341" s="28">
        <v>1.319706</v>
      </c>
      <c r="F341" s="28">
        <v>10.166623999999999</v>
      </c>
    </row>
    <row r="342" spans="1:6" ht="12.75">
      <c r="A342" s="30" t="s">
        <v>0</v>
      </c>
      <c r="B342" s="30">
        <v>5</v>
      </c>
      <c r="C342" s="5">
        <v>1969</v>
      </c>
      <c r="D342" s="5">
        <v>2</v>
      </c>
      <c r="E342" s="28">
        <v>0.949018</v>
      </c>
      <c r="F342" s="28">
        <v>15.794371</v>
      </c>
    </row>
    <row r="343" spans="1:6" ht="12.75">
      <c r="A343" s="30" t="s">
        <v>0</v>
      </c>
      <c r="B343" s="30">
        <v>5</v>
      </c>
      <c r="C343" s="5">
        <v>1969</v>
      </c>
      <c r="D343" s="5">
        <v>3</v>
      </c>
      <c r="E343" s="28">
        <v>2.0622</v>
      </c>
      <c r="F343" s="28">
        <v>16.203</v>
      </c>
    </row>
    <row r="344" spans="1:6" ht="12.75">
      <c r="A344" s="30" t="s">
        <v>0</v>
      </c>
      <c r="B344" s="30">
        <v>5</v>
      </c>
      <c r="C344" s="5">
        <v>1969</v>
      </c>
      <c r="D344" s="5">
        <v>4</v>
      </c>
      <c r="E344" s="28">
        <v>0.641875</v>
      </c>
      <c r="F344" s="28">
        <v>4.390425</v>
      </c>
    </row>
    <row r="345" spans="1:6" ht="12.75">
      <c r="A345" s="30" t="s">
        <v>0</v>
      </c>
      <c r="B345" s="30">
        <v>5</v>
      </c>
      <c r="C345" s="5">
        <v>1969</v>
      </c>
      <c r="D345" s="5">
        <v>5</v>
      </c>
      <c r="E345" s="28">
        <v>0.550409</v>
      </c>
      <c r="F345" s="28">
        <v>7.44671</v>
      </c>
    </row>
    <row r="346" spans="1:6" ht="12.75">
      <c r="A346" s="30" t="s">
        <v>0</v>
      </c>
      <c r="B346" s="30">
        <v>5</v>
      </c>
      <c r="C346" s="5">
        <v>1969</v>
      </c>
      <c r="D346" s="5">
        <v>6</v>
      </c>
      <c r="E346" s="28">
        <v>0.406032</v>
      </c>
      <c r="F346" s="28">
        <v>2.362368</v>
      </c>
    </row>
    <row r="347" spans="1:6" ht="12.75">
      <c r="A347" s="30" t="s">
        <v>0</v>
      </c>
      <c r="B347" s="30">
        <v>5</v>
      </c>
      <c r="C347" s="5">
        <v>1969</v>
      </c>
      <c r="D347" s="5">
        <v>7</v>
      </c>
      <c r="E347" s="28">
        <v>0.2943</v>
      </c>
      <c r="F347" s="28">
        <v>1.7658</v>
      </c>
    </row>
    <row r="348" spans="1:6" ht="12.75">
      <c r="A348" s="30" t="s">
        <v>0</v>
      </c>
      <c r="B348" s="30">
        <v>5</v>
      </c>
      <c r="C348" s="5">
        <v>1969</v>
      </c>
      <c r="D348" s="5">
        <v>8</v>
      </c>
      <c r="E348" s="28">
        <v>0.234992</v>
      </c>
      <c r="F348" s="28">
        <v>1.3852160000000002</v>
      </c>
    </row>
    <row r="349" spans="1:6" ht="12.75">
      <c r="A349" s="30" t="s">
        <v>0</v>
      </c>
      <c r="B349" s="30">
        <v>5</v>
      </c>
      <c r="C349" s="5">
        <v>1969</v>
      </c>
      <c r="D349" s="5">
        <v>9</v>
      </c>
      <c r="E349" s="28">
        <v>0.25714</v>
      </c>
      <c r="F349" s="28">
        <v>3.32304</v>
      </c>
    </row>
    <row r="350" spans="1:6" ht="12.75">
      <c r="A350" s="30" t="s">
        <v>0</v>
      </c>
      <c r="B350" s="30">
        <v>5</v>
      </c>
      <c r="C350" s="5">
        <v>1969</v>
      </c>
      <c r="D350" s="5">
        <v>10</v>
      </c>
      <c r="E350" s="28">
        <v>0.190502</v>
      </c>
      <c r="F350" s="28">
        <v>1.6472820000000001</v>
      </c>
    </row>
    <row r="351" spans="1:6" ht="12.75">
      <c r="A351" s="30" t="s">
        <v>0</v>
      </c>
      <c r="B351" s="30">
        <v>5</v>
      </c>
      <c r="C351" s="5">
        <v>1969</v>
      </c>
      <c r="D351" s="5">
        <v>11</v>
      </c>
      <c r="E351" s="28">
        <v>0.220759</v>
      </c>
      <c r="F351" s="28">
        <v>5.21794</v>
      </c>
    </row>
    <row r="352" spans="1:6" ht="12.75">
      <c r="A352" s="30" t="s">
        <v>0</v>
      </c>
      <c r="B352" s="30">
        <v>5</v>
      </c>
      <c r="C352" s="5">
        <v>1969</v>
      </c>
      <c r="D352" s="5">
        <v>12</v>
      </c>
      <c r="E352" s="28">
        <v>0.156224</v>
      </c>
      <c r="F352" s="28">
        <v>1.347432</v>
      </c>
    </row>
    <row r="353" spans="1:6" ht="12.75">
      <c r="A353" s="30" t="s">
        <v>0</v>
      </c>
      <c r="B353" s="30">
        <v>5</v>
      </c>
      <c r="C353" s="5">
        <v>1970</v>
      </c>
      <c r="D353" s="5">
        <v>1</v>
      </c>
      <c r="E353" s="28">
        <v>5.084725</v>
      </c>
      <c r="F353" s="28">
        <v>44.338801999999994</v>
      </c>
    </row>
    <row r="354" spans="1:6" ht="12.75">
      <c r="A354" s="30" t="s">
        <v>0</v>
      </c>
      <c r="B354" s="30">
        <v>5</v>
      </c>
      <c r="C354" s="5">
        <v>1970</v>
      </c>
      <c r="D354" s="5">
        <v>2</v>
      </c>
      <c r="E354" s="28">
        <v>0.539298</v>
      </c>
      <c r="F354" s="28">
        <v>2.8962299999999996</v>
      </c>
    </row>
    <row r="355" spans="1:6" ht="12.75">
      <c r="A355" s="30" t="s">
        <v>0</v>
      </c>
      <c r="B355" s="30">
        <v>5</v>
      </c>
      <c r="C355" s="5">
        <v>1970</v>
      </c>
      <c r="D355" s="5">
        <v>3</v>
      </c>
      <c r="E355" s="28">
        <v>0.398825</v>
      </c>
      <c r="F355" s="28">
        <v>2.105796</v>
      </c>
    </row>
    <row r="356" spans="1:6" ht="12.75">
      <c r="A356" s="30" t="s">
        <v>0</v>
      </c>
      <c r="B356" s="30">
        <v>5</v>
      </c>
      <c r="C356" s="5">
        <v>1970</v>
      </c>
      <c r="D356" s="5">
        <v>4</v>
      </c>
      <c r="E356" s="28">
        <v>0.306774</v>
      </c>
      <c r="F356" s="28">
        <v>1.640574</v>
      </c>
    </row>
    <row r="357" spans="1:6" ht="12.75">
      <c r="A357" s="30" t="s">
        <v>0</v>
      </c>
      <c r="B357" s="30">
        <v>5</v>
      </c>
      <c r="C357" s="5">
        <v>1970</v>
      </c>
      <c r="D357" s="5">
        <v>5</v>
      </c>
      <c r="E357" s="28">
        <v>0.244902</v>
      </c>
      <c r="F357" s="28">
        <v>3.3411630000000003</v>
      </c>
    </row>
    <row r="358" spans="1:6" ht="12.75">
      <c r="A358" s="30" t="s">
        <v>0</v>
      </c>
      <c r="B358" s="30">
        <v>5</v>
      </c>
      <c r="C358" s="5">
        <v>1970</v>
      </c>
      <c r="D358" s="5">
        <v>6</v>
      </c>
      <c r="E358" s="28">
        <v>0.194688</v>
      </c>
      <c r="F358" s="28">
        <v>1.51424</v>
      </c>
    </row>
    <row r="359" spans="1:6" ht="12.75">
      <c r="A359" s="30" t="s">
        <v>0</v>
      </c>
      <c r="B359" s="30">
        <v>5</v>
      </c>
      <c r="C359" s="5">
        <v>1970</v>
      </c>
      <c r="D359" s="5">
        <v>7</v>
      </c>
      <c r="E359" s="28">
        <v>0.156024</v>
      </c>
      <c r="F359" s="28">
        <v>0.9188079999999998</v>
      </c>
    </row>
    <row r="360" spans="1:6" ht="12.75">
      <c r="A360" s="30" t="s">
        <v>0</v>
      </c>
      <c r="B360" s="30">
        <v>5</v>
      </c>
      <c r="C360" s="5">
        <v>1970</v>
      </c>
      <c r="D360" s="5">
        <v>8</v>
      </c>
      <c r="E360" s="28">
        <v>0.12</v>
      </c>
      <c r="F360" s="28">
        <v>0.7425</v>
      </c>
    </row>
    <row r="361" spans="1:6" ht="12.75">
      <c r="A361" s="30" t="s">
        <v>0</v>
      </c>
      <c r="B361" s="30">
        <v>5</v>
      </c>
      <c r="C361" s="5">
        <v>1970</v>
      </c>
      <c r="D361" s="5">
        <v>9</v>
      </c>
      <c r="E361" s="28">
        <v>0.097455</v>
      </c>
      <c r="F361" s="28">
        <v>0.610718</v>
      </c>
    </row>
    <row r="362" spans="1:6" ht="12.75">
      <c r="A362" s="30" t="s">
        <v>0</v>
      </c>
      <c r="B362" s="30">
        <v>5</v>
      </c>
      <c r="C362" s="5">
        <v>1970</v>
      </c>
      <c r="D362" s="5">
        <v>10</v>
      </c>
      <c r="E362" s="28">
        <v>0.072579</v>
      </c>
      <c r="F362" s="28">
        <v>0.474555</v>
      </c>
    </row>
    <row r="363" spans="1:6" ht="12.75">
      <c r="A363" s="30" t="s">
        <v>0</v>
      </c>
      <c r="B363" s="30">
        <v>5</v>
      </c>
      <c r="C363" s="5">
        <v>1970</v>
      </c>
      <c r="D363" s="5">
        <v>11</v>
      </c>
      <c r="E363" s="28">
        <v>0.065611</v>
      </c>
      <c r="F363" s="28">
        <v>3.2336850000000004</v>
      </c>
    </row>
    <row r="364" spans="1:6" ht="12.75">
      <c r="A364" s="30" t="s">
        <v>0</v>
      </c>
      <c r="B364" s="30">
        <v>5</v>
      </c>
      <c r="C364" s="5">
        <v>1970</v>
      </c>
      <c r="D364" s="5">
        <v>12</v>
      </c>
      <c r="E364" s="28">
        <v>0.056782</v>
      </c>
      <c r="F364" s="28">
        <v>0.67106</v>
      </c>
    </row>
    <row r="365" spans="1:6" ht="12.75">
      <c r="A365" s="30" t="s">
        <v>0</v>
      </c>
      <c r="B365" s="30">
        <v>5</v>
      </c>
      <c r="C365" s="5">
        <v>1971</v>
      </c>
      <c r="D365" s="5">
        <v>1</v>
      </c>
      <c r="E365" s="28">
        <v>0.207496</v>
      </c>
      <c r="F365" s="28">
        <v>5.96551</v>
      </c>
    </row>
    <row r="366" spans="1:6" ht="12.75">
      <c r="A366" s="30" t="s">
        <v>0</v>
      </c>
      <c r="B366" s="30">
        <v>5</v>
      </c>
      <c r="C366" s="5">
        <v>1971</v>
      </c>
      <c r="D366" s="5">
        <v>2</v>
      </c>
      <c r="E366" s="28">
        <v>0.115175</v>
      </c>
      <c r="F366" s="28">
        <v>0.792675</v>
      </c>
    </row>
    <row r="367" spans="1:6" ht="12.75">
      <c r="A367" s="30" t="s">
        <v>0</v>
      </c>
      <c r="B367" s="30">
        <v>5</v>
      </c>
      <c r="C367" s="5">
        <v>1971</v>
      </c>
      <c r="D367" s="5">
        <v>3</v>
      </c>
      <c r="E367" s="28">
        <v>0.121011</v>
      </c>
      <c r="F367" s="28">
        <v>2.42022</v>
      </c>
    </row>
    <row r="368" spans="1:6" ht="12.75">
      <c r="A368" s="30" t="s">
        <v>0</v>
      </c>
      <c r="B368" s="30">
        <v>5</v>
      </c>
      <c r="C368" s="5">
        <v>1971</v>
      </c>
      <c r="D368" s="5">
        <v>4</v>
      </c>
      <c r="E368" s="28">
        <v>0.379797</v>
      </c>
      <c r="F368" s="28">
        <v>8.355534</v>
      </c>
    </row>
    <row r="369" spans="1:6" ht="12.75">
      <c r="A369" s="30" t="s">
        <v>0</v>
      </c>
      <c r="B369" s="30">
        <v>5</v>
      </c>
      <c r="C369" s="5">
        <v>1971</v>
      </c>
      <c r="D369" s="5">
        <v>5</v>
      </c>
      <c r="E369" s="28">
        <v>0.595391</v>
      </c>
      <c r="F369" s="28">
        <v>8.965888</v>
      </c>
    </row>
    <row r="370" spans="1:6" ht="12.75">
      <c r="A370" s="30" t="s">
        <v>0</v>
      </c>
      <c r="B370" s="30">
        <v>5</v>
      </c>
      <c r="C370" s="5">
        <v>1971</v>
      </c>
      <c r="D370" s="5">
        <v>6</v>
      </c>
      <c r="E370" s="28">
        <v>0.36542</v>
      </c>
      <c r="F370" s="28">
        <v>2.74065</v>
      </c>
    </row>
    <row r="371" spans="1:6" ht="12.75">
      <c r="A371" s="30" t="s">
        <v>0</v>
      </c>
      <c r="B371" s="30">
        <v>5</v>
      </c>
      <c r="C371" s="5">
        <v>1971</v>
      </c>
      <c r="D371" s="5">
        <v>7</v>
      </c>
      <c r="E371" s="28">
        <v>0.29616</v>
      </c>
      <c r="F371" s="28">
        <v>1.7399399999999998</v>
      </c>
    </row>
    <row r="372" spans="1:6" ht="12.75">
      <c r="A372" s="30" t="s">
        <v>0</v>
      </c>
      <c r="B372" s="30">
        <v>5</v>
      </c>
      <c r="C372" s="5">
        <v>1971</v>
      </c>
      <c r="D372" s="5">
        <v>8</v>
      </c>
      <c r="E372" s="28">
        <v>0.215271</v>
      </c>
      <c r="F372" s="28">
        <v>1.281375</v>
      </c>
    </row>
    <row r="373" spans="1:6" ht="12.75">
      <c r="A373" s="30" t="s">
        <v>0</v>
      </c>
      <c r="B373" s="30">
        <v>5</v>
      </c>
      <c r="C373" s="5">
        <v>1971</v>
      </c>
      <c r="D373" s="5">
        <v>9</v>
      </c>
      <c r="E373" s="28">
        <v>0.17304</v>
      </c>
      <c r="F373" s="28">
        <v>1.0122840000000002</v>
      </c>
    </row>
    <row r="374" spans="1:6" ht="12.75">
      <c r="A374" s="30" t="s">
        <v>0</v>
      </c>
      <c r="B374" s="30">
        <v>5</v>
      </c>
      <c r="C374" s="5">
        <v>1971</v>
      </c>
      <c r="D374" s="5">
        <v>10</v>
      </c>
      <c r="E374" s="28">
        <v>0.131058</v>
      </c>
      <c r="F374" s="28">
        <v>0.7863479999999999</v>
      </c>
    </row>
    <row r="375" spans="1:6" ht="12.75">
      <c r="A375" s="30" t="s">
        <v>0</v>
      </c>
      <c r="B375" s="30">
        <v>5</v>
      </c>
      <c r="C375" s="5">
        <v>1971</v>
      </c>
      <c r="D375" s="5">
        <v>11</v>
      </c>
      <c r="E375" s="28">
        <v>0.100816</v>
      </c>
      <c r="F375" s="28">
        <v>0.649003</v>
      </c>
    </row>
    <row r="376" spans="1:6" ht="12.75">
      <c r="A376" s="30" t="s">
        <v>0</v>
      </c>
      <c r="B376" s="30">
        <v>5</v>
      </c>
      <c r="C376" s="5">
        <v>1971</v>
      </c>
      <c r="D376" s="5">
        <v>12</v>
      </c>
      <c r="E376" s="28">
        <v>0.082515</v>
      </c>
      <c r="F376" s="28">
        <v>0.517094</v>
      </c>
    </row>
    <row r="377" spans="1:6" ht="12.75">
      <c r="A377" s="30" t="s">
        <v>0</v>
      </c>
      <c r="B377" s="30">
        <v>5</v>
      </c>
      <c r="C377" s="5">
        <v>1972</v>
      </c>
      <c r="D377" s="5">
        <v>1</v>
      </c>
      <c r="E377" s="28">
        <v>0.16071</v>
      </c>
      <c r="F377" s="28">
        <v>2.10384</v>
      </c>
    </row>
    <row r="378" spans="1:6" ht="12.75">
      <c r="A378" s="30" t="s">
        <v>0</v>
      </c>
      <c r="B378" s="30">
        <v>5</v>
      </c>
      <c r="C378" s="5">
        <v>1972</v>
      </c>
      <c r="D378" s="5">
        <v>2</v>
      </c>
      <c r="E378" s="28">
        <v>2.2763</v>
      </c>
      <c r="F378" s="28">
        <v>22.2377</v>
      </c>
    </row>
    <row r="379" spans="1:6" ht="12.75">
      <c r="A379" s="30" t="s">
        <v>0</v>
      </c>
      <c r="B379" s="30">
        <v>5</v>
      </c>
      <c r="C379" s="5">
        <v>1972</v>
      </c>
      <c r="D379" s="5">
        <v>3</v>
      </c>
      <c r="E379" s="28">
        <v>0.751114</v>
      </c>
      <c r="F379" s="28">
        <v>7.482251000000001</v>
      </c>
    </row>
    <row r="380" spans="1:6" ht="12.75">
      <c r="A380" s="30" t="s">
        <v>0</v>
      </c>
      <c r="B380" s="30">
        <v>5</v>
      </c>
      <c r="C380" s="5">
        <v>1972</v>
      </c>
      <c r="D380" s="5">
        <v>4</v>
      </c>
      <c r="E380" s="28">
        <v>0.32675</v>
      </c>
      <c r="F380" s="28">
        <v>1.98664</v>
      </c>
    </row>
    <row r="381" spans="1:6" ht="12.75">
      <c r="A381" s="30" t="s">
        <v>0</v>
      </c>
      <c r="B381" s="30">
        <v>5</v>
      </c>
      <c r="C381" s="5">
        <v>1972</v>
      </c>
      <c r="D381" s="5">
        <v>5</v>
      </c>
      <c r="E381" s="28">
        <v>0.245652</v>
      </c>
      <c r="F381" s="28">
        <v>1.7977260000000002</v>
      </c>
    </row>
    <row r="382" spans="1:6" ht="12.75">
      <c r="A382" s="30" t="s">
        <v>0</v>
      </c>
      <c r="B382" s="30">
        <v>5</v>
      </c>
      <c r="C382" s="5">
        <v>1972</v>
      </c>
      <c r="D382" s="5">
        <v>6</v>
      </c>
      <c r="E382" s="28">
        <v>0.188475</v>
      </c>
      <c r="F382" s="28">
        <v>1.157775</v>
      </c>
    </row>
    <row r="383" spans="1:6" ht="12.75">
      <c r="A383" s="30" t="s">
        <v>0</v>
      </c>
      <c r="B383" s="30">
        <v>5</v>
      </c>
      <c r="C383" s="5">
        <v>1972</v>
      </c>
      <c r="D383" s="5">
        <v>7</v>
      </c>
      <c r="E383" s="28">
        <v>0.15078</v>
      </c>
      <c r="F383" s="28">
        <v>0.9272969999999999</v>
      </c>
    </row>
    <row r="384" spans="1:6" ht="12.75">
      <c r="A384" s="30" t="s">
        <v>0</v>
      </c>
      <c r="B384" s="30">
        <v>5</v>
      </c>
      <c r="C384" s="5">
        <v>1972</v>
      </c>
      <c r="D384" s="5">
        <v>8</v>
      </c>
      <c r="E384" s="28">
        <v>0.115524</v>
      </c>
      <c r="F384" s="28">
        <v>0.7444879999999999</v>
      </c>
    </row>
    <row r="385" spans="1:6" ht="12.75">
      <c r="A385" s="30" t="s">
        <v>0</v>
      </c>
      <c r="B385" s="30">
        <v>5</v>
      </c>
      <c r="C385" s="5">
        <v>1972</v>
      </c>
      <c r="D385" s="5">
        <v>9</v>
      </c>
      <c r="E385" s="28">
        <v>0.100208</v>
      </c>
      <c r="F385" s="28">
        <v>0.8329789999999999</v>
      </c>
    </row>
    <row r="386" spans="1:6" ht="12.75">
      <c r="A386" s="30" t="s">
        <v>0</v>
      </c>
      <c r="B386" s="30">
        <v>5</v>
      </c>
      <c r="C386" s="5">
        <v>1972</v>
      </c>
      <c r="D386" s="5">
        <v>10</v>
      </c>
      <c r="E386" s="28">
        <v>0.178029</v>
      </c>
      <c r="F386" s="28">
        <v>5.716709</v>
      </c>
    </row>
    <row r="387" spans="1:6" ht="12.75">
      <c r="A387" s="30" t="s">
        <v>0</v>
      </c>
      <c r="B387" s="30">
        <v>5</v>
      </c>
      <c r="C387" s="5">
        <v>1972</v>
      </c>
      <c r="D387" s="5">
        <v>11</v>
      </c>
      <c r="E387" s="28">
        <v>0.143264</v>
      </c>
      <c r="F387" s="28">
        <v>1.513226</v>
      </c>
    </row>
    <row r="388" spans="1:6" ht="12.75">
      <c r="A388" s="30" t="s">
        <v>0</v>
      </c>
      <c r="B388" s="30">
        <v>5</v>
      </c>
      <c r="C388" s="5">
        <v>1972</v>
      </c>
      <c r="D388" s="5">
        <v>12</v>
      </c>
      <c r="E388" s="28">
        <v>0.526794</v>
      </c>
      <c r="F388" s="28">
        <v>9.260484</v>
      </c>
    </row>
    <row r="389" spans="1:6" ht="12.75">
      <c r="A389" s="30" t="s">
        <v>0</v>
      </c>
      <c r="B389" s="30">
        <v>5</v>
      </c>
      <c r="C389" s="5">
        <v>1973</v>
      </c>
      <c r="D389" s="5">
        <v>1</v>
      </c>
      <c r="E389" s="28">
        <v>0.29637</v>
      </c>
      <c r="F389" s="28">
        <v>4.820952</v>
      </c>
    </row>
    <row r="390" spans="1:6" ht="12.75">
      <c r="A390" s="30" t="s">
        <v>0</v>
      </c>
      <c r="B390" s="30">
        <v>5</v>
      </c>
      <c r="C390" s="5">
        <v>1973</v>
      </c>
      <c r="D390" s="5">
        <v>2</v>
      </c>
      <c r="E390" s="28">
        <v>0.181902</v>
      </c>
      <c r="F390" s="28">
        <v>1.333948</v>
      </c>
    </row>
    <row r="391" spans="1:6" ht="12.75">
      <c r="A391" s="30" t="s">
        <v>0</v>
      </c>
      <c r="B391" s="30">
        <v>5</v>
      </c>
      <c r="C391" s="5">
        <v>1973</v>
      </c>
      <c r="D391" s="5">
        <v>3</v>
      </c>
      <c r="E391" s="28">
        <v>0.143051</v>
      </c>
      <c r="F391" s="28">
        <v>1.084176</v>
      </c>
    </row>
    <row r="392" spans="1:6" ht="12.75">
      <c r="A392" s="30" t="s">
        <v>0</v>
      </c>
      <c r="B392" s="30">
        <v>5</v>
      </c>
      <c r="C392" s="5">
        <v>1973</v>
      </c>
      <c r="D392" s="5">
        <v>4</v>
      </c>
      <c r="E392" s="28">
        <v>0.113472</v>
      </c>
      <c r="F392" s="28">
        <v>0.857344</v>
      </c>
    </row>
    <row r="393" spans="1:6" ht="12.75">
      <c r="A393" s="30" t="s">
        <v>0</v>
      </c>
      <c r="B393" s="30">
        <v>5</v>
      </c>
      <c r="C393" s="5">
        <v>1973</v>
      </c>
      <c r="D393" s="5">
        <v>5</v>
      </c>
      <c r="E393" s="28">
        <v>0.143125</v>
      </c>
      <c r="F393" s="28">
        <v>10.533999999999999</v>
      </c>
    </row>
    <row r="394" spans="1:6" ht="12.75">
      <c r="A394" s="30" t="s">
        <v>0</v>
      </c>
      <c r="B394" s="30">
        <v>5</v>
      </c>
      <c r="C394" s="5">
        <v>1973</v>
      </c>
      <c r="D394" s="5">
        <v>6</v>
      </c>
      <c r="E394" s="28">
        <v>0.118076</v>
      </c>
      <c r="F394" s="28">
        <v>1.4843840000000001</v>
      </c>
    </row>
    <row r="395" spans="1:6" ht="12.75">
      <c r="A395" s="30" t="s">
        <v>0</v>
      </c>
      <c r="B395" s="30">
        <v>5</v>
      </c>
      <c r="C395" s="5">
        <v>1973</v>
      </c>
      <c r="D395" s="5">
        <v>7</v>
      </c>
      <c r="E395" s="28">
        <v>0.102102</v>
      </c>
      <c r="F395" s="28">
        <v>0.828828</v>
      </c>
    </row>
    <row r="396" spans="1:6" ht="12.75">
      <c r="A396" s="30" t="s">
        <v>0</v>
      </c>
      <c r="B396" s="30">
        <v>5</v>
      </c>
      <c r="C396" s="5">
        <v>1973</v>
      </c>
      <c r="D396" s="5">
        <v>8</v>
      </c>
      <c r="E396" s="28">
        <v>0.091273</v>
      </c>
      <c r="F396" s="28">
        <v>0.7140770000000001</v>
      </c>
    </row>
    <row r="397" spans="1:6" ht="12.75">
      <c r="A397" s="30" t="s">
        <v>0</v>
      </c>
      <c r="B397" s="30">
        <v>5</v>
      </c>
      <c r="C397" s="5">
        <v>1973</v>
      </c>
      <c r="D397" s="5">
        <v>9</v>
      </c>
      <c r="E397" s="28">
        <v>0.076368</v>
      </c>
      <c r="F397" s="28">
        <v>0.591852</v>
      </c>
    </row>
    <row r="398" spans="1:6" ht="12.75">
      <c r="A398" s="30" t="s">
        <v>0</v>
      </c>
      <c r="B398" s="30">
        <v>5</v>
      </c>
      <c r="C398" s="5">
        <v>1973</v>
      </c>
      <c r="D398" s="5">
        <v>10</v>
      </c>
      <c r="E398" s="28">
        <v>0.064246</v>
      </c>
      <c r="F398" s="28">
        <v>0.720473</v>
      </c>
    </row>
    <row r="399" spans="1:6" ht="12.75">
      <c r="A399" s="30" t="s">
        <v>0</v>
      </c>
      <c r="B399" s="30">
        <v>5</v>
      </c>
      <c r="C399" s="5">
        <v>1973</v>
      </c>
      <c r="D399" s="5">
        <v>11</v>
      </c>
      <c r="E399" s="28">
        <v>0.07457</v>
      </c>
      <c r="F399" s="28">
        <v>2.266928</v>
      </c>
    </row>
    <row r="400" spans="1:6" ht="12.75">
      <c r="A400" s="30" t="s">
        <v>0</v>
      </c>
      <c r="B400" s="30">
        <v>5</v>
      </c>
      <c r="C400" s="5">
        <v>1973</v>
      </c>
      <c r="D400" s="5">
        <v>12</v>
      </c>
      <c r="E400" s="28">
        <v>0.068808</v>
      </c>
      <c r="F400" s="28">
        <v>4.162883999999999</v>
      </c>
    </row>
    <row r="401" spans="1:6" ht="12.75">
      <c r="A401" s="30" t="s">
        <v>0</v>
      </c>
      <c r="B401" s="30">
        <v>5</v>
      </c>
      <c r="C401" s="5">
        <v>1974</v>
      </c>
      <c r="D401" s="5">
        <v>1</v>
      </c>
      <c r="E401" s="28">
        <v>0.682284</v>
      </c>
      <c r="F401" s="28">
        <v>10.063689</v>
      </c>
    </row>
    <row r="402" spans="1:6" ht="12.75">
      <c r="A402" s="30" t="s">
        <v>0</v>
      </c>
      <c r="B402" s="30">
        <v>5</v>
      </c>
      <c r="C402" s="5">
        <v>1974</v>
      </c>
      <c r="D402" s="5">
        <v>2</v>
      </c>
      <c r="E402" s="28">
        <v>0.462416</v>
      </c>
      <c r="F402" s="28">
        <v>5.144378000000001</v>
      </c>
    </row>
    <row r="403" spans="1:6" ht="12.75">
      <c r="A403" s="30" t="s">
        <v>0</v>
      </c>
      <c r="B403" s="30">
        <v>5</v>
      </c>
      <c r="C403" s="5">
        <v>1974</v>
      </c>
      <c r="D403" s="5">
        <v>3</v>
      </c>
      <c r="E403" s="28">
        <v>0.52965</v>
      </c>
      <c r="F403" s="28">
        <v>4.57425</v>
      </c>
    </row>
    <row r="404" spans="1:6" ht="12.75">
      <c r="A404" s="30" t="s">
        <v>0</v>
      </c>
      <c r="B404" s="30">
        <v>5</v>
      </c>
      <c r="C404" s="5">
        <v>1974</v>
      </c>
      <c r="D404" s="5">
        <v>4</v>
      </c>
      <c r="E404" s="28">
        <v>0.521158</v>
      </c>
      <c r="F404" s="28">
        <v>4.643044</v>
      </c>
    </row>
    <row r="405" spans="1:6" ht="12.75">
      <c r="A405" s="30" t="s">
        <v>0</v>
      </c>
      <c r="B405" s="30">
        <v>5</v>
      </c>
      <c r="C405" s="5">
        <v>1974</v>
      </c>
      <c r="D405" s="5">
        <v>5</v>
      </c>
      <c r="E405" s="28">
        <v>0.32912</v>
      </c>
      <c r="F405" s="28">
        <v>2.4384799999999998</v>
      </c>
    </row>
    <row r="406" spans="1:6" ht="12.75">
      <c r="A406" s="30" t="s">
        <v>0</v>
      </c>
      <c r="B406" s="30">
        <v>5</v>
      </c>
      <c r="C406" s="5">
        <v>1974</v>
      </c>
      <c r="D406" s="5">
        <v>6</v>
      </c>
      <c r="E406" s="28">
        <v>0.25888</v>
      </c>
      <c r="F406" s="28">
        <v>2.71824</v>
      </c>
    </row>
    <row r="407" spans="1:6" ht="12.75">
      <c r="A407" s="30" t="s">
        <v>0</v>
      </c>
      <c r="B407" s="30">
        <v>5</v>
      </c>
      <c r="C407" s="5">
        <v>1974</v>
      </c>
      <c r="D407" s="5">
        <v>7</v>
      </c>
      <c r="E407" s="28">
        <v>0.19912</v>
      </c>
      <c r="F407" s="28">
        <v>1.24712</v>
      </c>
    </row>
    <row r="408" spans="1:6" ht="12.75">
      <c r="A408" s="30" t="s">
        <v>0</v>
      </c>
      <c r="B408" s="30">
        <v>5</v>
      </c>
      <c r="C408" s="5">
        <v>1974</v>
      </c>
      <c r="D408" s="5">
        <v>8</v>
      </c>
      <c r="E408" s="28">
        <v>0.151912</v>
      </c>
      <c r="F408" s="28">
        <v>0.9829599999999998</v>
      </c>
    </row>
    <row r="409" spans="1:6" ht="12.75">
      <c r="A409" s="30" t="s">
        <v>0</v>
      </c>
      <c r="B409" s="30">
        <v>5</v>
      </c>
      <c r="C409" s="5">
        <v>1974</v>
      </c>
      <c r="D409" s="5">
        <v>9</v>
      </c>
      <c r="E409" s="28">
        <v>0.122768</v>
      </c>
      <c r="F409" s="28">
        <v>0.790319</v>
      </c>
    </row>
    <row r="410" spans="1:6" ht="12.75">
      <c r="A410" s="30" t="s">
        <v>0</v>
      </c>
      <c r="B410" s="30">
        <v>5</v>
      </c>
      <c r="C410" s="5">
        <v>1974</v>
      </c>
      <c r="D410" s="5">
        <v>10</v>
      </c>
      <c r="E410" s="28">
        <v>0.09972</v>
      </c>
      <c r="F410" s="28">
        <v>0.644856</v>
      </c>
    </row>
    <row r="411" spans="1:6" ht="12.75">
      <c r="A411" s="30" t="s">
        <v>0</v>
      </c>
      <c r="B411" s="30">
        <v>5</v>
      </c>
      <c r="C411" s="5">
        <v>1974</v>
      </c>
      <c r="D411" s="5">
        <v>11</v>
      </c>
      <c r="E411" s="28">
        <v>0.10175</v>
      </c>
      <c r="F411" s="28">
        <v>2.167275</v>
      </c>
    </row>
    <row r="412" spans="1:6" ht="12.75">
      <c r="A412" s="30" t="s">
        <v>0</v>
      </c>
      <c r="B412" s="30">
        <v>5</v>
      </c>
      <c r="C412" s="5">
        <v>1974</v>
      </c>
      <c r="D412" s="5">
        <v>12</v>
      </c>
      <c r="E412" s="28">
        <v>0.082614</v>
      </c>
      <c r="F412" s="28">
        <v>0.566496</v>
      </c>
    </row>
    <row r="413" spans="1:6" ht="12.75">
      <c r="A413" s="30" t="s">
        <v>0</v>
      </c>
      <c r="B413" s="30">
        <v>5</v>
      </c>
      <c r="C413" s="5">
        <v>1975</v>
      </c>
      <c r="D413" s="5">
        <v>1</v>
      </c>
      <c r="E413" s="28">
        <v>0.07458</v>
      </c>
      <c r="F413" s="28">
        <v>4.21377</v>
      </c>
    </row>
    <row r="414" spans="1:6" ht="12.75">
      <c r="A414" s="30" t="s">
        <v>0</v>
      </c>
      <c r="B414" s="30">
        <v>5</v>
      </c>
      <c r="C414" s="5">
        <v>1975</v>
      </c>
      <c r="D414" s="5">
        <v>2</v>
      </c>
      <c r="E414" s="28">
        <v>0.084608</v>
      </c>
      <c r="F414" s="28">
        <v>2.6968799999999997</v>
      </c>
    </row>
    <row r="415" spans="1:6" ht="12.75">
      <c r="A415" s="30" t="s">
        <v>0</v>
      </c>
      <c r="B415" s="30">
        <v>5</v>
      </c>
      <c r="C415" s="5">
        <v>1975</v>
      </c>
      <c r="D415" s="5">
        <v>3</v>
      </c>
      <c r="E415" s="28">
        <v>0.178464</v>
      </c>
      <c r="F415" s="28">
        <v>3.715296</v>
      </c>
    </row>
    <row r="416" spans="1:6" ht="12.75">
      <c r="A416" s="30" t="s">
        <v>0</v>
      </c>
      <c r="B416" s="30">
        <v>5</v>
      </c>
      <c r="C416" s="5">
        <v>1975</v>
      </c>
      <c r="D416" s="5">
        <v>4</v>
      </c>
      <c r="E416" s="28">
        <v>0.095592</v>
      </c>
      <c r="F416" s="28">
        <v>0.928608</v>
      </c>
    </row>
    <row r="417" spans="1:6" ht="12.75">
      <c r="A417" s="30" t="s">
        <v>0</v>
      </c>
      <c r="B417" s="30">
        <v>5</v>
      </c>
      <c r="C417" s="5">
        <v>1975</v>
      </c>
      <c r="D417" s="5">
        <v>5</v>
      </c>
      <c r="E417" s="28">
        <v>0.09504</v>
      </c>
      <c r="F417" s="28">
        <v>1.4097600000000001</v>
      </c>
    </row>
    <row r="418" spans="1:6" ht="12.75">
      <c r="A418" s="30" t="s">
        <v>0</v>
      </c>
      <c r="B418" s="30">
        <v>5</v>
      </c>
      <c r="C418" s="5">
        <v>1975</v>
      </c>
      <c r="D418" s="5">
        <v>6</v>
      </c>
      <c r="E418" s="28">
        <v>0.087585</v>
      </c>
      <c r="F418" s="28">
        <v>0.729875</v>
      </c>
    </row>
    <row r="419" spans="1:6" ht="12.75">
      <c r="A419" s="30" t="s">
        <v>0</v>
      </c>
      <c r="B419" s="30">
        <v>5</v>
      </c>
      <c r="C419" s="5">
        <v>1975</v>
      </c>
      <c r="D419" s="5">
        <v>7</v>
      </c>
      <c r="E419" s="28">
        <v>0.075645</v>
      </c>
      <c r="F419" s="28">
        <v>0.6051599999999999</v>
      </c>
    </row>
    <row r="420" spans="1:6" ht="12.75">
      <c r="A420" s="30" t="s">
        <v>0</v>
      </c>
      <c r="B420" s="30">
        <v>5</v>
      </c>
      <c r="C420" s="5">
        <v>1975</v>
      </c>
      <c r="D420" s="5">
        <v>8</v>
      </c>
      <c r="E420" s="28">
        <v>0.074576</v>
      </c>
      <c r="F420" s="28">
        <v>0.536015</v>
      </c>
    </row>
    <row r="421" spans="1:6" ht="12.75">
      <c r="A421" s="30" t="s">
        <v>0</v>
      </c>
      <c r="B421" s="30">
        <v>5</v>
      </c>
      <c r="C421" s="5">
        <v>1975</v>
      </c>
      <c r="D421" s="5">
        <v>9</v>
      </c>
      <c r="E421" s="28">
        <v>0.06723</v>
      </c>
      <c r="F421" s="28">
        <v>0.48853800000000003</v>
      </c>
    </row>
    <row r="422" spans="1:6" ht="12.75">
      <c r="A422" s="30" t="s">
        <v>0</v>
      </c>
      <c r="B422" s="30">
        <v>5</v>
      </c>
      <c r="C422" s="5">
        <v>1975</v>
      </c>
      <c r="D422" s="5">
        <v>10</v>
      </c>
      <c r="E422" s="28">
        <v>0.052458</v>
      </c>
      <c r="F422" s="28">
        <v>0.393435</v>
      </c>
    </row>
    <row r="423" spans="1:6" ht="12.75">
      <c r="A423" s="30" t="s">
        <v>0</v>
      </c>
      <c r="B423" s="30">
        <v>5</v>
      </c>
      <c r="C423" s="5">
        <v>1975</v>
      </c>
      <c r="D423" s="5">
        <v>11</v>
      </c>
      <c r="E423" s="28">
        <v>0.046761</v>
      </c>
      <c r="F423" s="28">
        <v>0.45681900000000003</v>
      </c>
    </row>
    <row r="424" spans="1:6" ht="12.75">
      <c r="A424" s="30" t="s">
        <v>0</v>
      </c>
      <c r="B424" s="30">
        <v>5</v>
      </c>
      <c r="C424" s="5">
        <v>1975</v>
      </c>
      <c r="D424" s="5">
        <v>12</v>
      </c>
      <c r="E424" s="28">
        <v>0.048113</v>
      </c>
      <c r="F424" s="28">
        <v>0.551449</v>
      </c>
    </row>
    <row r="425" spans="1:6" ht="12.75">
      <c r="A425" s="30" t="s">
        <v>0</v>
      </c>
      <c r="B425" s="30">
        <v>5</v>
      </c>
      <c r="C425" s="5">
        <v>1976</v>
      </c>
      <c r="D425" s="5">
        <v>1</v>
      </c>
      <c r="E425" s="28">
        <v>0.042848</v>
      </c>
      <c r="F425" s="28">
        <v>0.398816</v>
      </c>
    </row>
    <row r="426" spans="1:6" ht="12.75">
      <c r="A426" s="30" t="s">
        <v>0</v>
      </c>
      <c r="B426" s="30">
        <v>5</v>
      </c>
      <c r="C426" s="5">
        <v>1976</v>
      </c>
      <c r="D426" s="5">
        <v>2</v>
      </c>
      <c r="E426" s="28">
        <v>0.041371</v>
      </c>
      <c r="F426" s="28">
        <v>0.594238</v>
      </c>
    </row>
    <row r="427" spans="1:6" ht="12.75">
      <c r="A427" s="30" t="s">
        <v>0</v>
      </c>
      <c r="B427" s="30">
        <v>5</v>
      </c>
      <c r="C427" s="5">
        <v>1976</v>
      </c>
      <c r="D427" s="5">
        <v>3</v>
      </c>
      <c r="E427" s="28">
        <v>0.040781</v>
      </c>
      <c r="F427" s="28">
        <v>0.479961</v>
      </c>
    </row>
    <row r="428" spans="1:6" ht="12.75">
      <c r="A428" s="30" t="s">
        <v>0</v>
      </c>
      <c r="B428" s="30">
        <v>5</v>
      </c>
      <c r="C428" s="5">
        <v>1976</v>
      </c>
      <c r="D428" s="5">
        <v>4</v>
      </c>
      <c r="E428" s="28">
        <v>0.046116</v>
      </c>
      <c r="F428" s="28">
        <v>0.7455420000000001</v>
      </c>
    </row>
    <row r="429" spans="1:6" ht="12.75">
      <c r="A429" s="30" t="s">
        <v>0</v>
      </c>
      <c r="B429" s="30">
        <v>5</v>
      </c>
      <c r="C429" s="5">
        <v>1976</v>
      </c>
      <c r="D429" s="5">
        <v>5</v>
      </c>
      <c r="E429" s="28">
        <v>0.049815</v>
      </c>
      <c r="F429" s="28">
        <v>0.528039</v>
      </c>
    </row>
    <row r="430" spans="1:6" ht="12.75">
      <c r="A430" s="30" t="s">
        <v>0</v>
      </c>
      <c r="B430" s="30">
        <v>5</v>
      </c>
      <c r="C430" s="5">
        <v>1976</v>
      </c>
      <c r="D430" s="5">
        <v>6</v>
      </c>
      <c r="E430" s="28">
        <v>0.044366</v>
      </c>
      <c r="F430" s="28">
        <v>0.481688</v>
      </c>
    </row>
    <row r="431" spans="1:6" ht="12.75">
      <c r="A431" s="30" t="s">
        <v>0</v>
      </c>
      <c r="B431" s="30">
        <v>5</v>
      </c>
      <c r="C431" s="5">
        <v>1976</v>
      </c>
      <c r="D431" s="5">
        <v>7</v>
      </c>
      <c r="E431" s="28">
        <v>0.04344</v>
      </c>
      <c r="F431" s="28">
        <v>0.36652499999999993</v>
      </c>
    </row>
    <row r="432" spans="1:6" ht="12.75">
      <c r="A432" s="30" t="s">
        <v>0</v>
      </c>
      <c r="B432" s="30">
        <v>5</v>
      </c>
      <c r="C432" s="5">
        <v>1976</v>
      </c>
      <c r="D432" s="5">
        <v>8</v>
      </c>
      <c r="E432" s="28">
        <v>0.04088</v>
      </c>
      <c r="F432" s="28">
        <v>0.33726</v>
      </c>
    </row>
    <row r="433" spans="1:6" ht="12.75">
      <c r="A433" s="30" t="s">
        <v>0</v>
      </c>
      <c r="B433" s="30">
        <v>5</v>
      </c>
      <c r="C433" s="5">
        <v>1976</v>
      </c>
      <c r="D433" s="5">
        <v>9</v>
      </c>
      <c r="E433" s="28">
        <v>0.04413</v>
      </c>
      <c r="F433" s="28">
        <v>1.041468</v>
      </c>
    </row>
    <row r="434" spans="1:6" ht="12.75">
      <c r="A434" s="30" t="s">
        <v>0</v>
      </c>
      <c r="B434" s="30">
        <v>5</v>
      </c>
      <c r="C434" s="5">
        <v>1976</v>
      </c>
      <c r="D434" s="5">
        <v>10</v>
      </c>
      <c r="E434" s="28">
        <v>0.072716</v>
      </c>
      <c r="F434" s="28">
        <v>2.8567</v>
      </c>
    </row>
    <row r="435" spans="1:6" ht="12.75">
      <c r="A435" s="30" t="s">
        <v>0</v>
      </c>
      <c r="B435" s="30">
        <v>5</v>
      </c>
      <c r="C435" s="5">
        <v>1976</v>
      </c>
      <c r="D435" s="5">
        <v>11</v>
      </c>
      <c r="E435" s="28">
        <v>0.06777</v>
      </c>
      <c r="F435" s="28">
        <v>1.5248249999999999</v>
      </c>
    </row>
    <row r="436" spans="1:6" ht="12.75">
      <c r="A436" s="30" t="s">
        <v>0</v>
      </c>
      <c r="B436" s="30">
        <v>5</v>
      </c>
      <c r="C436" s="5">
        <v>1976</v>
      </c>
      <c r="D436" s="5">
        <v>12</v>
      </c>
      <c r="E436" s="28">
        <v>0.231143</v>
      </c>
      <c r="F436" s="28">
        <v>5.379328</v>
      </c>
    </row>
    <row r="437" spans="1:6" ht="12.75">
      <c r="A437" s="30" t="s">
        <v>0</v>
      </c>
      <c r="B437" s="30">
        <v>5</v>
      </c>
      <c r="C437" s="5">
        <v>1977</v>
      </c>
      <c r="D437" s="5">
        <v>1</v>
      </c>
      <c r="E437" s="28">
        <v>1.786464</v>
      </c>
      <c r="F437" s="28">
        <v>13.770660000000001</v>
      </c>
    </row>
    <row r="438" spans="1:6" ht="12.75">
      <c r="A438" s="30" t="s">
        <v>0</v>
      </c>
      <c r="B438" s="30">
        <v>5</v>
      </c>
      <c r="C438" s="5">
        <v>1977</v>
      </c>
      <c r="D438" s="5">
        <v>2</v>
      </c>
      <c r="E438" s="28">
        <v>2.483712</v>
      </c>
      <c r="F438" s="28">
        <v>16.498944</v>
      </c>
    </row>
    <row r="439" spans="1:6" ht="12.75">
      <c r="A439" s="30" t="s">
        <v>0</v>
      </c>
      <c r="B439" s="30">
        <v>5</v>
      </c>
      <c r="C439" s="5">
        <v>1977</v>
      </c>
      <c r="D439" s="5">
        <v>3</v>
      </c>
      <c r="E439" s="28">
        <v>0.602504</v>
      </c>
      <c r="F439" s="28">
        <v>3.4643980000000005</v>
      </c>
    </row>
    <row r="440" spans="1:6" ht="12.75">
      <c r="A440" s="30" t="s">
        <v>0</v>
      </c>
      <c r="B440" s="30">
        <v>5</v>
      </c>
      <c r="C440" s="5">
        <v>1977</v>
      </c>
      <c r="D440" s="5">
        <v>4</v>
      </c>
      <c r="E440" s="28">
        <v>0.469752</v>
      </c>
      <c r="F440" s="28">
        <v>3.307837</v>
      </c>
    </row>
    <row r="441" spans="1:6" ht="12.75">
      <c r="A441" s="30" t="s">
        <v>0</v>
      </c>
      <c r="B441" s="30">
        <v>5</v>
      </c>
      <c r="C441" s="5">
        <v>1977</v>
      </c>
      <c r="D441" s="5">
        <v>5</v>
      </c>
      <c r="E441" s="28">
        <v>0.364596</v>
      </c>
      <c r="F441" s="28">
        <v>2.330244</v>
      </c>
    </row>
    <row r="442" spans="1:6" ht="12.75">
      <c r="A442" s="30" t="s">
        <v>0</v>
      </c>
      <c r="B442" s="30">
        <v>5</v>
      </c>
      <c r="C442" s="5">
        <v>1977</v>
      </c>
      <c r="D442" s="5">
        <v>6</v>
      </c>
      <c r="E442" s="28">
        <v>0.291688</v>
      </c>
      <c r="F442" s="28">
        <v>2.60984</v>
      </c>
    </row>
    <row r="443" spans="1:6" ht="12.75">
      <c r="A443" s="30" t="s">
        <v>0</v>
      </c>
      <c r="B443" s="30">
        <v>5</v>
      </c>
      <c r="C443" s="5">
        <v>1977</v>
      </c>
      <c r="D443" s="5">
        <v>7</v>
      </c>
      <c r="E443" s="28">
        <v>0.233877</v>
      </c>
      <c r="F443" s="28">
        <v>1.358714</v>
      </c>
    </row>
    <row r="444" spans="1:6" ht="12.75">
      <c r="A444" s="30" t="s">
        <v>0</v>
      </c>
      <c r="B444" s="30">
        <v>5</v>
      </c>
      <c r="C444" s="5">
        <v>1977</v>
      </c>
      <c r="D444" s="5">
        <v>8</v>
      </c>
      <c r="E444" s="28">
        <v>0.179797</v>
      </c>
      <c r="F444" s="28">
        <v>1.078782</v>
      </c>
    </row>
    <row r="445" spans="1:6" ht="12.75">
      <c r="A445" s="30" t="s">
        <v>0</v>
      </c>
      <c r="B445" s="30">
        <v>5</v>
      </c>
      <c r="C445" s="5">
        <v>1977</v>
      </c>
      <c r="D445" s="5">
        <v>9</v>
      </c>
      <c r="E445" s="28">
        <v>0.138159</v>
      </c>
      <c r="F445" s="28">
        <v>0.877716</v>
      </c>
    </row>
    <row r="446" spans="1:6" ht="12.75">
      <c r="A446" s="30" t="s">
        <v>0</v>
      </c>
      <c r="B446" s="30">
        <v>5</v>
      </c>
      <c r="C446" s="5">
        <v>1977</v>
      </c>
      <c r="D446" s="5">
        <v>10</v>
      </c>
      <c r="E446" s="28">
        <v>0.118756</v>
      </c>
      <c r="F446" s="28">
        <v>2.191588</v>
      </c>
    </row>
    <row r="447" spans="1:6" ht="12.75">
      <c r="A447" s="30" t="s">
        <v>0</v>
      </c>
      <c r="B447" s="30">
        <v>5</v>
      </c>
      <c r="C447" s="5">
        <v>1977</v>
      </c>
      <c r="D447" s="5">
        <v>11</v>
      </c>
      <c r="E447" s="28">
        <v>0.102297</v>
      </c>
      <c r="F447" s="28">
        <v>1.070184</v>
      </c>
    </row>
    <row r="448" spans="1:6" ht="12.75">
      <c r="A448" s="30" t="s">
        <v>0</v>
      </c>
      <c r="B448" s="30">
        <v>5</v>
      </c>
      <c r="C448" s="5">
        <v>1977</v>
      </c>
      <c r="D448" s="5">
        <v>12</v>
      </c>
      <c r="E448" s="28">
        <v>0.392161</v>
      </c>
      <c r="F448" s="28">
        <v>14.00575</v>
      </c>
    </row>
    <row r="449" spans="1:6" ht="12.75">
      <c r="A449" s="30" t="s">
        <v>0</v>
      </c>
      <c r="B449" s="30">
        <v>5</v>
      </c>
      <c r="C449" s="5">
        <v>1978</v>
      </c>
      <c r="D449" s="5">
        <v>1</v>
      </c>
      <c r="E449" s="28">
        <v>0.550205</v>
      </c>
      <c r="F449" s="28">
        <v>5.76097</v>
      </c>
    </row>
    <row r="450" spans="1:6" ht="12.75">
      <c r="A450" s="30" t="s">
        <v>0</v>
      </c>
      <c r="B450" s="30">
        <v>5</v>
      </c>
      <c r="C450" s="5">
        <v>1978</v>
      </c>
      <c r="D450" s="5">
        <v>2</v>
      </c>
      <c r="E450" s="28">
        <v>3.371786</v>
      </c>
      <c r="F450" s="28">
        <v>29.11997</v>
      </c>
    </row>
    <row r="451" spans="1:6" ht="12.75">
      <c r="A451" s="30" t="s">
        <v>0</v>
      </c>
      <c r="B451" s="30">
        <v>5</v>
      </c>
      <c r="C451" s="5">
        <v>1978</v>
      </c>
      <c r="D451" s="5">
        <v>3</v>
      </c>
      <c r="E451" s="28">
        <v>0.68562</v>
      </c>
      <c r="F451" s="28">
        <v>4.58838</v>
      </c>
    </row>
    <row r="452" spans="1:6" ht="12.75">
      <c r="A452" s="30" t="s">
        <v>0</v>
      </c>
      <c r="B452" s="30">
        <v>5</v>
      </c>
      <c r="C452" s="5">
        <v>1978</v>
      </c>
      <c r="D452" s="5">
        <v>4</v>
      </c>
      <c r="E452" s="28">
        <v>1.23365</v>
      </c>
      <c r="F452" s="28">
        <v>11.663599999999999</v>
      </c>
    </row>
    <row r="453" spans="1:6" ht="12.75">
      <c r="A453" s="30" t="s">
        <v>0</v>
      </c>
      <c r="B453" s="30">
        <v>5</v>
      </c>
      <c r="C453" s="5">
        <v>1978</v>
      </c>
      <c r="D453" s="5">
        <v>5</v>
      </c>
      <c r="E453" s="28">
        <v>0.789682</v>
      </c>
      <c r="F453" s="28">
        <v>6.798132</v>
      </c>
    </row>
    <row r="454" spans="1:6" ht="12.75">
      <c r="A454" s="30" t="s">
        <v>0</v>
      </c>
      <c r="B454" s="30">
        <v>5</v>
      </c>
      <c r="C454" s="5">
        <v>1978</v>
      </c>
      <c r="D454" s="5">
        <v>6</v>
      </c>
      <c r="E454" s="28">
        <v>0.555256</v>
      </c>
      <c r="F454" s="28">
        <v>3.032552</v>
      </c>
    </row>
    <row r="455" spans="1:6" ht="12.75">
      <c r="A455" s="30" t="s">
        <v>0</v>
      </c>
      <c r="B455" s="30">
        <v>5</v>
      </c>
      <c r="C455" s="5">
        <v>1978</v>
      </c>
      <c r="D455" s="5">
        <v>7</v>
      </c>
      <c r="E455" s="28">
        <v>0.413568</v>
      </c>
      <c r="F455" s="28">
        <v>2.274624</v>
      </c>
    </row>
    <row r="456" spans="1:6" ht="12.75">
      <c r="A456" s="30" t="s">
        <v>0</v>
      </c>
      <c r="B456" s="30">
        <v>5</v>
      </c>
      <c r="C456" s="5">
        <v>1978</v>
      </c>
      <c r="D456" s="5">
        <v>8</v>
      </c>
      <c r="E456" s="28">
        <v>0.311586</v>
      </c>
      <c r="F456" s="28">
        <v>1.7562119999999999</v>
      </c>
    </row>
    <row r="457" spans="1:6" ht="12.75">
      <c r="A457" s="30" t="s">
        <v>0</v>
      </c>
      <c r="B457" s="30">
        <v>5</v>
      </c>
      <c r="C457" s="5">
        <v>1978</v>
      </c>
      <c r="D457" s="5">
        <v>9</v>
      </c>
      <c r="E457" s="28">
        <v>0.23538</v>
      </c>
      <c r="F457" s="28">
        <v>1.376973</v>
      </c>
    </row>
    <row r="458" spans="1:6" ht="12.75">
      <c r="A458" s="30" t="s">
        <v>0</v>
      </c>
      <c r="B458" s="30">
        <v>5</v>
      </c>
      <c r="C458" s="5">
        <v>1978</v>
      </c>
      <c r="D458" s="5">
        <v>10</v>
      </c>
      <c r="E458" s="28">
        <v>0.175406</v>
      </c>
      <c r="F458" s="28">
        <v>1.331022</v>
      </c>
    </row>
    <row r="459" spans="1:6" ht="12.75">
      <c r="A459" s="30" t="s">
        <v>0</v>
      </c>
      <c r="B459" s="30">
        <v>5</v>
      </c>
      <c r="C459" s="5">
        <v>1978</v>
      </c>
      <c r="D459" s="5">
        <v>11</v>
      </c>
      <c r="E459" s="28">
        <v>0.141232</v>
      </c>
      <c r="F459" s="28">
        <v>1.654432</v>
      </c>
    </row>
    <row r="460" spans="1:6" ht="12.75">
      <c r="A460" s="30" t="s">
        <v>0</v>
      </c>
      <c r="B460" s="30">
        <v>5</v>
      </c>
      <c r="C460" s="5">
        <v>1978</v>
      </c>
      <c r="D460" s="5">
        <v>12</v>
      </c>
      <c r="E460" s="28">
        <v>1.372432</v>
      </c>
      <c r="F460" s="28">
        <v>18.527832</v>
      </c>
    </row>
    <row r="461" spans="1:6" ht="12.75">
      <c r="A461" s="30" t="s">
        <v>0</v>
      </c>
      <c r="B461" s="30">
        <v>5</v>
      </c>
      <c r="C461" s="5">
        <v>1979</v>
      </c>
      <c r="D461" s="5">
        <v>1</v>
      </c>
      <c r="E461" s="28">
        <v>1.36928</v>
      </c>
      <c r="F461" s="28">
        <v>14.68864</v>
      </c>
    </row>
    <row r="462" spans="1:6" ht="12.75">
      <c r="A462" s="30" t="s">
        <v>0</v>
      </c>
      <c r="B462" s="30">
        <v>5</v>
      </c>
      <c r="C462" s="5">
        <v>1979</v>
      </c>
      <c r="D462" s="5">
        <v>2</v>
      </c>
      <c r="E462" s="28">
        <v>6.720392</v>
      </c>
      <c r="F462" s="28">
        <v>39.122282</v>
      </c>
    </row>
    <row r="463" spans="1:6" ht="12.75">
      <c r="A463" s="30" t="s">
        <v>0</v>
      </c>
      <c r="B463" s="30">
        <v>5</v>
      </c>
      <c r="C463" s="5">
        <v>1979</v>
      </c>
      <c r="D463" s="5">
        <v>3</v>
      </c>
      <c r="E463" s="28">
        <v>2.764528</v>
      </c>
      <c r="F463" s="28">
        <v>19.564352</v>
      </c>
    </row>
    <row r="464" spans="1:6" ht="12.75">
      <c r="A464" s="30" t="s">
        <v>0</v>
      </c>
      <c r="B464" s="30">
        <v>5</v>
      </c>
      <c r="C464" s="5">
        <v>1979</v>
      </c>
      <c r="D464" s="5">
        <v>4</v>
      </c>
      <c r="E464" s="28">
        <v>1.474486</v>
      </c>
      <c r="F464" s="28">
        <v>11.172067</v>
      </c>
    </row>
    <row r="465" spans="1:6" ht="12.75">
      <c r="A465" s="30" t="s">
        <v>0</v>
      </c>
      <c r="B465" s="30">
        <v>5</v>
      </c>
      <c r="C465" s="5">
        <v>1979</v>
      </c>
      <c r="D465" s="5">
        <v>5</v>
      </c>
      <c r="E465" s="28">
        <v>0.998035</v>
      </c>
      <c r="F465" s="28">
        <v>5.059004999999999</v>
      </c>
    </row>
    <row r="466" spans="1:6" ht="12.75">
      <c r="A466" s="30" t="s">
        <v>0</v>
      </c>
      <c r="B466" s="30">
        <v>5</v>
      </c>
      <c r="C466" s="5">
        <v>1979</v>
      </c>
      <c r="D466" s="5">
        <v>6</v>
      </c>
      <c r="E466" s="28">
        <v>0.710268</v>
      </c>
      <c r="F466" s="28">
        <v>3.742566</v>
      </c>
    </row>
    <row r="467" spans="1:6" ht="12.75">
      <c r="A467" s="30" t="s">
        <v>0</v>
      </c>
      <c r="B467" s="30">
        <v>5</v>
      </c>
      <c r="C467" s="5">
        <v>1979</v>
      </c>
      <c r="D467" s="5">
        <v>7</v>
      </c>
      <c r="E467" s="28">
        <v>0.525432</v>
      </c>
      <c r="F467" s="28">
        <v>2.649053</v>
      </c>
    </row>
    <row r="468" spans="1:6" ht="12.75">
      <c r="A468" s="30" t="s">
        <v>0</v>
      </c>
      <c r="B468" s="30">
        <v>5</v>
      </c>
      <c r="C468" s="5">
        <v>1979</v>
      </c>
      <c r="D468" s="5">
        <v>8</v>
      </c>
      <c r="E468" s="28">
        <v>0.394438</v>
      </c>
      <c r="F468" s="28">
        <v>2.0259769999999997</v>
      </c>
    </row>
    <row r="469" spans="1:6" ht="12.75">
      <c r="A469" s="30" t="s">
        <v>0</v>
      </c>
      <c r="B469" s="30">
        <v>5</v>
      </c>
      <c r="C469" s="5">
        <v>1979</v>
      </c>
      <c r="D469" s="5">
        <v>9</v>
      </c>
      <c r="E469" s="28">
        <v>0.29796</v>
      </c>
      <c r="F469" s="28">
        <v>1.579188</v>
      </c>
    </row>
    <row r="470" spans="1:6" ht="12.75">
      <c r="A470" s="30" t="s">
        <v>0</v>
      </c>
      <c r="B470" s="30">
        <v>5</v>
      </c>
      <c r="C470" s="5">
        <v>1979</v>
      </c>
      <c r="D470" s="5">
        <v>10</v>
      </c>
      <c r="E470" s="28">
        <v>0.505905</v>
      </c>
      <c r="F470" s="28">
        <v>6.475584</v>
      </c>
    </row>
    <row r="471" spans="1:6" ht="12.75">
      <c r="A471" s="30" t="s">
        <v>0</v>
      </c>
      <c r="B471" s="30">
        <v>5</v>
      </c>
      <c r="C471" s="5">
        <v>1979</v>
      </c>
      <c r="D471" s="5">
        <v>11</v>
      </c>
      <c r="E471" s="28">
        <v>0.274132</v>
      </c>
      <c r="F471" s="28">
        <v>1.644792</v>
      </c>
    </row>
    <row r="472" spans="1:6" ht="12.75">
      <c r="A472" s="30" t="s">
        <v>0</v>
      </c>
      <c r="B472" s="30">
        <v>5</v>
      </c>
      <c r="C472" s="5">
        <v>1979</v>
      </c>
      <c r="D472" s="5">
        <v>12</v>
      </c>
      <c r="E472" s="28">
        <v>0.224896</v>
      </c>
      <c r="F472" s="28">
        <v>1.7148320000000001</v>
      </c>
    </row>
    <row r="473" spans="1:6" ht="12.75">
      <c r="A473" s="30" t="s">
        <v>0</v>
      </c>
      <c r="B473" s="30">
        <v>5</v>
      </c>
      <c r="C473" s="5">
        <v>1980</v>
      </c>
      <c r="D473" s="5">
        <v>1</v>
      </c>
      <c r="E473" s="28">
        <v>0.170296</v>
      </c>
      <c r="F473" s="28">
        <v>1.836764</v>
      </c>
    </row>
    <row r="474" spans="1:6" ht="12.75">
      <c r="A474" s="30" t="s">
        <v>0</v>
      </c>
      <c r="B474" s="30">
        <v>5</v>
      </c>
      <c r="C474" s="5">
        <v>1980</v>
      </c>
      <c r="D474" s="5">
        <v>2</v>
      </c>
      <c r="E474" s="28">
        <v>0.156624</v>
      </c>
      <c r="F474" s="28">
        <v>1.2168480000000002</v>
      </c>
    </row>
    <row r="475" spans="1:6" ht="12.75">
      <c r="A475" s="30" t="s">
        <v>0</v>
      </c>
      <c r="B475" s="30">
        <v>5</v>
      </c>
      <c r="C475" s="5">
        <v>1980</v>
      </c>
      <c r="D475" s="5">
        <v>3</v>
      </c>
      <c r="E475" s="28">
        <v>0.157586</v>
      </c>
      <c r="F475" s="28">
        <v>1.503128</v>
      </c>
    </row>
    <row r="476" spans="1:6" ht="12.75">
      <c r="A476" s="30" t="s">
        <v>0</v>
      </c>
      <c r="B476" s="30">
        <v>5</v>
      </c>
      <c r="C476" s="5">
        <v>1980</v>
      </c>
      <c r="D476" s="5">
        <v>4</v>
      </c>
      <c r="E476" s="28">
        <v>0.19098</v>
      </c>
      <c r="F476" s="28">
        <v>1.757016</v>
      </c>
    </row>
    <row r="477" spans="1:6" ht="12.75">
      <c r="A477" s="30" t="s">
        <v>0</v>
      </c>
      <c r="B477" s="30">
        <v>5</v>
      </c>
      <c r="C477" s="5">
        <v>1980</v>
      </c>
      <c r="D477" s="5">
        <v>5</v>
      </c>
      <c r="E477" s="28">
        <v>0.155848</v>
      </c>
      <c r="F477" s="28">
        <v>2.6494159999999995</v>
      </c>
    </row>
    <row r="478" spans="1:6" ht="12.75">
      <c r="A478" s="30" t="s">
        <v>0</v>
      </c>
      <c r="B478" s="30">
        <v>5</v>
      </c>
      <c r="C478" s="5">
        <v>1980</v>
      </c>
      <c r="D478" s="5">
        <v>6</v>
      </c>
      <c r="E478" s="28">
        <v>0.13134</v>
      </c>
      <c r="F478" s="28">
        <v>0.9193800000000001</v>
      </c>
    </row>
    <row r="479" spans="1:6" ht="12.75">
      <c r="A479" s="30" t="s">
        <v>0</v>
      </c>
      <c r="B479" s="30">
        <v>5</v>
      </c>
      <c r="C479" s="5">
        <v>1980</v>
      </c>
      <c r="D479" s="5">
        <v>7</v>
      </c>
      <c r="E479" s="28">
        <v>0.10563</v>
      </c>
      <c r="F479" s="28">
        <v>0.73941</v>
      </c>
    </row>
    <row r="480" spans="1:6" ht="12.75">
      <c r="A480" s="30" t="s">
        <v>0</v>
      </c>
      <c r="B480" s="30">
        <v>5</v>
      </c>
      <c r="C480" s="5">
        <v>1980</v>
      </c>
      <c r="D480" s="5">
        <v>8</v>
      </c>
      <c r="E480" s="28">
        <v>0.094584</v>
      </c>
      <c r="F480" s="28">
        <v>0.6283080000000001</v>
      </c>
    </row>
    <row r="481" spans="1:6" ht="12.75">
      <c r="A481" s="30" t="s">
        <v>0</v>
      </c>
      <c r="B481" s="30">
        <v>5</v>
      </c>
      <c r="C481" s="5">
        <v>1980</v>
      </c>
      <c r="D481" s="5">
        <v>9</v>
      </c>
      <c r="E481" s="28">
        <v>0.08554</v>
      </c>
      <c r="F481" s="28">
        <v>0.5499</v>
      </c>
    </row>
    <row r="482" spans="1:6" ht="12.75">
      <c r="A482" s="30" t="s">
        <v>0</v>
      </c>
      <c r="B482" s="30">
        <v>5</v>
      </c>
      <c r="C482" s="5">
        <v>1980</v>
      </c>
      <c r="D482" s="5">
        <v>10</v>
      </c>
      <c r="E482" s="28">
        <v>0.07592</v>
      </c>
      <c r="F482" s="28">
        <v>0.60152</v>
      </c>
    </row>
    <row r="483" spans="1:6" ht="12.75">
      <c r="A483" s="30" t="s">
        <v>0</v>
      </c>
      <c r="B483" s="30">
        <v>5</v>
      </c>
      <c r="C483" s="5">
        <v>1980</v>
      </c>
      <c r="D483" s="5">
        <v>11</v>
      </c>
      <c r="E483" s="28">
        <v>0.062315</v>
      </c>
      <c r="F483" s="28">
        <v>0.66847</v>
      </c>
    </row>
    <row r="484" spans="1:6" ht="12.75">
      <c r="A484" s="30" t="s">
        <v>0</v>
      </c>
      <c r="B484" s="30">
        <v>5</v>
      </c>
      <c r="C484" s="5">
        <v>1980</v>
      </c>
      <c r="D484" s="5">
        <v>12</v>
      </c>
      <c r="E484" s="28">
        <v>0.055116</v>
      </c>
      <c r="F484" s="28">
        <v>0.399591</v>
      </c>
    </row>
    <row r="485" spans="1:6" ht="12.75">
      <c r="A485" s="30" t="s">
        <v>0</v>
      </c>
      <c r="B485" s="30">
        <v>5</v>
      </c>
      <c r="C485" s="5">
        <v>1981</v>
      </c>
      <c r="D485" s="5">
        <v>1</v>
      </c>
      <c r="E485" s="28">
        <v>0.052068</v>
      </c>
      <c r="F485" s="28">
        <v>0.542375</v>
      </c>
    </row>
    <row r="486" spans="1:6" ht="12.75">
      <c r="A486" s="30" t="s">
        <v>0</v>
      </c>
      <c r="B486" s="30">
        <v>5</v>
      </c>
      <c r="C486" s="5">
        <v>1981</v>
      </c>
      <c r="D486" s="5">
        <v>2</v>
      </c>
      <c r="E486" s="28">
        <v>0.048763</v>
      </c>
      <c r="F486" s="28">
        <v>0.744744</v>
      </c>
    </row>
    <row r="487" spans="1:6" ht="12.75">
      <c r="A487" s="30" t="s">
        <v>0</v>
      </c>
      <c r="B487" s="30">
        <v>5</v>
      </c>
      <c r="C487" s="5">
        <v>1981</v>
      </c>
      <c r="D487" s="5">
        <v>3</v>
      </c>
      <c r="E487" s="28">
        <v>0.049137</v>
      </c>
      <c r="F487" s="28">
        <v>0.790659</v>
      </c>
    </row>
    <row r="488" spans="1:6" ht="12.75">
      <c r="A488" s="30" t="s">
        <v>0</v>
      </c>
      <c r="B488" s="30">
        <v>5</v>
      </c>
      <c r="C488" s="5">
        <v>1981</v>
      </c>
      <c r="D488" s="5">
        <v>4</v>
      </c>
      <c r="E488" s="28">
        <v>0.049357</v>
      </c>
      <c r="F488" s="28">
        <v>0.771764</v>
      </c>
    </row>
    <row r="489" spans="1:6" ht="12.75">
      <c r="A489" s="30" t="s">
        <v>0</v>
      </c>
      <c r="B489" s="30">
        <v>5</v>
      </c>
      <c r="C489" s="5">
        <v>1981</v>
      </c>
      <c r="D489" s="5">
        <v>5</v>
      </c>
      <c r="E489" s="28">
        <v>0.056147</v>
      </c>
      <c r="F489" s="28">
        <v>3.2084</v>
      </c>
    </row>
    <row r="490" spans="1:6" ht="12.75">
      <c r="A490" s="30" t="s">
        <v>0</v>
      </c>
      <c r="B490" s="30">
        <v>5</v>
      </c>
      <c r="C490" s="5">
        <v>1981</v>
      </c>
      <c r="D490" s="5">
        <v>6</v>
      </c>
      <c r="E490" s="28">
        <v>0.052472</v>
      </c>
      <c r="F490" s="28">
        <v>0.498484</v>
      </c>
    </row>
    <row r="491" spans="1:6" ht="12.75">
      <c r="A491" s="30" t="s">
        <v>0</v>
      </c>
      <c r="B491" s="30">
        <v>5</v>
      </c>
      <c r="C491" s="5">
        <v>1981</v>
      </c>
      <c r="D491" s="5">
        <v>7</v>
      </c>
      <c r="E491" s="28">
        <v>0.045178</v>
      </c>
      <c r="F491" s="28">
        <v>0.338835</v>
      </c>
    </row>
    <row r="492" spans="1:6" ht="12.75">
      <c r="A492" s="30" t="s">
        <v>0</v>
      </c>
      <c r="B492" s="30">
        <v>5</v>
      </c>
      <c r="C492" s="5">
        <v>1981</v>
      </c>
      <c r="D492" s="5">
        <v>8</v>
      </c>
      <c r="E492" s="28">
        <v>0.04123</v>
      </c>
      <c r="F492" s="28">
        <v>0.291555</v>
      </c>
    </row>
    <row r="493" spans="1:6" ht="12.75">
      <c r="A493" s="30" t="s">
        <v>0</v>
      </c>
      <c r="B493" s="30">
        <v>5</v>
      </c>
      <c r="C493" s="5">
        <v>1981</v>
      </c>
      <c r="D493" s="5">
        <v>9</v>
      </c>
      <c r="E493" s="28">
        <v>0.03927</v>
      </c>
      <c r="F493" s="28">
        <v>0.29733</v>
      </c>
    </row>
    <row r="494" spans="1:6" ht="12.75">
      <c r="A494" s="30" t="s">
        <v>0</v>
      </c>
      <c r="B494" s="30">
        <v>5</v>
      </c>
      <c r="C494" s="5">
        <v>1981</v>
      </c>
      <c r="D494" s="5">
        <v>10</v>
      </c>
      <c r="E494" s="28">
        <v>0.034593</v>
      </c>
      <c r="F494" s="28">
        <v>0.29803199999999996</v>
      </c>
    </row>
    <row r="495" spans="1:6" ht="12.75">
      <c r="A495" s="30" t="s">
        <v>0</v>
      </c>
      <c r="B495" s="30">
        <v>5</v>
      </c>
      <c r="C495" s="5">
        <v>1981</v>
      </c>
      <c r="D495" s="5">
        <v>11</v>
      </c>
      <c r="E495" s="28">
        <v>0.032746</v>
      </c>
      <c r="F495" s="28">
        <v>0.2339</v>
      </c>
    </row>
    <row r="496" spans="1:6" ht="12.75">
      <c r="A496" s="30" t="s">
        <v>0</v>
      </c>
      <c r="B496" s="30">
        <v>5</v>
      </c>
      <c r="C496" s="5">
        <v>1981</v>
      </c>
      <c r="D496" s="5">
        <v>12</v>
      </c>
      <c r="E496" s="28">
        <v>1.181372</v>
      </c>
      <c r="F496" s="28">
        <v>12.430088</v>
      </c>
    </row>
    <row r="497" spans="1:6" ht="12.75">
      <c r="A497" s="30" t="s">
        <v>0</v>
      </c>
      <c r="B497" s="30">
        <v>5</v>
      </c>
      <c r="C497" s="5">
        <v>1982</v>
      </c>
      <c r="D497" s="5">
        <v>1</v>
      </c>
      <c r="E497" s="28">
        <v>0.289828</v>
      </c>
      <c r="F497" s="28">
        <v>3.8599819999999996</v>
      </c>
    </row>
    <row r="498" spans="1:6" ht="12.75">
      <c r="A498" s="30" t="s">
        <v>0</v>
      </c>
      <c r="B498" s="30">
        <v>5</v>
      </c>
      <c r="C498" s="5">
        <v>1982</v>
      </c>
      <c r="D498" s="5">
        <v>2</v>
      </c>
      <c r="E498" s="28">
        <v>0.256392</v>
      </c>
      <c r="F498" s="28">
        <v>4.159248</v>
      </c>
    </row>
    <row r="499" spans="1:6" ht="12.75">
      <c r="A499" s="30" t="s">
        <v>0</v>
      </c>
      <c r="B499" s="30">
        <v>5</v>
      </c>
      <c r="C499" s="5">
        <v>1982</v>
      </c>
      <c r="D499" s="5">
        <v>3</v>
      </c>
      <c r="E499" s="28">
        <v>0.19056</v>
      </c>
      <c r="F499" s="28">
        <v>1.47684</v>
      </c>
    </row>
    <row r="500" spans="1:6" ht="12.75">
      <c r="A500" s="30" t="s">
        <v>0</v>
      </c>
      <c r="B500" s="30">
        <v>5</v>
      </c>
      <c r="C500" s="5">
        <v>1982</v>
      </c>
      <c r="D500" s="5">
        <v>4</v>
      </c>
      <c r="E500" s="28">
        <v>0.146947</v>
      </c>
      <c r="F500" s="28">
        <v>0.9902949999999999</v>
      </c>
    </row>
    <row r="501" spans="1:6" ht="12.75">
      <c r="A501" s="30" t="s">
        <v>0</v>
      </c>
      <c r="B501" s="30">
        <v>5</v>
      </c>
      <c r="C501" s="5">
        <v>1982</v>
      </c>
      <c r="D501" s="5">
        <v>5</v>
      </c>
      <c r="E501" s="28">
        <v>0.120821</v>
      </c>
      <c r="F501" s="28">
        <v>1.259082</v>
      </c>
    </row>
    <row r="502" spans="1:6" ht="12.75">
      <c r="A502" s="30" t="s">
        <v>0</v>
      </c>
      <c r="B502" s="30">
        <v>5</v>
      </c>
      <c r="C502" s="5">
        <v>1982</v>
      </c>
      <c r="D502" s="5">
        <v>6</v>
      </c>
      <c r="E502" s="28">
        <v>0.09942</v>
      </c>
      <c r="F502" s="28">
        <v>0.7456499999999999</v>
      </c>
    </row>
    <row r="503" spans="1:6" ht="12.75">
      <c r="A503" s="30" t="s">
        <v>0</v>
      </c>
      <c r="B503" s="30">
        <v>5</v>
      </c>
      <c r="C503" s="5">
        <v>1982</v>
      </c>
      <c r="D503" s="5">
        <v>7</v>
      </c>
      <c r="E503" s="28">
        <v>0.08494</v>
      </c>
      <c r="F503" s="28">
        <v>0.581839</v>
      </c>
    </row>
    <row r="504" spans="1:6" ht="12.75">
      <c r="A504" s="30" t="s">
        <v>0</v>
      </c>
      <c r="B504" s="30">
        <v>5</v>
      </c>
      <c r="C504" s="5">
        <v>1982</v>
      </c>
      <c r="D504" s="5">
        <v>8</v>
      </c>
      <c r="E504" s="28">
        <v>0.07049</v>
      </c>
      <c r="F504" s="28">
        <v>0.48601</v>
      </c>
    </row>
    <row r="505" spans="1:6" ht="12.75">
      <c r="A505" s="30" t="s">
        <v>0</v>
      </c>
      <c r="B505" s="30">
        <v>5</v>
      </c>
      <c r="C505" s="5">
        <v>1982</v>
      </c>
      <c r="D505" s="5">
        <v>9</v>
      </c>
      <c r="E505" s="28">
        <v>0.193656</v>
      </c>
      <c r="F505" s="28">
        <v>1.541179</v>
      </c>
    </row>
    <row r="506" spans="1:6" ht="12.75">
      <c r="A506" s="30" t="s">
        <v>0</v>
      </c>
      <c r="B506" s="30">
        <v>5</v>
      </c>
      <c r="C506" s="5">
        <v>1982</v>
      </c>
      <c r="D506" s="5">
        <v>10</v>
      </c>
      <c r="E506" s="28">
        <v>0.08034</v>
      </c>
      <c r="F506" s="28">
        <v>0.586482</v>
      </c>
    </row>
    <row r="507" spans="1:6" ht="12.75">
      <c r="A507" s="30" t="s">
        <v>0</v>
      </c>
      <c r="B507" s="30">
        <v>5</v>
      </c>
      <c r="C507" s="5">
        <v>1982</v>
      </c>
      <c r="D507" s="5">
        <v>11</v>
      </c>
      <c r="E507" s="28">
        <v>0.196157</v>
      </c>
      <c r="F507" s="28">
        <v>3.9684069999999996</v>
      </c>
    </row>
    <row r="508" spans="1:6" ht="12.75">
      <c r="A508" s="30" t="s">
        <v>0</v>
      </c>
      <c r="B508" s="30">
        <v>5</v>
      </c>
      <c r="C508" s="5">
        <v>1982</v>
      </c>
      <c r="D508" s="5">
        <v>12</v>
      </c>
      <c r="E508" s="28">
        <v>0.13512</v>
      </c>
      <c r="F508" s="28">
        <v>1.3849799999999999</v>
      </c>
    </row>
    <row r="509" spans="1:6" ht="12.75">
      <c r="A509" s="30" t="s">
        <v>0</v>
      </c>
      <c r="B509" s="30">
        <v>5</v>
      </c>
      <c r="C509" s="5">
        <v>1983</v>
      </c>
      <c r="D509" s="5">
        <v>1</v>
      </c>
      <c r="E509" s="28">
        <v>0.095038</v>
      </c>
      <c r="F509" s="28">
        <v>1.180472</v>
      </c>
    </row>
    <row r="510" spans="1:6" ht="12.75">
      <c r="A510" s="30" t="s">
        <v>0</v>
      </c>
      <c r="B510" s="30">
        <v>5</v>
      </c>
      <c r="C510" s="5">
        <v>1983</v>
      </c>
      <c r="D510" s="5">
        <v>2</v>
      </c>
      <c r="E510" s="28">
        <v>0.083265</v>
      </c>
      <c r="F510" s="28">
        <v>1.4488109999999998</v>
      </c>
    </row>
    <row r="511" spans="1:6" ht="12.75">
      <c r="A511" s="30" t="s">
        <v>0</v>
      </c>
      <c r="B511" s="30">
        <v>5</v>
      </c>
      <c r="C511" s="5">
        <v>1983</v>
      </c>
      <c r="D511" s="5">
        <v>3</v>
      </c>
      <c r="E511" s="28">
        <v>0.072941</v>
      </c>
      <c r="F511" s="28">
        <v>0.637274</v>
      </c>
    </row>
    <row r="512" spans="1:6" ht="12.75">
      <c r="A512" s="30" t="s">
        <v>0</v>
      </c>
      <c r="B512" s="30">
        <v>5</v>
      </c>
      <c r="C512" s="5">
        <v>1983</v>
      </c>
      <c r="D512" s="5">
        <v>4</v>
      </c>
      <c r="E512" s="28">
        <v>0.560934</v>
      </c>
      <c r="F512" s="28">
        <v>8.881454999999999</v>
      </c>
    </row>
    <row r="513" spans="1:6" ht="12.75">
      <c r="A513" s="30" t="s">
        <v>0</v>
      </c>
      <c r="B513" s="30">
        <v>5</v>
      </c>
      <c r="C513" s="5">
        <v>1983</v>
      </c>
      <c r="D513" s="5">
        <v>5</v>
      </c>
      <c r="E513" s="28">
        <v>0.265408</v>
      </c>
      <c r="F513" s="28">
        <v>3.016</v>
      </c>
    </row>
    <row r="514" spans="1:6" ht="12.75">
      <c r="A514" s="30" t="s">
        <v>0</v>
      </c>
      <c r="B514" s="30">
        <v>5</v>
      </c>
      <c r="C514" s="5">
        <v>1983</v>
      </c>
      <c r="D514" s="5">
        <v>6</v>
      </c>
      <c r="E514" s="28">
        <v>0.141225</v>
      </c>
      <c r="F514" s="28">
        <v>0.9818499999999999</v>
      </c>
    </row>
    <row r="515" spans="1:6" ht="12.75">
      <c r="A515" s="30" t="s">
        <v>0</v>
      </c>
      <c r="B515" s="30">
        <v>5</v>
      </c>
      <c r="C515" s="5">
        <v>1983</v>
      </c>
      <c r="D515" s="5">
        <v>7</v>
      </c>
      <c r="E515" s="28">
        <v>0.11646</v>
      </c>
      <c r="F515" s="28">
        <v>0.786105</v>
      </c>
    </row>
    <row r="516" spans="1:6" ht="12.75">
      <c r="A516" s="30" t="s">
        <v>0</v>
      </c>
      <c r="B516" s="30">
        <v>5</v>
      </c>
      <c r="C516" s="5">
        <v>1983</v>
      </c>
      <c r="D516" s="5">
        <v>8</v>
      </c>
      <c r="E516" s="28">
        <v>0.098705</v>
      </c>
      <c r="F516" s="28">
        <v>0.659765</v>
      </c>
    </row>
    <row r="517" spans="1:6" ht="12.75">
      <c r="A517" s="30" t="s">
        <v>0</v>
      </c>
      <c r="B517" s="30">
        <v>5</v>
      </c>
      <c r="C517" s="5">
        <v>1983</v>
      </c>
      <c r="D517" s="5">
        <v>9</v>
      </c>
      <c r="E517" s="28">
        <v>0.08055</v>
      </c>
      <c r="F517" s="28">
        <v>0.537</v>
      </c>
    </row>
    <row r="518" spans="1:6" ht="12.75">
      <c r="A518" s="30" t="s">
        <v>0</v>
      </c>
      <c r="B518" s="30">
        <v>5</v>
      </c>
      <c r="C518" s="5">
        <v>1983</v>
      </c>
      <c r="D518" s="5">
        <v>10</v>
      </c>
      <c r="E518" s="28">
        <v>0.063472</v>
      </c>
      <c r="F518" s="28">
        <v>0.491908</v>
      </c>
    </row>
    <row r="519" spans="1:6" ht="12.75">
      <c r="A519" s="30" t="s">
        <v>0</v>
      </c>
      <c r="B519" s="30">
        <v>5</v>
      </c>
      <c r="C519" s="5">
        <v>1983</v>
      </c>
      <c r="D519" s="5">
        <v>11</v>
      </c>
      <c r="E519" s="28">
        <v>0.096272</v>
      </c>
      <c r="F519" s="28">
        <v>1.6803839999999999</v>
      </c>
    </row>
    <row r="520" spans="1:6" ht="12.75">
      <c r="A520" s="30" t="s">
        <v>0</v>
      </c>
      <c r="B520" s="30">
        <v>5</v>
      </c>
      <c r="C520" s="5">
        <v>1983</v>
      </c>
      <c r="D520" s="5">
        <v>12</v>
      </c>
      <c r="E520" s="28">
        <v>0.33473</v>
      </c>
      <c r="F520" s="28">
        <v>4.44994</v>
      </c>
    </row>
    <row r="521" spans="1:6" ht="12.75">
      <c r="A521" s="30" t="s">
        <v>0</v>
      </c>
      <c r="B521" s="30">
        <v>5</v>
      </c>
      <c r="C521" s="5">
        <v>1984</v>
      </c>
      <c r="D521" s="5">
        <v>1</v>
      </c>
      <c r="E521" s="28">
        <v>0.349164</v>
      </c>
      <c r="F521" s="28">
        <v>4.558529999999999</v>
      </c>
    </row>
    <row r="522" spans="1:6" ht="12.75">
      <c r="A522" s="30" t="s">
        <v>0</v>
      </c>
      <c r="B522" s="30">
        <v>5</v>
      </c>
      <c r="C522" s="5">
        <v>1984</v>
      </c>
      <c r="D522" s="5">
        <v>2</v>
      </c>
      <c r="E522" s="28">
        <v>0.16962</v>
      </c>
      <c r="F522" s="28">
        <v>1.14879</v>
      </c>
    </row>
    <row r="523" spans="1:6" ht="12.75">
      <c r="A523" s="30" t="s">
        <v>0</v>
      </c>
      <c r="B523" s="30">
        <v>5</v>
      </c>
      <c r="C523" s="5">
        <v>1984</v>
      </c>
      <c r="D523" s="5">
        <v>3</v>
      </c>
      <c r="E523" s="28">
        <v>1.051872</v>
      </c>
      <c r="F523" s="28">
        <v>7.264491</v>
      </c>
    </row>
    <row r="524" spans="1:6" ht="12.75">
      <c r="A524" s="30" t="s">
        <v>0</v>
      </c>
      <c r="B524" s="30">
        <v>5</v>
      </c>
      <c r="C524" s="5">
        <v>1984</v>
      </c>
      <c r="D524" s="5">
        <v>4</v>
      </c>
      <c r="E524" s="28">
        <v>0.477738</v>
      </c>
      <c r="F524" s="28">
        <v>3.167226</v>
      </c>
    </row>
    <row r="525" spans="1:6" ht="12.75">
      <c r="A525" s="30" t="s">
        <v>0</v>
      </c>
      <c r="B525" s="30">
        <v>5</v>
      </c>
      <c r="C525" s="5">
        <v>1984</v>
      </c>
      <c r="D525" s="5">
        <v>5</v>
      </c>
      <c r="E525" s="28">
        <v>0.861203</v>
      </c>
      <c r="F525" s="28">
        <v>11.752888</v>
      </c>
    </row>
    <row r="526" spans="1:6" ht="12.75">
      <c r="A526" s="30" t="s">
        <v>0</v>
      </c>
      <c r="B526" s="30">
        <v>5</v>
      </c>
      <c r="C526" s="5">
        <v>1984</v>
      </c>
      <c r="D526" s="5">
        <v>6</v>
      </c>
      <c r="E526" s="28">
        <v>0.5692</v>
      </c>
      <c r="F526" s="28">
        <v>4.89512</v>
      </c>
    </row>
    <row r="527" spans="1:6" ht="12.75">
      <c r="A527" s="30" t="s">
        <v>0</v>
      </c>
      <c r="B527" s="30">
        <v>5</v>
      </c>
      <c r="C527" s="5">
        <v>1984</v>
      </c>
      <c r="D527" s="5">
        <v>7</v>
      </c>
      <c r="E527" s="28">
        <v>0.4032</v>
      </c>
      <c r="F527" s="28">
        <v>2.1024000000000003</v>
      </c>
    </row>
    <row r="528" spans="1:6" ht="12.75">
      <c r="A528" s="30" t="s">
        <v>0</v>
      </c>
      <c r="B528" s="30">
        <v>5</v>
      </c>
      <c r="C528" s="5">
        <v>1984</v>
      </c>
      <c r="D528" s="5">
        <v>8</v>
      </c>
      <c r="E528" s="28">
        <v>0.300716</v>
      </c>
      <c r="F528" s="28">
        <v>1.596108</v>
      </c>
    </row>
    <row r="529" spans="1:6" ht="12.75">
      <c r="A529" s="30" t="s">
        <v>0</v>
      </c>
      <c r="B529" s="30">
        <v>5</v>
      </c>
      <c r="C529" s="5">
        <v>1984</v>
      </c>
      <c r="D529" s="5">
        <v>9</v>
      </c>
      <c r="E529" s="28">
        <v>0.225456</v>
      </c>
      <c r="F529" s="28">
        <v>1.230614</v>
      </c>
    </row>
    <row r="530" spans="1:6" ht="12.75">
      <c r="A530" s="30" t="s">
        <v>0</v>
      </c>
      <c r="B530" s="30">
        <v>5</v>
      </c>
      <c r="C530" s="5">
        <v>1984</v>
      </c>
      <c r="D530" s="5">
        <v>10</v>
      </c>
      <c r="E530" s="28">
        <v>0.16946</v>
      </c>
      <c r="F530" s="28">
        <v>1.076071</v>
      </c>
    </row>
    <row r="531" spans="1:6" ht="12.75">
      <c r="A531" s="30" t="s">
        <v>0</v>
      </c>
      <c r="B531" s="30">
        <v>5</v>
      </c>
      <c r="C531" s="5">
        <v>1984</v>
      </c>
      <c r="D531" s="5">
        <v>11</v>
      </c>
      <c r="E531" s="28">
        <v>0.89616</v>
      </c>
      <c r="F531" s="28">
        <v>11.202</v>
      </c>
    </row>
    <row r="532" spans="1:6" ht="12.75">
      <c r="A532" s="30" t="s">
        <v>0</v>
      </c>
      <c r="B532" s="30">
        <v>5</v>
      </c>
      <c r="C532" s="5">
        <v>1984</v>
      </c>
      <c r="D532" s="5">
        <v>12</v>
      </c>
      <c r="E532" s="28">
        <v>0.303219</v>
      </c>
      <c r="F532" s="28">
        <v>2.396874</v>
      </c>
    </row>
    <row r="533" spans="1:6" ht="12.75">
      <c r="A533" s="30" t="s">
        <v>0</v>
      </c>
      <c r="B533" s="30">
        <v>5</v>
      </c>
      <c r="C533" s="5">
        <v>1985</v>
      </c>
      <c r="D533" s="5">
        <v>1</v>
      </c>
      <c r="E533" s="28">
        <v>0.63552</v>
      </c>
      <c r="F533" s="28">
        <v>8.558335999999999</v>
      </c>
    </row>
    <row r="534" spans="1:6" ht="12.75">
      <c r="A534" s="30" t="s">
        <v>0</v>
      </c>
      <c r="B534" s="30">
        <v>5</v>
      </c>
      <c r="C534" s="5">
        <v>1985</v>
      </c>
      <c r="D534" s="5">
        <v>2</v>
      </c>
      <c r="E534" s="28">
        <v>1.400545</v>
      </c>
      <c r="F534" s="28">
        <v>14.582144999999999</v>
      </c>
    </row>
    <row r="535" spans="1:6" ht="12.75">
      <c r="A535" s="30" t="s">
        <v>0</v>
      </c>
      <c r="B535" s="30">
        <v>5</v>
      </c>
      <c r="C535" s="5">
        <v>1985</v>
      </c>
      <c r="D535" s="5">
        <v>3</v>
      </c>
      <c r="E535" s="28">
        <v>0.47541</v>
      </c>
      <c r="F535" s="28">
        <v>3.14184</v>
      </c>
    </row>
    <row r="536" spans="1:6" ht="12.75">
      <c r="A536" s="30" t="s">
        <v>0</v>
      </c>
      <c r="B536" s="30">
        <v>5</v>
      </c>
      <c r="C536" s="5">
        <v>1985</v>
      </c>
      <c r="D536" s="5">
        <v>4</v>
      </c>
      <c r="E536" s="28">
        <v>0.478816</v>
      </c>
      <c r="F536" s="28">
        <v>5.296901999999999</v>
      </c>
    </row>
    <row r="537" spans="1:6" ht="12.75">
      <c r="A537" s="30" t="s">
        <v>0</v>
      </c>
      <c r="B537" s="30">
        <v>5</v>
      </c>
      <c r="C537" s="5">
        <v>1985</v>
      </c>
      <c r="D537" s="5">
        <v>5</v>
      </c>
      <c r="E537" s="28">
        <v>0.413595</v>
      </c>
      <c r="F537" s="28">
        <v>3.86022</v>
      </c>
    </row>
    <row r="538" spans="1:6" ht="12.75">
      <c r="A538" s="30" t="s">
        <v>0</v>
      </c>
      <c r="B538" s="30">
        <v>5</v>
      </c>
      <c r="C538" s="5">
        <v>1985</v>
      </c>
      <c r="D538" s="5">
        <v>6</v>
      </c>
      <c r="E538" s="28">
        <v>0.3255</v>
      </c>
      <c r="F538" s="28">
        <v>1.969275</v>
      </c>
    </row>
    <row r="539" spans="1:6" ht="12.75">
      <c r="A539" s="30" t="s">
        <v>0</v>
      </c>
      <c r="B539" s="30">
        <v>5</v>
      </c>
      <c r="C539" s="5">
        <v>1985</v>
      </c>
      <c r="D539" s="5">
        <v>7</v>
      </c>
      <c r="E539" s="28">
        <v>0.24399</v>
      </c>
      <c r="F539" s="28">
        <v>1.4910499999999998</v>
      </c>
    </row>
    <row r="540" spans="1:6" ht="12.75">
      <c r="A540" s="30" t="s">
        <v>0</v>
      </c>
      <c r="B540" s="30">
        <v>5</v>
      </c>
      <c r="C540" s="5">
        <v>1985</v>
      </c>
      <c r="D540" s="5">
        <v>8</v>
      </c>
      <c r="E540" s="28">
        <v>0.185536</v>
      </c>
      <c r="F540" s="28">
        <v>1.194388</v>
      </c>
    </row>
    <row r="541" spans="1:6" ht="12.75">
      <c r="A541" s="30" t="s">
        <v>0</v>
      </c>
      <c r="B541" s="30">
        <v>5</v>
      </c>
      <c r="C541" s="5">
        <v>1985</v>
      </c>
      <c r="D541" s="5">
        <v>9</v>
      </c>
      <c r="E541" s="28">
        <v>0.15036</v>
      </c>
      <c r="F541" s="28">
        <v>0.9723280000000001</v>
      </c>
    </row>
    <row r="542" spans="1:6" ht="12.75">
      <c r="A542" s="30" t="s">
        <v>0</v>
      </c>
      <c r="B542" s="30">
        <v>5</v>
      </c>
      <c r="C542" s="5">
        <v>1985</v>
      </c>
      <c r="D542" s="5">
        <v>10</v>
      </c>
      <c r="E542" s="28">
        <v>0.119868</v>
      </c>
      <c r="F542" s="28">
        <v>0.762018</v>
      </c>
    </row>
    <row r="543" spans="1:6" ht="12.75">
      <c r="A543" s="30" t="s">
        <v>0</v>
      </c>
      <c r="B543" s="30">
        <v>5</v>
      </c>
      <c r="C543" s="5">
        <v>1985</v>
      </c>
      <c r="D543" s="5">
        <v>11</v>
      </c>
      <c r="E543" s="28">
        <v>0.19544</v>
      </c>
      <c r="F543" s="28">
        <v>1.68916</v>
      </c>
    </row>
    <row r="544" spans="1:6" ht="12.75">
      <c r="A544" s="30" t="s">
        <v>0</v>
      </c>
      <c r="B544" s="30">
        <v>5</v>
      </c>
      <c r="C544" s="5">
        <v>1985</v>
      </c>
      <c r="D544" s="5">
        <v>12</v>
      </c>
      <c r="E544" s="28">
        <v>0.57294</v>
      </c>
      <c r="F544" s="28">
        <v>5.185107</v>
      </c>
    </row>
    <row r="545" spans="1:6" ht="12.75">
      <c r="A545" s="30" t="s">
        <v>0</v>
      </c>
      <c r="B545" s="30">
        <v>5</v>
      </c>
      <c r="C545" s="5">
        <v>1986</v>
      </c>
      <c r="D545" s="5">
        <v>1</v>
      </c>
      <c r="E545" s="28">
        <v>0.549846</v>
      </c>
      <c r="F545" s="28">
        <v>4.573719</v>
      </c>
    </row>
    <row r="546" spans="1:6" ht="12.75">
      <c r="A546" s="30" t="s">
        <v>0</v>
      </c>
      <c r="B546" s="30">
        <v>5</v>
      </c>
      <c r="C546" s="5">
        <v>1986</v>
      </c>
      <c r="D546" s="5">
        <v>2</v>
      </c>
      <c r="E546" s="28">
        <v>2.239152</v>
      </c>
      <c r="F546" s="28">
        <v>17.72662</v>
      </c>
    </row>
    <row r="547" spans="1:6" ht="12.75">
      <c r="A547" s="30" t="s">
        <v>0</v>
      </c>
      <c r="B547" s="30">
        <v>5</v>
      </c>
      <c r="C547" s="5">
        <v>1986</v>
      </c>
      <c r="D547" s="5">
        <v>3</v>
      </c>
      <c r="E547" s="28">
        <v>0.476208</v>
      </c>
      <c r="F547" s="28">
        <v>3.07551</v>
      </c>
    </row>
    <row r="548" spans="1:6" ht="12.75">
      <c r="A548" s="30" t="s">
        <v>0</v>
      </c>
      <c r="B548" s="30">
        <v>5</v>
      </c>
      <c r="C548" s="5">
        <v>1986</v>
      </c>
      <c r="D548" s="5">
        <v>4</v>
      </c>
      <c r="E548" s="28">
        <v>0.413805</v>
      </c>
      <c r="F548" s="28">
        <v>3.34985</v>
      </c>
    </row>
    <row r="549" spans="1:6" ht="12.75">
      <c r="A549" s="30" t="s">
        <v>0</v>
      </c>
      <c r="B549" s="30">
        <v>5</v>
      </c>
      <c r="C549" s="5">
        <v>1986</v>
      </c>
      <c r="D549" s="5">
        <v>5</v>
      </c>
      <c r="E549" s="28">
        <v>0.304502</v>
      </c>
      <c r="F549" s="28">
        <v>1.6886020000000002</v>
      </c>
    </row>
    <row r="550" spans="1:6" ht="12.75">
      <c r="A550" s="30" t="s">
        <v>0</v>
      </c>
      <c r="B550" s="30">
        <v>5</v>
      </c>
      <c r="C550" s="5">
        <v>1986</v>
      </c>
      <c r="D550" s="5">
        <v>6</v>
      </c>
      <c r="E550" s="28">
        <v>0.23028</v>
      </c>
      <c r="F550" s="28">
        <v>1.289568</v>
      </c>
    </row>
    <row r="551" spans="1:6" ht="12.75">
      <c r="A551" s="30" t="s">
        <v>0</v>
      </c>
      <c r="B551" s="30">
        <v>5</v>
      </c>
      <c r="C551" s="5">
        <v>1986</v>
      </c>
      <c r="D551" s="5">
        <v>7</v>
      </c>
      <c r="E551" s="28">
        <v>0.174744</v>
      </c>
      <c r="F551" s="28">
        <v>1.01934</v>
      </c>
    </row>
    <row r="552" spans="1:6" ht="12.75">
      <c r="A552" s="30" t="s">
        <v>0</v>
      </c>
      <c r="B552" s="30">
        <v>5</v>
      </c>
      <c r="C552" s="5">
        <v>1986</v>
      </c>
      <c r="D552" s="5">
        <v>8</v>
      </c>
      <c r="E552" s="28">
        <v>0.142868</v>
      </c>
      <c r="F552" s="28">
        <v>0.823592</v>
      </c>
    </row>
    <row r="553" spans="1:6" ht="12.75">
      <c r="A553" s="30" t="s">
        <v>0</v>
      </c>
      <c r="B553" s="30">
        <v>5</v>
      </c>
      <c r="C553" s="5">
        <v>1986</v>
      </c>
      <c r="D553" s="5">
        <v>9</v>
      </c>
      <c r="E553" s="28">
        <v>0.163966</v>
      </c>
      <c r="F553" s="28">
        <v>2.131558</v>
      </c>
    </row>
    <row r="554" spans="1:6" ht="12.75">
      <c r="A554" s="30" t="s">
        <v>0</v>
      </c>
      <c r="B554" s="30">
        <v>5</v>
      </c>
      <c r="C554" s="5">
        <v>1986</v>
      </c>
      <c r="D554" s="5">
        <v>10</v>
      </c>
      <c r="E554" s="28">
        <v>0.12936</v>
      </c>
      <c r="F554" s="28">
        <v>0.9400160000000001</v>
      </c>
    </row>
    <row r="555" spans="1:6" ht="12.75">
      <c r="A555" s="30" t="s">
        <v>0</v>
      </c>
      <c r="B555" s="30">
        <v>5</v>
      </c>
      <c r="C555" s="5">
        <v>1986</v>
      </c>
      <c r="D555" s="5">
        <v>11</v>
      </c>
      <c r="E555" s="28">
        <v>0.100802</v>
      </c>
      <c r="F555" s="28">
        <v>1.108822</v>
      </c>
    </row>
    <row r="556" spans="1:6" ht="12.75">
      <c r="A556" s="30" t="s">
        <v>0</v>
      </c>
      <c r="B556" s="30">
        <v>5</v>
      </c>
      <c r="C556" s="5">
        <v>1986</v>
      </c>
      <c r="D556" s="5">
        <v>12</v>
      </c>
      <c r="E556" s="28">
        <v>0.081984</v>
      </c>
      <c r="F556" s="28">
        <v>0.92232</v>
      </c>
    </row>
    <row r="557" spans="1:6" ht="12.75">
      <c r="A557" s="30" t="s">
        <v>0</v>
      </c>
      <c r="B557" s="30">
        <v>5</v>
      </c>
      <c r="C557" s="5">
        <v>1987</v>
      </c>
      <c r="D557" s="5">
        <v>1</v>
      </c>
      <c r="E557" s="28">
        <v>0.505638</v>
      </c>
      <c r="F557" s="28">
        <v>8.379144</v>
      </c>
    </row>
    <row r="558" spans="1:6" ht="12.75">
      <c r="A558" s="30" t="s">
        <v>0</v>
      </c>
      <c r="B558" s="30">
        <v>5</v>
      </c>
      <c r="C558" s="5">
        <v>1987</v>
      </c>
      <c r="D558" s="5">
        <v>2</v>
      </c>
      <c r="E558" s="28">
        <v>0.691542</v>
      </c>
      <c r="F558" s="28">
        <v>9.143722</v>
      </c>
    </row>
    <row r="559" spans="1:6" ht="12.75">
      <c r="A559" s="30" t="s">
        <v>0</v>
      </c>
      <c r="B559" s="30">
        <v>5</v>
      </c>
      <c r="C559" s="5">
        <v>1987</v>
      </c>
      <c r="D559" s="5">
        <v>3</v>
      </c>
      <c r="E559" s="28">
        <v>0.25214</v>
      </c>
      <c r="F559" s="28">
        <v>1.954085</v>
      </c>
    </row>
    <row r="560" spans="1:6" ht="12.75">
      <c r="A560" s="30" t="s">
        <v>0</v>
      </c>
      <c r="B560" s="30">
        <v>5</v>
      </c>
      <c r="C560" s="5">
        <v>1987</v>
      </c>
      <c r="D560" s="5">
        <v>4</v>
      </c>
      <c r="E560" s="28">
        <v>0.54296</v>
      </c>
      <c r="F560" s="28">
        <v>7.19422</v>
      </c>
    </row>
    <row r="561" spans="1:6" ht="12.75">
      <c r="A561" s="30" t="s">
        <v>0</v>
      </c>
      <c r="B561" s="30">
        <v>5</v>
      </c>
      <c r="C561" s="5">
        <v>1987</v>
      </c>
      <c r="D561" s="5">
        <v>5</v>
      </c>
      <c r="E561" s="28">
        <v>0.251916</v>
      </c>
      <c r="F561" s="28">
        <v>1.727424</v>
      </c>
    </row>
    <row r="562" spans="1:6" ht="12.75">
      <c r="A562" s="30" t="s">
        <v>0</v>
      </c>
      <c r="B562" s="30">
        <v>5</v>
      </c>
      <c r="C562" s="5">
        <v>1987</v>
      </c>
      <c r="D562" s="5">
        <v>6</v>
      </c>
      <c r="E562" s="28">
        <v>0.181887</v>
      </c>
      <c r="F562" s="28">
        <v>1.1870519999999998</v>
      </c>
    </row>
    <row r="563" spans="1:6" ht="12.75">
      <c r="A563" s="30" t="s">
        <v>0</v>
      </c>
      <c r="B563" s="30">
        <v>5</v>
      </c>
      <c r="C563" s="5">
        <v>1987</v>
      </c>
      <c r="D563" s="5">
        <v>7</v>
      </c>
      <c r="E563" s="28">
        <v>0.146591</v>
      </c>
      <c r="F563" s="28">
        <v>1.043383</v>
      </c>
    </row>
    <row r="564" spans="1:6" ht="12.75">
      <c r="A564" s="30" t="s">
        <v>0</v>
      </c>
      <c r="B564" s="30">
        <v>5</v>
      </c>
      <c r="C564" s="5">
        <v>1987</v>
      </c>
      <c r="D564" s="5">
        <v>8</v>
      </c>
      <c r="E564" s="28">
        <v>0.122519</v>
      </c>
      <c r="F564" s="28">
        <v>0.799977</v>
      </c>
    </row>
    <row r="565" spans="1:6" ht="12.75">
      <c r="A565" s="30" t="s">
        <v>0</v>
      </c>
      <c r="B565" s="30">
        <v>5</v>
      </c>
      <c r="C565" s="5">
        <v>1987</v>
      </c>
      <c r="D565" s="5">
        <v>9</v>
      </c>
      <c r="E565" s="28">
        <v>0.100935</v>
      </c>
      <c r="F565" s="28">
        <v>0.753648</v>
      </c>
    </row>
    <row r="566" spans="1:6" ht="12.75">
      <c r="A566" s="30" t="s">
        <v>0</v>
      </c>
      <c r="B566" s="30">
        <v>5</v>
      </c>
      <c r="C566" s="5">
        <v>1987</v>
      </c>
      <c r="D566" s="5">
        <v>10</v>
      </c>
      <c r="E566" s="28">
        <v>0.174804</v>
      </c>
      <c r="F566" s="28">
        <v>3.78742</v>
      </c>
    </row>
    <row r="567" spans="1:6" ht="12.75">
      <c r="A567" s="30" t="s">
        <v>0</v>
      </c>
      <c r="B567" s="30">
        <v>5</v>
      </c>
      <c r="C567" s="5">
        <v>1987</v>
      </c>
      <c r="D567" s="5">
        <v>11</v>
      </c>
      <c r="E567" s="28">
        <v>0.099855</v>
      </c>
      <c r="F567" s="28">
        <v>0.9120090000000001</v>
      </c>
    </row>
    <row r="568" spans="1:6" ht="12.75">
      <c r="A568" s="30" t="s">
        <v>0</v>
      </c>
      <c r="B568" s="30">
        <v>5</v>
      </c>
      <c r="C568" s="5">
        <v>1987</v>
      </c>
      <c r="D568" s="5">
        <v>12</v>
      </c>
      <c r="E568" s="28">
        <v>0.231219</v>
      </c>
      <c r="F568" s="28">
        <v>9.402905999999998</v>
      </c>
    </row>
    <row r="569" spans="1:6" ht="12.75">
      <c r="A569" s="30" t="s">
        <v>0</v>
      </c>
      <c r="B569" s="30">
        <v>5</v>
      </c>
      <c r="C569" s="5">
        <v>1988</v>
      </c>
      <c r="D569" s="5">
        <v>1</v>
      </c>
      <c r="E569" s="28">
        <v>1.07936</v>
      </c>
      <c r="F569" s="28">
        <v>15.704687999999999</v>
      </c>
    </row>
    <row r="570" spans="1:6" ht="12.75">
      <c r="A570" s="30" t="s">
        <v>0</v>
      </c>
      <c r="B570" s="30">
        <v>5</v>
      </c>
      <c r="C570" s="5">
        <v>1988</v>
      </c>
      <c r="D570" s="5">
        <v>2</v>
      </c>
      <c r="E570" s="28">
        <v>0.295545</v>
      </c>
      <c r="F570" s="28">
        <v>2.764215</v>
      </c>
    </row>
    <row r="571" spans="1:6" ht="12.75">
      <c r="A571" s="30" t="s">
        <v>0</v>
      </c>
      <c r="B571" s="30">
        <v>5</v>
      </c>
      <c r="C571" s="5">
        <v>1988</v>
      </c>
      <c r="D571" s="5">
        <v>3</v>
      </c>
      <c r="E571" s="28">
        <v>0.199038</v>
      </c>
      <c r="F571" s="28">
        <v>1.4217</v>
      </c>
    </row>
    <row r="572" spans="1:6" ht="12.75">
      <c r="A572" s="30" t="s">
        <v>0</v>
      </c>
      <c r="B572" s="30">
        <v>5</v>
      </c>
      <c r="C572" s="5">
        <v>1988</v>
      </c>
      <c r="D572" s="5">
        <v>4</v>
      </c>
      <c r="E572" s="28">
        <v>0.504792</v>
      </c>
      <c r="F572" s="28">
        <v>6.588864000000001</v>
      </c>
    </row>
    <row r="573" spans="1:6" ht="12.75">
      <c r="A573" s="30" t="s">
        <v>0</v>
      </c>
      <c r="B573" s="30">
        <v>5</v>
      </c>
      <c r="C573" s="5">
        <v>1988</v>
      </c>
      <c r="D573" s="5">
        <v>5</v>
      </c>
      <c r="E573" s="28">
        <v>0.251192</v>
      </c>
      <c r="F573" s="28">
        <v>2.896096</v>
      </c>
    </row>
    <row r="574" spans="1:6" ht="12.75">
      <c r="A574" s="30" t="s">
        <v>0</v>
      </c>
      <c r="B574" s="30">
        <v>5</v>
      </c>
      <c r="C574" s="5">
        <v>1988</v>
      </c>
      <c r="D574" s="5">
        <v>6</v>
      </c>
      <c r="E574" s="28">
        <v>0.573584</v>
      </c>
      <c r="F574" s="28">
        <v>6.309424000000001</v>
      </c>
    </row>
    <row r="575" spans="1:6" ht="12.75">
      <c r="A575" s="30" t="s">
        <v>0</v>
      </c>
      <c r="B575" s="30">
        <v>5</v>
      </c>
      <c r="C575" s="5">
        <v>1988</v>
      </c>
      <c r="D575" s="5">
        <v>7</v>
      </c>
      <c r="E575" s="28">
        <v>0.259014</v>
      </c>
      <c r="F575" s="28">
        <v>2.121448</v>
      </c>
    </row>
    <row r="576" spans="1:6" ht="12.75">
      <c r="A576" s="30" t="s">
        <v>0</v>
      </c>
      <c r="B576" s="30">
        <v>5</v>
      </c>
      <c r="C576" s="5">
        <v>1988</v>
      </c>
      <c r="D576" s="5">
        <v>8</v>
      </c>
      <c r="E576" s="28">
        <v>0.200508</v>
      </c>
      <c r="F576" s="28">
        <v>1.3080759999999998</v>
      </c>
    </row>
    <row r="577" spans="1:6" ht="12.75">
      <c r="A577" s="30" t="s">
        <v>0</v>
      </c>
      <c r="B577" s="30">
        <v>5</v>
      </c>
      <c r="C577" s="5">
        <v>1988</v>
      </c>
      <c r="D577" s="5">
        <v>9</v>
      </c>
      <c r="E577" s="28">
        <v>0.153444</v>
      </c>
      <c r="F577" s="28">
        <v>1.033728</v>
      </c>
    </row>
    <row r="578" spans="1:6" ht="12.75">
      <c r="A578" s="30" t="s">
        <v>0</v>
      </c>
      <c r="B578" s="30">
        <v>5</v>
      </c>
      <c r="C578" s="5">
        <v>1988</v>
      </c>
      <c r="D578" s="5">
        <v>10</v>
      </c>
      <c r="E578" s="28">
        <v>0.133224</v>
      </c>
      <c r="F578" s="28">
        <v>1.446432</v>
      </c>
    </row>
    <row r="579" spans="1:6" ht="12.75">
      <c r="A579" s="30" t="s">
        <v>0</v>
      </c>
      <c r="B579" s="30">
        <v>5</v>
      </c>
      <c r="C579" s="5">
        <v>1988</v>
      </c>
      <c r="D579" s="5">
        <v>11</v>
      </c>
      <c r="E579" s="28">
        <v>0.115011</v>
      </c>
      <c r="F579" s="28">
        <v>1.716318</v>
      </c>
    </row>
    <row r="580" spans="1:6" ht="12.75">
      <c r="A580" s="30" t="s">
        <v>0</v>
      </c>
      <c r="B580" s="30">
        <v>5</v>
      </c>
      <c r="C580" s="5">
        <v>1988</v>
      </c>
      <c r="D580" s="5">
        <v>12</v>
      </c>
      <c r="E580" s="28">
        <v>0.086415</v>
      </c>
      <c r="F580" s="28">
        <v>0.74893</v>
      </c>
    </row>
    <row r="581" spans="1:6" ht="12.75">
      <c r="A581" s="30" t="s">
        <v>0</v>
      </c>
      <c r="B581" s="30">
        <v>5</v>
      </c>
      <c r="C581" s="5">
        <v>1989</v>
      </c>
      <c r="D581" s="5">
        <v>1</v>
      </c>
      <c r="E581" s="28">
        <v>0.072672</v>
      </c>
      <c r="F581" s="28">
        <v>1.3625999999999998</v>
      </c>
    </row>
    <row r="582" spans="1:6" ht="12.75">
      <c r="A582" s="30" t="s">
        <v>0</v>
      </c>
      <c r="B582" s="30">
        <v>5</v>
      </c>
      <c r="C582" s="5">
        <v>1989</v>
      </c>
      <c r="D582" s="5">
        <v>2</v>
      </c>
      <c r="E582" s="28">
        <v>0.07047</v>
      </c>
      <c r="F582" s="28">
        <v>1.6278569999999999</v>
      </c>
    </row>
    <row r="583" spans="1:6" ht="12.75">
      <c r="A583" s="30" t="s">
        <v>0</v>
      </c>
      <c r="B583" s="30">
        <v>5</v>
      </c>
      <c r="C583" s="5">
        <v>1989</v>
      </c>
      <c r="D583" s="5">
        <v>3</v>
      </c>
      <c r="E583" s="28">
        <v>0.069113</v>
      </c>
      <c r="F583" s="28">
        <v>1.231468</v>
      </c>
    </row>
    <row r="584" spans="1:6" ht="12.75">
      <c r="A584" s="30" t="s">
        <v>0</v>
      </c>
      <c r="B584" s="30">
        <v>5</v>
      </c>
      <c r="C584" s="5">
        <v>1989</v>
      </c>
      <c r="D584" s="5">
        <v>4</v>
      </c>
      <c r="E584" s="28">
        <v>0.10976</v>
      </c>
      <c r="F584" s="28">
        <v>3.5781760000000005</v>
      </c>
    </row>
    <row r="585" spans="1:6" ht="12.75">
      <c r="A585" s="30" t="s">
        <v>0</v>
      </c>
      <c r="B585" s="30">
        <v>5</v>
      </c>
      <c r="C585" s="5">
        <v>1989</v>
      </c>
      <c r="D585" s="5">
        <v>5</v>
      </c>
      <c r="E585" s="28">
        <v>0.107701</v>
      </c>
      <c r="F585" s="28">
        <v>2.74148</v>
      </c>
    </row>
    <row r="586" spans="1:6" ht="12.75">
      <c r="A586" s="30" t="s">
        <v>0</v>
      </c>
      <c r="B586" s="30">
        <v>5</v>
      </c>
      <c r="C586" s="5">
        <v>1989</v>
      </c>
      <c r="D586" s="5">
        <v>6</v>
      </c>
      <c r="E586" s="28">
        <v>0.094044</v>
      </c>
      <c r="F586" s="28">
        <v>1.089804</v>
      </c>
    </row>
    <row r="587" spans="1:6" ht="12.75">
      <c r="A587" s="30" t="s">
        <v>0</v>
      </c>
      <c r="B587" s="30">
        <v>5</v>
      </c>
      <c r="C587" s="5">
        <v>1989</v>
      </c>
      <c r="D587" s="5">
        <v>7</v>
      </c>
      <c r="E587" s="28">
        <v>0.077112</v>
      </c>
      <c r="F587" s="28">
        <v>0.586908</v>
      </c>
    </row>
    <row r="588" spans="1:6" ht="12.75">
      <c r="A588" s="30" t="s">
        <v>0</v>
      </c>
      <c r="B588" s="30">
        <v>5</v>
      </c>
      <c r="C588" s="5">
        <v>1989</v>
      </c>
      <c r="D588" s="5">
        <v>8</v>
      </c>
      <c r="E588" s="28">
        <v>0.070182</v>
      </c>
      <c r="F588" s="28">
        <v>0.502971</v>
      </c>
    </row>
    <row r="589" spans="1:6" ht="12.75">
      <c r="A589" s="30" t="s">
        <v>0</v>
      </c>
      <c r="B589" s="30">
        <v>5</v>
      </c>
      <c r="C589" s="5">
        <v>1989</v>
      </c>
      <c r="D589" s="5">
        <v>9</v>
      </c>
      <c r="E589" s="28">
        <v>0.064206</v>
      </c>
      <c r="F589" s="28">
        <v>0.43874099999999994</v>
      </c>
    </row>
    <row r="590" spans="1:6" ht="12.75">
      <c r="A590" s="30" t="s">
        <v>0</v>
      </c>
      <c r="B590" s="30">
        <v>5</v>
      </c>
      <c r="C590" s="5">
        <v>1989</v>
      </c>
      <c r="D590" s="5">
        <v>10</v>
      </c>
      <c r="E590" s="28">
        <v>0.054899</v>
      </c>
      <c r="F590" s="28">
        <v>0.485645</v>
      </c>
    </row>
    <row r="591" spans="1:6" ht="12.75">
      <c r="A591" s="30" t="s">
        <v>0</v>
      </c>
      <c r="B591" s="30">
        <v>5</v>
      </c>
      <c r="C591" s="5">
        <v>1989</v>
      </c>
      <c r="D591" s="5">
        <v>11</v>
      </c>
      <c r="E591" s="28">
        <v>0.48829</v>
      </c>
      <c r="F591" s="28">
        <v>9.632629999999999</v>
      </c>
    </row>
    <row r="592" spans="1:6" ht="12.75">
      <c r="A592" s="30" t="s">
        <v>0</v>
      </c>
      <c r="B592" s="30">
        <v>5</v>
      </c>
      <c r="C592" s="5">
        <v>1989</v>
      </c>
      <c r="D592" s="5">
        <v>12</v>
      </c>
      <c r="E592" s="28">
        <v>4.580108</v>
      </c>
      <c r="F592" s="28">
        <v>31.884598</v>
      </c>
    </row>
    <row r="593" spans="1:6" ht="12.75">
      <c r="A593" s="30" t="s">
        <v>0</v>
      </c>
      <c r="B593" s="30">
        <v>5</v>
      </c>
      <c r="C593" s="5">
        <v>1990</v>
      </c>
      <c r="D593" s="5">
        <v>1</v>
      </c>
      <c r="E593" s="28">
        <v>1.343584</v>
      </c>
      <c r="F593" s="28">
        <v>11.115103999999999</v>
      </c>
    </row>
    <row r="594" spans="1:6" ht="12.75">
      <c r="A594" s="30" t="s">
        <v>0</v>
      </c>
      <c r="B594" s="30">
        <v>5</v>
      </c>
      <c r="C594" s="5">
        <v>1990</v>
      </c>
      <c r="D594" s="5">
        <v>2</v>
      </c>
      <c r="E594" s="28">
        <v>0.561708</v>
      </c>
      <c r="F594" s="28">
        <v>3.099796</v>
      </c>
    </row>
    <row r="595" spans="1:6" ht="12.75">
      <c r="A595" s="30" t="s">
        <v>0</v>
      </c>
      <c r="B595" s="30">
        <v>5</v>
      </c>
      <c r="C595" s="5">
        <v>1990</v>
      </c>
      <c r="D595" s="5">
        <v>3</v>
      </c>
      <c r="E595" s="28">
        <v>0.40884</v>
      </c>
      <c r="F595" s="28">
        <v>2.7256</v>
      </c>
    </row>
    <row r="596" spans="1:6" ht="12.75">
      <c r="A596" s="30" t="s">
        <v>0</v>
      </c>
      <c r="B596" s="30">
        <v>5</v>
      </c>
      <c r="C596" s="5">
        <v>1990</v>
      </c>
      <c r="D596" s="5">
        <v>4</v>
      </c>
      <c r="E596" s="28">
        <v>0.306537</v>
      </c>
      <c r="F596" s="28">
        <v>2.3355200000000003</v>
      </c>
    </row>
    <row r="597" spans="1:6" ht="12.75">
      <c r="A597" s="30" t="s">
        <v>0</v>
      </c>
      <c r="B597" s="30">
        <v>5</v>
      </c>
      <c r="C597" s="5">
        <v>1990</v>
      </c>
      <c r="D597" s="5">
        <v>5</v>
      </c>
      <c r="E597" s="28">
        <v>0.23344</v>
      </c>
      <c r="F597" s="28">
        <v>1.5173600000000003</v>
      </c>
    </row>
    <row r="598" spans="1:6" ht="12.75">
      <c r="A598" s="30" t="s">
        <v>0</v>
      </c>
      <c r="B598" s="30">
        <v>5</v>
      </c>
      <c r="C598" s="5">
        <v>1990</v>
      </c>
      <c r="D598" s="5">
        <v>6</v>
      </c>
      <c r="E598" s="28">
        <v>0.181431</v>
      </c>
      <c r="F598" s="28">
        <v>1.098135</v>
      </c>
    </row>
    <row r="599" spans="1:6" ht="12.75">
      <c r="A599" s="30" t="s">
        <v>0</v>
      </c>
      <c r="B599" s="30">
        <v>5</v>
      </c>
      <c r="C599" s="5">
        <v>1990</v>
      </c>
      <c r="D599" s="5">
        <v>7</v>
      </c>
      <c r="E599" s="28">
        <v>0.137836</v>
      </c>
      <c r="F599" s="28">
        <v>0.867556</v>
      </c>
    </row>
    <row r="600" spans="1:6" ht="12.75">
      <c r="A600" s="30" t="s">
        <v>0</v>
      </c>
      <c r="B600" s="30">
        <v>5</v>
      </c>
      <c r="C600" s="5">
        <v>1990</v>
      </c>
      <c r="D600" s="5">
        <v>8</v>
      </c>
      <c r="E600" s="28">
        <v>0.113056</v>
      </c>
      <c r="F600" s="28">
        <v>0.713666</v>
      </c>
    </row>
    <row r="601" spans="1:6" ht="12.75">
      <c r="A601" s="30" t="s">
        <v>0</v>
      </c>
      <c r="B601" s="30">
        <v>5</v>
      </c>
      <c r="C601" s="5">
        <v>1990</v>
      </c>
      <c r="D601" s="5">
        <v>9</v>
      </c>
      <c r="E601" s="28">
        <v>0.088242</v>
      </c>
      <c r="F601" s="28">
        <v>0.6050880000000001</v>
      </c>
    </row>
    <row r="602" spans="1:6" ht="12.75">
      <c r="A602" s="30" t="s">
        <v>0</v>
      </c>
      <c r="B602" s="30">
        <v>5</v>
      </c>
      <c r="C602" s="5">
        <v>1990</v>
      </c>
      <c r="D602" s="5">
        <v>10</v>
      </c>
      <c r="E602" s="28">
        <v>0.30711</v>
      </c>
      <c r="F602" s="28">
        <v>3.849112</v>
      </c>
    </row>
    <row r="603" spans="1:6" ht="12.75">
      <c r="A603" s="30" t="s">
        <v>0</v>
      </c>
      <c r="B603" s="30">
        <v>5</v>
      </c>
      <c r="C603" s="5">
        <v>1990</v>
      </c>
      <c r="D603" s="5">
        <v>11</v>
      </c>
      <c r="E603" s="28">
        <v>0.150976</v>
      </c>
      <c r="F603" s="28">
        <v>2.189152</v>
      </c>
    </row>
    <row r="604" spans="1:6" ht="12.75">
      <c r="A604" s="30" t="s">
        <v>0</v>
      </c>
      <c r="B604" s="30">
        <v>5</v>
      </c>
      <c r="C604" s="5">
        <v>1990</v>
      </c>
      <c r="D604" s="5">
        <v>12</v>
      </c>
      <c r="E604" s="28">
        <v>0.110895</v>
      </c>
      <c r="F604" s="28">
        <v>1.264203</v>
      </c>
    </row>
    <row r="605" spans="1:6" ht="12.75">
      <c r="A605" s="30" t="s">
        <v>0</v>
      </c>
      <c r="B605" s="30">
        <v>5</v>
      </c>
      <c r="C605" s="5">
        <v>1991</v>
      </c>
      <c r="D605" s="5">
        <v>1</v>
      </c>
      <c r="E605" s="28">
        <v>0.245844</v>
      </c>
      <c r="F605" s="28">
        <v>4.568601</v>
      </c>
    </row>
    <row r="606" spans="1:6" ht="12.75">
      <c r="A606" s="30" t="s">
        <v>0</v>
      </c>
      <c r="B606" s="30">
        <v>5</v>
      </c>
      <c r="C606" s="5">
        <v>1991</v>
      </c>
      <c r="D606" s="5">
        <v>2</v>
      </c>
      <c r="E606" s="28">
        <v>0.546786</v>
      </c>
      <c r="F606" s="28">
        <v>5.103336</v>
      </c>
    </row>
    <row r="607" spans="1:6" ht="12.75">
      <c r="A607" s="30" t="s">
        <v>0</v>
      </c>
      <c r="B607" s="30">
        <v>5</v>
      </c>
      <c r="C607" s="5">
        <v>1991</v>
      </c>
      <c r="D607" s="5">
        <v>3</v>
      </c>
      <c r="E607" s="28">
        <v>1.05957</v>
      </c>
      <c r="F607" s="28">
        <v>15.469722</v>
      </c>
    </row>
    <row r="608" spans="1:6" ht="12.75">
      <c r="A608" s="30" t="s">
        <v>0</v>
      </c>
      <c r="B608" s="30">
        <v>5</v>
      </c>
      <c r="C608" s="5">
        <v>1991</v>
      </c>
      <c r="D608" s="5">
        <v>4</v>
      </c>
      <c r="E608" s="28">
        <v>0.330234</v>
      </c>
      <c r="F608" s="28">
        <v>2.268564</v>
      </c>
    </row>
    <row r="609" spans="1:6" ht="12.75">
      <c r="A609" s="30" t="s">
        <v>0</v>
      </c>
      <c r="B609" s="30">
        <v>5</v>
      </c>
      <c r="C609" s="5">
        <v>1991</v>
      </c>
      <c r="D609" s="5">
        <v>5</v>
      </c>
      <c r="E609" s="28">
        <v>0.250228</v>
      </c>
      <c r="F609" s="28">
        <v>1.5696119999999998</v>
      </c>
    </row>
    <row r="610" spans="1:6" ht="12.75">
      <c r="A610" s="30" t="s">
        <v>0</v>
      </c>
      <c r="B610" s="30">
        <v>5</v>
      </c>
      <c r="C610" s="5">
        <v>1991</v>
      </c>
      <c r="D610" s="5">
        <v>6</v>
      </c>
      <c r="E610" s="28">
        <v>0.18736</v>
      </c>
      <c r="F610" s="28">
        <v>1.208472</v>
      </c>
    </row>
    <row r="611" spans="1:6" ht="12.75">
      <c r="A611" s="30" t="s">
        <v>0</v>
      </c>
      <c r="B611" s="30">
        <v>5</v>
      </c>
      <c r="C611" s="5">
        <v>1991</v>
      </c>
      <c r="D611" s="5">
        <v>7</v>
      </c>
      <c r="E611" s="28">
        <v>0.14184</v>
      </c>
      <c r="F611" s="28">
        <v>0.9456</v>
      </c>
    </row>
    <row r="612" spans="1:6" ht="12.75">
      <c r="A612" s="30" t="s">
        <v>0</v>
      </c>
      <c r="B612" s="30">
        <v>5</v>
      </c>
      <c r="C612" s="5">
        <v>1991</v>
      </c>
      <c r="D612" s="5">
        <v>8</v>
      </c>
      <c r="E612" s="28">
        <v>0.114546</v>
      </c>
      <c r="F612" s="28">
        <v>0.7613940000000001</v>
      </c>
    </row>
    <row r="613" spans="1:6" ht="12.75">
      <c r="A613" s="30" t="s">
        <v>0</v>
      </c>
      <c r="B613" s="30">
        <v>5</v>
      </c>
      <c r="C613" s="5">
        <v>1991</v>
      </c>
      <c r="D613" s="5">
        <v>9</v>
      </c>
      <c r="E613" s="28">
        <v>0.095216</v>
      </c>
      <c r="F613" s="28">
        <v>0.6248549999999999</v>
      </c>
    </row>
    <row r="614" spans="1:6" ht="12.75">
      <c r="A614" s="30" t="s">
        <v>0</v>
      </c>
      <c r="B614" s="30">
        <v>5</v>
      </c>
      <c r="C614" s="5">
        <v>1991</v>
      </c>
      <c r="D614" s="5">
        <v>10</v>
      </c>
      <c r="E614" s="28">
        <v>0.076375</v>
      </c>
      <c r="F614" s="28">
        <v>0.793125</v>
      </c>
    </row>
    <row r="615" spans="1:6" ht="12.75">
      <c r="A615" s="30" t="s">
        <v>0</v>
      </c>
      <c r="B615" s="30">
        <v>5</v>
      </c>
      <c r="C615" s="5">
        <v>1991</v>
      </c>
      <c r="D615" s="5">
        <v>11</v>
      </c>
      <c r="E615" s="28">
        <v>0.065936</v>
      </c>
      <c r="F615" s="28">
        <v>0.68472</v>
      </c>
    </row>
    <row r="616" spans="1:6" ht="12.75">
      <c r="A616" s="30" t="s">
        <v>0</v>
      </c>
      <c r="B616" s="30">
        <v>5</v>
      </c>
      <c r="C616" s="5">
        <v>1991</v>
      </c>
      <c r="D616" s="5">
        <v>12</v>
      </c>
      <c r="E616" s="28">
        <v>0.05629</v>
      </c>
      <c r="F616" s="28">
        <v>0.48928999999999995</v>
      </c>
    </row>
    <row r="617" spans="1:6" ht="12.75">
      <c r="A617" s="30" t="s">
        <v>0</v>
      </c>
      <c r="B617" s="30">
        <v>5</v>
      </c>
      <c r="C617" s="5">
        <v>1992</v>
      </c>
      <c r="D617" s="5">
        <v>1</v>
      </c>
      <c r="E617" s="28">
        <v>0.048114</v>
      </c>
      <c r="F617" s="28">
        <v>1.192158</v>
      </c>
    </row>
    <row r="618" spans="1:6" ht="12.75">
      <c r="A618" s="30" t="s">
        <v>0</v>
      </c>
      <c r="B618" s="30">
        <v>5</v>
      </c>
      <c r="C618" s="5">
        <v>1992</v>
      </c>
      <c r="D618" s="5">
        <v>2</v>
      </c>
      <c r="E618" s="28">
        <v>0.041327</v>
      </c>
      <c r="F618" s="28">
        <v>0.559793</v>
      </c>
    </row>
    <row r="619" spans="1:6" ht="12.75">
      <c r="A619" s="30" t="s">
        <v>0</v>
      </c>
      <c r="B619" s="30">
        <v>5</v>
      </c>
      <c r="C619" s="5">
        <v>1992</v>
      </c>
      <c r="D619" s="5">
        <v>3</v>
      </c>
      <c r="E619" s="28">
        <v>0.038467</v>
      </c>
      <c r="F619" s="28">
        <v>0.5525260000000001</v>
      </c>
    </row>
    <row r="620" spans="1:6" ht="12.75">
      <c r="A620" s="30" t="s">
        <v>0</v>
      </c>
      <c r="B620" s="30">
        <v>5</v>
      </c>
      <c r="C620" s="5">
        <v>1992</v>
      </c>
      <c r="D620" s="5">
        <v>4</v>
      </c>
      <c r="E620" s="28">
        <v>0.03902</v>
      </c>
      <c r="F620" s="28">
        <v>0.756988</v>
      </c>
    </row>
    <row r="621" spans="1:6" ht="12.75">
      <c r="A621" s="30" t="s">
        <v>0</v>
      </c>
      <c r="B621" s="30">
        <v>5</v>
      </c>
      <c r="C621" s="5">
        <v>1992</v>
      </c>
      <c r="D621" s="5">
        <v>5</v>
      </c>
      <c r="E621" s="28">
        <v>0.038918</v>
      </c>
      <c r="F621" s="28">
        <v>0.711138</v>
      </c>
    </row>
    <row r="622" spans="1:6" ht="12.75">
      <c r="A622" s="30" t="s">
        <v>0</v>
      </c>
      <c r="B622" s="30">
        <v>5</v>
      </c>
      <c r="C622" s="5">
        <v>1992</v>
      </c>
      <c r="D622" s="5">
        <v>6</v>
      </c>
      <c r="E622" s="28">
        <v>0.038696</v>
      </c>
      <c r="F622" s="28">
        <v>0.301276</v>
      </c>
    </row>
    <row r="623" spans="1:6" ht="12.75">
      <c r="A623" s="30" t="s">
        <v>0</v>
      </c>
      <c r="B623" s="30">
        <v>5</v>
      </c>
      <c r="C623" s="5">
        <v>1992</v>
      </c>
      <c r="D623" s="5">
        <v>7</v>
      </c>
      <c r="E623" s="28">
        <v>0.03819</v>
      </c>
      <c r="F623" s="28">
        <v>0.24696200000000001</v>
      </c>
    </row>
    <row r="624" spans="1:6" ht="12.75">
      <c r="A624" s="30" t="s">
        <v>0</v>
      </c>
      <c r="B624" s="30">
        <v>5</v>
      </c>
      <c r="C624" s="5">
        <v>1992</v>
      </c>
      <c r="D624" s="5">
        <v>8</v>
      </c>
      <c r="E624" s="28">
        <v>0.036765</v>
      </c>
      <c r="F624" s="28">
        <v>0.23284499999999997</v>
      </c>
    </row>
    <row r="625" spans="1:6" ht="12.75">
      <c r="A625" s="30" t="s">
        <v>0</v>
      </c>
      <c r="B625" s="30">
        <v>5</v>
      </c>
      <c r="C625" s="5">
        <v>1992</v>
      </c>
      <c r="D625" s="5">
        <v>9</v>
      </c>
      <c r="E625" s="28">
        <v>0.034905</v>
      </c>
      <c r="F625" s="28">
        <v>0.22106499999999998</v>
      </c>
    </row>
    <row r="626" spans="1:6" ht="12.75">
      <c r="A626" s="30" t="s">
        <v>0</v>
      </c>
      <c r="B626" s="30">
        <v>5</v>
      </c>
      <c r="C626" s="5">
        <v>1992</v>
      </c>
      <c r="D626" s="5">
        <v>10</v>
      </c>
      <c r="E626" s="28">
        <v>0.075867</v>
      </c>
      <c r="F626" s="28">
        <v>0.986271</v>
      </c>
    </row>
    <row r="627" spans="1:6" ht="12.75">
      <c r="A627" s="30" t="s">
        <v>0</v>
      </c>
      <c r="B627" s="30">
        <v>5</v>
      </c>
      <c r="C627" s="5">
        <v>1992</v>
      </c>
      <c r="D627" s="5">
        <v>11</v>
      </c>
      <c r="E627" s="28">
        <v>0.079506</v>
      </c>
      <c r="F627" s="28">
        <v>0.526254</v>
      </c>
    </row>
    <row r="628" spans="1:6" ht="12.75">
      <c r="A628" s="30" t="s">
        <v>0</v>
      </c>
      <c r="B628" s="30">
        <v>5</v>
      </c>
      <c r="C628" s="5">
        <v>1992</v>
      </c>
      <c r="D628" s="5">
        <v>12</v>
      </c>
      <c r="E628" s="28">
        <v>0.072774</v>
      </c>
      <c r="F628" s="28">
        <v>1.220364</v>
      </c>
    </row>
    <row r="629" spans="1:6" ht="12.75">
      <c r="A629" s="30" t="s">
        <v>0</v>
      </c>
      <c r="B629" s="30">
        <v>5</v>
      </c>
      <c r="C629" s="5">
        <v>1993</v>
      </c>
      <c r="D629" s="5">
        <v>1</v>
      </c>
      <c r="E629" s="28">
        <v>0.06248</v>
      </c>
      <c r="F629" s="28">
        <v>0.941105</v>
      </c>
    </row>
    <row r="630" spans="1:6" ht="12.75">
      <c r="A630" s="30" t="s">
        <v>0</v>
      </c>
      <c r="B630" s="30">
        <v>5</v>
      </c>
      <c r="C630" s="5">
        <v>1993</v>
      </c>
      <c r="D630" s="5">
        <v>2</v>
      </c>
      <c r="E630" s="28">
        <v>0.054655</v>
      </c>
      <c r="F630" s="28">
        <v>0.50154</v>
      </c>
    </row>
    <row r="631" spans="1:6" ht="12.75">
      <c r="A631" s="30" t="s">
        <v>0</v>
      </c>
      <c r="B631" s="30">
        <v>5</v>
      </c>
      <c r="C631" s="5">
        <v>1993</v>
      </c>
      <c r="D631" s="5">
        <v>3</v>
      </c>
      <c r="E631" s="28">
        <v>0.04713</v>
      </c>
      <c r="F631" s="28">
        <v>0.600122</v>
      </c>
    </row>
    <row r="632" spans="1:6" ht="12.75">
      <c r="A632" s="30" t="s">
        <v>0</v>
      </c>
      <c r="B632" s="30">
        <v>5</v>
      </c>
      <c r="C632" s="5">
        <v>1993</v>
      </c>
      <c r="D632" s="5">
        <v>4</v>
      </c>
      <c r="E632" s="28">
        <v>0.057651</v>
      </c>
      <c r="F632" s="28">
        <v>1.2473579999999997</v>
      </c>
    </row>
    <row r="633" spans="1:6" ht="12.75">
      <c r="A633" s="30" t="s">
        <v>0</v>
      </c>
      <c r="B633" s="30">
        <v>5</v>
      </c>
      <c r="C633" s="5">
        <v>1993</v>
      </c>
      <c r="D633" s="5">
        <v>5</v>
      </c>
      <c r="E633" s="28">
        <v>0.145336</v>
      </c>
      <c r="F633" s="28">
        <v>3.033889</v>
      </c>
    </row>
    <row r="634" spans="1:6" ht="12.75">
      <c r="A634" s="30" t="s">
        <v>0</v>
      </c>
      <c r="B634" s="30">
        <v>5</v>
      </c>
      <c r="C634" s="5">
        <v>1993</v>
      </c>
      <c r="D634" s="5">
        <v>6</v>
      </c>
      <c r="E634" s="28">
        <v>0.098025</v>
      </c>
      <c r="F634" s="28">
        <v>0.999855</v>
      </c>
    </row>
    <row r="635" spans="1:6" ht="12.75">
      <c r="A635" s="30" t="s">
        <v>0</v>
      </c>
      <c r="B635" s="30">
        <v>5</v>
      </c>
      <c r="C635" s="5">
        <v>1993</v>
      </c>
      <c r="D635" s="5">
        <v>7</v>
      </c>
      <c r="E635" s="28">
        <v>0.081339</v>
      </c>
      <c r="F635" s="28">
        <v>0.496596</v>
      </c>
    </row>
    <row r="636" spans="1:6" ht="12.75">
      <c r="A636" s="30" t="s">
        <v>0</v>
      </c>
      <c r="B636" s="30">
        <v>5</v>
      </c>
      <c r="C636" s="5">
        <v>1993</v>
      </c>
      <c r="D636" s="5">
        <v>8</v>
      </c>
      <c r="E636" s="28">
        <v>0.067986</v>
      </c>
      <c r="F636" s="28">
        <v>0.41547</v>
      </c>
    </row>
    <row r="637" spans="1:6" ht="12.75">
      <c r="A637" s="30" t="s">
        <v>0</v>
      </c>
      <c r="B637" s="30">
        <v>5</v>
      </c>
      <c r="C637" s="5">
        <v>1993</v>
      </c>
      <c r="D637" s="5">
        <v>9</v>
      </c>
      <c r="E637" s="28">
        <v>0.057226</v>
      </c>
      <c r="F637" s="28">
        <v>0.404984</v>
      </c>
    </row>
    <row r="638" spans="1:6" ht="12.75">
      <c r="A638" s="30" t="s">
        <v>0</v>
      </c>
      <c r="B638" s="30">
        <v>5</v>
      </c>
      <c r="C638" s="5">
        <v>1993</v>
      </c>
      <c r="D638" s="5">
        <v>10</v>
      </c>
      <c r="E638" s="28">
        <v>1.055178</v>
      </c>
      <c r="F638" s="28">
        <v>14.831113</v>
      </c>
    </row>
    <row r="639" spans="1:6" ht="12.75">
      <c r="A639" s="30" t="s">
        <v>0</v>
      </c>
      <c r="B639" s="30">
        <v>5</v>
      </c>
      <c r="C639" s="5">
        <v>1993</v>
      </c>
      <c r="D639" s="5">
        <v>11</v>
      </c>
      <c r="E639" s="28">
        <v>0.290122</v>
      </c>
      <c r="F639" s="28">
        <v>3.942246</v>
      </c>
    </row>
    <row r="640" spans="1:6" ht="12.75">
      <c r="A640" s="30" t="s">
        <v>0</v>
      </c>
      <c r="B640" s="30">
        <v>5</v>
      </c>
      <c r="C640" s="5">
        <v>1993</v>
      </c>
      <c r="D640" s="5">
        <v>12</v>
      </c>
      <c r="E640" s="28">
        <v>0.213456</v>
      </c>
      <c r="F640" s="28">
        <v>1.5030860000000001</v>
      </c>
    </row>
    <row r="641" spans="1:6" ht="12.75">
      <c r="A641" s="30" t="s">
        <v>0</v>
      </c>
      <c r="B641" s="30">
        <v>5</v>
      </c>
      <c r="C641" s="5">
        <v>1994</v>
      </c>
      <c r="D641" s="5">
        <v>1</v>
      </c>
      <c r="E641" s="28">
        <v>0.26795</v>
      </c>
      <c r="F641" s="28">
        <v>5.573359999999999</v>
      </c>
    </row>
    <row r="642" spans="1:6" ht="12.75">
      <c r="A642" s="30" t="s">
        <v>0</v>
      </c>
      <c r="B642" s="30">
        <v>5</v>
      </c>
      <c r="C642" s="5">
        <v>1994</v>
      </c>
      <c r="D642" s="5">
        <v>2</v>
      </c>
      <c r="E642" s="28">
        <v>1.279783</v>
      </c>
      <c r="F642" s="28">
        <v>16.098323</v>
      </c>
    </row>
    <row r="643" spans="1:6" ht="12.75">
      <c r="A643" s="30" t="s">
        <v>0</v>
      </c>
      <c r="B643" s="30">
        <v>5</v>
      </c>
      <c r="C643" s="5">
        <v>1994</v>
      </c>
      <c r="D643" s="5">
        <v>3</v>
      </c>
      <c r="E643" s="28">
        <v>0.347925</v>
      </c>
      <c r="F643" s="28">
        <v>2.2267200000000003</v>
      </c>
    </row>
    <row r="644" spans="1:6" ht="12.75">
      <c r="A644" s="30" t="s">
        <v>0</v>
      </c>
      <c r="B644" s="30">
        <v>5</v>
      </c>
      <c r="C644" s="5">
        <v>1994</v>
      </c>
      <c r="D644" s="5">
        <v>4</v>
      </c>
      <c r="E644" s="28">
        <v>0.258654</v>
      </c>
      <c r="F644" s="28">
        <v>1.975176</v>
      </c>
    </row>
    <row r="645" spans="1:6" ht="12.75">
      <c r="A645" s="30" t="s">
        <v>0</v>
      </c>
      <c r="B645" s="30">
        <v>5</v>
      </c>
      <c r="C645" s="5">
        <v>1994</v>
      </c>
      <c r="D645" s="5">
        <v>5</v>
      </c>
      <c r="E645" s="28">
        <v>0.536976</v>
      </c>
      <c r="F645" s="28">
        <v>17.720208</v>
      </c>
    </row>
    <row r="646" spans="1:6" ht="12.75">
      <c r="A646" s="30" t="s">
        <v>0</v>
      </c>
      <c r="B646" s="30">
        <v>5</v>
      </c>
      <c r="C646" s="5">
        <v>1994</v>
      </c>
      <c r="D646" s="5">
        <v>6</v>
      </c>
      <c r="E646" s="28">
        <v>0.25636</v>
      </c>
      <c r="F646" s="28">
        <v>1.897064</v>
      </c>
    </row>
    <row r="647" spans="1:6" ht="12.75">
      <c r="A647" s="30" t="s">
        <v>0</v>
      </c>
      <c r="B647" s="30">
        <v>5</v>
      </c>
      <c r="C647" s="5">
        <v>1994</v>
      </c>
      <c r="D647" s="5">
        <v>7</v>
      </c>
      <c r="E647" s="28">
        <v>0.20104</v>
      </c>
      <c r="F647" s="28">
        <v>1.316812</v>
      </c>
    </row>
    <row r="648" spans="1:6" ht="12.75">
      <c r="A648" s="30" t="s">
        <v>0</v>
      </c>
      <c r="B648" s="30">
        <v>5</v>
      </c>
      <c r="C648" s="5">
        <v>1994</v>
      </c>
      <c r="D648" s="5">
        <v>8</v>
      </c>
      <c r="E648" s="28">
        <v>0.163875</v>
      </c>
      <c r="F648" s="28">
        <v>1.0695000000000001</v>
      </c>
    </row>
    <row r="649" spans="1:6" ht="12.75">
      <c r="A649" s="30" t="s">
        <v>0</v>
      </c>
      <c r="B649" s="30">
        <v>5</v>
      </c>
      <c r="C649" s="5">
        <v>1994</v>
      </c>
      <c r="D649" s="5">
        <v>9</v>
      </c>
      <c r="E649" s="28">
        <v>0.124695</v>
      </c>
      <c r="F649" s="28">
        <v>0.8435250000000001</v>
      </c>
    </row>
    <row r="650" spans="1:6" ht="12.75">
      <c r="A650" s="30" t="s">
        <v>0</v>
      </c>
      <c r="B650" s="30">
        <v>5</v>
      </c>
      <c r="C650" s="5">
        <v>1994</v>
      </c>
      <c r="D650" s="5">
        <v>10</v>
      </c>
      <c r="E650" s="28">
        <v>0.09807</v>
      </c>
      <c r="F650" s="28">
        <v>0.81258</v>
      </c>
    </row>
    <row r="651" spans="1:6" ht="12.75">
      <c r="A651" s="30" t="s">
        <v>0</v>
      </c>
      <c r="B651" s="30">
        <v>5</v>
      </c>
      <c r="C651" s="5">
        <v>1994</v>
      </c>
      <c r="D651" s="5">
        <v>11</v>
      </c>
      <c r="E651" s="28">
        <v>0.08728</v>
      </c>
      <c r="F651" s="28">
        <v>2.024896</v>
      </c>
    </row>
    <row r="652" spans="1:6" ht="12.75">
      <c r="A652" s="30" t="s">
        <v>0</v>
      </c>
      <c r="B652" s="30">
        <v>5</v>
      </c>
      <c r="C652" s="5">
        <v>1994</v>
      </c>
      <c r="D652" s="5">
        <v>12</v>
      </c>
      <c r="E652" s="28">
        <v>0.072828</v>
      </c>
      <c r="F652" s="28">
        <v>0.946764</v>
      </c>
    </row>
    <row r="653" spans="1:6" ht="12.75">
      <c r="A653" s="30" t="s">
        <v>0</v>
      </c>
      <c r="B653" s="30">
        <v>5</v>
      </c>
      <c r="C653" s="5">
        <v>1995</v>
      </c>
      <c r="D653" s="5">
        <v>1</v>
      </c>
      <c r="E653" s="28">
        <v>0.067088</v>
      </c>
      <c r="F653" s="28">
        <v>2.530176</v>
      </c>
    </row>
    <row r="654" spans="1:6" ht="12.75">
      <c r="A654" s="30" t="s">
        <v>0</v>
      </c>
      <c r="B654" s="30">
        <v>5</v>
      </c>
      <c r="C654" s="5">
        <v>1995</v>
      </c>
      <c r="D654" s="5">
        <v>2</v>
      </c>
      <c r="E654" s="28">
        <v>0.093345</v>
      </c>
      <c r="F654" s="28">
        <v>3.17373</v>
      </c>
    </row>
    <row r="655" spans="1:6" ht="12.75">
      <c r="A655" s="30" t="s">
        <v>0</v>
      </c>
      <c r="B655" s="30">
        <v>5</v>
      </c>
      <c r="C655" s="5">
        <v>1995</v>
      </c>
      <c r="D655" s="5">
        <v>3</v>
      </c>
      <c r="E655" s="28">
        <v>0.079729</v>
      </c>
      <c r="F655" s="28">
        <v>0.8340879999999999</v>
      </c>
    </row>
    <row r="656" spans="1:6" ht="12.75">
      <c r="A656" s="30" t="s">
        <v>0</v>
      </c>
      <c r="B656" s="30">
        <v>5</v>
      </c>
      <c r="C656" s="5">
        <v>1995</v>
      </c>
      <c r="D656" s="5">
        <v>4</v>
      </c>
      <c r="E656" s="28">
        <v>0.069628</v>
      </c>
      <c r="F656" s="28">
        <v>0.557024</v>
      </c>
    </row>
    <row r="657" spans="1:6" ht="12.75">
      <c r="A657" s="30" t="s">
        <v>0</v>
      </c>
      <c r="B657" s="30">
        <v>5</v>
      </c>
      <c r="C657" s="5">
        <v>1995</v>
      </c>
      <c r="D657" s="5">
        <v>5</v>
      </c>
      <c r="E657" s="28">
        <v>0.059064</v>
      </c>
      <c r="F657" s="28">
        <v>0.506966</v>
      </c>
    </row>
    <row r="658" spans="1:6" ht="12.75">
      <c r="A658" s="30" t="s">
        <v>0</v>
      </c>
      <c r="B658" s="30">
        <v>5</v>
      </c>
      <c r="C658" s="5">
        <v>1995</v>
      </c>
      <c r="D658" s="5">
        <v>6</v>
      </c>
      <c r="E658" s="28">
        <v>0.055236</v>
      </c>
      <c r="F658" s="28">
        <v>0.55236</v>
      </c>
    </row>
    <row r="659" spans="1:6" ht="12.75">
      <c r="A659" s="30" t="s">
        <v>0</v>
      </c>
      <c r="B659" s="30">
        <v>5</v>
      </c>
      <c r="C659" s="5">
        <v>1995</v>
      </c>
      <c r="D659" s="5">
        <v>7</v>
      </c>
      <c r="E659" s="28">
        <v>0.051727</v>
      </c>
      <c r="F659" s="28">
        <v>0.370047</v>
      </c>
    </row>
    <row r="660" spans="1:6" ht="12.75">
      <c r="A660" s="30" t="s">
        <v>0</v>
      </c>
      <c r="B660" s="30">
        <v>5</v>
      </c>
      <c r="C660" s="5">
        <v>1995</v>
      </c>
      <c r="D660" s="5">
        <v>8</v>
      </c>
      <c r="E660" s="28">
        <v>0.051898</v>
      </c>
      <c r="F660" s="28">
        <v>0.337337</v>
      </c>
    </row>
    <row r="661" spans="1:6" ht="12.75">
      <c r="A661" s="30" t="s">
        <v>0</v>
      </c>
      <c r="B661" s="30">
        <v>5</v>
      </c>
      <c r="C661" s="5">
        <v>1995</v>
      </c>
      <c r="D661" s="5">
        <v>9</v>
      </c>
      <c r="E661" s="28">
        <v>0.043992</v>
      </c>
      <c r="F661" s="28">
        <v>0.301176</v>
      </c>
    </row>
    <row r="662" spans="1:6" ht="12.75">
      <c r="A662" s="30" t="s">
        <v>0</v>
      </c>
      <c r="B662" s="30">
        <v>5</v>
      </c>
      <c r="C662" s="5">
        <v>1995</v>
      </c>
      <c r="D662" s="5">
        <v>10</v>
      </c>
      <c r="E662" s="28">
        <v>0.039676</v>
      </c>
      <c r="F662" s="28">
        <v>0.27773200000000003</v>
      </c>
    </row>
    <row r="663" spans="1:6" ht="12.75">
      <c r="A663" s="30" t="s">
        <v>0</v>
      </c>
      <c r="B663" s="30">
        <v>5</v>
      </c>
      <c r="C663" s="5">
        <v>1995</v>
      </c>
      <c r="D663" s="5">
        <v>11</v>
      </c>
      <c r="E663" s="28">
        <v>0.046781</v>
      </c>
      <c r="F663" s="28">
        <v>1.443528</v>
      </c>
    </row>
    <row r="664" spans="1:6" ht="12.75">
      <c r="A664" s="30" t="s">
        <v>0</v>
      </c>
      <c r="B664" s="30">
        <v>5</v>
      </c>
      <c r="C664" s="5">
        <v>1995</v>
      </c>
      <c r="D664" s="5">
        <v>12</v>
      </c>
      <c r="E664" s="28">
        <v>0.637104</v>
      </c>
      <c r="F664" s="28">
        <v>6.5670720000000005</v>
      </c>
    </row>
    <row r="665" spans="1:6" ht="12.75">
      <c r="A665" s="30" t="s">
        <v>0</v>
      </c>
      <c r="B665" s="30">
        <v>5</v>
      </c>
      <c r="C665" s="5">
        <v>1996</v>
      </c>
      <c r="D665" s="5">
        <v>1</v>
      </c>
      <c r="E665" s="28">
        <v>4.167042</v>
      </c>
      <c r="F665" s="28">
        <v>38.38065</v>
      </c>
    </row>
    <row r="666" spans="1:6" ht="12.75">
      <c r="A666" s="30" t="s">
        <v>0</v>
      </c>
      <c r="B666" s="30">
        <v>5</v>
      </c>
      <c r="C666" s="5">
        <v>1996</v>
      </c>
      <c r="D666" s="5">
        <v>2</v>
      </c>
      <c r="E666" s="28">
        <v>0.633926</v>
      </c>
      <c r="F666" s="28">
        <v>4.27211</v>
      </c>
    </row>
    <row r="667" spans="1:6" ht="12.75">
      <c r="A667" s="30" t="s">
        <v>0</v>
      </c>
      <c r="B667" s="30">
        <v>5</v>
      </c>
      <c r="C667" s="5">
        <v>1996</v>
      </c>
      <c r="D667" s="5">
        <v>3</v>
      </c>
      <c r="E667" s="28">
        <v>1.337856</v>
      </c>
      <c r="F667" s="28">
        <v>7.985328000000001</v>
      </c>
    </row>
    <row r="668" spans="1:6" ht="12.75">
      <c r="A668" s="30" t="s">
        <v>0</v>
      </c>
      <c r="B668" s="30">
        <v>5</v>
      </c>
      <c r="C668" s="5">
        <v>1996</v>
      </c>
      <c r="D668" s="5">
        <v>4</v>
      </c>
      <c r="E668" s="28">
        <v>0.527088</v>
      </c>
      <c r="F668" s="28">
        <v>3.360186</v>
      </c>
    </row>
    <row r="669" spans="1:6" ht="12.75">
      <c r="A669" s="30" t="s">
        <v>0</v>
      </c>
      <c r="B669" s="30">
        <v>5</v>
      </c>
      <c r="C669" s="5">
        <v>1996</v>
      </c>
      <c r="D669" s="5">
        <v>5</v>
      </c>
      <c r="E669" s="28">
        <v>1.271949</v>
      </c>
      <c r="F669" s="28">
        <v>12.053230999999998</v>
      </c>
    </row>
    <row r="670" spans="1:6" ht="12.75">
      <c r="A670" s="30" t="s">
        <v>0</v>
      </c>
      <c r="B670" s="30">
        <v>5</v>
      </c>
      <c r="C670" s="5">
        <v>1996</v>
      </c>
      <c r="D670" s="5">
        <v>6</v>
      </c>
      <c r="E670" s="28">
        <v>0.489575</v>
      </c>
      <c r="F670" s="28">
        <v>2.526207</v>
      </c>
    </row>
    <row r="671" spans="1:6" ht="12.75">
      <c r="A671" s="30" t="s">
        <v>0</v>
      </c>
      <c r="B671" s="30">
        <v>5</v>
      </c>
      <c r="C671" s="5">
        <v>1996</v>
      </c>
      <c r="D671" s="5">
        <v>7</v>
      </c>
      <c r="E671" s="28">
        <v>0.367701</v>
      </c>
      <c r="F671" s="28">
        <v>1.9344270000000001</v>
      </c>
    </row>
    <row r="672" spans="1:6" ht="12.75">
      <c r="A672" s="30" t="s">
        <v>0</v>
      </c>
      <c r="B672" s="30">
        <v>5</v>
      </c>
      <c r="C672" s="5">
        <v>1996</v>
      </c>
      <c r="D672" s="5">
        <v>8</v>
      </c>
      <c r="E672" s="28">
        <v>0.278502</v>
      </c>
      <c r="F672" s="28">
        <v>1.4986059999999999</v>
      </c>
    </row>
    <row r="673" spans="1:6" ht="12.75">
      <c r="A673" s="30" t="s">
        <v>0</v>
      </c>
      <c r="B673" s="30">
        <v>5</v>
      </c>
      <c r="C673" s="5">
        <v>1996</v>
      </c>
      <c r="D673" s="5">
        <v>9</v>
      </c>
      <c r="E673" s="28">
        <v>0.20304</v>
      </c>
      <c r="F673" s="28">
        <v>1.16184</v>
      </c>
    </row>
    <row r="674" spans="1:6" ht="12.75">
      <c r="A674" s="30" t="s">
        <v>0</v>
      </c>
      <c r="B674" s="30">
        <v>5</v>
      </c>
      <c r="C674" s="5">
        <v>1996</v>
      </c>
      <c r="D674" s="5">
        <v>10</v>
      </c>
      <c r="E674" s="28">
        <v>0.154048</v>
      </c>
      <c r="F674" s="28">
        <v>0.933916</v>
      </c>
    </row>
    <row r="675" spans="1:6" ht="12.75">
      <c r="A675" s="30" t="s">
        <v>0</v>
      </c>
      <c r="B675" s="30">
        <v>5</v>
      </c>
      <c r="C675" s="5">
        <v>1996</v>
      </c>
      <c r="D675" s="5">
        <v>11</v>
      </c>
      <c r="E675" s="28">
        <v>0.127316</v>
      </c>
      <c r="F675" s="28">
        <v>1.100374</v>
      </c>
    </row>
    <row r="676" spans="1:6" ht="12.75">
      <c r="A676" s="31" t="s">
        <v>0</v>
      </c>
      <c r="B676" s="31">
        <v>5</v>
      </c>
      <c r="C676">
        <v>1996</v>
      </c>
      <c r="D676">
        <v>12</v>
      </c>
      <c r="E676" s="28">
        <v>2.10396</v>
      </c>
      <c r="F676" s="28">
        <v>28.613856000000002</v>
      </c>
    </row>
    <row r="677" spans="1:6" ht="12.75">
      <c r="A677" s="31" t="s">
        <v>0</v>
      </c>
      <c r="B677" s="31">
        <v>5</v>
      </c>
      <c r="C677">
        <v>1997</v>
      </c>
      <c r="D677">
        <v>1</v>
      </c>
      <c r="E677" s="28">
        <v>0.868836</v>
      </c>
      <c r="F677" s="28">
        <v>8.790576</v>
      </c>
    </row>
    <row r="678" spans="1:6" ht="12.75">
      <c r="A678" s="31" t="s">
        <v>0</v>
      </c>
      <c r="B678" s="31">
        <v>5</v>
      </c>
      <c r="C678">
        <v>1997</v>
      </c>
      <c r="D678">
        <v>2</v>
      </c>
      <c r="E678" s="28">
        <v>0.370668</v>
      </c>
      <c r="F678" s="28">
        <v>2.127312</v>
      </c>
    </row>
    <row r="679" spans="1:6" ht="12.75">
      <c r="A679" s="31" t="s">
        <v>0</v>
      </c>
      <c r="B679" s="31">
        <v>5</v>
      </c>
      <c r="C679">
        <v>1997</v>
      </c>
      <c r="D679">
        <v>3</v>
      </c>
      <c r="E679" s="28">
        <v>0.276696</v>
      </c>
      <c r="F679" s="28">
        <v>1.6206479999999999</v>
      </c>
    </row>
    <row r="680" spans="1:6" ht="12.75">
      <c r="A680" s="31" t="s">
        <v>0</v>
      </c>
      <c r="B680" s="31">
        <v>5</v>
      </c>
      <c r="C680">
        <v>1997</v>
      </c>
      <c r="D680">
        <v>4</v>
      </c>
      <c r="E680" s="28">
        <v>0.211299</v>
      </c>
      <c r="F680" s="28">
        <v>1.256673</v>
      </c>
    </row>
    <row r="681" spans="1:6" ht="12.75">
      <c r="A681" s="31" t="s">
        <v>0</v>
      </c>
      <c r="B681" s="31">
        <v>5</v>
      </c>
      <c r="C681">
        <v>1997</v>
      </c>
      <c r="D681">
        <v>5</v>
      </c>
      <c r="E681" s="28">
        <v>0.198072</v>
      </c>
      <c r="F681" s="28">
        <v>3.3507179999999996</v>
      </c>
    </row>
    <row r="682" spans="1:6" ht="12.75">
      <c r="A682" s="31" t="s">
        <v>0</v>
      </c>
      <c r="B682" s="31">
        <v>5</v>
      </c>
      <c r="C682">
        <v>1997</v>
      </c>
      <c r="D682">
        <v>6</v>
      </c>
      <c r="E682" s="28">
        <v>0.155778</v>
      </c>
      <c r="F682" s="28">
        <v>1.9027169999999998</v>
      </c>
    </row>
    <row r="683" spans="1:6" ht="12.75">
      <c r="A683" s="31" t="s">
        <v>0</v>
      </c>
      <c r="B683" s="31">
        <v>5</v>
      </c>
      <c r="C683">
        <v>1997</v>
      </c>
      <c r="D683">
        <v>7</v>
      </c>
      <c r="E683" s="28">
        <v>0.12585</v>
      </c>
      <c r="F683" s="28">
        <v>0.87256</v>
      </c>
    </row>
    <row r="684" spans="1:6" ht="12.75">
      <c r="A684" s="31" t="s">
        <v>0</v>
      </c>
      <c r="B684" s="31">
        <v>5</v>
      </c>
      <c r="C684">
        <v>1997</v>
      </c>
      <c r="D684">
        <v>8</v>
      </c>
      <c r="E684" s="28">
        <v>0.104902</v>
      </c>
      <c r="F684" s="28">
        <v>0.696849</v>
      </c>
    </row>
    <row r="685" spans="1:6" ht="12.75">
      <c r="A685" s="31" t="s">
        <v>0</v>
      </c>
      <c r="B685" s="31">
        <v>5</v>
      </c>
      <c r="C685">
        <v>1997</v>
      </c>
      <c r="D685">
        <v>9</v>
      </c>
      <c r="E685" s="28">
        <v>0.092736</v>
      </c>
      <c r="F685" s="28">
        <v>0.635904</v>
      </c>
    </row>
    <row r="686" spans="1:6" ht="12.75">
      <c r="A686" s="31" t="s">
        <v>0</v>
      </c>
      <c r="B686" s="31">
        <v>5</v>
      </c>
      <c r="C686">
        <v>1997</v>
      </c>
      <c r="D686">
        <v>10</v>
      </c>
      <c r="E686" s="28">
        <v>0.08442</v>
      </c>
      <c r="F686" s="28">
        <v>1.1959499999999998</v>
      </c>
    </row>
    <row r="687" spans="1:6" ht="12.75">
      <c r="A687" s="31" t="s">
        <v>0</v>
      </c>
      <c r="B687" s="31">
        <v>5</v>
      </c>
      <c r="C687">
        <v>1997</v>
      </c>
      <c r="D687">
        <v>11</v>
      </c>
      <c r="E687" s="28">
        <v>2.009217</v>
      </c>
      <c r="F687" s="28">
        <v>17.126183</v>
      </c>
    </row>
    <row r="688" spans="1:6" ht="12.75">
      <c r="A688" s="31" t="s">
        <v>0</v>
      </c>
      <c r="B688" s="31">
        <v>5</v>
      </c>
      <c r="C688">
        <v>1997</v>
      </c>
      <c r="D688">
        <v>12</v>
      </c>
      <c r="E688" s="28">
        <v>1.64224</v>
      </c>
      <c r="F688" s="28">
        <v>13.876927999999998</v>
      </c>
    </row>
    <row r="689" spans="1:6" ht="12.75">
      <c r="A689" s="31" t="s">
        <v>0</v>
      </c>
      <c r="B689" s="31">
        <v>5</v>
      </c>
      <c r="C689">
        <v>1998</v>
      </c>
      <c r="D689">
        <v>1</v>
      </c>
      <c r="E689" s="28">
        <v>0.666</v>
      </c>
      <c r="F689" s="28">
        <v>8.1252</v>
      </c>
    </row>
    <row r="690" spans="1:6" ht="12.75">
      <c r="A690" s="31" t="s">
        <v>0</v>
      </c>
      <c r="B690" s="31">
        <v>5</v>
      </c>
      <c r="C690">
        <v>1998</v>
      </c>
      <c r="D690">
        <v>2</v>
      </c>
      <c r="E690" s="28">
        <v>0.56034</v>
      </c>
      <c r="F690" s="28">
        <v>4.43178</v>
      </c>
    </row>
    <row r="691" spans="1:6" ht="12.75">
      <c r="A691" s="31" t="s">
        <v>0</v>
      </c>
      <c r="B691" s="31">
        <v>5</v>
      </c>
      <c r="C691">
        <v>1998</v>
      </c>
      <c r="D691">
        <v>3</v>
      </c>
      <c r="E691" s="28">
        <v>0.414172</v>
      </c>
      <c r="F691" s="28">
        <v>3.2004200000000003</v>
      </c>
    </row>
    <row r="692" spans="1:6" ht="12.75">
      <c r="A692" s="31" t="s">
        <v>0</v>
      </c>
      <c r="B692" s="31">
        <v>5</v>
      </c>
      <c r="C692">
        <v>1998</v>
      </c>
      <c r="D692">
        <v>4</v>
      </c>
      <c r="E692" s="28">
        <v>0.410368</v>
      </c>
      <c r="F692" s="28">
        <v>3.795904</v>
      </c>
    </row>
    <row r="693" spans="1:6" ht="12.75">
      <c r="A693" s="31" t="s">
        <v>0</v>
      </c>
      <c r="B693" s="31">
        <v>5</v>
      </c>
      <c r="C693">
        <v>1998</v>
      </c>
      <c r="D693">
        <v>5</v>
      </c>
      <c r="E693" s="28">
        <v>0.773281</v>
      </c>
      <c r="F693" s="28">
        <v>8.790984000000002</v>
      </c>
    </row>
    <row r="694" spans="1:6" ht="12.75">
      <c r="A694" s="31" t="s">
        <v>0</v>
      </c>
      <c r="B694" s="31">
        <v>5</v>
      </c>
      <c r="C694">
        <v>1998</v>
      </c>
      <c r="D694">
        <v>6</v>
      </c>
      <c r="E694" s="28">
        <v>0.344589</v>
      </c>
      <c r="F694" s="28">
        <v>2.100352</v>
      </c>
    </row>
    <row r="695" spans="1:6" ht="12.75">
      <c r="A695" s="31" t="s">
        <v>0</v>
      </c>
      <c r="B695" s="31">
        <v>5</v>
      </c>
      <c r="C695">
        <v>1998</v>
      </c>
      <c r="D695">
        <v>7</v>
      </c>
      <c r="E695" s="28">
        <v>0.26676</v>
      </c>
      <c r="F695" s="28">
        <v>1.5071940000000001</v>
      </c>
    </row>
    <row r="696" spans="1:6" ht="12.75">
      <c r="A696" s="31" t="s">
        <v>0</v>
      </c>
      <c r="B696" s="31">
        <v>5</v>
      </c>
      <c r="C696">
        <v>1998</v>
      </c>
      <c r="D696">
        <v>8</v>
      </c>
      <c r="E696" s="28">
        <v>0.202698</v>
      </c>
      <c r="F696" s="28">
        <v>1.171144</v>
      </c>
    </row>
    <row r="697" spans="1:6" ht="12.75">
      <c r="A697" s="31" t="s">
        <v>0</v>
      </c>
      <c r="B697" s="31">
        <v>5</v>
      </c>
      <c r="C697">
        <v>1998</v>
      </c>
      <c r="D697">
        <v>9</v>
      </c>
      <c r="E697" s="28">
        <v>0.218592</v>
      </c>
      <c r="F697" s="28">
        <v>2.008314</v>
      </c>
    </row>
    <row r="698" spans="1:6" ht="12.75">
      <c r="A698" s="31" t="s">
        <v>0</v>
      </c>
      <c r="B698" s="31">
        <v>5</v>
      </c>
      <c r="C698">
        <v>1998</v>
      </c>
      <c r="D698">
        <v>10</v>
      </c>
      <c r="E698" s="28">
        <v>0.1444</v>
      </c>
      <c r="F698" s="28">
        <v>0.8934749999999999</v>
      </c>
    </row>
    <row r="699" spans="1:6" ht="12.75">
      <c r="A699" s="31" t="s">
        <v>0</v>
      </c>
      <c r="B699" s="31">
        <v>5</v>
      </c>
      <c r="C699">
        <v>1998</v>
      </c>
      <c r="D699">
        <v>11</v>
      </c>
      <c r="E699" s="28">
        <v>0.111496</v>
      </c>
      <c r="F699" s="28">
        <v>0.812328</v>
      </c>
    </row>
    <row r="700" spans="1:6" ht="12.75">
      <c r="A700" s="31" t="s">
        <v>0</v>
      </c>
      <c r="B700" s="31">
        <v>5</v>
      </c>
      <c r="C700">
        <v>1998</v>
      </c>
      <c r="D700">
        <v>12</v>
      </c>
      <c r="E700" s="28">
        <v>0.093126</v>
      </c>
      <c r="F700" s="28">
        <v>1.3714920000000002</v>
      </c>
    </row>
    <row r="701" spans="1:6" ht="12.75">
      <c r="A701" s="31" t="s">
        <v>0</v>
      </c>
      <c r="B701" s="31">
        <v>5</v>
      </c>
      <c r="C701">
        <v>1999</v>
      </c>
      <c r="D701">
        <v>1</v>
      </c>
      <c r="E701" s="28">
        <v>0.07713</v>
      </c>
      <c r="F701" s="28">
        <v>1.9196799999999998</v>
      </c>
    </row>
    <row r="702" spans="1:6" ht="12.75">
      <c r="A702" s="31" t="s">
        <v>0</v>
      </c>
      <c r="B702" s="31">
        <v>5</v>
      </c>
      <c r="C702">
        <v>1999</v>
      </c>
      <c r="D702">
        <v>2</v>
      </c>
      <c r="E702" s="28">
        <v>0.07051</v>
      </c>
      <c r="F702" s="28">
        <v>0.9615</v>
      </c>
    </row>
    <row r="703" spans="1:6" ht="12.75">
      <c r="A703" s="31" t="s">
        <v>0</v>
      </c>
      <c r="B703" s="31">
        <v>5</v>
      </c>
      <c r="C703">
        <v>1999</v>
      </c>
      <c r="D703">
        <v>3</v>
      </c>
      <c r="E703" s="28">
        <v>0.063696</v>
      </c>
      <c r="F703" s="28">
        <v>1.7596019999999999</v>
      </c>
    </row>
    <row r="704" spans="1:6" ht="12.75">
      <c r="A704" s="31" t="s">
        <v>0</v>
      </c>
      <c r="B704" s="31">
        <v>5</v>
      </c>
      <c r="C704">
        <v>1999</v>
      </c>
      <c r="D704">
        <v>4</v>
      </c>
      <c r="E704" s="28">
        <v>0.066055</v>
      </c>
      <c r="F704" s="28">
        <v>0.88874</v>
      </c>
    </row>
    <row r="705" spans="1:6" ht="12.75">
      <c r="A705" s="31" t="s">
        <v>0</v>
      </c>
      <c r="B705" s="31">
        <v>5</v>
      </c>
      <c r="C705">
        <v>1999</v>
      </c>
      <c r="D705">
        <v>5</v>
      </c>
      <c r="E705" s="28">
        <v>0.06047</v>
      </c>
      <c r="F705" s="28">
        <v>1.021943</v>
      </c>
    </row>
    <row r="706" spans="1:6" ht="12.75">
      <c r="A706" s="31" t="s">
        <v>0</v>
      </c>
      <c r="B706" s="31">
        <v>5</v>
      </c>
      <c r="C706">
        <v>1999</v>
      </c>
      <c r="D706">
        <v>6</v>
      </c>
      <c r="E706" s="28">
        <v>0.056992</v>
      </c>
      <c r="F706" s="28">
        <v>0.40332799999999996</v>
      </c>
    </row>
    <row r="707" spans="1:6" ht="12.75">
      <c r="A707" s="31" t="s">
        <v>0</v>
      </c>
      <c r="B707" s="31">
        <v>5</v>
      </c>
      <c r="C707">
        <v>1999</v>
      </c>
      <c r="D707">
        <v>7</v>
      </c>
      <c r="E707" s="28">
        <v>0.051519</v>
      </c>
      <c r="F707" s="28">
        <v>0.344781</v>
      </c>
    </row>
    <row r="708" spans="1:6" ht="12.75">
      <c r="A708" s="31" t="s">
        <v>0</v>
      </c>
      <c r="B708" s="31">
        <v>5</v>
      </c>
      <c r="C708">
        <v>1999</v>
      </c>
      <c r="D708">
        <v>8</v>
      </c>
      <c r="E708" s="28">
        <v>0.046969</v>
      </c>
      <c r="F708" s="28">
        <v>0.30710499999999996</v>
      </c>
    </row>
    <row r="709" spans="1:6" ht="12.75">
      <c r="A709" s="31" t="s">
        <v>0</v>
      </c>
      <c r="B709" s="31">
        <v>5</v>
      </c>
      <c r="C709">
        <v>1999</v>
      </c>
      <c r="D709">
        <v>9</v>
      </c>
      <c r="E709" s="28">
        <v>0.045837</v>
      </c>
      <c r="F709" s="28">
        <v>0.840345</v>
      </c>
    </row>
    <row r="710" spans="1:6" ht="12.75">
      <c r="A710" s="31" t="s">
        <v>0</v>
      </c>
      <c r="B710" s="31">
        <v>5</v>
      </c>
      <c r="C710">
        <v>1999</v>
      </c>
      <c r="D710">
        <v>10</v>
      </c>
      <c r="E710" s="28">
        <v>0.321216</v>
      </c>
      <c r="F710" s="28">
        <v>6.08016</v>
      </c>
    </row>
    <row r="711" spans="1:6" ht="12.75">
      <c r="A711" s="31" t="s">
        <v>0</v>
      </c>
      <c r="B711" s="31">
        <v>5</v>
      </c>
      <c r="C711">
        <v>1999</v>
      </c>
      <c r="D711">
        <v>11</v>
      </c>
      <c r="E711" s="28">
        <v>0.116983</v>
      </c>
      <c r="F711" s="28">
        <v>0.898922</v>
      </c>
    </row>
    <row r="712" spans="1:6" ht="12.75">
      <c r="A712" s="31" t="s">
        <v>0</v>
      </c>
      <c r="B712" s="31">
        <v>5</v>
      </c>
      <c r="C712">
        <v>1999</v>
      </c>
      <c r="D712">
        <v>12</v>
      </c>
      <c r="E712" s="28">
        <v>0.09984</v>
      </c>
      <c r="F712" s="28">
        <v>1.2846079999999998</v>
      </c>
    </row>
    <row r="713" spans="1:6" ht="12.75">
      <c r="A713" s="31" t="s">
        <v>0</v>
      </c>
      <c r="B713" s="31">
        <v>5</v>
      </c>
      <c r="C713">
        <v>2000</v>
      </c>
      <c r="D713">
        <v>1</v>
      </c>
      <c r="E713" s="28">
        <v>0.085371</v>
      </c>
      <c r="F713" s="28">
        <v>1.7205540000000001</v>
      </c>
    </row>
    <row r="714" spans="1:6" ht="12.75">
      <c r="A714" s="31" t="s">
        <v>0</v>
      </c>
      <c r="B714" s="31">
        <v>5</v>
      </c>
      <c r="C714">
        <v>2000</v>
      </c>
      <c r="D714">
        <v>2</v>
      </c>
      <c r="E714" s="28">
        <v>0.06972</v>
      </c>
      <c r="F714" s="28">
        <v>0.794808</v>
      </c>
    </row>
    <row r="715" spans="1:6" ht="12.75">
      <c r="A715" s="31" t="s">
        <v>0</v>
      </c>
      <c r="B715" s="31">
        <v>5</v>
      </c>
      <c r="C715">
        <v>2000</v>
      </c>
      <c r="D715">
        <v>3</v>
      </c>
      <c r="E715" s="28">
        <v>0.061726</v>
      </c>
      <c r="F715" s="28">
        <v>0.8553459999999999</v>
      </c>
    </row>
    <row r="716" spans="1:6" ht="12.75">
      <c r="A716" s="31" t="s">
        <v>0</v>
      </c>
      <c r="B716" s="31">
        <v>5</v>
      </c>
      <c r="C716">
        <v>2000</v>
      </c>
      <c r="D716">
        <v>4</v>
      </c>
      <c r="E716" s="28">
        <v>0.360437</v>
      </c>
      <c r="F716" s="28">
        <v>9.699031999999999</v>
      </c>
    </row>
    <row r="717" spans="1:6" ht="12.75">
      <c r="A717" s="31" t="s">
        <v>0</v>
      </c>
      <c r="B717" s="31">
        <v>5</v>
      </c>
      <c r="C717">
        <v>2000</v>
      </c>
      <c r="D717">
        <v>5</v>
      </c>
      <c r="E717" s="28">
        <v>0.18363</v>
      </c>
      <c r="F717" s="28">
        <v>2.521852</v>
      </c>
    </row>
    <row r="718" spans="1:6" ht="12.75">
      <c r="A718" s="31" t="s">
        <v>0</v>
      </c>
      <c r="B718" s="31">
        <v>5</v>
      </c>
      <c r="C718">
        <v>2000</v>
      </c>
      <c r="D718">
        <v>6</v>
      </c>
      <c r="E718" s="28">
        <v>0.142821</v>
      </c>
      <c r="F718" s="28">
        <v>0.88413</v>
      </c>
    </row>
    <row r="719" spans="1:6" ht="12.75">
      <c r="A719" s="31" t="s">
        <v>0</v>
      </c>
      <c r="B719" s="31">
        <v>5</v>
      </c>
      <c r="C719">
        <v>2000</v>
      </c>
      <c r="D719">
        <v>7</v>
      </c>
      <c r="E719" s="28">
        <v>0.10944</v>
      </c>
      <c r="F719" s="28">
        <v>0.6854399999999999</v>
      </c>
    </row>
    <row r="720" spans="1:6" ht="12.75">
      <c r="A720" s="31" t="s">
        <v>0</v>
      </c>
      <c r="B720" s="31">
        <v>5</v>
      </c>
      <c r="C720">
        <v>2000</v>
      </c>
      <c r="D720">
        <v>8</v>
      </c>
      <c r="E720" s="28">
        <v>0.089352</v>
      </c>
      <c r="F720" s="28">
        <v>0.560932</v>
      </c>
    </row>
    <row r="721" spans="1:6" ht="12.75">
      <c r="A721" s="31" t="s">
        <v>0</v>
      </c>
      <c r="B721" s="31">
        <v>5</v>
      </c>
      <c r="C721">
        <v>2000</v>
      </c>
      <c r="D721">
        <v>9</v>
      </c>
      <c r="E721" s="28">
        <v>0.075225</v>
      </c>
      <c r="F721" s="28">
        <v>0.46905</v>
      </c>
    </row>
    <row r="722" spans="1:6" ht="12.75">
      <c r="A722" s="31" t="s">
        <v>0</v>
      </c>
      <c r="B722" s="31">
        <v>5</v>
      </c>
      <c r="C722">
        <v>2000</v>
      </c>
      <c r="D722">
        <v>10</v>
      </c>
      <c r="E722" s="28">
        <v>0.067956</v>
      </c>
      <c r="F722" s="28">
        <v>0.601896</v>
      </c>
    </row>
    <row r="723" spans="1:6" ht="12.75">
      <c r="A723" s="31" t="s">
        <v>0</v>
      </c>
      <c r="B723" s="31">
        <v>5</v>
      </c>
      <c r="C723">
        <v>2000</v>
      </c>
      <c r="D723">
        <v>11</v>
      </c>
      <c r="E723" s="28">
        <v>0.416142</v>
      </c>
      <c r="F723" s="28">
        <v>4.022706</v>
      </c>
    </row>
    <row r="724" spans="1:6" ht="12.75">
      <c r="A724" s="31" t="s">
        <v>0</v>
      </c>
      <c r="B724" s="31">
        <v>5</v>
      </c>
      <c r="C724">
        <v>2000</v>
      </c>
      <c r="D724">
        <v>12</v>
      </c>
      <c r="E724" s="28">
        <v>1.992162</v>
      </c>
      <c r="F724" s="28">
        <v>23.085642</v>
      </c>
    </row>
    <row r="725" spans="1:6" ht="12.75">
      <c r="A725" s="31" t="s">
        <v>0</v>
      </c>
      <c r="B725" s="31">
        <v>5</v>
      </c>
      <c r="C725">
        <v>2001</v>
      </c>
      <c r="D725">
        <v>1</v>
      </c>
      <c r="E725" s="28">
        <v>4.194624</v>
      </c>
      <c r="F725" s="28">
        <v>28.138936000000005</v>
      </c>
    </row>
    <row r="726" spans="1:6" ht="12.75">
      <c r="A726" s="31" t="s">
        <v>0</v>
      </c>
      <c r="B726" s="31">
        <v>5</v>
      </c>
      <c r="C726">
        <v>2001</v>
      </c>
      <c r="D726">
        <v>2</v>
      </c>
      <c r="E726" s="28">
        <v>1.558326</v>
      </c>
      <c r="F726" s="28">
        <v>15.95429</v>
      </c>
    </row>
    <row r="727" spans="1:6" ht="12.75">
      <c r="A727" s="31" t="s">
        <v>0</v>
      </c>
      <c r="B727" s="31">
        <v>5</v>
      </c>
      <c r="C727">
        <v>2001</v>
      </c>
      <c r="D727">
        <v>3</v>
      </c>
      <c r="E727" s="28">
        <v>3.046464</v>
      </c>
      <c r="F727" s="28">
        <v>21.706056</v>
      </c>
    </row>
    <row r="728" spans="1:6" ht="12.75">
      <c r="A728" s="31" t="s">
        <v>0</v>
      </c>
      <c r="B728" s="31">
        <v>5</v>
      </c>
      <c r="C728">
        <v>2001</v>
      </c>
      <c r="D728">
        <v>4</v>
      </c>
      <c r="E728" s="28">
        <v>0.873152</v>
      </c>
      <c r="F728" s="28">
        <v>4.428128</v>
      </c>
    </row>
    <row r="729" spans="1:6" ht="12.75">
      <c r="A729" s="31" t="s">
        <v>0</v>
      </c>
      <c r="B729" s="31">
        <v>5</v>
      </c>
      <c r="C729">
        <v>2001</v>
      </c>
      <c r="D729">
        <v>5</v>
      </c>
      <c r="E729" s="28">
        <v>0.651528</v>
      </c>
      <c r="F729" s="28">
        <v>4.1263440000000005</v>
      </c>
    </row>
    <row r="730" spans="1:6" ht="12.75">
      <c r="A730" s="31" t="s">
        <v>0</v>
      </c>
      <c r="B730" s="31">
        <v>5</v>
      </c>
      <c r="C730">
        <v>2001</v>
      </c>
      <c r="D730">
        <v>6</v>
      </c>
      <c r="E730" s="28">
        <v>0.494592</v>
      </c>
      <c r="F730" s="28">
        <v>2.5347839999999997</v>
      </c>
    </row>
    <row r="731" spans="1:6" ht="12.75">
      <c r="A731" s="31" t="s">
        <v>0</v>
      </c>
      <c r="B731" s="31">
        <v>5</v>
      </c>
      <c r="C731">
        <v>2001</v>
      </c>
      <c r="D731">
        <v>7</v>
      </c>
      <c r="E731" s="28">
        <v>0.35763</v>
      </c>
      <c r="F731" s="28">
        <v>1.95845</v>
      </c>
    </row>
    <row r="732" spans="1:6" ht="12.75">
      <c r="A732" s="31" t="s">
        <v>0</v>
      </c>
      <c r="B732" s="31">
        <v>5</v>
      </c>
      <c r="C732">
        <v>2001</v>
      </c>
      <c r="D732">
        <v>8</v>
      </c>
      <c r="E732" s="28">
        <v>0.271453</v>
      </c>
      <c r="F732" s="28">
        <v>1.500135</v>
      </c>
    </row>
    <row r="733" spans="1:6" ht="12.75">
      <c r="A733" s="31" t="s">
        <v>0</v>
      </c>
      <c r="B733" s="31">
        <v>5</v>
      </c>
      <c r="C733">
        <v>2001</v>
      </c>
      <c r="D733">
        <v>9</v>
      </c>
      <c r="E733" s="28">
        <v>0.205139</v>
      </c>
      <c r="F733" s="28">
        <v>1.182566</v>
      </c>
    </row>
    <row r="734" spans="1:6" ht="12.75">
      <c r="A734" s="31" t="s">
        <v>0</v>
      </c>
      <c r="B734" s="31">
        <v>5</v>
      </c>
      <c r="C734">
        <v>2001</v>
      </c>
      <c r="D734">
        <v>10</v>
      </c>
      <c r="E734" s="28">
        <v>0.18144</v>
      </c>
      <c r="F734" s="28">
        <v>2.43432</v>
      </c>
    </row>
    <row r="735" spans="1:6" ht="12.75">
      <c r="A735" s="31" t="s">
        <v>0</v>
      </c>
      <c r="B735" s="31">
        <v>5</v>
      </c>
      <c r="C735">
        <v>2001</v>
      </c>
      <c r="D735">
        <v>11</v>
      </c>
      <c r="E735" s="28">
        <v>0.134666</v>
      </c>
      <c r="F735" s="28">
        <v>0.913805</v>
      </c>
    </row>
    <row r="736" spans="1:6" ht="12.75">
      <c r="A736" s="31" t="s">
        <v>0</v>
      </c>
      <c r="B736" s="31">
        <v>5</v>
      </c>
      <c r="C736">
        <v>2001</v>
      </c>
      <c r="D736">
        <v>12</v>
      </c>
      <c r="E736" s="28">
        <v>0.107328</v>
      </c>
      <c r="F736" s="28">
        <v>0.7182719999999999</v>
      </c>
    </row>
    <row r="737" spans="1:6" ht="12.75">
      <c r="A737" s="31" t="s">
        <v>0</v>
      </c>
      <c r="B737" s="31">
        <v>5</v>
      </c>
      <c r="C737">
        <v>2002</v>
      </c>
      <c r="D737">
        <v>1</v>
      </c>
      <c r="E737" s="28">
        <v>0.096066</v>
      </c>
      <c r="F737" s="28">
        <v>2.252214</v>
      </c>
    </row>
    <row r="738" spans="1:6" ht="12.75">
      <c r="A738" s="31" t="s">
        <v>0</v>
      </c>
      <c r="B738" s="31">
        <v>5</v>
      </c>
      <c r="C738">
        <v>2002</v>
      </c>
      <c r="D738">
        <v>2</v>
      </c>
      <c r="E738" s="28">
        <v>0.076791</v>
      </c>
      <c r="F738" s="28">
        <v>0.7050810000000001</v>
      </c>
    </row>
    <row r="739" spans="1:6" ht="12.75">
      <c r="A739" s="31" t="s">
        <v>0</v>
      </c>
      <c r="B739" s="31">
        <v>5</v>
      </c>
      <c r="C739">
        <v>2002</v>
      </c>
      <c r="D739">
        <v>3</v>
      </c>
      <c r="E739" s="28">
        <v>0.08581</v>
      </c>
      <c r="F739" s="28">
        <v>5.131438</v>
      </c>
    </row>
    <row r="740" spans="1:6" ht="12.75">
      <c r="A740" s="31" t="s">
        <v>0</v>
      </c>
      <c r="B740" s="31">
        <v>5</v>
      </c>
      <c r="C740">
        <v>2002</v>
      </c>
      <c r="D740">
        <v>4</v>
      </c>
      <c r="E740" s="28">
        <v>0.07475</v>
      </c>
      <c r="F740" s="28">
        <v>1.2034750000000003</v>
      </c>
    </row>
    <row r="741" spans="1:6" ht="12.75">
      <c r="A741" s="31" t="s">
        <v>0</v>
      </c>
      <c r="B741" s="31">
        <v>5</v>
      </c>
      <c r="C741">
        <v>2002</v>
      </c>
      <c r="D741">
        <v>5</v>
      </c>
      <c r="E741" s="28">
        <v>0.064691</v>
      </c>
      <c r="F741" s="28">
        <v>0.6469100000000001</v>
      </c>
    </row>
    <row r="742" spans="1:6" ht="12.75">
      <c r="A742" s="31" t="s">
        <v>0</v>
      </c>
      <c r="B742" s="31">
        <v>5</v>
      </c>
      <c r="C742">
        <v>2002</v>
      </c>
      <c r="D742">
        <v>6</v>
      </c>
      <c r="E742" s="28">
        <v>0.061356</v>
      </c>
      <c r="F742" s="28">
        <v>0.5113</v>
      </c>
    </row>
    <row r="743" spans="1:6" ht="12.75">
      <c r="A743" s="31" t="s">
        <v>0</v>
      </c>
      <c r="B743" s="31">
        <v>5</v>
      </c>
      <c r="C743">
        <v>2002</v>
      </c>
      <c r="D743">
        <v>7</v>
      </c>
      <c r="E743" s="28">
        <v>0.055476</v>
      </c>
      <c r="F743" s="28">
        <v>0.434562</v>
      </c>
    </row>
    <row r="744" spans="1:6" ht="12.75">
      <c r="A744" s="31" t="s">
        <v>0</v>
      </c>
      <c r="B744" s="31">
        <v>5</v>
      </c>
      <c r="C744">
        <v>2002</v>
      </c>
      <c r="D744">
        <v>8</v>
      </c>
      <c r="E744" s="28">
        <v>0.053388</v>
      </c>
      <c r="F744" s="28">
        <v>0.39151199999999997</v>
      </c>
    </row>
    <row r="745" spans="1:6" ht="12.75">
      <c r="A745" s="31" t="s">
        <v>0</v>
      </c>
      <c r="B745" s="31">
        <v>5</v>
      </c>
      <c r="C745">
        <v>2002</v>
      </c>
      <c r="D745">
        <v>9</v>
      </c>
      <c r="E745" s="28">
        <v>0.057522</v>
      </c>
      <c r="F745" s="28">
        <v>1.7544210000000002</v>
      </c>
    </row>
    <row r="746" spans="1:6" ht="12.75">
      <c r="A746" s="31" t="s">
        <v>0</v>
      </c>
      <c r="B746" s="31">
        <v>5</v>
      </c>
      <c r="C746">
        <v>2002</v>
      </c>
      <c r="D746">
        <v>10</v>
      </c>
      <c r="E746" s="28">
        <v>0.060824</v>
      </c>
      <c r="F746" s="28">
        <v>1.474982</v>
      </c>
    </row>
    <row r="747" spans="1:6" ht="12.75">
      <c r="A747" s="31" t="s">
        <v>0</v>
      </c>
      <c r="B747" s="31">
        <v>5</v>
      </c>
      <c r="C747">
        <v>2002</v>
      </c>
      <c r="D747">
        <v>11</v>
      </c>
      <c r="E747" s="28">
        <v>0.127925</v>
      </c>
      <c r="F747" s="28">
        <v>4.579715</v>
      </c>
    </row>
    <row r="748" spans="1:6" ht="12.75">
      <c r="A748" s="31" t="s">
        <v>0</v>
      </c>
      <c r="B748" s="31">
        <v>5</v>
      </c>
      <c r="C748">
        <v>2002</v>
      </c>
      <c r="D748">
        <v>12</v>
      </c>
      <c r="E748" s="28">
        <v>0.600523</v>
      </c>
      <c r="F748" s="28">
        <v>8.571101</v>
      </c>
    </row>
    <row r="749" spans="1:6" ht="12.75">
      <c r="A749" s="31" t="s">
        <v>0</v>
      </c>
      <c r="B749" s="31">
        <v>5</v>
      </c>
      <c r="C749">
        <v>2003</v>
      </c>
      <c r="D749">
        <v>1</v>
      </c>
      <c r="E749" s="28">
        <v>2.308152</v>
      </c>
      <c r="F749" s="28">
        <v>13.953828</v>
      </c>
    </row>
    <row r="750" spans="1:6" ht="12.75">
      <c r="A750" s="31" t="s">
        <v>0</v>
      </c>
      <c r="B750" s="31">
        <v>5</v>
      </c>
      <c r="C750">
        <v>2003</v>
      </c>
      <c r="D750">
        <v>2</v>
      </c>
      <c r="E750" s="28">
        <v>1.253364</v>
      </c>
      <c r="F750" s="28">
        <v>11.63838</v>
      </c>
    </row>
    <row r="751" spans="1:6" ht="12.75">
      <c r="A751" s="31" t="s">
        <v>0</v>
      </c>
      <c r="B751" s="31">
        <v>5</v>
      </c>
      <c r="C751">
        <v>2003</v>
      </c>
      <c r="D751">
        <v>3</v>
      </c>
      <c r="E751" s="28">
        <v>0.663146</v>
      </c>
      <c r="F751" s="28">
        <v>4.732451</v>
      </c>
    </row>
    <row r="752" spans="1:6" ht="12.75">
      <c r="A752" s="31" t="s">
        <v>0</v>
      </c>
      <c r="B752" s="31">
        <v>5</v>
      </c>
      <c r="C752">
        <v>2003</v>
      </c>
      <c r="D752">
        <v>4</v>
      </c>
      <c r="E752" s="28">
        <v>0.79363</v>
      </c>
      <c r="F752" s="28">
        <v>8.81347</v>
      </c>
    </row>
    <row r="753" spans="1:6" ht="12.75">
      <c r="A753" s="31" t="s">
        <v>0</v>
      </c>
      <c r="B753" s="31">
        <v>5</v>
      </c>
      <c r="C753">
        <v>2003</v>
      </c>
      <c r="D753">
        <v>5</v>
      </c>
      <c r="E753" s="28">
        <v>0.456228</v>
      </c>
      <c r="F753" s="28">
        <v>2.558844</v>
      </c>
    </row>
    <row r="754" spans="1:6" ht="12.75">
      <c r="A754" s="31" t="s">
        <v>0</v>
      </c>
      <c r="B754" s="31">
        <v>5</v>
      </c>
      <c r="C754">
        <v>2003</v>
      </c>
      <c r="D754">
        <v>6</v>
      </c>
      <c r="E754" s="28">
        <v>0.344211</v>
      </c>
      <c r="F754" s="28">
        <v>1.96692</v>
      </c>
    </row>
    <row r="755" spans="1:6" ht="12.75">
      <c r="A755" s="31" t="s">
        <v>0</v>
      </c>
      <c r="B755" s="31">
        <v>5</v>
      </c>
      <c r="C755">
        <v>2003</v>
      </c>
      <c r="D755">
        <v>7</v>
      </c>
      <c r="E755" s="28">
        <v>0.261934</v>
      </c>
      <c r="F755" s="28">
        <v>1.51646</v>
      </c>
    </row>
    <row r="756" spans="1:6" ht="12.75">
      <c r="A756" s="31" t="s">
        <v>0</v>
      </c>
      <c r="B756" s="31">
        <v>5</v>
      </c>
      <c r="C756">
        <v>2003</v>
      </c>
      <c r="D756">
        <v>8</v>
      </c>
      <c r="E756" s="28">
        <v>0.199342</v>
      </c>
      <c r="F756" s="28">
        <v>1.207778</v>
      </c>
    </row>
    <row r="757" spans="1:6" ht="12.75">
      <c r="A757" s="31" t="s">
        <v>0</v>
      </c>
      <c r="B757" s="31">
        <v>5</v>
      </c>
      <c r="C757">
        <v>2003</v>
      </c>
      <c r="D757">
        <v>9</v>
      </c>
      <c r="E757" s="28">
        <v>0.155685</v>
      </c>
      <c r="F757" s="28">
        <v>0.9963839999999999</v>
      </c>
    </row>
    <row r="758" spans="1:6" ht="12.75">
      <c r="A758" s="31" t="s">
        <v>0</v>
      </c>
      <c r="B758" s="31">
        <v>5</v>
      </c>
      <c r="C758">
        <v>2003</v>
      </c>
      <c r="D758">
        <v>10</v>
      </c>
      <c r="E758" s="28">
        <v>0.860642</v>
      </c>
      <c r="F758" s="28">
        <v>10.277078000000001</v>
      </c>
    </row>
    <row r="759" spans="1:6" ht="12.75">
      <c r="A759" s="31" t="s">
        <v>0</v>
      </c>
      <c r="B759" s="31">
        <v>5</v>
      </c>
      <c r="C759">
        <v>2003</v>
      </c>
      <c r="D759">
        <v>11</v>
      </c>
      <c r="E759" s="28">
        <v>0.472583</v>
      </c>
      <c r="F759" s="28">
        <v>6.171378</v>
      </c>
    </row>
    <row r="760" spans="1:6" ht="12.75">
      <c r="A760" s="31" t="s">
        <v>0</v>
      </c>
      <c r="B760" s="31">
        <v>5</v>
      </c>
      <c r="C760">
        <v>2003</v>
      </c>
      <c r="D760">
        <v>12</v>
      </c>
      <c r="E760" s="28">
        <v>0.2796</v>
      </c>
      <c r="F760" s="28">
        <v>3.896925</v>
      </c>
    </row>
    <row r="761" spans="1:6" ht="12.75">
      <c r="A761" s="31" t="s">
        <v>0</v>
      </c>
      <c r="B761" s="31">
        <v>5</v>
      </c>
      <c r="C761">
        <v>2004</v>
      </c>
      <c r="D761">
        <v>1</v>
      </c>
      <c r="E761" s="28">
        <v>0.239392</v>
      </c>
      <c r="F761" s="28">
        <v>2.259262</v>
      </c>
    </row>
    <row r="762" spans="1:6" ht="12.75">
      <c r="A762" s="31" t="s">
        <v>0</v>
      </c>
      <c r="B762" s="31">
        <v>5</v>
      </c>
      <c r="C762">
        <v>2004</v>
      </c>
      <c r="D762">
        <v>2</v>
      </c>
      <c r="E762" s="28">
        <v>0.21393</v>
      </c>
      <c r="F762" s="28">
        <v>2.296182</v>
      </c>
    </row>
    <row r="763" spans="1:6" ht="12.75">
      <c r="A763" s="31" t="s">
        <v>0</v>
      </c>
      <c r="B763" s="31">
        <v>5</v>
      </c>
      <c r="C763">
        <v>2004</v>
      </c>
      <c r="D763">
        <v>3</v>
      </c>
      <c r="E763" s="28">
        <v>0.173988</v>
      </c>
      <c r="F763" s="28">
        <v>2.363337</v>
      </c>
    </row>
    <row r="764" spans="1:6" ht="12.75">
      <c r="A764" s="31" t="s">
        <v>0</v>
      </c>
      <c r="B764" s="31">
        <v>5</v>
      </c>
      <c r="C764">
        <v>2004</v>
      </c>
      <c r="D764">
        <v>4</v>
      </c>
      <c r="E764" s="28">
        <v>0.1548</v>
      </c>
      <c r="F764" s="28">
        <v>1.48608</v>
      </c>
    </row>
    <row r="765" spans="1:6" ht="12.75">
      <c r="A765" s="31" t="s">
        <v>0</v>
      </c>
      <c r="B765" s="31">
        <v>5</v>
      </c>
      <c r="C765">
        <v>2004</v>
      </c>
      <c r="D765">
        <v>5</v>
      </c>
      <c r="E765" s="28">
        <v>0.132808</v>
      </c>
      <c r="F765" s="28">
        <v>1.4506720000000002</v>
      </c>
    </row>
    <row r="766" spans="1:6" ht="12.75">
      <c r="A766" s="31" t="s">
        <v>0</v>
      </c>
      <c r="B766" s="31">
        <v>5</v>
      </c>
      <c r="C766">
        <v>2004</v>
      </c>
      <c r="D766">
        <v>6</v>
      </c>
      <c r="E766" s="28">
        <v>0.11793</v>
      </c>
      <c r="F766" s="28">
        <v>0.856958</v>
      </c>
    </row>
    <row r="767" spans="1:6" ht="12.75">
      <c r="A767" s="31" t="s">
        <v>0</v>
      </c>
      <c r="B767" s="31">
        <v>5</v>
      </c>
      <c r="C767">
        <v>2004</v>
      </c>
      <c r="D767">
        <v>7</v>
      </c>
      <c r="E767" s="28">
        <v>0.095074</v>
      </c>
      <c r="F767" s="28">
        <v>0.6723089999999999</v>
      </c>
    </row>
    <row r="768" spans="1:6" ht="12.75">
      <c r="A768" s="31" t="s">
        <v>0</v>
      </c>
      <c r="B768" s="31">
        <v>5</v>
      </c>
      <c r="C768">
        <v>2004</v>
      </c>
      <c r="D768">
        <v>8</v>
      </c>
      <c r="E768" s="28">
        <v>0.079963</v>
      </c>
      <c r="F768" s="28">
        <v>0.5720430000000001</v>
      </c>
    </row>
    <row r="769" spans="1:6" ht="12.75">
      <c r="A769" s="31" t="s">
        <v>0</v>
      </c>
      <c r="B769" s="31">
        <v>5</v>
      </c>
      <c r="C769">
        <v>2004</v>
      </c>
      <c r="D769">
        <v>9</v>
      </c>
      <c r="E769" s="28">
        <v>0.063804</v>
      </c>
      <c r="F769" s="28">
        <v>0.46257899999999996</v>
      </c>
    </row>
    <row r="770" spans="1:6" ht="12.75">
      <c r="A770" s="31" t="s">
        <v>0</v>
      </c>
      <c r="B770" s="31">
        <v>5</v>
      </c>
      <c r="C770">
        <v>2004</v>
      </c>
      <c r="D770">
        <v>10</v>
      </c>
      <c r="E770" s="28">
        <v>0.148544</v>
      </c>
      <c r="F770" s="28">
        <v>5.737512</v>
      </c>
    </row>
    <row r="771" spans="1:6" ht="12.75">
      <c r="A771" s="31" t="s">
        <v>0</v>
      </c>
      <c r="B771" s="31">
        <v>5</v>
      </c>
      <c r="C771">
        <v>2004</v>
      </c>
      <c r="D771">
        <v>11</v>
      </c>
      <c r="E771" s="28">
        <v>0.083356</v>
      </c>
      <c r="F771" s="28">
        <v>0.7263879999999999</v>
      </c>
    </row>
    <row r="772" spans="1:6" ht="12.75">
      <c r="A772" s="31" t="s">
        <v>0</v>
      </c>
      <c r="B772" s="31">
        <v>5</v>
      </c>
      <c r="C772">
        <v>2004</v>
      </c>
      <c r="D772">
        <v>12</v>
      </c>
      <c r="E772" s="28">
        <v>0.069744</v>
      </c>
      <c r="F772" s="28">
        <v>0.848552</v>
      </c>
    </row>
    <row r="773" spans="1:6" ht="12.75">
      <c r="A773" s="31" t="s">
        <v>0</v>
      </c>
      <c r="B773" s="31">
        <v>5</v>
      </c>
      <c r="C773">
        <v>2005</v>
      </c>
      <c r="D773">
        <v>1</v>
      </c>
      <c r="E773" s="28">
        <v>0.05967</v>
      </c>
      <c r="F773" s="28">
        <v>0.53703</v>
      </c>
    </row>
    <row r="774" spans="1:6" ht="12.75">
      <c r="A774" s="31" t="s">
        <v>0</v>
      </c>
      <c r="B774" s="31">
        <v>5</v>
      </c>
      <c r="C774">
        <v>2005</v>
      </c>
      <c r="D774">
        <v>2</v>
      </c>
      <c r="E774" s="28">
        <v>0.049863</v>
      </c>
      <c r="F774" s="28">
        <v>0.54396</v>
      </c>
    </row>
    <row r="775" spans="1:6" ht="12.75">
      <c r="A775" s="31" t="s">
        <v>0</v>
      </c>
      <c r="B775" s="31">
        <v>5</v>
      </c>
      <c r="C775">
        <v>2005</v>
      </c>
      <c r="D775">
        <v>3</v>
      </c>
      <c r="E775" s="28">
        <v>0.047871</v>
      </c>
      <c r="F775" s="28">
        <v>1.2233699999999998</v>
      </c>
    </row>
    <row r="776" spans="1:6" ht="12.75">
      <c r="A776" s="31" t="s">
        <v>0</v>
      </c>
      <c r="B776" s="31">
        <v>5</v>
      </c>
      <c r="C776">
        <v>2005</v>
      </c>
      <c r="D776">
        <v>4</v>
      </c>
      <c r="E776" s="28">
        <v>0.049044</v>
      </c>
      <c r="F776" s="28">
        <v>0.539484</v>
      </c>
    </row>
    <row r="777" spans="1:6" ht="12.75">
      <c r="A777" s="31" t="s">
        <v>0</v>
      </c>
      <c r="B777" s="31">
        <v>5</v>
      </c>
      <c r="C777">
        <v>2005</v>
      </c>
      <c r="D777">
        <v>5</v>
      </c>
      <c r="E777" s="28">
        <v>0.046553</v>
      </c>
      <c r="F777" s="28">
        <v>0.42972000000000005</v>
      </c>
    </row>
    <row r="778" spans="1:6" ht="12.75">
      <c r="A778" s="31" t="s">
        <v>0</v>
      </c>
      <c r="B778" s="31">
        <v>5</v>
      </c>
      <c r="C778">
        <v>2005</v>
      </c>
      <c r="D778">
        <v>6</v>
      </c>
      <c r="E778" s="28">
        <v>0.044268</v>
      </c>
      <c r="F778" s="28">
        <v>0.32252400000000003</v>
      </c>
    </row>
    <row r="779" spans="1:6" ht="12.75">
      <c r="A779" s="31" t="s">
        <v>0</v>
      </c>
      <c r="B779" s="31">
        <v>5</v>
      </c>
      <c r="C779">
        <v>2005</v>
      </c>
      <c r="D779">
        <v>7</v>
      </c>
      <c r="E779" s="28">
        <v>0.044415</v>
      </c>
      <c r="F779" s="28">
        <v>0.284256</v>
      </c>
    </row>
    <row r="780" spans="1:6" ht="12.75">
      <c r="A780" s="31" t="s">
        <v>0</v>
      </c>
      <c r="B780" s="31">
        <v>5</v>
      </c>
      <c r="C780">
        <v>2005</v>
      </c>
      <c r="D780">
        <v>8</v>
      </c>
      <c r="E780" s="28">
        <v>0.04149</v>
      </c>
      <c r="F780" s="28">
        <v>0.260004</v>
      </c>
    </row>
    <row r="781" spans="1:6" ht="12.75">
      <c r="A781" s="31" t="s">
        <v>0</v>
      </c>
      <c r="B781" s="31">
        <v>5</v>
      </c>
      <c r="C781">
        <v>2005</v>
      </c>
      <c r="D781">
        <v>9</v>
      </c>
      <c r="E781" s="28">
        <v>0.038085</v>
      </c>
      <c r="F781" s="28">
        <v>0.233588</v>
      </c>
    </row>
    <row r="782" spans="1:6" ht="12.75">
      <c r="A782" s="31" t="s">
        <v>0</v>
      </c>
      <c r="B782" s="31">
        <v>5</v>
      </c>
      <c r="C782">
        <v>2005</v>
      </c>
      <c r="D782">
        <v>10</v>
      </c>
      <c r="E782" s="28">
        <v>0.136368</v>
      </c>
      <c r="F782" s="28">
        <v>6.36384</v>
      </c>
    </row>
    <row r="783" spans="1:6" ht="12.75">
      <c r="A783" s="31" t="s">
        <v>0</v>
      </c>
      <c r="B783" s="31">
        <v>5</v>
      </c>
      <c r="C783">
        <v>2005</v>
      </c>
      <c r="D783">
        <v>11</v>
      </c>
      <c r="E783" s="28">
        <v>0.12624</v>
      </c>
      <c r="F783" s="28">
        <v>1.64112</v>
      </c>
    </row>
    <row r="784" spans="1:6" ht="12.75">
      <c r="A784" s="31" t="s">
        <v>0</v>
      </c>
      <c r="B784" s="31">
        <v>5</v>
      </c>
      <c r="C784">
        <v>2005</v>
      </c>
      <c r="D784">
        <v>12</v>
      </c>
      <c r="E784" s="28">
        <v>0.18138</v>
      </c>
      <c r="F784" s="28">
        <v>2.877896</v>
      </c>
    </row>
    <row r="785" spans="1:6" ht="12.75">
      <c r="A785" s="31" t="s">
        <v>0</v>
      </c>
      <c r="B785" s="31">
        <v>5</v>
      </c>
      <c r="C785">
        <v>2006</v>
      </c>
      <c r="D785">
        <v>1</v>
      </c>
      <c r="E785" s="28">
        <v>0.13143</v>
      </c>
      <c r="F785" s="28">
        <v>2.3657399999999997</v>
      </c>
    </row>
    <row r="786" spans="1:6" ht="12.75">
      <c r="A786" s="31" t="s">
        <v>0</v>
      </c>
      <c r="B786" s="31">
        <v>5</v>
      </c>
      <c r="C786">
        <v>2006</v>
      </c>
      <c r="D786">
        <v>2</v>
      </c>
      <c r="E786" s="28">
        <v>0.37854</v>
      </c>
      <c r="F786" s="28">
        <v>4.92102</v>
      </c>
    </row>
    <row r="787" spans="1:6" ht="12.75">
      <c r="A787" s="31" t="s">
        <v>0</v>
      </c>
      <c r="B787" s="31">
        <v>5</v>
      </c>
      <c r="C787">
        <v>2006</v>
      </c>
      <c r="D787">
        <v>3</v>
      </c>
      <c r="E787" s="28">
        <v>0.490256</v>
      </c>
      <c r="F787" s="28">
        <v>8.395634000000001</v>
      </c>
    </row>
    <row r="788" spans="1:6" ht="12.75">
      <c r="A788" s="31" t="s">
        <v>0</v>
      </c>
      <c r="B788" s="31">
        <v>5</v>
      </c>
      <c r="C788">
        <v>2006</v>
      </c>
      <c r="D788">
        <v>4</v>
      </c>
      <c r="E788" s="28">
        <v>0.279762</v>
      </c>
      <c r="F788" s="28">
        <v>3.117348</v>
      </c>
    </row>
    <row r="789" spans="1:6" ht="12.75">
      <c r="A789" s="31" t="s">
        <v>0</v>
      </c>
      <c r="B789" s="31">
        <v>5</v>
      </c>
      <c r="C789">
        <v>2006</v>
      </c>
      <c r="D789">
        <v>5</v>
      </c>
      <c r="E789" s="28">
        <v>0.199059</v>
      </c>
      <c r="F789" s="28">
        <v>1.677783</v>
      </c>
    </row>
    <row r="790" spans="1:6" ht="12.75">
      <c r="A790" s="31" t="s">
        <v>0</v>
      </c>
      <c r="B790" s="31">
        <v>5</v>
      </c>
      <c r="C790">
        <v>2006</v>
      </c>
      <c r="D790">
        <v>6</v>
      </c>
      <c r="E790" s="28">
        <v>0.1543</v>
      </c>
      <c r="F790" s="28">
        <v>1.118675</v>
      </c>
    </row>
    <row r="791" spans="1:6" ht="12.75">
      <c r="A791" s="31" t="s">
        <v>0</v>
      </c>
      <c r="B791" s="31">
        <v>5</v>
      </c>
      <c r="C791">
        <v>2006</v>
      </c>
      <c r="D791">
        <v>7</v>
      </c>
      <c r="E791" s="28">
        <v>0.12948</v>
      </c>
      <c r="F791" s="28">
        <v>0.8157240000000001</v>
      </c>
    </row>
    <row r="792" spans="1:6" ht="12.75">
      <c r="A792" s="31" t="s">
        <v>0</v>
      </c>
      <c r="B792" s="31">
        <v>5</v>
      </c>
      <c r="C792">
        <v>2006</v>
      </c>
      <c r="D792">
        <v>8</v>
      </c>
      <c r="E792" s="28">
        <v>0.101664</v>
      </c>
      <c r="F792" s="28">
        <v>0.6777599999999999</v>
      </c>
    </row>
    <row r="793" spans="1:6" ht="12.75">
      <c r="A793" s="31" t="s">
        <v>0</v>
      </c>
      <c r="B793" s="31">
        <v>5</v>
      </c>
      <c r="C793">
        <v>2006</v>
      </c>
      <c r="D793">
        <v>9</v>
      </c>
      <c r="E793" s="28">
        <v>0.083152</v>
      </c>
      <c r="F793" s="28">
        <v>0.602852</v>
      </c>
    </row>
    <row r="794" spans="5:7" ht="12.75">
      <c r="E794" s="27">
        <f>AVERAGE(E2:E793)*12</f>
        <v>4.465158378787878</v>
      </c>
      <c r="F794" s="27">
        <f>AVERAGE(F2:F793)*12</f>
        <v>43.646236757575764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586 - Río Yeltes desde su confluencia con río Morasverdes hasta su confluencia con la Rivera de Campocerrado.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586</v>
      </c>
      <c r="B6" s="30">
        <f>'De la BASE'!B2</f>
        <v>5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0.241098</v>
      </c>
      <c r="F6" s="9">
        <f>IF('De la BASE'!F2&gt;0,'De la BASE'!F2,'De la BASE'!F2+0.001)</f>
        <v>3.950298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586</v>
      </c>
      <c r="B7" s="30">
        <f>'De la BASE'!B3</f>
        <v>5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0.268873</v>
      </c>
      <c r="F7" s="9">
        <f>IF('De la BASE'!F3&gt;0,'De la BASE'!F3,'De la BASE'!F3+0.001)</f>
        <v>3.128704</v>
      </c>
      <c r="G7" s="15">
        <v>14916</v>
      </c>
      <c r="H7" s="8">
        <f>CORREL(E6:E796,E7:E797)</f>
        <v>0.4651325259447444</v>
      </c>
      <c r="I7" s="8" t="s">
        <v>119</v>
      </c>
      <c r="J7" s="8"/>
      <c r="K7" s="8"/>
      <c r="L7" s="24"/>
    </row>
    <row r="8" spans="1:13" ht="12.75">
      <c r="A8" s="30" t="str">
        <f>'De la BASE'!A4</f>
        <v>586</v>
      </c>
      <c r="B8" s="30">
        <f>'De la BASE'!B4</f>
        <v>5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0.192735</v>
      </c>
      <c r="F8" s="9">
        <f>IF('De la BASE'!F4&gt;0,'De la BASE'!F4,'De la BASE'!F4+0.001)</f>
        <v>1.5675779999999997</v>
      </c>
      <c r="G8" s="15">
        <v>14946</v>
      </c>
      <c r="H8" s="8">
        <f>CORREL(E486:E796,E487:E797)</f>
        <v>0.42113249773016315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586</v>
      </c>
      <c r="B9" s="30">
        <f>'De la BASE'!B5</f>
        <v>5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2.017029</v>
      </c>
      <c r="F9" s="9">
        <f>IF('De la BASE'!F5&gt;0,'De la BASE'!F5,'De la BASE'!F5+0.001)</f>
        <v>23.243858</v>
      </c>
      <c r="G9" s="15">
        <v>14977</v>
      </c>
    </row>
    <row r="10" spans="1:11" ht="12.75">
      <c r="A10" s="30" t="str">
        <f>'De la BASE'!A6</f>
        <v>586</v>
      </c>
      <c r="B10" s="30">
        <f>'De la BASE'!B6</f>
        <v>5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2.8859</v>
      </c>
      <c r="F10" s="9">
        <f>IF('De la BASE'!F6&gt;0,'De la BASE'!F6,'De la BASE'!F6+0.001)</f>
        <v>19.277812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586</v>
      </c>
      <c r="B11" s="30">
        <f>'De la BASE'!B7</f>
        <v>5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1.60381</v>
      </c>
      <c r="F11" s="9">
        <f>IF('De la BASE'!F7&gt;0,'De la BASE'!F7,'De la BASE'!F7+0.001)</f>
        <v>10.733189999999999</v>
      </c>
      <c r="G11" s="15">
        <v>15036</v>
      </c>
      <c r="H11" s="8">
        <f>CORREL(F6:F796,F7:F797)</f>
        <v>0.3756749051176142</v>
      </c>
      <c r="I11" s="8" t="s">
        <v>119</v>
      </c>
      <c r="J11" s="8"/>
      <c r="K11" s="8"/>
    </row>
    <row r="12" spans="1:11" ht="12.75">
      <c r="A12" s="30" t="str">
        <f>'De la BASE'!A8</f>
        <v>586</v>
      </c>
      <c r="B12" s="30">
        <f>'De la BASE'!B8</f>
        <v>5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1.243352</v>
      </c>
      <c r="F12" s="9">
        <f>IF('De la BASE'!F8&gt;0,'De la BASE'!F8,'De la BASE'!F8+0.001)</f>
        <v>11.642296</v>
      </c>
      <c r="G12" s="15">
        <v>15067</v>
      </c>
      <c r="H12" s="8">
        <f>CORREL(F486:F796,F487:F797)</f>
        <v>0.3678813082525808</v>
      </c>
      <c r="I12" s="8" t="s">
        <v>120</v>
      </c>
      <c r="J12" s="8"/>
      <c r="K12" s="8"/>
    </row>
    <row r="13" spans="1:9" ht="12.75">
      <c r="A13" s="30" t="str">
        <f>'De la BASE'!A9</f>
        <v>586</v>
      </c>
      <c r="B13" s="30">
        <f>'De la BASE'!B9</f>
        <v>5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1.126314</v>
      </c>
      <c r="F13" s="9">
        <f>IF('De la BASE'!F9&gt;0,'De la BASE'!F9,'De la BASE'!F9+0.001)</f>
        <v>7.7232959999999995</v>
      </c>
      <c r="G13" s="15">
        <v>15097</v>
      </c>
      <c r="H13" s="6"/>
      <c r="I13" s="6"/>
    </row>
    <row r="14" spans="1:13" ht="12.75">
      <c r="A14" s="30" t="str">
        <f>'De la BASE'!A10</f>
        <v>586</v>
      </c>
      <c r="B14" s="30">
        <f>'De la BASE'!B10</f>
        <v>5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0.686256</v>
      </c>
      <c r="F14" s="9">
        <f>IF('De la BASE'!F10&gt;0,'De la BASE'!F10,'De la BASE'!F10+0.001)</f>
        <v>3.688626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586</v>
      </c>
      <c r="B15" s="30">
        <f>'De la BASE'!B11</f>
        <v>5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0.521906</v>
      </c>
      <c r="F15" s="9">
        <f>IF('De la BASE'!F11&gt;0,'De la BASE'!F11,'De la BASE'!F11+0.001)</f>
        <v>3.0365439999999997</v>
      </c>
      <c r="G15" s="15">
        <v>15158</v>
      </c>
      <c r="I15" s="7"/>
    </row>
    <row r="16" spans="1:9" ht="12.75">
      <c r="A16" s="30" t="str">
        <f>'De la BASE'!A12</f>
        <v>586</v>
      </c>
      <c r="B16" s="30">
        <f>'De la BASE'!B12</f>
        <v>5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0.38116</v>
      </c>
      <c r="F16" s="9">
        <f>IF('De la BASE'!F12&gt;0,'De la BASE'!F12,'De la BASE'!F12+0.001)</f>
        <v>2.210728</v>
      </c>
      <c r="G16" s="15">
        <v>15189</v>
      </c>
      <c r="H16" s="7"/>
      <c r="I16" s="7"/>
    </row>
    <row r="17" spans="1:9" ht="12.75">
      <c r="A17" s="30" t="str">
        <f>'De la BASE'!A13</f>
        <v>586</v>
      </c>
      <c r="B17" s="30">
        <f>'De la BASE'!B13</f>
        <v>5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0.29124</v>
      </c>
      <c r="F17" s="9">
        <f>IF('De la BASE'!F13&gt;0,'De la BASE'!F13,'De la BASE'!F13+0.001)</f>
        <v>1.71508</v>
      </c>
      <c r="G17" s="15">
        <v>15220</v>
      </c>
      <c r="H17" s="7"/>
      <c r="I17" s="7"/>
    </row>
    <row r="18" spans="1:9" ht="12.75">
      <c r="A18" s="30" t="str">
        <f>'De la BASE'!A14</f>
        <v>586</v>
      </c>
      <c r="B18" s="30">
        <f>'De la BASE'!B14</f>
        <v>5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0.215072</v>
      </c>
      <c r="F18" s="9">
        <f>IF('De la BASE'!F14&gt;0,'De la BASE'!F14,'De la BASE'!F14+0.001)</f>
        <v>1.3576419999999998</v>
      </c>
      <c r="G18" s="15">
        <v>15250</v>
      </c>
      <c r="H18" s="7"/>
      <c r="I18" s="7"/>
    </row>
    <row r="19" spans="1:8" ht="12.75">
      <c r="A19" s="30" t="str">
        <f>'De la BASE'!A15</f>
        <v>586</v>
      </c>
      <c r="B19" s="30">
        <f>'De la BASE'!B15</f>
        <v>5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0.2268</v>
      </c>
      <c r="F19" s="9">
        <f>IF('De la BASE'!F15&gt;0,'De la BASE'!F15,'De la BASE'!F15+0.001)</f>
        <v>4.6494</v>
      </c>
      <c r="G19" s="15">
        <v>15281</v>
      </c>
      <c r="H19" s="7"/>
    </row>
    <row r="20" spans="1:7" ht="12.75">
      <c r="A20" s="30" t="str">
        <f>'De la BASE'!A16</f>
        <v>586</v>
      </c>
      <c r="B20" s="30">
        <f>'De la BASE'!B16</f>
        <v>5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0.162624</v>
      </c>
      <c r="F20" s="9">
        <f>IF('De la BASE'!F16&gt;0,'De la BASE'!F16,'De la BASE'!F16+0.001)</f>
        <v>1.149984</v>
      </c>
      <c r="G20" s="15">
        <v>15311</v>
      </c>
    </row>
    <row r="21" spans="1:7" ht="12.75">
      <c r="A21" s="30" t="str">
        <f>'De la BASE'!A17</f>
        <v>586</v>
      </c>
      <c r="B21" s="30">
        <f>'De la BASE'!B17</f>
        <v>5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0.12834</v>
      </c>
      <c r="F21" s="9">
        <f>IF('De la BASE'!F17&gt;0,'De la BASE'!F17,'De la BASE'!F17+0.001)</f>
        <v>0.994635</v>
      </c>
      <c r="G21" s="15">
        <v>15342</v>
      </c>
    </row>
    <row r="22" spans="1:7" ht="12.75">
      <c r="A22" s="30" t="str">
        <f>'De la BASE'!A18</f>
        <v>586</v>
      </c>
      <c r="B22" s="30">
        <f>'De la BASE'!B18</f>
        <v>5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0.101662</v>
      </c>
      <c r="F22" s="9">
        <f>IF('De la BASE'!F18&gt;0,'De la BASE'!F18,'De la BASE'!F18+0.001)</f>
        <v>0.804054</v>
      </c>
      <c r="G22" s="15">
        <v>15373</v>
      </c>
    </row>
    <row r="23" spans="1:7" ht="12.75">
      <c r="A23" s="30" t="str">
        <f>'De la BASE'!A19</f>
        <v>586</v>
      </c>
      <c r="B23" s="30">
        <f>'De la BASE'!B19</f>
        <v>5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1.025908</v>
      </c>
      <c r="F23" s="9">
        <f>IF('De la BASE'!F19&gt;0,'De la BASE'!F19,'De la BASE'!F19+0.001)</f>
        <v>7.615394</v>
      </c>
      <c r="G23" s="15">
        <v>15401</v>
      </c>
    </row>
    <row r="24" spans="1:7" ht="12.75">
      <c r="A24" s="30" t="str">
        <f>'De la BASE'!A20</f>
        <v>586</v>
      </c>
      <c r="B24" s="30">
        <f>'De la BASE'!B20</f>
        <v>5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0.473575</v>
      </c>
      <c r="F24" s="9">
        <f>IF('De la BASE'!F20&gt;0,'De la BASE'!F20,'De la BASE'!F20+0.001)</f>
        <v>5.7826</v>
      </c>
      <c r="G24" s="15">
        <v>15432</v>
      </c>
    </row>
    <row r="25" spans="1:7" ht="12.75">
      <c r="A25" s="30" t="str">
        <f>'De la BASE'!A21</f>
        <v>586</v>
      </c>
      <c r="B25" s="30">
        <f>'De la BASE'!B21</f>
        <v>5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0.194586</v>
      </c>
      <c r="F25" s="9">
        <f>IF('De la BASE'!F21&gt;0,'De la BASE'!F21,'De la BASE'!F21+0.001)</f>
        <v>2.057052</v>
      </c>
      <c r="G25" s="15">
        <v>15462</v>
      </c>
    </row>
    <row r="26" spans="1:7" ht="12.75">
      <c r="A26" s="30" t="str">
        <f>'De la BASE'!A22</f>
        <v>586</v>
      </c>
      <c r="B26" s="30">
        <f>'De la BASE'!B22</f>
        <v>5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0.154778</v>
      </c>
      <c r="F26" s="9">
        <f>IF('De la BASE'!F22&gt;0,'De la BASE'!F22,'De la BASE'!F22+0.001)</f>
        <v>1.6430280000000002</v>
      </c>
      <c r="G26" s="15">
        <v>15493</v>
      </c>
    </row>
    <row r="27" spans="1:7" ht="12.75">
      <c r="A27" s="30" t="str">
        <f>'De la BASE'!A23</f>
        <v>586</v>
      </c>
      <c r="B27" s="30">
        <f>'De la BASE'!B23</f>
        <v>5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0.127283</v>
      </c>
      <c r="F27" s="9">
        <f>IF('De la BASE'!F23&gt;0,'De la BASE'!F23,'De la BASE'!F23+0.001)</f>
        <v>0.949727</v>
      </c>
      <c r="G27" s="15">
        <v>15523</v>
      </c>
    </row>
    <row r="28" spans="1:7" ht="12.75">
      <c r="A28" s="30" t="str">
        <f>'De la BASE'!A24</f>
        <v>586</v>
      </c>
      <c r="B28" s="30">
        <f>'De la BASE'!B24</f>
        <v>5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0.105984</v>
      </c>
      <c r="F28" s="9">
        <f>IF('De la BASE'!F24&gt;0,'De la BASE'!F24,'De la BASE'!F24+0.001)</f>
        <v>0.786048</v>
      </c>
      <c r="G28" s="15">
        <v>15554</v>
      </c>
    </row>
    <row r="29" spans="1:7" ht="12.75">
      <c r="A29" s="30" t="str">
        <f>'De la BASE'!A25</f>
        <v>586</v>
      </c>
      <c r="B29" s="30">
        <f>'De la BASE'!B25</f>
        <v>5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0.0951</v>
      </c>
      <c r="F29" s="9">
        <f>IF('De la BASE'!F25&gt;0,'De la BASE'!F25,'De la BASE'!F25+0.001)</f>
        <v>0.705325</v>
      </c>
      <c r="G29" s="15">
        <v>15585</v>
      </c>
    </row>
    <row r="30" spans="1:7" ht="12.75">
      <c r="A30" s="30" t="str">
        <f>'De la BASE'!A26</f>
        <v>586</v>
      </c>
      <c r="B30" s="30">
        <f>'De la BASE'!B26</f>
        <v>5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0.100111</v>
      </c>
      <c r="F30" s="9">
        <f>IF('De la BASE'!F26&gt;0,'De la BASE'!F26,'De la BASE'!F26+0.001)</f>
        <v>1.447059</v>
      </c>
      <c r="G30" s="15">
        <v>15615</v>
      </c>
    </row>
    <row r="31" spans="1:7" ht="12.75">
      <c r="A31" s="30" t="str">
        <f>'De la BASE'!A27</f>
        <v>586</v>
      </c>
      <c r="B31" s="30">
        <f>'De la BASE'!B27</f>
        <v>5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0.078595</v>
      </c>
      <c r="F31" s="9">
        <f>IF('De la BASE'!F27&gt;0,'De la BASE'!F27,'De la BASE'!F27+0.001)</f>
        <v>0.8002399999999998</v>
      </c>
      <c r="G31" s="15">
        <v>15646</v>
      </c>
    </row>
    <row r="32" spans="1:7" ht="12.75">
      <c r="A32" s="30" t="str">
        <f>'De la BASE'!A28</f>
        <v>586</v>
      </c>
      <c r="B32" s="30">
        <f>'De la BASE'!B28</f>
        <v>5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0.322764</v>
      </c>
      <c r="F32" s="9">
        <f>IF('De la BASE'!F28&gt;0,'De la BASE'!F28,'De la BASE'!F28+0.001)</f>
        <v>6.554592</v>
      </c>
      <c r="G32" s="15">
        <v>15676</v>
      </c>
    </row>
    <row r="33" spans="1:7" ht="12.75">
      <c r="A33" s="30" t="str">
        <f>'De la BASE'!A29</f>
        <v>586</v>
      </c>
      <c r="B33" s="30">
        <f>'De la BASE'!B29</f>
        <v>5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1.92216</v>
      </c>
      <c r="F33" s="9">
        <f>IF('De la BASE'!F29&gt;0,'De la BASE'!F29,'De la BASE'!F29+0.001)</f>
        <v>5.52621</v>
      </c>
      <c r="G33" s="15">
        <v>15707</v>
      </c>
    </row>
    <row r="34" spans="1:7" ht="12.75">
      <c r="A34" s="30" t="str">
        <f>'De la BASE'!A30</f>
        <v>586</v>
      </c>
      <c r="B34" s="30">
        <f>'De la BASE'!B30</f>
        <v>5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0.263592</v>
      </c>
      <c r="F34" s="9">
        <f>IF('De la BASE'!F30&gt;0,'De la BASE'!F30,'De la BASE'!F30+0.001)</f>
        <v>1.832592</v>
      </c>
      <c r="G34" s="15">
        <v>15738</v>
      </c>
    </row>
    <row r="35" spans="1:7" ht="12.75">
      <c r="A35" s="30" t="str">
        <f>'De la BASE'!A31</f>
        <v>586</v>
      </c>
      <c r="B35" s="30">
        <f>'De la BASE'!B31</f>
        <v>5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1.05948</v>
      </c>
      <c r="F35" s="9">
        <f>IF('De la BASE'!F31&gt;0,'De la BASE'!F31,'De la BASE'!F31+0.001)</f>
        <v>6.680609999999999</v>
      </c>
      <c r="G35" s="15">
        <v>15766</v>
      </c>
    </row>
    <row r="36" spans="1:7" ht="12.75">
      <c r="A36" s="30" t="str">
        <f>'De la BASE'!A32</f>
        <v>586</v>
      </c>
      <c r="B36" s="30">
        <f>'De la BASE'!B32</f>
        <v>5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0.368004</v>
      </c>
      <c r="F36" s="9">
        <f>IF('De la BASE'!F32&gt;0,'De la BASE'!F32,'De la BASE'!F32+0.001)</f>
        <v>4.170712</v>
      </c>
      <c r="G36" s="15">
        <v>15797</v>
      </c>
    </row>
    <row r="37" spans="1:7" ht="12.75">
      <c r="A37" s="30" t="str">
        <f>'De la BASE'!A33</f>
        <v>586</v>
      </c>
      <c r="B37" s="30">
        <f>'De la BASE'!B33</f>
        <v>5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0.252903</v>
      </c>
      <c r="F37" s="9">
        <f>IF('De la BASE'!F33&gt;0,'De la BASE'!F33,'De la BASE'!F33+0.001)</f>
        <v>1.6739769999999998</v>
      </c>
      <c r="G37" s="15">
        <v>15827</v>
      </c>
    </row>
    <row r="38" spans="1:7" ht="12.75">
      <c r="A38" s="30" t="str">
        <f>'De la BASE'!A34</f>
        <v>586</v>
      </c>
      <c r="B38" s="30">
        <f>'De la BASE'!B34</f>
        <v>5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0.190665</v>
      </c>
      <c r="F38" s="9">
        <f>IF('De la BASE'!F34&gt;0,'De la BASE'!F34,'De la BASE'!F34+0.001)</f>
        <v>1.26441</v>
      </c>
      <c r="G38" s="15">
        <v>15858</v>
      </c>
    </row>
    <row r="39" spans="1:7" ht="12.75">
      <c r="A39" s="30" t="str">
        <f>'De la BASE'!A35</f>
        <v>586</v>
      </c>
      <c r="B39" s="30">
        <f>'De la BASE'!B35</f>
        <v>5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0.146557</v>
      </c>
      <c r="F39" s="9">
        <f>IF('De la BASE'!F35&gt;0,'De la BASE'!F35,'De la BASE'!F35+0.001)</f>
        <v>1.03452</v>
      </c>
      <c r="G39" s="15">
        <v>15888</v>
      </c>
    </row>
    <row r="40" spans="1:7" ht="12.75">
      <c r="A40" s="30" t="str">
        <f>'De la BASE'!A36</f>
        <v>586</v>
      </c>
      <c r="B40" s="30">
        <f>'De la BASE'!B36</f>
        <v>5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0.12008</v>
      </c>
      <c r="F40" s="9">
        <f>IF('De la BASE'!F36&gt;0,'De la BASE'!F36,'De la BASE'!F36+0.001)</f>
        <v>0.82555</v>
      </c>
      <c r="G40" s="15">
        <v>15919</v>
      </c>
    </row>
    <row r="41" spans="1:7" ht="12.75">
      <c r="A41" s="30" t="str">
        <f>'De la BASE'!A37</f>
        <v>586</v>
      </c>
      <c r="B41" s="30">
        <f>'De la BASE'!B37</f>
        <v>5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0.115472</v>
      </c>
      <c r="F41" s="9">
        <f>IF('De la BASE'!F37&gt;0,'De la BASE'!F37,'De la BASE'!F37+0.001)</f>
        <v>1.187712</v>
      </c>
      <c r="G41" s="15">
        <v>15950</v>
      </c>
    </row>
    <row r="42" spans="1:7" ht="12.75">
      <c r="A42" s="30" t="str">
        <f>'De la BASE'!A38</f>
        <v>586</v>
      </c>
      <c r="B42" s="30">
        <f>'De la BASE'!B38</f>
        <v>5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0.113674</v>
      </c>
      <c r="F42" s="9">
        <f>IF('De la BASE'!F38&gt;0,'De la BASE'!F38,'De la BASE'!F38+0.001)</f>
        <v>1.725778</v>
      </c>
      <c r="G42" s="15">
        <v>15980</v>
      </c>
    </row>
    <row r="43" spans="1:7" ht="12.75">
      <c r="A43" s="30" t="str">
        <f>'De la BASE'!A39</f>
        <v>586</v>
      </c>
      <c r="B43" s="30">
        <f>'De la BASE'!B39</f>
        <v>5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0.092694</v>
      </c>
      <c r="F43" s="9">
        <f>IF('De la BASE'!F39&gt;0,'De la BASE'!F39,'De la BASE'!F39+0.001)</f>
        <v>0.999771</v>
      </c>
      <c r="G43" s="15">
        <v>16011</v>
      </c>
    </row>
    <row r="44" spans="1:7" ht="12.75">
      <c r="A44" s="30" t="str">
        <f>'De la BASE'!A40</f>
        <v>586</v>
      </c>
      <c r="B44" s="30">
        <f>'De la BASE'!B40</f>
        <v>5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0.098618</v>
      </c>
      <c r="F44" s="9">
        <f>IF('De la BASE'!F40&gt;0,'De la BASE'!F40,'De la BASE'!F40+0.001)</f>
        <v>0.98618</v>
      </c>
      <c r="G44" s="15">
        <v>16041</v>
      </c>
    </row>
    <row r="45" spans="1:7" ht="12.75">
      <c r="A45" s="30" t="str">
        <f>'De la BASE'!A41</f>
        <v>586</v>
      </c>
      <c r="B45" s="30">
        <f>'De la BASE'!B41</f>
        <v>5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0.076496</v>
      </c>
      <c r="F45" s="9">
        <f>IF('De la BASE'!F41&gt;0,'De la BASE'!F41,'De la BASE'!F41+0.001)</f>
        <v>0.584648</v>
      </c>
      <c r="G45" s="15">
        <v>16072</v>
      </c>
    </row>
    <row r="46" spans="1:7" ht="12.75">
      <c r="A46" s="30" t="str">
        <f>'De la BASE'!A42</f>
        <v>586</v>
      </c>
      <c r="B46" s="30">
        <f>'De la BASE'!B42</f>
        <v>5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0.062472</v>
      </c>
      <c r="F46" s="9">
        <f>IF('De la BASE'!F42&gt;0,'De la BASE'!F42,'De la BASE'!F42+0.001)</f>
        <v>0.499776</v>
      </c>
      <c r="G46" s="15">
        <v>16103</v>
      </c>
    </row>
    <row r="47" spans="1:7" ht="12.75">
      <c r="A47" s="30" t="str">
        <f>'De la BASE'!A43</f>
        <v>586</v>
      </c>
      <c r="B47" s="30">
        <f>'De la BASE'!B43</f>
        <v>5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0.060753</v>
      </c>
      <c r="F47" s="9">
        <f>IF('De la BASE'!F43&gt;0,'De la BASE'!F43,'De la BASE'!F43+0.001)</f>
        <v>0.756651</v>
      </c>
      <c r="G47" s="15">
        <v>16132</v>
      </c>
    </row>
    <row r="48" spans="1:7" ht="12.75">
      <c r="A48" s="30" t="str">
        <f>'De la BASE'!A44</f>
        <v>586</v>
      </c>
      <c r="B48" s="30">
        <f>'De la BASE'!B44</f>
        <v>5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0.108385</v>
      </c>
      <c r="F48" s="9">
        <f>IF('De la BASE'!F44&gt;0,'De la BASE'!F44,'De la BASE'!F44+0.001)</f>
        <v>5.982851999999999</v>
      </c>
      <c r="G48" s="15">
        <v>16163</v>
      </c>
    </row>
    <row r="49" spans="1:7" ht="12.75">
      <c r="A49" s="30" t="str">
        <f>'De la BASE'!A45</f>
        <v>586</v>
      </c>
      <c r="B49" s="30">
        <f>'De la BASE'!B45</f>
        <v>5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0.10608</v>
      </c>
      <c r="F49" s="9">
        <f>IF('De la BASE'!F45&gt;0,'De la BASE'!F45,'De la BASE'!F45+0.001)</f>
        <v>1.4443199999999998</v>
      </c>
      <c r="G49" s="15">
        <v>16193</v>
      </c>
    </row>
    <row r="50" spans="1:7" ht="12.75">
      <c r="A50" s="30" t="str">
        <f>'De la BASE'!A46</f>
        <v>586</v>
      </c>
      <c r="B50" s="30">
        <f>'De la BASE'!B46</f>
        <v>5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0.104039</v>
      </c>
      <c r="F50" s="9">
        <f>IF('De la BASE'!F46&gt;0,'De la BASE'!F46,'De la BASE'!F46+0.001)</f>
        <v>1.2004499999999998</v>
      </c>
      <c r="G50" s="15">
        <v>16224</v>
      </c>
    </row>
    <row r="51" spans="1:7" ht="12.75">
      <c r="A51" s="30" t="str">
        <f>'De la BASE'!A47</f>
        <v>586</v>
      </c>
      <c r="B51" s="30">
        <f>'De la BASE'!B47</f>
        <v>5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0.092034</v>
      </c>
      <c r="F51" s="9">
        <f>IF('De la BASE'!F47&gt;0,'De la BASE'!F47,'De la BASE'!F47+0.001)</f>
        <v>0.6749160000000001</v>
      </c>
      <c r="G51" s="15">
        <v>16254</v>
      </c>
    </row>
    <row r="52" spans="1:7" ht="12.75">
      <c r="A52" s="30" t="str">
        <f>'De la BASE'!A48</f>
        <v>586</v>
      </c>
      <c r="B52" s="30">
        <f>'De la BASE'!B48</f>
        <v>5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0.079237</v>
      </c>
      <c r="F52" s="9">
        <f>IF('De la BASE'!F48&gt;0,'De la BASE'!F48,'De la BASE'!F48+0.001)</f>
        <v>0.591947</v>
      </c>
      <c r="G52" s="15">
        <v>16285</v>
      </c>
    </row>
    <row r="53" spans="1:7" ht="12.75">
      <c r="A53" s="30" t="str">
        <f>'De la BASE'!A49</f>
        <v>586</v>
      </c>
      <c r="B53" s="30">
        <f>'De la BASE'!B49</f>
        <v>5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0.070873</v>
      </c>
      <c r="F53" s="9">
        <f>IF('De la BASE'!F49&gt;0,'De la BASE'!F49,'De la BASE'!F49+0.001)</f>
        <v>0.5044489999999999</v>
      </c>
      <c r="G53" s="15">
        <v>16316</v>
      </c>
    </row>
    <row r="54" spans="1:7" ht="12.75">
      <c r="A54" s="30" t="str">
        <f>'De la BASE'!A50</f>
        <v>586</v>
      </c>
      <c r="B54" s="30">
        <f>'De la BASE'!B50</f>
        <v>5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0.059995</v>
      </c>
      <c r="F54" s="9">
        <f>IF('De la BASE'!F50&gt;0,'De la BASE'!F50,'De la BASE'!F50+0.001)</f>
        <v>0.923</v>
      </c>
      <c r="G54" s="15">
        <v>16346</v>
      </c>
    </row>
    <row r="55" spans="1:7" ht="12.75">
      <c r="A55" s="30" t="str">
        <f>'De la BASE'!A51</f>
        <v>586</v>
      </c>
      <c r="B55" s="30">
        <f>'De la BASE'!B51</f>
        <v>5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0.055824</v>
      </c>
      <c r="F55" s="9">
        <f>IF('De la BASE'!F51&gt;0,'De la BASE'!F51,'De la BASE'!F51+0.001)</f>
        <v>1.018788</v>
      </c>
      <c r="G55" s="15">
        <v>16377</v>
      </c>
    </row>
    <row r="56" spans="1:7" ht="12.75">
      <c r="A56" s="30" t="str">
        <f>'De la BASE'!A52</f>
        <v>586</v>
      </c>
      <c r="B56" s="30">
        <f>'De la BASE'!B52</f>
        <v>5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0.06229</v>
      </c>
      <c r="F56" s="9">
        <f>IF('De la BASE'!F52&gt;0,'De la BASE'!F52,'De la BASE'!F52+0.001)</f>
        <v>1.2831739999999998</v>
      </c>
      <c r="G56" s="15">
        <v>16407</v>
      </c>
    </row>
    <row r="57" spans="1:7" ht="12.75">
      <c r="A57" s="30" t="str">
        <f>'De la BASE'!A53</f>
        <v>586</v>
      </c>
      <c r="B57" s="30">
        <f>'De la BASE'!B53</f>
        <v>5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0.069992</v>
      </c>
      <c r="F57" s="9">
        <f>IF('De la BASE'!F53&gt;0,'De la BASE'!F53,'De la BASE'!F53+0.001)</f>
        <v>2.8084290000000003</v>
      </c>
      <c r="G57" s="15">
        <v>16438</v>
      </c>
    </row>
    <row r="58" spans="1:7" ht="12.75">
      <c r="A58" s="30" t="str">
        <f>'De la BASE'!A54</f>
        <v>586</v>
      </c>
      <c r="B58" s="30">
        <f>'De la BASE'!B54</f>
        <v>5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0.073967</v>
      </c>
      <c r="F58" s="9">
        <f>IF('De la BASE'!F54&gt;0,'De la BASE'!F54,'De la BASE'!F54+0.001)</f>
        <v>0.541127</v>
      </c>
      <c r="G58" s="15">
        <v>16469</v>
      </c>
    </row>
    <row r="59" spans="1:7" ht="12.75">
      <c r="A59" s="30" t="str">
        <f>'De la BASE'!A55</f>
        <v>586</v>
      </c>
      <c r="B59" s="30">
        <f>'De la BASE'!B55</f>
        <v>5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0.068475</v>
      </c>
      <c r="F59" s="9">
        <f>IF('De la BASE'!F55&gt;0,'De la BASE'!F55,'De la BASE'!F55+0.001)</f>
        <v>1.15951</v>
      </c>
      <c r="G59" s="15">
        <v>16497</v>
      </c>
    </row>
    <row r="60" spans="1:7" ht="12.75">
      <c r="A60" s="30" t="str">
        <f>'De la BASE'!A56</f>
        <v>586</v>
      </c>
      <c r="B60" s="30">
        <f>'De la BASE'!B56</f>
        <v>5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0.066453</v>
      </c>
      <c r="F60" s="9">
        <f>IF('De la BASE'!F56&gt;0,'De la BASE'!F56,'De la BASE'!F56+0.001)</f>
        <v>0.660621</v>
      </c>
      <c r="G60" s="15">
        <v>16528</v>
      </c>
    </row>
    <row r="61" spans="1:7" ht="12.75">
      <c r="A61" s="30" t="str">
        <f>'De la BASE'!A57</f>
        <v>586</v>
      </c>
      <c r="B61" s="30">
        <f>'De la BASE'!B57</f>
        <v>5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0.062985</v>
      </c>
      <c r="F61" s="9">
        <f>IF('De la BASE'!F57&gt;0,'De la BASE'!F57,'De la BASE'!F57+0.001)</f>
        <v>0.65949</v>
      </c>
      <c r="G61" s="15">
        <v>16558</v>
      </c>
    </row>
    <row r="62" spans="1:7" ht="12.75">
      <c r="A62" s="30" t="str">
        <f>'De la BASE'!A58</f>
        <v>586</v>
      </c>
      <c r="B62" s="30">
        <f>'De la BASE'!B58</f>
        <v>5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0.05982</v>
      </c>
      <c r="F62" s="9">
        <f>IF('De la BASE'!F58&gt;0,'De la BASE'!F58,'De la BASE'!F58+0.001)</f>
        <v>0.364902</v>
      </c>
      <c r="G62" s="15">
        <v>16589</v>
      </c>
    </row>
    <row r="63" spans="1:7" ht="12.75">
      <c r="A63" s="30" t="str">
        <f>'De la BASE'!A59</f>
        <v>586</v>
      </c>
      <c r="B63" s="30">
        <f>'De la BASE'!B59</f>
        <v>5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0.05482</v>
      </c>
      <c r="F63" s="9">
        <f>IF('De la BASE'!F59&gt;0,'De la BASE'!F59,'De la BASE'!F59+0.001)</f>
        <v>0.326179</v>
      </c>
      <c r="G63" s="15">
        <v>16619</v>
      </c>
    </row>
    <row r="64" spans="1:7" ht="12.75">
      <c r="A64" s="30" t="str">
        <f>'De la BASE'!A60</f>
        <v>586</v>
      </c>
      <c r="B64" s="30">
        <f>'De la BASE'!B60</f>
        <v>5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0.048412</v>
      </c>
      <c r="F64" s="9">
        <f>IF('De la BASE'!F60&gt;0,'De la BASE'!F60,'De la BASE'!F60+0.001)</f>
        <v>0.290472</v>
      </c>
      <c r="G64" s="15">
        <v>16650</v>
      </c>
    </row>
    <row r="65" spans="1:7" ht="12.75">
      <c r="A65" s="30" t="str">
        <f>'De la BASE'!A61</f>
        <v>586</v>
      </c>
      <c r="B65" s="30">
        <f>'De la BASE'!B61</f>
        <v>5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0.044099</v>
      </c>
      <c r="F65" s="9">
        <f>IF('De la BASE'!F61&gt;0,'De la BASE'!F61,'De la BASE'!F61+0.001)</f>
        <v>0.259952</v>
      </c>
      <c r="G65" s="15">
        <v>16681</v>
      </c>
    </row>
    <row r="66" spans="1:7" ht="12.75">
      <c r="A66" s="30" t="str">
        <f>'De la BASE'!A62</f>
        <v>586</v>
      </c>
      <c r="B66" s="30">
        <f>'De la BASE'!B62</f>
        <v>5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0.03717</v>
      </c>
      <c r="F66" s="9">
        <f>IF('De la BASE'!F62&gt;0,'De la BASE'!F62,'De la BASE'!F62+0.001)</f>
        <v>0.4212599999999999</v>
      </c>
      <c r="G66" s="15">
        <v>16711</v>
      </c>
    </row>
    <row r="67" spans="1:7" ht="12.75">
      <c r="A67" s="30" t="str">
        <f>'De la BASE'!A63</f>
        <v>586</v>
      </c>
      <c r="B67" s="30">
        <f>'De la BASE'!B63</f>
        <v>5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0.064158</v>
      </c>
      <c r="F67" s="9">
        <f>IF('De la BASE'!F63&gt;0,'De la BASE'!F63,'De la BASE'!F63+0.001)</f>
        <v>5.357193</v>
      </c>
      <c r="G67" s="15">
        <v>16742</v>
      </c>
    </row>
    <row r="68" spans="1:7" ht="12.75">
      <c r="A68" s="30" t="str">
        <f>'De la BASE'!A64</f>
        <v>586</v>
      </c>
      <c r="B68" s="30">
        <f>'De la BASE'!B64</f>
        <v>5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0.9684</v>
      </c>
      <c r="F68" s="9">
        <f>IF('De la BASE'!F64&gt;0,'De la BASE'!F64,'De la BASE'!F64+0.001)</f>
        <v>17.215999999999998</v>
      </c>
      <c r="G68" s="15">
        <v>16772</v>
      </c>
    </row>
    <row r="69" spans="1:7" ht="12.75">
      <c r="A69" s="30" t="str">
        <f>'De la BASE'!A65</f>
        <v>586</v>
      </c>
      <c r="B69" s="30">
        <f>'De la BASE'!B65</f>
        <v>5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0.390159</v>
      </c>
      <c r="F69" s="9">
        <f>IF('De la BASE'!F65&gt;0,'De la BASE'!F65,'De la BASE'!F65+0.001)</f>
        <v>3.2884830000000003</v>
      </c>
      <c r="G69" s="15">
        <v>16803</v>
      </c>
    </row>
    <row r="70" spans="1:7" ht="12.75">
      <c r="A70" s="30" t="str">
        <f>'De la BASE'!A66</f>
        <v>586</v>
      </c>
      <c r="B70" s="30">
        <f>'De la BASE'!B66</f>
        <v>5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0.381267</v>
      </c>
      <c r="F70" s="9">
        <f>IF('De la BASE'!F66&gt;0,'De la BASE'!F66,'De la BASE'!F66+0.001)</f>
        <v>2.894805</v>
      </c>
      <c r="G70" s="15">
        <v>16834</v>
      </c>
    </row>
    <row r="71" spans="1:7" ht="12.75">
      <c r="A71" s="30" t="str">
        <f>'De la BASE'!A67</f>
        <v>586</v>
      </c>
      <c r="B71" s="30">
        <f>'De la BASE'!B67</f>
        <v>5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0.499576</v>
      </c>
      <c r="F71" s="9">
        <f>IF('De la BASE'!F67&gt;0,'De la BASE'!F67,'De la BASE'!F67+0.001)</f>
        <v>5.0314440000000005</v>
      </c>
      <c r="G71" s="15">
        <v>16862</v>
      </c>
    </row>
    <row r="72" spans="1:7" ht="12.75">
      <c r="A72" s="30" t="str">
        <f>'De la BASE'!A68</f>
        <v>586</v>
      </c>
      <c r="B72" s="30">
        <f>'De la BASE'!B68</f>
        <v>5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1.028034</v>
      </c>
      <c r="F72" s="9">
        <f>IF('De la BASE'!F68&gt;0,'De la BASE'!F68,'De la BASE'!F68+0.001)</f>
        <v>9.766323</v>
      </c>
      <c r="G72" s="15">
        <v>16893</v>
      </c>
    </row>
    <row r="73" spans="1:7" ht="12.75">
      <c r="A73" s="30" t="str">
        <f>'De la BASE'!A69</f>
        <v>586</v>
      </c>
      <c r="B73" s="30">
        <f>'De la BASE'!B69</f>
        <v>5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1.621684</v>
      </c>
      <c r="F73" s="9">
        <f>IF('De la BASE'!F69&gt;0,'De la BASE'!F69,'De la BASE'!F69+0.001)</f>
        <v>14.524648000000001</v>
      </c>
      <c r="G73" s="15">
        <v>16923</v>
      </c>
    </row>
    <row r="74" spans="1:7" ht="12.75">
      <c r="A74" s="30" t="str">
        <f>'De la BASE'!A70</f>
        <v>586</v>
      </c>
      <c r="B74" s="30">
        <f>'De la BASE'!B70</f>
        <v>5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0.828768</v>
      </c>
      <c r="F74" s="9">
        <f>IF('De la BASE'!F70&gt;0,'De la BASE'!F70,'De la BASE'!F70+0.001)</f>
        <v>3.910749</v>
      </c>
      <c r="G74" s="15">
        <v>16954</v>
      </c>
    </row>
    <row r="75" spans="1:7" ht="12.75">
      <c r="A75" s="30" t="str">
        <f>'De la BASE'!A71</f>
        <v>586</v>
      </c>
      <c r="B75" s="30">
        <f>'De la BASE'!B71</f>
        <v>5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0.61659</v>
      </c>
      <c r="F75" s="9">
        <f>IF('De la BASE'!F71&gt;0,'De la BASE'!F71,'De la BASE'!F71+0.001)</f>
        <v>2.9596319999999996</v>
      </c>
      <c r="G75" s="15">
        <v>16984</v>
      </c>
    </row>
    <row r="76" spans="1:7" ht="12.75">
      <c r="A76" s="30" t="str">
        <f>'De la BASE'!A72</f>
        <v>586</v>
      </c>
      <c r="B76" s="30">
        <f>'De la BASE'!B72</f>
        <v>5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0.465808</v>
      </c>
      <c r="F76" s="9">
        <f>IF('De la BASE'!F72&gt;0,'De la BASE'!F72,'De la BASE'!F72+0.001)</f>
        <v>2.279132</v>
      </c>
      <c r="G76" s="15">
        <v>17015</v>
      </c>
    </row>
    <row r="77" spans="1:7" ht="12.75">
      <c r="A77" s="30" t="str">
        <f>'De la BASE'!A73</f>
        <v>586</v>
      </c>
      <c r="B77" s="30">
        <f>'De la BASE'!B73</f>
        <v>5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0.3403</v>
      </c>
      <c r="F77" s="9">
        <f>IF('De la BASE'!F73&gt;0,'De la BASE'!F73,'De la BASE'!F73+0.001)</f>
        <v>1.755948</v>
      </c>
      <c r="G77" s="15">
        <v>17046</v>
      </c>
    </row>
    <row r="78" spans="1:7" ht="12.75">
      <c r="A78" s="30" t="str">
        <f>'De la BASE'!A74</f>
        <v>586</v>
      </c>
      <c r="B78" s="30">
        <f>'De la BASE'!B74</f>
        <v>5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0.257692</v>
      </c>
      <c r="F78" s="9">
        <f>IF('De la BASE'!F74&gt;0,'De la BASE'!F74,'De la BASE'!F74+0.001)</f>
        <v>1.378092</v>
      </c>
      <c r="G78" s="15">
        <v>17076</v>
      </c>
    </row>
    <row r="79" spans="1:7" ht="12.75">
      <c r="A79" s="30" t="str">
        <f>'De la BASE'!A75</f>
        <v>586</v>
      </c>
      <c r="B79" s="30">
        <f>'De la BASE'!B75</f>
        <v>5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0.190908</v>
      </c>
      <c r="F79" s="9">
        <f>IF('De la BASE'!F75&gt;0,'De la BASE'!F75,'De la BASE'!F75+0.001)</f>
        <v>1.728778</v>
      </c>
      <c r="G79" s="15">
        <v>17107</v>
      </c>
    </row>
    <row r="80" spans="1:7" ht="12.75">
      <c r="A80" s="30" t="str">
        <f>'De la BASE'!A76</f>
        <v>586</v>
      </c>
      <c r="B80" s="30">
        <f>'De la BASE'!B76</f>
        <v>5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0.152064</v>
      </c>
      <c r="F80" s="9">
        <f>IF('De la BASE'!F76&gt;0,'De la BASE'!F76,'De la BASE'!F76+0.001)</f>
        <v>0.9546239999999999</v>
      </c>
      <c r="G80" s="15">
        <v>17137</v>
      </c>
    </row>
    <row r="81" spans="1:7" ht="12.75">
      <c r="A81" s="30" t="str">
        <f>'De la BASE'!A77</f>
        <v>586</v>
      </c>
      <c r="B81" s="30">
        <f>'De la BASE'!B77</f>
        <v>5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0.11851</v>
      </c>
      <c r="F81" s="9">
        <f>IF('De la BASE'!F77&gt;0,'De la BASE'!F77,'De la BASE'!F77+0.001)</f>
        <v>1.108915</v>
      </c>
      <c r="G81" s="15">
        <v>17168</v>
      </c>
    </row>
    <row r="82" spans="1:7" ht="12.75">
      <c r="A82" s="30" t="str">
        <f>'De la BASE'!A78</f>
        <v>586</v>
      </c>
      <c r="B82" s="30">
        <f>'De la BASE'!B78</f>
        <v>5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0.702063</v>
      </c>
      <c r="F82" s="9">
        <f>IF('De la BASE'!F78&gt;0,'De la BASE'!F78,'De la BASE'!F78+0.001)</f>
        <v>19.657763999999997</v>
      </c>
      <c r="G82" s="15">
        <v>17199</v>
      </c>
    </row>
    <row r="83" spans="1:7" ht="12.75">
      <c r="A83" s="30" t="str">
        <f>'De la BASE'!A79</f>
        <v>586</v>
      </c>
      <c r="B83" s="30">
        <f>'De la BASE'!B79</f>
        <v>5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1.18031</v>
      </c>
      <c r="F83" s="9">
        <f>IF('De la BASE'!F79&gt;0,'De la BASE'!F79,'De la BASE'!F79+0.001)</f>
        <v>20.655425</v>
      </c>
      <c r="G83" s="15">
        <v>17227</v>
      </c>
    </row>
    <row r="84" spans="1:7" ht="12.75">
      <c r="A84" s="30" t="str">
        <f>'De la BASE'!A80</f>
        <v>586</v>
      </c>
      <c r="B84" s="30">
        <f>'De la BASE'!B80</f>
        <v>5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0.68982</v>
      </c>
      <c r="F84" s="9">
        <f>IF('De la BASE'!F80&gt;0,'De la BASE'!F80,'De la BASE'!F80+0.001)</f>
        <v>3.380118</v>
      </c>
      <c r="G84" s="15">
        <v>17258</v>
      </c>
    </row>
    <row r="85" spans="1:7" ht="12.75">
      <c r="A85" s="30" t="str">
        <f>'De la BASE'!A81</f>
        <v>586</v>
      </c>
      <c r="B85" s="30">
        <f>'De la BASE'!B81</f>
        <v>5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0.520398</v>
      </c>
      <c r="F85" s="9">
        <f>IF('De la BASE'!F81&gt;0,'De la BASE'!F81,'De la BASE'!F81+0.001)</f>
        <v>2.9296480000000003</v>
      </c>
      <c r="G85" s="15">
        <v>17288</v>
      </c>
    </row>
    <row r="86" spans="1:7" ht="12.75">
      <c r="A86" s="30" t="str">
        <f>'De la BASE'!A82</f>
        <v>586</v>
      </c>
      <c r="B86" s="30">
        <f>'De la BASE'!B82</f>
        <v>5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0.382525</v>
      </c>
      <c r="F86" s="9">
        <f>IF('De la BASE'!F82&gt;0,'De la BASE'!F82,'De la BASE'!F82+0.001)</f>
        <v>1.927926</v>
      </c>
      <c r="G86" s="15">
        <v>17319</v>
      </c>
    </row>
    <row r="87" spans="1:7" ht="12.75">
      <c r="A87" s="30" t="str">
        <f>'De la BASE'!A83</f>
        <v>586</v>
      </c>
      <c r="B87" s="30">
        <f>'De la BASE'!B83</f>
        <v>5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0.290283</v>
      </c>
      <c r="F87" s="9">
        <f>IF('De la BASE'!F83&gt;0,'De la BASE'!F83,'De la BASE'!F83+0.001)</f>
        <v>1.501899</v>
      </c>
      <c r="G87" s="15">
        <v>17349</v>
      </c>
    </row>
    <row r="88" spans="1:7" ht="12.75">
      <c r="A88" s="30" t="str">
        <f>'De la BASE'!A84</f>
        <v>586</v>
      </c>
      <c r="B88" s="30">
        <f>'De la BASE'!B84</f>
        <v>5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0.224028</v>
      </c>
      <c r="F88" s="9">
        <f>IF('De la BASE'!F84&gt;0,'De la BASE'!F84,'De la BASE'!F84+0.001)</f>
        <v>1.2054839999999998</v>
      </c>
      <c r="G88" s="15">
        <v>17380</v>
      </c>
    </row>
    <row r="89" spans="1:7" ht="12.75">
      <c r="A89" s="30" t="str">
        <f>'De la BASE'!A85</f>
        <v>586</v>
      </c>
      <c r="B89" s="30">
        <f>'De la BASE'!B85</f>
        <v>5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0.176662</v>
      </c>
      <c r="F89" s="9">
        <f>IF('De la BASE'!F85&gt;0,'De la BASE'!F85,'De la BASE'!F85+0.001)</f>
        <v>0.994886</v>
      </c>
      <c r="G89" s="15">
        <v>17411</v>
      </c>
    </row>
    <row r="90" spans="1:7" ht="12.75">
      <c r="A90" s="30" t="str">
        <f>'De la BASE'!A86</f>
        <v>586</v>
      </c>
      <c r="B90" s="30">
        <f>'De la BASE'!B86</f>
        <v>5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0.137343</v>
      </c>
      <c r="F90" s="9">
        <f>IF('De la BASE'!F86&gt;0,'De la BASE'!F86,'De la BASE'!F86+0.001)</f>
        <v>0.88869</v>
      </c>
      <c r="G90" s="15">
        <v>17441</v>
      </c>
    </row>
    <row r="91" spans="1:7" ht="12.75">
      <c r="A91" s="30" t="str">
        <f>'De la BASE'!A87</f>
        <v>586</v>
      </c>
      <c r="B91" s="30">
        <f>'De la BASE'!B87</f>
        <v>5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0.108765</v>
      </c>
      <c r="F91" s="9">
        <f>IF('De la BASE'!F87&gt;0,'De la BASE'!F87,'De la BASE'!F87+0.001)</f>
        <v>0.848367</v>
      </c>
      <c r="G91" s="15">
        <v>17472</v>
      </c>
    </row>
    <row r="92" spans="1:7" ht="12.75">
      <c r="A92" s="30" t="str">
        <f>'De la BASE'!A88</f>
        <v>586</v>
      </c>
      <c r="B92" s="30">
        <f>'De la BASE'!B88</f>
        <v>5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0.08784</v>
      </c>
      <c r="F92" s="9">
        <f>IF('De la BASE'!F88&gt;0,'De la BASE'!F88,'De la BASE'!F88+0.001)</f>
        <v>0.70272</v>
      </c>
      <c r="G92" s="15">
        <v>17502</v>
      </c>
    </row>
    <row r="93" spans="1:7" ht="12.75">
      <c r="A93" s="30" t="str">
        <f>'De la BASE'!A89</f>
        <v>586</v>
      </c>
      <c r="B93" s="30">
        <f>'De la BASE'!B89</f>
        <v>5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0.623442</v>
      </c>
      <c r="F93" s="9">
        <f>IF('De la BASE'!F89&gt;0,'De la BASE'!F89,'De la BASE'!F89+0.001)</f>
        <v>11.221956</v>
      </c>
      <c r="G93" s="15">
        <v>17533</v>
      </c>
    </row>
    <row r="94" spans="1:7" ht="12.75">
      <c r="A94" s="30" t="str">
        <f>'De la BASE'!A90</f>
        <v>586</v>
      </c>
      <c r="B94" s="30">
        <f>'De la BASE'!B90</f>
        <v>5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0.397138</v>
      </c>
      <c r="F94" s="9">
        <f>IF('De la BASE'!F90&gt;0,'De la BASE'!F90,'De la BASE'!F90+0.001)</f>
        <v>3.218908</v>
      </c>
      <c r="G94" s="15">
        <v>17564</v>
      </c>
    </row>
    <row r="95" spans="1:7" ht="12.75">
      <c r="A95" s="30" t="str">
        <f>'De la BASE'!A91</f>
        <v>586</v>
      </c>
      <c r="B95" s="30">
        <f>'De la BASE'!B91</f>
        <v>5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0.3211</v>
      </c>
      <c r="F95" s="9">
        <f>IF('De la BASE'!F91&gt;0,'De la BASE'!F91,'De la BASE'!F91+0.001)</f>
        <v>2.60091</v>
      </c>
      <c r="G95" s="15">
        <v>17593</v>
      </c>
    </row>
    <row r="96" spans="1:7" ht="12.75">
      <c r="A96" s="30" t="str">
        <f>'De la BASE'!A92</f>
        <v>586</v>
      </c>
      <c r="B96" s="30">
        <f>'De la BASE'!B92</f>
        <v>5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0.277056</v>
      </c>
      <c r="F96" s="9">
        <f>IF('De la BASE'!F92&gt;0,'De la BASE'!F92,'De la BASE'!F92+0.001)</f>
        <v>2.38576</v>
      </c>
      <c r="G96" s="15">
        <v>17624</v>
      </c>
    </row>
    <row r="97" spans="1:7" ht="12.75">
      <c r="A97" s="30" t="str">
        <f>'De la BASE'!A93</f>
        <v>586</v>
      </c>
      <c r="B97" s="30">
        <f>'De la BASE'!B93</f>
        <v>5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0.322407</v>
      </c>
      <c r="F97" s="9">
        <f>IF('De la BASE'!F93&gt;0,'De la BASE'!F93,'De la BASE'!F93+0.001)</f>
        <v>7.522829999999999</v>
      </c>
      <c r="G97" s="15">
        <v>17654</v>
      </c>
    </row>
    <row r="98" spans="1:7" ht="12.75">
      <c r="A98" s="30" t="str">
        <f>'De la BASE'!A94</f>
        <v>586</v>
      </c>
      <c r="B98" s="30">
        <f>'De la BASE'!B94</f>
        <v>5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0.318032</v>
      </c>
      <c r="F98" s="9">
        <f>IF('De la BASE'!F94&gt;0,'De la BASE'!F94,'De la BASE'!F94+0.001)</f>
        <v>1.7636319999999999</v>
      </c>
      <c r="G98" s="15">
        <v>17685</v>
      </c>
    </row>
    <row r="99" spans="1:7" ht="12.75">
      <c r="A99" s="30" t="str">
        <f>'De la BASE'!A95</f>
        <v>586</v>
      </c>
      <c r="B99" s="30">
        <f>'De la BASE'!B95</f>
        <v>5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0.23952</v>
      </c>
      <c r="F99" s="9">
        <f>IF('De la BASE'!F95&gt;0,'De la BASE'!F95,'De la BASE'!F95+0.001)</f>
        <v>1.365264</v>
      </c>
      <c r="G99" s="15">
        <v>17715</v>
      </c>
    </row>
    <row r="100" spans="1:7" ht="12.75">
      <c r="A100" s="30" t="str">
        <f>'De la BASE'!A96</f>
        <v>586</v>
      </c>
      <c r="B100" s="30">
        <f>'De la BASE'!B96</f>
        <v>5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0.183222</v>
      </c>
      <c r="F100" s="9">
        <f>IF('De la BASE'!F96&gt;0,'De la BASE'!F96,'De la BASE'!F96+0.001)</f>
        <v>1.089153</v>
      </c>
      <c r="G100" s="15">
        <v>17746</v>
      </c>
    </row>
    <row r="101" spans="1:7" ht="12.75">
      <c r="A101" s="30" t="str">
        <f>'De la BASE'!A97</f>
        <v>586</v>
      </c>
      <c r="B101" s="30">
        <f>'De la BASE'!B97</f>
        <v>5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0.147747</v>
      </c>
      <c r="F101" s="9">
        <f>IF('De la BASE'!F97&gt;0,'De la BASE'!F97,'De la BASE'!F97+0.001)</f>
        <v>0.860409</v>
      </c>
      <c r="G101" s="15">
        <v>17777</v>
      </c>
    </row>
    <row r="102" spans="1:7" ht="12.75">
      <c r="A102" s="30" t="str">
        <f>'De la BASE'!A98</f>
        <v>586</v>
      </c>
      <c r="B102" s="30">
        <f>'De la BASE'!B98</f>
        <v>5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0.116259</v>
      </c>
      <c r="F102" s="9">
        <f>IF('De la BASE'!F98&gt;0,'De la BASE'!F98,'De la BASE'!F98+0.001)</f>
        <v>1.234134</v>
      </c>
      <c r="G102" s="15">
        <v>17807</v>
      </c>
    </row>
    <row r="103" spans="1:7" ht="12.75">
      <c r="A103" s="30" t="str">
        <f>'De la BASE'!A99</f>
        <v>586</v>
      </c>
      <c r="B103" s="30">
        <f>'De la BASE'!B99</f>
        <v>5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0.093422</v>
      </c>
      <c r="F103" s="9">
        <f>IF('De la BASE'!F99&gt;0,'De la BASE'!F99,'De la BASE'!F99+0.001)</f>
        <v>0.633935</v>
      </c>
      <c r="G103" s="15">
        <v>17838</v>
      </c>
    </row>
    <row r="104" spans="1:7" ht="12.75">
      <c r="A104" s="30" t="str">
        <f>'De la BASE'!A100</f>
        <v>586</v>
      </c>
      <c r="B104" s="30">
        <f>'De la BASE'!B100</f>
        <v>5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0.098256</v>
      </c>
      <c r="F104" s="9">
        <f>IF('De la BASE'!F100&gt;0,'De la BASE'!F100,'De la BASE'!F100+0.001)</f>
        <v>3.6846</v>
      </c>
      <c r="G104" s="15">
        <v>17868</v>
      </c>
    </row>
    <row r="105" spans="1:7" ht="12.75">
      <c r="A105" s="30" t="str">
        <f>'De la BASE'!A101</f>
        <v>586</v>
      </c>
      <c r="B105" s="30">
        <f>'De la BASE'!B101</f>
        <v>5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0.080988</v>
      </c>
      <c r="F105" s="9">
        <f>IF('De la BASE'!F101&gt;0,'De la BASE'!F101,'De la BASE'!F101+0.001)</f>
        <v>0.6749</v>
      </c>
      <c r="G105" s="15">
        <v>17899</v>
      </c>
    </row>
    <row r="106" spans="1:7" ht="12.75">
      <c r="A106" s="30" t="str">
        <f>'De la BASE'!A102</f>
        <v>586</v>
      </c>
      <c r="B106" s="30">
        <f>'De la BASE'!B102</f>
        <v>5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0.07116</v>
      </c>
      <c r="F106" s="9">
        <f>IF('De la BASE'!F102&gt;0,'De la BASE'!F102,'De la BASE'!F102+0.001)</f>
        <v>0.55149</v>
      </c>
      <c r="G106" s="15">
        <v>17930</v>
      </c>
    </row>
    <row r="107" spans="1:7" ht="12.75">
      <c r="A107" s="30" t="str">
        <f>'De la BASE'!A103</f>
        <v>586</v>
      </c>
      <c r="B107" s="30">
        <f>'De la BASE'!B103</f>
        <v>5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0.062623</v>
      </c>
      <c r="F107" s="9">
        <f>IF('De la BASE'!F103&gt;0,'De la BASE'!F103,'De la BASE'!F103+0.001)</f>
        <v>0.74009</v>
      </c>
      <c r="G107" s="15">
        <v>17958</v>
      </c>
    </row>
    <row r="108" spans="1:7" ht="12.75">
      <c r="A108" s="30" t="str">
        <f>'De la BASE'!A104</f>
        <v>586</v>
      </c>
      <c r="B108" s="30">
        <f>'De la BASE'!B104</f>
        <v>5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0.05478</v>
      </c>
      <c r="F108" s="9">
        <f>IF('De la BASE'!F104&gt;0,'De la BASE'!F104,'De la BASE'!F104+0.001)</f>
        <v>0.5029800000000001</v>
      </c>
      <c r="G108" s="15">
        <v>17989</v>
      </c>
    </row>
    <row r="109" spans="1:7" ht="12.75">
      <c r="A109" s="30" t="str">
        <f>'De la BASE'!A105</f>
        <v>586</v>
      </c>
      <c r="B109" s="30">
        <f>'De la BASE'!B105</f>
        <v>5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0.049852</v>
      </c>
      <c r="F109" s="9">
        <f>IF('De la BASE'!F105&gt;0,'De la BASE'!F105,'De la BASE'!F105+0.001)</f>
        <v>0.471328</v>
      </c>
      <c r="G109" s="15">
        <v>18019</v>
      </c>
    </row>
    <row r="110" spans="1:7" ht="12.75">
      <c r="A110" s="30" t="str">
        <f>'De la BASE'!A106</f>
        <v>586</v>
      </c>
      <c r="B110" s="30">
        <f>'De la BASE'!B106</f>
        <v>5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0.044209</v>
      </c>
      <c r="F110" s="9">
        <f>IF('De la BASE'!F106&gt;0,'De la BASE'!F106,'De la BASE'!F106+0.001)</f>
        <v>0.33357699999999996</v>
      </c>
      <c r="G110" s="15">
        <v>18050</v>
      </c>
    </row>
    <row r="111" spans="1:7" ht="12.75">
      <c r="A111" s="30" t="str">
        <f>'De la BASE'!A107</f>
        <v>586</v>
      </c>
      <c r="B111" s="30">
        <f>'De la BASE'!B107</f>
        <v>5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0.04434</v>
      </c>
      <c r="F111" s="9">
        <f>IF('De la BASE'!F107&gt;0,'De la BASE'!F107,'De la BASE'!F107+0.001)</f>
        <v>0.30668500000000004</v>
      </c>
      <c r="G111" s="15">
        <v>18080</v>
      </c>
    </row>
    <row r="112" spans="1:7" ht="12.75">
      <c r="A112" s="30" t="str">
        <f>'De la BASE'!A108</f>
        <v>586</v>
      </c>
      <c r="B112" s="30">
        <f>'De la BASE'!B108</f>
        <v>5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0.045604</v>
      </c>
      <c r="F112" s="9">
        <f>IF('De la BASE'!F108&gt;0,'De la BASE'!F108,'De la BASE'!F108+0.001)</f>
        <v>0.294672</v>
      </c>
      <c r="G112" s="15">
        <v>18111</v>
      </c>
    </row>
    <row r="113" spans="1:7" ht="12.75">
      <c r="A113" s="30" t="str">
        <f>'De la BASE'!A109</f>
        <v>586</v>
      </c>
      <c r="B113" s="30">
        <f>'De la BASE'!B109</f>
        <v>5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0.064592</v>
      </c>
      <c r="F113" s="9">
        <f>IF('De la BASE'!F109&gt;0,'De la BASE'!F109,'De la BASE'!F109+0.001)</f>
        <v>1.45332</v>
      </c>
      <c r="G113" s="15">
        <v>18142</v>
      </c>
    </row>
    <row r="114" spans="1:7" ht="12.75">
      <c r="A114" s="30" t="str">
        <f>'De la BASE'!A110</f>
        <v>586</v>
      </c>
      <c r="B114" s="30">
        <f>'De la BASE'!B110</f>
        <v>5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0.061365</v>
      </c>
      <c r="F114" s="9">
        <f>IF('De la BASE'!F110&gt;0,'De la BASE'!F110,'De la BASE'!F110+0.001)</f>
        <v>0.5400119999999999</v>
      </c>
      <c r="G114" s="15">
        <v>18172</v>
      </c>
    </row>
    <row r="115" spans="1:7" ht="12.75">
      <c r="A115" s="30" t="str">
        <f>'De la BASE'!A111</f>
        <v>586</v>
      </c>
      <c r="B115" s="30">
        <f>'De la BASE'!B111</f>
        <v>5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0.05696</v>
      </c>
      <c r="F115" s="9">
        <f>IF('De la BASE'!F111&gt;0,'De la BASE'!F111,'De la BASE'!F111+0.001)</f>
        <v>1.002496</v>
      </c>
      <c r="G115" s="15">
        <v>18203</v>
      </c>
    </row>
    <row r="116" spans="1:7" ht="12.75">
      <c r="A116" s="30" t="str">
        <f>'De la BASE'!A112</f>
        <v>586</v>
      </c>
      <c r="B116" s="30">
        <f>'De la BASE'!B112</f>
        <v>5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0.055236</v>
      </c>
      <c r="F116" s="9">
        <f>IF('De la BASE'!F112&gt;0,'De la BASE'!F112,'De la BASE'!F112+0.001)</f>
        <v>0.787113</v>
      </c>
      <c r="G116" s="15">
        <v>18233</v>
      </c>
    </row>
    <row r="117" spans="1:7" ht="12.75">
      <c r="A117" s="30" t="str">
        <f>'De la BASE'!A113</f>
        <v>586</v>
      </c>
      <c r="B117" s="30">
        <f>'De la BASE'!B113</f>
        <v>5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0.049704</v>
      </c>
      <c r="F117" s="9">
        <f>IF('De la BASE'!F113&gt;0,'De la BASE'!F113,'De la BASE'!F113+0.001)</f>
        <v>0.76627</v>
      </c>
      <c r="G117" s="15">
        <v>18264</v>
      </c>
    </row>
    <row r="118" spans="1:7" ht="12.75">
      <c r="A118" s="30" t="str">
        <f>'De la BASE'!A114</f>
        <v>586</v>
      </c>
      <c r="B118" s="30">
        <f>'De la BASE'!B114</f>
        <v>5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0.060264</v>
      </c>
      <c r="F118" s="9">
        <f>IF('De la BASE'!F114&gt;0,'De la BASE'!F114,'De la BASE'!F114+0.001)</f>
        <v>2.511</v>
      </c>
      <c r="G118" s="15">
        <v>18295</v>
      </c>
    </row>
    <row r="119" spans="1:7" ht="12.75">
      <c r="A119" s="30" t="str">
        <f>'De la BASE'!A115</f>
        <v>586</v>
      </c>
      <c r="B119" s="30">
        <f>'De la BASE'!B115</f>
        <v>5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0.060984</v>
      </c>
      <c r="F119" s="9">
        <f>IF('De la BASE'!F115&gt;0,'De la BASE'!F115,'De la BASE'!F115+0.001)</f>
        <v>1.13652</v>
      </c>
      <c r="G119" s="15">
        <v>18323</v>
      </c>
    </row>
    <row r="120" spans="1:7" ht="12.75">
      <c r="A120" s="30" t="str">
        <f>'De la BASE'!A116</f>
        <v>586</v>
      </c>
      <c r="B120" s="30">
        <f>'De la BASE'!B116</f>
        <v>5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0.053242</v>
      </c>
      <c r="F120" s="9">
        <f>IF('De la BASE'!F116&gt;0,'De la BASE'!F116,'De la BASE'!F116+0.001)</f>
        <v>0.49439</v>
      </c>
      <c r="G120" s="15">
        <v>18354</v>
      </c>
    </row>
    <row r="121" spans="1:7" ht="12.75">
      <c r="A121" s="30" t="str">
        <f>'De la BASE'!A117</f>
        <v>586</v>
      </c>
      <c r="B121" s="30">
        <f>'De la BASE'!B117</f>
        <v>5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0.066056</v>
      </c>
      <c r="F121" s="9">
        <f>IF('De la BASE'!F117&gt;0,'De la BASE'!F117,'De la BASE'!F117+0.001)</f>
        <v>2.022965</v>
      </c>
      <c r="G121" s="15">
        <v>18384</v>
      </c>
    </row>
    <row r="122" spans="1:7" ht="12.75">
      <c r="A122" s="30" t="str">
        <f>'De la BASE'!A118</f>
        <v>586</v>
      </c>
      <c r="B122" s="30">
        <f>'De la BASE'!B118</f>
        <v>5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0.057132</v>
      </c>
      <c r="F122" s="9">
        <f>IF('De la BASE'!F118&gt;0,'De la BASE'!F118,'De la BASE'!F118+0.001)</f>
        <v>0.718911</v>
      </c>
      <c r="G122" s="15">
        <v>18415</v>
      </c>
    </row>
    <row r="123" spans="1:7" ht="12.75">
      <c r="A123" s="30" t="str">
        <f>'De la BASE'!A119</f>
        <v>586</v>
      </c>
      <c r="B123" s="30">
        <f>'De la BASE'!B119</f>
        <v>5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0.054915</v>
      </c>
      <c r="F123" s="9">
        <f>IF('De la BASE'!F119&gt;0,'De la BASE'!F119,'De la BASE'!F119+0.001)</f>
        <v>0.46860799999999997</v>
      </c>
      <c r="G123" s="15">
        <v>18445</v>
      </c>
    </row>
    <row r="124" spans="1:7" ht="12.75">
      <c r="A124" s="30" t="str">
        <f>'De la BASE'!A120</f>
        <v>586</v>
      </c>
      <c r="B124" s="30">
        <f>'De la BASE'!B120</f>
        <v>5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0.050415</v>
      </c>
      <c r="F124" s="9">
        <f>IF('De la BASE'!F120&gt;0,'De la BASE'!F120,'De la BASE'!F120+0.001)</f>
        <v>0.406681</v>
      </c>
      <c r="G124" s="15">
        <v>18476</v>
      </c>
    </row>
    <row r="125" spans="1:7" ht="12.75">
      <c r="A125" s="30" t="str">
        <f>'De la BASE'!A121</f>
        <v>586</v>
      </c>
      <c r="B125" s="30">
        <f>'De la BASE'!B121</f>
        <v>5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0.044985</v>
      </c>
      <c r="F125" s="9">
        <f>IF('De la BASE'!F121&gt;0,'De la BASE'!F121,'De la BASE'!F121+0.001)</f>
        <v>0.344885</v>
      </c>
      <c r="G125" s="15">
        <v>18507</v>
      </c>
    </row>
    <row r="126" spans="1:7" ht="12.75">
      <c r="A126" s="30" t="str">
        <f>'De la BASE'!A122</f>
        <v>586</v>
      </c>
      <c r="B126" s="30">
        <f>'De la BASE'!B122</f>
        <v>5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0.03878</v>
      </c>
      <c r="F126" s="9">
        <f>IF('De la BASE'!F122&gt;0,'De la BASE'!F122,'De la BASE'!F122+0.001)</f>
        <v>0.33793999999999996</v>
      </c>
      <c r="G126" s="15">
        <v>18537</v>
      </c>
    </row>
    <row r="127" spans="1:7" ht="12.75">
      <c r="A127" s="30" t="str">
        <f>'De la BASE'!A123</f>
        <v>586</v>
      </c>
      <c r="B127" s="30">
        <f>'De la BASE'!B123</f>
        <v>5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0.045156</v>
      </c>
      <c r="F127" s="9">
        <f>IF('De la BASE'!F123&gt;0,'De la BASE'!F123,'De la BASE'!F123+0.001)</f>
        <v>0.579502</v>
      </c>
      <c r="G127" s="15">
        <v>18568</v>
      </c>
    </row>
    <row r="128" spans="1:7" ht="12.75">
      <c r="A128" s="30" t="str">
        <f>'De la BASE'!A124</f>
        <v>586</v>
      </c>
      <c r="B128" s="30">
        <f>'De la BASE'!B124</f>
        <v>5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0.05005</v>
      </c>
      <c r="F128" s="9">
        <f>IF('De la BASE'!F124&gt;0,'De la BASE'!F124,'De la BASE'!F124+0.001)</f>
        <v>0.8308300000000001</v>
      </c>
      <c r="G128" s="15">
        <v>18598</v>
      </c>
    </row>
    <row r="129" spans="1:7" ht="12.75">
      <c r="A129" s="30" t="str">
        <f>'De la BASE'!A125</f>
        <v>586</v>
      </c>
      <c r="B129" s="30">
        <f>'De la BASE'!B125</f>
        <v>5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0.090384</v>
      </c>
      <c r="F129" s="9">
        <f>IF('De la BASE'!F125&gt;0,'De la BASE'!F125,'De la BASE'!F125+0.001)</f>
        <v>2.5307519999999997</v>
      </c>
      <c r="G129" s="15">
        <v>18629</v>
      </c>
    </row>
    <row r="130" spans="1:7" ht="12.75">
      <c r="A130" s="30" t="str">
        <f>'De la BASE'!A126</f>
        <v>586</v>
      </c>
      <c r="B130" s="30">
        <f>'De la BASE'!B126</f>
        <v>5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0.544635</v>
      </c>
      <c r="F130" s="9">
        <f>IF('De la BASE'!F126&gt;0,'De la BASE'!F126,'De la BASE'!F126+0.001)</f>
        <v>5.236875</v>
      </c>
      <c r="G130" s="15">
        <v>18660</v>
      </c>
    </row>
    <row r="131" spans="1:7" ht="12.75">
      <c r="A131" s="30" t="str">
        <f>'De la BASE'!A127</f>
        <v>586</v>
      </c>
      <c r="B131" s="30">
        <f>'De la BASE'!B127</f>
        <v>5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1.31038</v>
      </c>
      <c r="F131" s="9">
        <f>IF('De la BASE'!F127&gt;0,'De la BASE'!F127,'De la BASE'!F127+0.001)</f>
        <v>10.679597000000001</v>
      </c>
      <c r="G131" s="15">
        <v>18688</v>
      </c>
    </row>
    <row r="132" spans="1:7" ht="12.75">
      <c r="A132" s="30" t="str">
        <f>'De la BASE'!A128</f>
        <v>586</v>
      </c>
      <c r="B132" s="30">
        <f>'De la BASE'!B128</f>
        <v>5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0.54085</v>
      </c>
      <c r="F132" s="9">
        <f>IF('De la BASE'!F128&gt;0,'De la BASE'!F128,'De la BASE'!F128+0.001)</f>
        <v>3.1704999999999997</v>
      </c>
      <c r="G132" s="15">
        <v>18719</v>
      </c>
    </row>
    <row r="133" spans="1:7" ht="12.75">
      <c r="A133" s="30" t="str">
        <f>'De la BASE'!A129</f>
        <v>586</v>
      </c>
      <c r="B133" s="30">
        <f>'De la BASE'!B129</f>
        <v>5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0.40476</v>
      </c>
      <c r="F133" s="9">
        <f>IF('De la BASE'!F129&gt;0,'De la BASE'!F129,'De la BASE'!F129+0.001)</f>
        <v>3.298794</v>
      </c>
      <c r="G133" s="15">
        <v>18749</v>
      </c>
    </row>
    <row r="134" spans="1:7" ht="12.75">
      <c r="A134" s="30" t="str">
        <f>'De la BASE'!A130</f>
        <v>586</v>
      </c>
      <c r="B134" s="30">
        <f>'De la BASE'!B130</f>
        <v>5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0.328375</v>
      </c>
      <c r="F134" s="9">
        <f>IF('De la BASE'!F130&gt;0,'De la BASE'!F130,'De la BASE'!F130+0.001)</f>
        <v>1.68128</v>
      </c>
      <c r="G134" s="15">
        <v>18780</v>
      </c>
    </row>
    <row r="135" spans="1:7" ht="12.75">
      <c r="A135" s="30" t="str">
        <f>'De la BASE'!A131</f>
        <v>586</v>
      </c>
      <c r="B135" s="30">
        <f>'De la BASE'!B131</f>
        <v>5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0.246514</v>
      </c>
      <c r="F135" s="9">
        <f>IF('De la BASE'!F131&gt;0,'De la BASE'!F131,'De la BASE'!F131+0.001)</f>
        <v>1.3075959999999998</v>
      </c>
      <c r="G135" s="15">
        <v>18810</v>
      </c>
    </row>
    <row r="136" spans="1:7" ht="12.75">
      <c r="A136" s="30" t="str">
        <f>'De la BASE'!A132</f>
        <v>586</v>
      </c>
      <c r="B136" s="30">
        <f>'De la BASE'!B132</f>
        <v>5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0.188895</v>
      </c>
      <c r="F136" s="9">
        <f>IF('De la BASE'!F132&gt;0,'De la BASE'!F132,'De la BASE'!F132+0.001)</f>
        <v>1.016435</v>
      </c>
      <c r="G136" s="15">
        <v>18841</v>
      </c>
    </row>
    <row r="137" spans="1:7" ht="12.75">
      <c r="A137" s="30" t="str">
        <f>'De la BASE'!A133</f>
        <v>586</v>
      </c>
      <c r="B137" s="30">
        <f>'De la BASE'!B133</f>
        <v>5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0.145152</v>
      </c>
      <c r="F137" s="9">
        <f>IF('De la BASE'!F133&gt;0,'De la BASE'!F133,'De la BASE'!F133+0.001)</f>
        <v>0.830592</v>
      </c>
      <c r="G137" s="15">
        <v>18872</v>
      </c>
    </row>
    <row r="138" spans="1:7" ht="12.75">
      <c r="A138" s="30" t="str">
        <f>'De la BASE'!A134</f>
        <v>586</v>
      </c>
      <c r="B138" s="30">
        <f>'De la BASE'!B134</f>
        <v>5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0.110176</v>
      </c>
      <c r="F138" s="9">
        <f>IF('De la BASE'!F134&gt;0,'De la BASE'!F134,'De la BASE'!F134+0.001)</f>
        <v>0.7781180000000001</v>
      </c>
      <c r="G138" s="15">
        <v>18902</v>
      </c>
    </row>
    <row r="139" spans="1:7" ht="12.75">
      <c r="A139" s="30" t="str">
        <f>'De la BASE'!A135</f>
        <v>586</v>
      </c>
      <c r="B139" s="30">
        <f>'De la BASE'!B135</f>
        <v>5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1.034449</v>
      </c>
      <c r="F139" s="9">
        <f>IF('De la BASE'!F135&gt;0,'De la BASE'!F135,'De la BASE'!F135+0.001)</f>
        <v>12.015523</v>
      </c>
      <c r="G139" s="15">
        <v>18933</v>
      </c>
    </row>
    <row r="140" spans="1:7" ht="12.75">
      <c r="A140" s="30" t="str">
        <f>'De la BASE'!A136</f>
        <v>586</v>
      </c>
      <c r="B140" s="30">
        <f>'De la BASE'!B136</f>
        <v>5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0.375518</v>
      </c>
      <c r="F140" s="9">
        <f>IF('De la BASE'!F136&gt;0,'De la BASE'!F136,'De la BASE'!F136+0.001)</f>
        <v>1.906476</v>
      </c>
      <c r="G140" s="15">
        <v>18963</v>
      </c>
    </row>
    <row r="141" spans="1:7" ht="12.75">
      <c r="A141" s="30" t="str">
        <f>'De la BASE'!A137</f>
        <v>586</v>
      </c>
      <c r="B141" s="30">
        <f>'De la BASE'!B137</f>
        <v>5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0.302211</v>
      </c>
      <c r="F141" s="9">
        <f>IF('De la BASE'!F137&gt;0,'De la BASE'!F137,'De la BASE'!F137+0.001)</f>
        <v>2.1154770000000003</v>
      </c>
      <c r="G141" s="15">
        <v>18994</v>
      </c>
    </row>
    <row r="142" spans="1:7" ht="12.75">
      <c r="A142" s="30" t="str">
        <f>'De la BASE'!A138</f>
        <v>586</v>
      </c>
      <c r="B142" s="30">
        <f>'De la BASE'!B138</f>
        <v>5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0.236588</v>
      </c>
      <c r="F142" s="9">
        <f>IF('De la BASE'!F138&gt;0,'De la BASE'!F138,'De la BASE'!F138+0.001)</f>
        <v>1.3119880000000002</v>
      </c>
      <c r="G142" s="15">
        <v>19025</v>
      </c>
    </row>
    <row r="143" spans="1:7" ht="12.75">
      <c r="A143" s="30" t="str">
        <f>'De la BASE'!A139</f>
        <v>586</v>
      </c>
      <c r="B143" s="30">
        <f>'De la BASE'!B139</f>
        <v>5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0.380303</v>
      </c>
      <c r="F143" s="9">
        <f>IF('De la BASE'!F139&gt;0,'De la BASE'!F139,'De la BASE'!F139+0.001)</f>
        <v>12.332683</v>
      </c>
      <c r="G143" s="15">
        <v>19054</v>
      </c>
    </row>
    <row r="144" spans="1:7" ht="12.75">
      <c r="A144" s="30" t="str">
        <f>'De la BASE'!A140</f>
        <v>586</v>
      </c>
      <c r="B144" s="30">
        <f>'De la BASE'!B140</f>
        <v>5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0.311052</v>
      </c>
      <c r="F144" s="9">
        <f>IF('De la BASE'!F140&gt;0,'De la BASE'!F140,'De la BASE'!F140+0.001)</f>
        <v>2.251424</v>
      </c>
      <c r="G144" s="15">
        <v>19085</v>
      </c>
    </row>
    <row r="145" spans="1:7" ht="12.75">
      <c r="A145" s="30" t="str">
        <f>'De la BASE'!A141</f>
        <v>586</v>
      </c>
      <c r="B145" s="30">
        <f>'De la BASE'!B141</f>
        <v>5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0.291379</v>
      </c>
      <c r="F145" s="9">
        <f>IF('De la BASE'!F141&gt;0,'De la BASE'!F141,'De la BASE'!F141+0.001)</f>
        <v>6.198426</v>
      </c>
      <c r="G145" s="15">
        <v>19115</v>
      </c>
    </row>
    <row r="146" spans="1:7" ht="12.75">
      <c r="A146" s="30" t="str">
        <f>'De la BASE'!A142</f>
        <v>586</v>
      </c>
      <c r="B146" s="30">
        <f>'De la BASE'!B142</f>
        <v>5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0.2424</v>
      </c>
      <c r="F146" s="9">
        <f>IF('De la BASE'!F142&gt;0,'De la BASE'!F142,'De la BASE'!F142+0.001)</f>
        <v>1.6968</v>
      </c>
      <c r="G146" s="15">
        <v>19146</v>
      </c>
    </row>
    <row r="147" spans="1:7" ht="12.75">
      <c r="A147" s="30" t="str">
        <f>'De la BASE'!A143</f>
        <v>586</v>
      </c>
      <c r="B147" s="30">
        <f>'De la BASE'!B143</f>
        <v>5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0.193192</v>
      </c>
      <c r="F147" s="9">
        <f>IF('De la BASE'!F143&gt;0,'De la BASE'!F143,'De la BASE'!F143+0.001)</f>
        <v>1.2710000000000001</v>
      </c>
      <c r="G147" s="15">
        <v>19176</v>
      </c>
    </row>
    <row r="148" spans="1:7" ht="12.75">
      <c r="A148" s="30" t="str">
        <f>'De la BASE'!A144</f>
        <v>586</v>
      </c>
      <c r="B148" s="30">
        <f>'De la BASE'!B144</f>
        <v>5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0.155862</v>
      </c>
      <c r="F148" s="9">
        <f>IF('De la BASE'!F144&gt;0,'De la BASE'!F144,'De la BASE'!F144+0.001)</f>
        <v>0.9957849999999999</v>
      </c>
      <c r="G148" s="15">
        <v>19207</v>
      </c>
    </row>
    <row r="149" spans="1:7" ht="12.75">
      <c r="A149" s="30" t="str">
        <f>'De la BASE'!A145</f>
        <v>586</v>
      </c>
      <c r="B149" s="30">
        <f>'De la BASE'!B145</f>
        <v>5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0.11916</v>
      </c>
      <c r="F149" s="9">
        <f>IF('De la BASE'!F145&gt;0,'De la BASE'!F145,'De la BASE'!F145+0.001)</f>
        <v>0.842064</v>
      </c>
      <c r="G149" s="15">
        <v>19238</v>
      </c>
    </row>
    <row r="150" spans="1:7" ht="12.75">
      <c r="A150" s="30" t="str">
        <f>'De la BASE'!A146</f>
        <v>586</v>
      </c>
      <c r="B150" s="30">
        <f>'De la BASE'!B146</f>
        <v>5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0.094757</v>
      </c>
      <c r="F150" s="9">
        <f>IF('De la BASE'!F146&gt;0,'De la BASE'!F146,'De la BASE'!F146+0.001)</f>
        <v>1.056905</v>
      </c>
      <c r="G150" s="15">
        <v>19268</v>
      </c>
    </row>
    <row r="151" spans="1:7" ht="12.75">
      <c r="A151" s="30" t="str">
        <f>'De la BASE'!A147</f>
        <v>586</v>
      </c>
      <c r="B151" s="30">
        <f>'De la BASE'!B147</f>
        <v>5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0.090016</v>
      </c>
      <c r="F151" s="9">
        <f>IF('De la BASE'!F147&gt;0,'De la BASE'!F147,'De la BASE'!F147+0.001)</f>
        <v>2.689228</v>
      </c>
      <c r="G151" s="15">
        <v>19299</v>
      </c>
    </row>
    <row r="152" spans="1:7" ht="12.75">
      <c r="A152" s="30" t="str">
        <f>'De la BASE'!A148</f>
        <v>586</v>
      </c>
      <c r="B152" s="30">
        <f>'De la BASE'!B148</f>
        <v>5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0.088902</v>
      </c>
      <c r="F152" s="9">
        <f>IF('De la BASE'!F148&gt;0,'De la BASE'!F148,'De la BASE'!F148+0.001)</f>
        <v>2.054624</v>
      </c>
      <c r="G152" s="15">
        <v>19329</v>
      </c>
    </row>
    <row r="153" spans="1:7" ht="12.75">
      <c r="A153" s="30" t="str">
        <f>'De la BASE'!A149</f>
        <v>586</v>
      </c>
      <c r="B153" s="30">
        <f>'De la BASE'!B149</f>
        <v>5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0.08304</v>
      </c>
      <c r="F153" s="9">
        <f>IF('De la BASE'!F149&gt;0,'De la BASE'!F149,'De la BASE'!F149+0.001)</f>
        <v>0.9272800000000001</v>
      </c>
      <c r="G153" s="15">
        <v>19360</v>
      </c>
    </row>
    <row r="154" spans="1:7" ht="12.75">
      <c r="A154" s="30" t="str">
        <f>'De la BASE'!A150</f>
        <v>586</v>
      </c>
      <c r="B154" s="30">
        <f>'De la BASE'!B150</f>
        <v>5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0.069091</v>
      </c>
      <c r="F154" s="9">
        <f>IF('De la BASE'!F150&gt;0,'De la BASE'!F150,'De la BASE'!F150+0.001)</f>
        <v>0.728596</v>
      </c>
      <c r="G154" s="15">
        <v>19391</v>
      </c>
    </row>
    <row r="155" spans="1:7" ht="12.75">
      <c r="A155" s="30" t="str">
        <f>'De la BASE'!A151</f>
        <v>586</v>
      </c>
      <c r="B155" s="30">
        <f>'De la BASE'!B151</f>
        <v>5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0.05905</v>
      </c>
      <c r="F155" s="9">
        <f>IF('De la BASE'!F151&gt;0,'De la BASE'!F151,'De la BASE'!F151+0.001)</f>
        <v>0.9861350000000001</v>
      </c>
      <c r="G155" s="15">
        <v>19419</v>
      </c>
    </row>
    <row r="156" spans="1:7" ht="12.75">
      <c r="A156" s="30" t="str">
        <f>'De la BASE'!A152</f>
        <v>586</v>
      </c>
      <c r="B156" s="30">
        <f>'De la BASE'!B152</f>
        <v>5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0.074925</v>
      </c>
      <c r="F156" s="9">
        <f>IF('De la BASE'!F152&gt;0,'De la BASE'!F152,'De la BASE'!F152+0.001)</f>
        <v>4.420575</v>
      </c>
      <c r="G156" s="15">
        <v>19450</v>
      </c>
    </row>
    <row r="157" spans="1:7" ht="12.75">
      <c r="A157" s="30" t="str">
        <f>'De la BASE'!A153</f>
        <v>586</v>
      </c>
      <c r="B157" s="30">
        <f>'De la BASE'!B153</f>
        <v>5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0.071868</v>
      </c>
      <c r="F157" s="9">
        <f>IF('De la BASE'!F153&gt;0,'De la BASE'!F153,'De la BASE'!F153+0.001)</f>
        <v>0.850438</v>
      </c>
      <c r="G157" s="15">
        <v>19480</v>
      </c>
    </row>
    <row r="158" spans="1:7" ht="12.75">
      <c r="A158" s="30" t="str">
        <f>'De la BASE'!A154</f>
        <v>586</v>
      </c>
      <c r="B158" s="30">
        <f>'De la BASE'!B154</f>
        <v>5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0.06246</v>
      </c>
      <c r="F158" s="9">
        <f>IF('De la BASE'!F154&gt;0,'De la BASE'!F154,'De la BASE'!F154+0.001)</f>
        <v>0.650625</v>
      </c>
      <c r="G158" s="15">
        <v>19511</v>
      </c>
    </row>
    <row r="159" spans="1:7" ht="12.75">
      <c r="A159" s="30" t="str">
        <f>'De la BASE'!A155</f>
        <v>586</v>
      </c>
      <c r="B159" s="30">
        <f>'De la BASE'!B155</f>
        <v>5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0.055452</v>
      </c>
      <c r="F159" s="9">
        <f>IF('De la BASE'!F155&gt;0,'De la BASE'!F155,'De la BASE'!F155+0.001)</f>
        <v>0.536036</v>
      </c>
      <c r="G159" s="15">
        <v>19541</v>
      </c>
    </row>
    <row r="160" spans="1:7" ht="12.75">
      <c r="A160" s="30" t="str">
        <f>'De la BASE'!A156</f>
        <v>586</v>
      </c>
      <c r="B160" s="30">
        <f>'De la BASE'!B156</f>
        <v>5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0.055315</v>
      </c>
      <c r="F160" s="9">
        <f>IF('De la BASE'!F156&gt;0,'De la BASE'!F156,'De la BASE'!F156+0.001)</f>
        <v>0.47656</v>
      </c>
      <c r="G160" s="15">
        <v>19572</v>
      </c>
    </row>
    <row r="161" spans="1:7" ht="12.75">
      <c r="A161" s="30" t="str">
        <f>'De la BASE'!A157</f>
        <v>586</v>
      </c>
      <c r="B161" s="30">
        <f>'De la BASE'!B157</f>
        <v>5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0.05252</v>
      </c>
      <c r="F161" s="9">
        <f>IF('De la BASE'!F157&gt;0,'De la BASE'!F157,'De la BASE'!F157+0.001)</f>
        <v>0.4444</v>
      </c>
      <c r="G161" s="15">
        <v>19603</v>
      </c>
    </row>
    <row r="162" spans="1:7" ht="12.75">
      <c r="A162" s="30" t="str">
        <f>'De la BASE'!A158</f>
        <v>586</v>
      </c>
      <c r="B162" s="30">
        <f>'De la BASE'!B158</f>
        <v>5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0.728192</v>
      </c>
      <c r="F162" s="9">
        <f>IF('De la BASE'!F158&gt;0,'De la BASE'!F158,'De la BASE'!F158+0.001)</f>
        <v>5.506952</v>
      </c>
      <c r="G162" s="15">
        <v>19633</v>
      </c>
    </row>
    <row r="163" spans="1:7" ht="12.75">
      <c r="A163" s="30" t="str">
        <f>'De la BASE'!A159</f>
        <v>586</v>
      </c>
      <c r="B163" s="30">
        <f>'De la BASE'!B159</f>
        <v>5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0.14602</v>
      </c>
      <c r="F163" s="9">
        <f>IF('De la BASE'!F159&gt;0,'De la BASE'!F159,'De la BASE'!F159+0.001)</f>
        <v>1.270374</v>
      </c>
      <c r="G163" s="15">
        <v>19664</v>
      </c>
    </row>
    <row r="164" spans="1:7" ht="12.75">
      <c r="A164" s="30" t="str">
        <f>'De la BASE'!A160</f>
        <v>586</v>
      </c>
      <c r="B164" s="30">
        <f>'De la BASE'!B160</f>
        <v>5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0.12814</v>
      </c>
      <c r="F164" s="9">
        <f>IF('De la BASE'!F160&gt;0,'De la BASE'!F160,'De la BASE'!F160+0.001)</f>
        <v>3.741688000000001</v>
      </c>
      <c r="G164" s="15">
        <v>19694</v>
      </c>
    </row>
    <row r="165" spans="1:7" ht="12.75">
      <c r="A165" s="30" t="str">
        <f>'De la BASE'!A161</f>
        <v>586</v>
      </c>
      <c r="B165" s="30">
        <f>'De la BASE'!B161</f>
        <v>5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0.106096</v>
      </c>
      <c r="F165" s="9">
        <f>IF('De la BASE'!F161&gt;0,'De la BASE'!F161,'De la BASE'!F161+0.001)</f>
        <v>1.133901</v>
      </c>
      <c r="G165" s="15">
        <v>19725</v>
      </c>
    </row>
    <row r="166" spans="1:7" ht="12.75">
      <c r="A166" s="30" t="str">
        <f>'De la BASE'!A162</f>
        <v>586</v>
      </c>
      <c r="B166" s="30">
        <f>'De la BASE'!B162</f>
        <v>5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0.092316</v>
      </c>
      <c r="F166" s="9">
        <f>IF('De la BASE'!F162&gt;0,'De la BASE'!F162,'De la BASE'!F162+0.001)</f>
        <v>1.074822</v>
      </c>
      <c r="G166" s="15">
        <v>19756</v>
      </c>
    </row>
    <row r="167" spans="1:7" ht="12.75">
      <c r="A167" s="30" t="str">
        <f>'De la BASE'!A163</f>
        <v>586</v>
      </c>
      <c r="B167" s="30">
        <f>'De la BASE'!B163</f>
        <v>5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0.354376</v>
      </c>
      <c r="F167" s="9">
        <f>IF('De la BASE'!F163&gt;0,'De la BASE'!F163,'De la BASE'!F163+0.001)</f>
        <v>7.40968</v>
      </c>
      <c r="G167" s="15">
        <v>19784</v>
      </c>
    </row>
    <row r="168" spans="1:7" ht="12.75">
      <c r="A168" s="30" t="str">
        <f>'De la BASE'!A164</f>
        <v>586</v>
      </c>
      <c r="B168" s="30">
        <f>'De la BASE'!B164</f>
        <v>5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0.13494</v>
      </c>
      <c r="F168" s="9">
        <f>IF('De la BASE'!F164&gt;0,'De la BASE'!F164,'De la BASE'!F164+0.001)</f>
        <v>2.06908</v>
      </c>
      <c r="G168" s="15">
        <v>19815</v>
      </c>
    </row>
    <row r="169" spans="1:7" ht="12.75">
      <c r="A169" s="30" t="str">
        <f>'De la BASE'!A165</f>
        <v>586</v>
      </c>
      <c r="B169" s="30">
        <f>'De la BASE'!B165</f>
        <v>5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0.109488</v>
      </c>
      <c r="F169" s="9">
        <f>IF('De la BASE'!F165&gt;0,'De la BASE'!F165,'De la BASE'!F165+0.001)</f>
        <v>1.265955</v>
      </c>
      <c r="G169" s="15">
        <v>19845</v>
      </c>
    </row>
    <row r="170" spans="1:7" ht="12.75">
      <c r="A170" s="30" t="str">
        <f>'De la BASE'!A166</f>
        <v>586</v>
      </c>
      <c r="B170" s="30">
        <f>'De la BASE'!B166</f>
        <v>5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0.093857</v>
      </c>
      <c r="F170" s="9">
        <f>IF('De la BASE'!F166&gt;0,'De la BASE'!F166,'De la BASE'!F166+0.001)</f>
        <v>0.783982</v>
      </c>
      <c r="G170" s="15">
        <v>19876</v>
      </c>
    </row>
    <row r="171" spans="1:7" ht="12.75">
      <c r="A171" s="30" t="str">
        <f>'De la BASE'!A167</f>
        <v>586</v>
      </c>
      <c r="B171" s="30">
        <f>'De la BASE'!B167</f>
        <v>5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0.07552</v>
      </c>
      <c r="F171" s="9">
        <f>IF('De la BASE'!F167&gt;0,'De la BASE'!F167,'De la BASE'!F167+0.001)</f>
        <v>0.6136</v>
      </c>
      <c r="G171" s="15">
        <v>19906</v>
      </c>
    </row>
    <row r="172" spans="1:7" ht="12.75">
      <c r="A172" s="30" t="str">
        <f>'De la BASE'!A168</f>
        <v>586</v>
      </c>
      <c r="B172" s="30">
        <f>'De la BASE'!B168</f>
        <v>5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0.062535</v>
      </c>
      <c r="F172" s="9">
        <f>IF('De la BASE'!F168&gt;0,'De la BASE'!F168,'De la BASE'!F168+0.001)</f>
        <v>0.508618</v>
      </c>
      <c r="G172" s="15">
        <v>19937</v>
      </c>
    </row>
    <row r="173" spans="1:7" ht="12.75">
      <c r="A173" s="30" t="str">
        <f>'De la BASE'!A169</f>
        <v>586</v>
      </c>
      <c r="B173" s="30">
        <f>'De la BASE'!B169</f>
        <v>5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0.055455</v>
      </c>
      <c r="F173" s="9">
        <f>IF('De la BASE'!F169&gt;0,'De la BASE'!F169,'De la BASE'!F169+0.001)</f>
        <v>0.42885199999999996</v>
      </c>
      <c r="G173" s="15">
        <v>19968</v>
      </c>
    </row>
    <row r="174" spans="1:7" ht="12.75">
      <c r="A174" s="30" t="str">
        <f>'De la BASE'!A170</f>
        <v>586</v>
      </c>
      <c r="B174" s="30">
        <f>'De la BASE'!B170</f>
        <v>5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0.04774</v>
      </c>
      <c r="F174" s="9">
        <f>IF('De la BASE'!F170&gt;0,'De la BASE'!F170,'De la BASE'!F170+0.001)</f>
        <v>0.39215</v>
      </c>
      <c r="G174" s="15">
        <v>19998</v>
      </c>
    </row>
    <row r="175" spans="1:7" ht="12.75">
      <c r="A175" s="30" t="str">
        <f>'De la BASE'!A171</f>
        <v>586</v>
      </c>
      <c r="B175" s="30">
        <f>'De la BASE'!B171</f>
        <v>5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0.232258</v>
      </c>
      <c r="F175" s="9">
        <f>IF('De la BASE'!F171&gt;0,'De la BASE'!F171,'De la BASE'!F171+0.001)</f>
        <v>4.234242</v>
      </c>
      <c r="G175" s="15">
        <v>20029</v>
      </c>
    </row>
    <row r="176" spans="1:7" ht="12.75">
      <c r="A176" s="30" t="str">
        <f>'De la BASE'!A172</f>
        <v>586</v>
      </c>
      <c r="B176" s="30">
        <f>'De la BASE'!B172</f>
        <v>5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0.112665</v>
      </c>
      <c r="F176" s="9">
        <f>IF('De la BASE'!F172&gt;0,'De la BASE'!F172,'De la BASE'!F172+0.001)</f>
        <v>0.8798600000000001</v>
      </c>
      <c r="G176" s="15">
        <v>20059</v>
      </c>
    </row>
    <row r="177" spans="1:7" ht="12.75">
      <c r="A177" s="30" t="str">
        <f>'De la BASE'!A173</f>
        <v>586</v>
      </c>
      <c r="B177" s="30">
        <f>'De la BASE'!B173</f>
        <v>5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1.220672</v>
      </c>
      <c r="F177" s="9">
        <f>IF('De la BASE'!F173&gt;0,'De la BASE'!F173,'De la BASE'!F173+0.001)</f>
        <v>11.672676000000001</v>
      </c>
      <c r="G177" s="15">
        <v>20090</v>
      </c>
    </row>
    <row r="178" spans="1:7" ht="12.75">
      <c r="A178" s="30" t="str">
        <f>'De la BASE'!A174</f>
        <v>586</v>
      </c>
      <c r="B178" s="30">
        <f>'De la BASE'!B174</f>
        <v>5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1.440941</v>
      </c>
      <c r="F178" s="9">
        <f>IF('De la BASE'!F174&gt;0,'De la BASE'!F174,'De la BASE'!F174+0.001)</f>
        <v>12.13424</v>
      </c>
      <c r="G178" s="15">
        <v>20121</v>
      </c>
    </row>
    <row r="179" spans="1:7" ht="12.75">
      <c r="A179" s="30" t="str">
        <f>'De la BASE'!A175</f>
        <v>586</v>
      </c>
      <c r="B179" s="30">
        <f>'De la BASE'!B175</f>
        <v>5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0.627588</v>
      </c>
      <c r="F179" s="9">
        <f>IF('De la BASE'!F175&gt;0,'De la BASE'!F175,'De la BASE'!F175+0.001)</f>
        <v>4.368978</v>
      </c>
      <c r="G179" s="15">
        <v>20149</v>
      </c>
    </row>
    <row r="180" spans="1:7" ht="12.75">
      <c r="A180" s="30" t="str">
        <f>'De la BASE'!A176</f>
        <v>586</v>
      </c>
      <c r="B180" s="30">
        <f>'De la BASE'!B176</f>
        <v>5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0.476307</v>
      </c>
      <c r="F180" s="9">
        <f>IF('De la BASE'!F176&gt;0,'De la BASE'!F176,'De la BASE'!F176+0.001)</f>
        <v>2.6285089999999998</v>
      </c>
      <c r="G180" s="15">
        <v>20180</v>
      </c>
    </row>
    <row r="181" spans="1:7" ht="12.75">
      <c r="A181" s="30" t="str">
        <f>'De la BASE'!A177</f>
        <v>586</v>
      </c>
      <c r="B181" s="30">
        <f>'De la BASE'!B177</f>
        <v>5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0.38916</v>
      </c>
      <c r="F181" s="9">
        <f>IF('De la BASE'!F177&gt;0,'De la BASE'!F177,'De la BASE'!F177+0.001)</f>
        <v>2.55492</v>
      </c>
      <c r="G181" s="15">
        <v>20210</v>
      </c>
    </row>
    <row r="182" spans="1:7" ht="12.75">
      <c r="A182" s="30" t="str">
        <f>'De la BASE'!A178</f>
        <v>586</v>
      </c>
      <c r="B182" s="30">
        <f>'De la BASE'!B178</f>
        <v>5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0.295688</v>
      </c>
      <c r="F182" s="9">
        <f>IF('De la BASE'!F178&gt;0,'De la BASE'!F178,'De la BASE'!F178+0.001)</f>
        <v>1.8126959999999999</v>
      </c>
      <c r="G182" s="15">
        <v>20241</v>
      </c>
    </row>
    <row r="183" spans="1:7" ht="12.75">
      <c r="A183" s="30" t="str">
        <f>'De la BASE'!A179</f>
        <v>586</v>
      </c>
      <c r="B183" s="30">
        <f>'De la BASE'!B179</f>
        <v>5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0.227348</v>
      </c>
      <c r="F183" s="9">
        <f>IF('De la BASE'!F179&gt;0,'De la BASE'!F179,'De la BASE'!F179+0.001)</f>
        <v>1.260748</v>
      </c>
      <c r="G183" s="15">
        <v>20271</v>
      </c>
    </row>
    <row r="184" spans="1:7" ht="12.75">
      <c r="A184" s="30" t="str">
        <f>'De la BASE'!A180</f>
        <v>586</v>
      </c>
      <c r="B184" s="30">
        <f>'De la BASE'!B180</f>
        <v>5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0.1771</v>
      </c>
      <c r="F184" s="9">
        <f>IF('De la BASE'!F180&gt;0,'De la BASE'!F180,'De la BASE'!F180+0.001)</f>
        <v>1.04489</v>
      </c>
      <c r="G184" s="15">
        <v>20302</v>
      </c>
    </row>
    <row r="185" spans="1:7" ht="12.75">
      <c r="A185" s="30" t="str">
        <f>'De la BASE'!A181</f>
        <v>586</v>
      </c>
      <c r="B185" s="30">
        <f>'De la BASE'!B181</f>
        <v>5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0.135252</v>
      </c>
      <c r="F185" s="9">
        <f>IF('De la BASE'!F181&gt;0,'De la BASE'!F181,'De la BASE'!F181+0.001)</f>
        <v>0.811512</v>
      </c>
      <c r="G185" s="15">
        <v>20333</v>
      </c>
    </row>
    <row r="186" spans="1:7" ht="12.75">
      <c r="A186" s="30" t="str">
        <f>'De la BASE'!A182</f>
        <v>586</v>
      </c>
      <c r="B186" s="30">
        <f>'De la BASE'!B182</f>
        <v>5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0.110784</v>
      </c>
      <c r="F186" s="9">
        <f>IF('De la BASE'!F182&gt;0,'De la BASE'!F182,'De la BASE'!F182+0.001)</f>
        <v>0.886272</v>
      </c>
      <c r="G186" s="15">
        <v>20363</v>
      </c>
    </row>
    <row r="187" spans="1:7" ht="12.75">
      <c r="A187" s="30" t="str">
        <f>'De la BASE'!A183</f>
        <v>586</v>
      </c>
      <c r="B187" s="30">
        <f>'De la BASE'!B183</f>
        <v>5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0.319484</v>
      </c>
      <c r="F187" s="9">
        <f>IF('De la BASE'!F183&gt;0,'De la BASE'!F183,'De la BASE'!F183+0.001)</f>
        <v>4.995568</v>
      </c>
      <c r="G187" s="15">
        <v>20394</v>
      </c>
    </row>
    <row r="188" spans="1:7" ht="12.75">
      <c r="A188" s="30" t="str">
        <f>'De la BASE'!A184</f>
        <v>586</v>
      </c>
      <c r="B188" s="30">
        <f>'De la BASE'!B184</f>
        <v>5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1.029672</v>
      </c>
      <c r="F188" s="9">
        <f>IF('De la BASE'!F184&gt;0,'De la BASE'!F184,'De la BASE'!F184+0.001)</f>
        <v>7.943183999999999</v>
      </c>
      <c r="G188" s="15">
        <v>20424</v>
      </c>
    </row>
    <row r="189" spans="1:7" ht="12.75">
      <c r="A189" s="30" t="str">
        <f>'De la BASE'!A185</f>
        <v>586</v>
      </c>
      <c r="B189" s="30">
        <f>'De la BASE'!B185</f>
        <v>5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2.361939</v>
      </c>
      <c r="F189" s="9">
        <f>IF('De la BASE'!F185&gt;0,'De la BASE'!F185,'De la BASE'!F185+0.001)</f>
        <v>23.722082999999998</v>
      </c>
      <c r="G189" s="15">
        <v>20455</v>
      </c>
    </row>
    <row r="190" spans="1:7" ht="12.75">
      <c r="A190" s="30" t="str">
        <f>'De la BASE'!A186</f>
        <v>586</v>
      </c>
      <c r="B190" s="30">
        <f>'De la BASE'!B186</f>
        <v>5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0.912361</v>
      </c>
      <c r="F190" s="9">
        <f>IF('De la BASE'!F186&gt;0,'De la BASE'!F186,'De la BASE'!F186+0.001)</f>
        <v>4.591236</v>
      </c>
      <c r="G190" s="15">
        <v>20486</v>
      </c>
    </row>
    <row r="191" spans="1:7" ht="12.75">
      <c r="A191" s="30" t="str">
        <f>'De la BASE'!A187</f>
        <v>586</v>
      </c>
      <c r="B191" s="30">
        <f>'De la BASE'!B187</f>
        <v>5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3.4444</v>
      </c>
      <c r="F191" s="9">
        <f>IF('De la BASE'!F187&gt;0,'De la BASE'!F187,'De la BASE'!F187+0.001)</f>
        <v>25.316339999999997</v>
      </c>
      <c r="G191" s="15">
        <v>20515</v>
      </c>
    </row>
    <row r="192" spans="1:7" ht="12.75">
      <c r="A192" s="30" t="str">
        <f>'De la BASE'!A188</f>
        <v>586</v>
      </c>
      <c r="B192" s="30">
        <f>'De la BASE'!B188</f>
        <v>5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2.36923</v>
      </c>
      <c r="F192" s="9">
        <f>IF('De la BASE'!F188&gt;0,'De la BASE'!F188,'De la BASE'!F188+0.001)</f>
        <v>16.4816</v>
      </c>
      <c r="G192" s="15">
        <v>20546</v>
      </c>
    </row>
    <row r="193" spans="1:7" ht="12.75">
      <c r="A193" s="30" t="str">
        <f>'De la BASE'!A189</f>
        <v>586</v>
      </c>
      <c r="B193" s="30">
        <f>'De la BASE'!B189</f>
        <v>5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1.236924</v>
      </c>
      <c r="F193" s="9">
        <f>IF('De la BASE'!F189&gt;0,'De la BASE'!F189,'De la BASE'!F189+0.001)</f>
        <v>8.230302</v>
      </c>
      <c r="G193" s="15">
        <v>20576</v>
      </c>
    </row>
    <row r="194" spans="1:7" ht="12.75">
      <c r="A194" s="30" t="str">
        <f>'De la BASE'!A190</f>
        <v>586</v>
      </c>
      <c r="B194" s="30">
        <f>'De la BASE'!B190</f>
        <v>5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0.915907</v>
      </c>
      <c r="F194" s="9">
        <f>IF('De la BASE'!F190&gt;0,'De la BASE'!F190,'De la BASE'!F190+0.001)</f>
        <v>4.326871</v>
      </c>
      <c r="G194" s="15">
        <v>20607</v>
      </c>
    </row>
    <row r="195" spans="1:7" ht="12.75">
      <c r="A195" s="30" t="str">
        <f>'De la BASE'!A191</f>
        <v>586</v>
      </c>
      <c r="B195" s="30">
        <f>'De la BASE'!B191</f>
        <v>5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0.655668</v>
      </c>
      <c r="F195" s="9">
        <f>IF('De la BASE'!F191&gt;0,'De la BASE'!F191,'De la BASE'!F191+0.001)</f>
        <v>3.1774679999999997</v>
      </c>
      <c r="G195" s="15">
        <v>20637</v>
      </c>
    </row>
    <row r="196" spans="1:7" ht="12.75">
      <c r="A196" s="30" t="str">
        <f>'De la BASE'!A192</f>
        <v>586</v>
      </c>
      <c r="B196" s="30">
        <f>'De la BASE'!B192</f>
        <v>5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0.495696</v>
      </c>
      <c r="F196" s="9">
        <f>IF('De la BASE'!F192&gt;0,'De la BASE'!F192,'De la BASE'!F192+0.001)</f>
        <v>2.457826</v>
      </c>
      <c r="G196" s="15">
        <v>20668</v>
      </c>
    </row>
    <row r="197" spans="1:7" ht="12.75">
      <c r="A197" s="30" t="str">
        <f>'De la BASE'!A193</f>
        <v>586</v>
      </c>
      <c r="B197" s="30">
        <f>'De la BASE'!B193</f>
        <v>5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0.35948</v>
      </c>
      <c r="F197" s="9">
        <f>IF('De la BASE'!F193&gt;0,'De la BASE'!F193,'De la BASE'!F193+0.001)</f>
        <v>2.33662</v>
      </c>
      <c r="G197" s="15">
        <v>20699</v>
      </c>
    </row>
    <row r="198" spans="1:7" ht="12.75">
      <c r="A198" s="30" t="str">
        <f>'De la BASE'!A194</f>
        <v>586</v>
      </c>
      <c r="B198" s="30">
        <f>'De la BASE'!B194</f>
        <v>5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0.276048</v>
      </c>
      <c r="F198" s="9">
        <f>IF('De la BASE'!F194&gt;0,'De la BASE'!F194,'De la BASE'!F194+0.001)</f>
        <v>2.101032</v>
      </c>
      <c r="G198" s="15">
        <v>20729</v>
      </c>
    </row>
    <row r="199" spans="1:7" ht="12.75">
      <c r="A199" s="30" t="str">
        <f>'De la BASE'!A195</f>
        <v>586</v>
      </c>
      <c r="B199" s="30">
        <f>'De la BASE'!B195</f>
        <v>5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0.207774</v>
      </c>
      <c r="F199" s="9">
        <f>IF('De la BASE'!F195&gt;0,'De la BASE'!F195,'De la BASE'!F195+0.001)</f>
        <v>1.2588659999999998</v>
      </c>
      <c r="G199" s="15">
        <v>20760</v>
      </c>
    </row>
    <row r="200" spans="1:7" ht="12.75">
      <c r="A200" s="30" t="str">
        <f>'De la BASE'!A196</f>
        <v>586</v>
      </c>
      <c r="B200" s="30">
        <f>'De la BASE'!B196</f>
        <v>5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0.15966</v>
      </c>
      <c r="F200" s="9">
        <f>IF('De la BASE'!F196&gt;0,'De la BASE'!F196,'De la BASE'!F196+0.001)</f>
        <v>1.0431119999999998</v>
      </c>
      <c r="G200" s="15">
        <v>20790</v>
      </c>
    </row>
    <row r="201" spans="1:7" ht="12.75">
      <c r="A201" s="30" t="str">
        <f>'De la BASE'!A197</f>
        <v>586</v>
      </c>
      <c r="B201" s="30">
        <f>'De la BASE'!B197</f>
        <v>5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0.11687</v>
      </c>
      <c r="F201" s="9">
        <f>IF('De la BASE'!F197&gt;0,'De la BASE'!F197,'De la BASE'!F197+0.001)</f>
        <v>0.78213</v>
      </c>
      <c r="G201" s="15">
        <v>20821</v>
      </c>
    </row>
    <row r="202" spans="1:7" ht="12.75">
      <c r="A202" s="30" t="str">
        <f>'De la BASE'!A198</f>
        <v>586</v>
      </c>
      <c r="B202" s="30">
        <f>'De la BASE'!B198</f>
        <v>5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0.113104</v>
      </c>
      <c r="F202" s="9">
        <f>IF('De la BASE'!F198&gt;0,'De la BASE'!F198,'De la BASE'!F198+0.001)</f>
        <v>3.5062239999999996</v>
      </c>
      <c r="G202" s="15">
        <v>20852</v>
      </c>
    </row>
    <row r="203" spans="1:7" ht="12.75">
      <c r="A203" s="30" t="str">
        <f>'De la BASE'!A199</f>
        <v>586</v>
      </c>
      <c r="B203" s="30">
        <f>'De la BASE'!B199</f>
        <v>5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0.1033</v>
      </c>
      <c r="F203" s="9">
        <f>IF('De la BASE'!F199&gt;0,'De la BASE'!F199,'De la BASE'!F199+0.001)</f>
        <v>2.13831</v>
      </c>
      <c r="G203" s="15">
        <v>20880</v>
      </c>
    </row>
    <row r="204" spans="1:7" ht="12.75">
      <c r="A204" s="30" t="str">
        <f>'De la BASE'!A200</f>
        <v>586</v>
      </c>
      <c r="B204" s="30">
        <f>'De la BASE'!B200</f>
        <v>5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0.087098</v>
      </c>
      <c r="F204" s="9">
        <f>IF('De la BASE'!F200&gt;0,'De la BASE'!F200,'De la BASE'!F200+0.001)</f>
        <v>1.1401919999999999</v>
      </c>
      <c r="G204" s="15">
        <v>20911</v>
      </c>
    </row>
    <row r="205" spans="1:7" ht="12.75">
      <c r="A205" s="30" t="str">
        <f>'De la BASE'!A201</f>
        <v>586</v>
      </c>
      <c r="B205" s="30">
        <f>'De la BASE'!B201</f>
        <v>5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0.07433</v>
      </c>
      <c r="F205" s="9">
        <f>IF('De la BASE'!F201&gt;0,'De la BASE'!F201,'De la BASE'!F201+0.001)</f>
        <v>1.070352</v>
      </c>
      <c r="G205" s="15">
        <v>20941</v>
      </c>
    </row>
    <row r="206" spans="1:7" ht="12.75">
      <c r="A206" s="30" t="str">
        <f>'De la BASE'!A202</f>
        <v>586</v>
      </c>
      <c r="B206" s="30">
        <f>'De la BASE'!B202</f>
        <v>5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0.067782</v>
      </c>
      <c r="F206" s="9">
        <f>IF('De la BASE'!F202&gt;0,'De la BASE'!F202,'De la BASE'!F202+0.001)</f>
        <v>0.566904</v>
      </c>
      <c r="G206" s="15">
        <v>20972</v>
      </c>
    </row>
    <row r="207" spans="1:7" ht="12.75">
      <c r="A207" s="30" t="str">
        <f>'De la BASE'!A203</f>
        <v>586</v>
      </c>
      <c r="B207" s="30">
        <f>'De la BASE'!B203</f>
        <v>5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0.065796</v>
      </c>
      <c r="F207" s="9">
        <f>IF('De la BASE'!F203&gt;0,'De la BASE'!F203,'De la BASE'!F203+0.001)</f>
        <v>0.460572</v>
      </c>
      <c r="G207" s="15">
        <v>21002</v>
      </c>
    </row>
    <row r="208" spans="1:7" ht="12.75">
      <c r="A208" s="30" t="str">
        <f>'De la BASE'!A204</f>
        <v>586</v>
      </c>
      <c r="B208" s="30">
        <f>'De la BASE'!B204</f>
        <v>5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0.060636</v>
      </c>
      <c r="F208" s="9">
        <f>IF('De la BASE'!F204&gt;0,'De la BASE'!F204,'De la BASE'!F204+0.001)</f>
        <v>0.414346</v>
      </c>
      <c r="G208" s="15">
        <v>21033</v>
      </c>
    </row>
    <row r="209" spans="1:7" ht="12.75">
      <c r="A209" s="30" t="str">
        <f>'De la BASE'!A205</f>
        <v>586</v>
      </c>
      <c r="B209" s="30">
        <f>'De la BASE'!B205</f>
        <v>5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0.056988</v>
      </c>
      <c r="F209" s="9">
        <f>IF('De la BASE'!F205&gt;0,'De la BASE'!F205,'De la BASE'!F205+0.001)</f>
        <v>0.394167</v>
      </c>
      <c r="G209" s="15">
        <v>21064</v>
      </c>
    </row>
    <row r="210" spans="1:7" ht="12.75">
      <c r="A210" s="30" t="str">
        <f>'De la BASE'!A206</f>
        <v>586</v>
      </c>
      <c r="B210" s="30">
        <f>'De la BASE'!B206</f>
        <v>5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0.047927</v>
      </c>
      <c r="F210" s="9">
        <f>IF('De la BASE'!F206&gt;0,'De la BASE'!F206,'De la BASE'!F206+0.001)</f>
        <v>0.413915</v>
      </c>
      <c r="G210" s="15">
        <v>21094</v>
      </c>
    </row>
    <row r="211" spans="1:7" ht="12.75">
      <c r="A211" s="30" t="str">
        <f>'De la BASE'!A207</f>
        <v>586</v>
      </c>
      <c r="B211" s="30">
        <f>'De la BASE'!B207</f>
        <v>5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0.042885</v>
      </c>
      <c r="F211" s="9">
        <f>IF('De la BASE'!F207&gt;0,'De la BASE'!F207,'De la BASE'!F207+0.001)</f>
        <v>0.74334</v>
      </c>
      <c r="G211" s="15">
        <v>21125</v>
      </c>
    </row>
    <row r="212" spans="1:7" ht="12.75">
      <c r="A212" s="30" t="str">
        <f>'De la BASE'!A208</f>
        <v>586</v>
      </c>
      <c r="B212" s="30">
        <f>'De la BASE'!B208</f>
        <v>5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0.056144</v>
      </c>
      <c r="F212" s="9">
        <f>IF('De la BASE'!F208&gt;0,'De la BASE'!F208,'De la BASE'!F208+0.001)</f>
        <v>1.656248</v>
      </c>
      <c r="G212" s="15">
        <v>21155</v>
      </c>
    </row>
    <row r="213" spans="1:7" ht="12.75">
      <c r="A213" s="30" t="str">
        <f>'De la BASE'!A209</f>
        <v>586</v>
      </c>
      <c r="B213" s="30">
        <f>'De la BASE'!B209</f>
        <v>5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0.065364</v>
      </c>
      <c r="F213" s="9">
        <f>IF('De la BASE'!F209&gt;0,'De la BASE'!F209,'De la BASE'!F209+0.001)</f>
        <v>4.13972</v>
      </c>
      <c r="G213" s="15">
        <v>21186</v>
      </c>
    </row>
    <row r="214" spans="1:7" ht="12.75">
      <c r="A214" s="30" t="str">
        <f>'De la BASE'!A210</f>
        <v>586</v>
      </c>
      <c r="B214" s="30">
        <f>'De la BASE'!B210</f>
        <v>5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0.078108</v>
      </c>
      <c r="F214" s="9">
        <f>IF('De la BASE'!F210&gt;0,'De la BASE'!F210,'De la BASE'!F210+0.001)</f>
        <v>3.996526</v>
      </c>
      <c r="G214" s="15">
        <v>21217</v>
      </c>
    </row>
    <row r="215" spans="1:7" ht="12.75">
      <c r="A215" s="30" t="str">
        <f>'De la BASE'!A211</f>
        <v>586</v>
      </c>
      <c r="B215" s="30">
        <f>'De la BASE'!B211</f>
        <v>5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0.450468</v>
      </c>
      <c r="F215" s="9">
        <f>IF('De la BASE'!F211&gt;0,'De la BASE'!F211,'De la BASE'!F211+0.001)</f>
        <v>10.248147</v>
      </c>
      <c r="G215" s="15">
        <v>21245</v>
      </c>
    </row>
    <row r="216" spans="1:7" ht="12.75">
      <c r="A216" s="30" t="str">
        <f>'De la BASE'!A212</f>
        <v>586</v>
      </c>
      <c r="B216" s="30">
        <f>'De la BASE'!B212</f>
        <v>5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0.199956</v>
      </c>
      <c r="F216" s="9">
        <f>IF('De la BASE'!F212&gt;0,'De la BASE'!F212,'De la BASE'!F212+0.001)</f>
        <v>2.073228</v>
      </c>
      <c r="G216" s="15">
        <v>21276</v>
      </c>
    </row>
    <row r="217" spans="1:7" ht="12.75">
      <c r="A217" s="30" t="str">
        <f>'De la BASE'!A213</f>
        <v>586</v>
      </c>
      <c r="B217" s="30">
        <f>'De la BASE'!B213</f>
        <v>5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0.15696</v>
      </c>
      <c r="F217" s="9">
        <f>IF('De la BASE'!F213&gt;0,'De la BASE'!F213,'De la BASE'!F213+0.001)</f>
        <v>1.81485</v>
      </c>
      <c r="G217" s="15">
        <v>21306</v>
      </c>
    </row>
    <row r="218" spans="1:7" ht="12.75">
      <c r="A218" s="30" t="str">
        <f>'De la BASE'!A214</f>
        <v>586</v>
      </c>
      <c r="B218" s="30">
        <f>'De la BASE'!B214</f>
        <v>5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0.129914</v>
      </c>
      <c r="F218" s="9">
        <f>IF('De la BASE'!F214&gt;0,'De la BASE'!F214,'De la BASE'!F214+0.001)</f>
        <v>1.131016</v>
      </c>
      <c r="G218" s="15">
        <v>21337</v>
      </c>
    </row>
    <row r="219" spans="1:7" ht="12.75">
      <c r="A219" s="30" t="str">
        <f>'De la BASE'!A215</f>
        <v>586</v>
      </c>
      <c r="B219" s="30">
        <f>'De la BASE'!B215</f>
        <v>5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0.106403</v>
      </c>
      <c r="F219" s="9">
        <f>IF('De la BASE'!F215&gt;0,'De la BASE'!F215,'De la BASE'!F215+0.001)</f>
        <v>0.744821</v>
      </c>
      <c r="G219" s="15">
        <v>21367</v>
      </c>
    </row>
    <row r="220" spans="1:7" ht="12.75">
      <c r="A220" s="30" t="str">
        <f>'De la BASE'!A216</f>
        <v>586</v>
      </c>
      <c r="B220" s="30">
        <f>'De la BASE'!B216</f>
        <v>5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0.08824</v>
      </c>
      <c r="F220" s="9">
        <f>IF('De la BASE'!F216&gt;0,'De la BASE'!F216,'De la BASE'!F216+0.001)</f>
        <v>0.612165</v>
      </c>
      <c r="G220" s="15">
        <v>21398</v>
      </c>
    </row>
    <row r="221" spans="1:7" ht="12.75">
      <c r="A221" s="30" t="str">
        <f>'De la BASE'!A217</f>
        <v>586</v>
      </c>
      <c r="B221" s="30">
        <f>'De la BASE'!B217</f>
        <v>5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0.07425</v>
      </c>
      <c r="F221" s="9">
        <f>IF('De la BASE'!F217&gt;0,'De la BASE'!F217,'De la BASE'!F217+0.001)</f>
        <v>0.5247</v>
      </c>
      <c r="G221" s="15">
        <v>21429</v>
      </c>
    </row>
    <row r="222" spans="1:7" ht="12.75">
      <c r="A222" s="30" t="str">
        <f>'De la BASE'!A218</f>
        <v>586</v>
      </c>
      <c r="B222" s="30">
        <f>'De la BASE'!B218</f>
        <v>5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0.069888</v>
      </c>
      <c r="F222" s="9">
        <f>IF('De la BASE'!F218&gt;0,'De la BASE'!F218,'De la BASE'!F218+0.001)</f>
        <v>0.7188479999999999</v>
      </c>
      <c r="G222" s="15">
        <v>21459</v>
      </c>
    </row>
    <row r="223" spans="1:7" ht="12.75">
      <c r="A223" s="30" t="str">
        <f>'De la BASE'!A219</f>
        <v>586</v>
      </c>
      <c r="B223" s="30">
        <f>'De la BASE'!B219</f>
        <v>5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0.062445</v>
      </c>
      <c r="F223" s="9">
        <f>IF('De la BASE'!F219&gt;0,'De la BASE'!F219,'De la BASE'!F219+0.001)</f>
        <v>0.45792999999999995</v>
      </c>
      <c r="G223" s="15">
        <v>21490</v>
      </c>
    </row>
    <row r="224" spans="1:7" ht="12.75">
      <c r="A224" s="30" t="str">
        <f>'De la BASE'!A220</f>
        <v>586</v>
      </c>
      <c r="B224" s="30">
        <f>'De la BASE'!B220</f>
        <v>5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0.399175</v>
      </c>
      <c r="F224" s="9">
        <f>IF('De la BASE'!F220&gt;0,'De la BASE'!F220,'De la BASE'!F220+0.001)</f>
        <v>12.374424999999999</v>
      </c>
      <c r="G224" s="15">
        <v>21520</v>
      </c>
    </row>
    <row r="225" spans="1:7" ht="12.75">
      <c r="A225" s="30" t="str">
        <f>'De la BASE'!A221</f>
        <v>586</v>
      </c>
      <c r="B225" s="30">
        <f>'De la BASE'!B221</f>
        <v>5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0.381887</v>
      </c>
      <c r="F225" s="9">
        <f>IF('De la BASE'!F221&gt;0,'De la BASE'!F221,'De la BASE'!F221+0.001)</f>
        <v>8.505665000000002</v>
      </c>
      <c r="G225" s="15">
        <v>21551</v>
      </c>
    </row>
    <row r="226" spans="1:7" ht="12.75">
      <c r="A226" s="30" t="str">
        <f>'De la BASE'!A222</f>
        <v>586</v>
      </c>
      <c r="B226" s="30">
        <f>'De la BASE'!B222</f>
        <v>5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0.377312</v>
      </c>
      <c r="F226" s="9">
        <f>IF('De la BASE'!F222&gt;0,'De la BASE'!F222,'De la BASE'!F222+0.001)</f>
        <v>2.46704</v>
      </c>
      <c r="G226" s="15">
        <v>21582</v>
      </c>
    </row>
    <row r="227" spans="1:7" ht="12.75">
      <c r="A227" s="30" t="str">
        <f>'De la BASE'!A223</f>
        <v>586</v>
      </c>
      <c r="B227" s="30">
        <f>'De la BASE'!B223</f>
        <v>5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0.30807</v>
      </c>
      <c r="F227" s="9">
        <f>IF('De la BASE'!F223&gt;0,'De la BASE'!F223,'De la BASE'!F223+0.001)</f>
        <v>7.147224</v>
      </c>
      <c r="G227" s="15">
        <v>21610</v>
      </c>
    </row>
    <row r="228" spans="1:7" ht="12.75">
      <c r="A228" s="30" t="str">
        <f>'De la BASE'!A224</f>
        <v>586</v>
      </c>
      <c r="B228" s="30">
        <f>'De la BASE'!B224</f>
        <v>5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0.256634</v>
      </c>
      <c r="F228" s="9">
        <f>IF('De la BASE'!F224&gt;0,'De la BASE'!F224,'De la BASE'!F224+0.001)</f>
        <v>4.967701</v>
      </c>
      <c r="G228" s="15">
        <v>21641</v>
      </c>
    </row>
    <row r="229" spans="1:7" ht="12.75">
      <c r="A229" s="30" t="str">
        <f>'De la BASE'!A225</f>
        <v>586</v>
      </c>
      <c r="B229" s="30">
        <f>'De la BASE'!B225</f>
        <v>5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0.270508</v>
      </c>
      <c r="F229" s="9">
        <f>IF('De la BASE'!F225&gt;0,'De la BASE'!F225,'De la BASE'!F225+0.001)</f>
        <v>3.922366</v>
      </c>
      <c r="G229" s="15">
        <v>21671</v>
      </c>
    </row>
    <row r="230" spans="1:7" ht="12.75">
      <c r="A230" s="30" t="str">
        <f>'De la BASE'!A226</f>
        <v>586</v>
      </c>
      <c r="B230" s="30">
        <f>'De la BASE'!B226</f>
        <v>5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0.2147</v>
      </c>
      <c r="F230" s="9">
        <f>IF('De la BASE'!F226&gt;0,'De la BASE'!F226,'De la BASE'!F226+0.001)</f>
        <v>1.5594000000000001</v>
      </c>
      <c r="G230" s="15">
        <v>21702</v>
      </c>
    </row>
    <row r="231" spans="1:7" ht="12.75">
      <c r="A231" s="30" t="str">
        <f>'De la BASE'!A227</f>
        <v>586</v>
      </c>
      <c r="B231" s="30">
        <f>'De la BASE'!B227</f>
        <v>5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0.16839</v>
      </c>
      <c r="F231" s="9">
        <f>IF('De la BASE'!F227&gt;0,'De la BASE'!F227,'De la BASE'!F227+0.001)</f>
        <v>1.1787299999999998</v>
      </c>
      <c r="G231" s="15">
        <v>21732</v>
      </c>
    </row>
    <row r="232" spans="1:7" ht="12.75">
      <c r="A232" s="30" t="str">
        <f>'De la BASE'!A228</f>
        <v>586</v>
      </c>
      <c r="B232" s="30">
        <f>'De la BASE'!B228</f>
        <v>5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0.139774</v>
      </c>
      <c r="F232" s="9">
        <f>IF('De la BASE'!F228&gt;0,'De la BASE'!F228,'De la BASE'!F228+0.001)</f>
        <v>0.98664</v>
      </c>
      <c r="G232" s="15">
        <v>21763</v>
      </c>
    </row>
    <row r="233" spans="1:7" ht="12.75">
      <c r="A233" s="30" t="str">
        <f>'De la BASE'!A229</f>
        <v>586</v>
      </c>
      <c r="B233" s="30">
        <f>'De la BASE'!B229</f>
        <v>5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0.114179</v>
      </c>
      <c r="F233" s="9">
        <f>IF('De la BASE'!F229&gt;0,'De la BASE'!F229,'De la BASE'!F229+0.001)</f>
        <v>1.361365</v>
      </c>
      <c r="G233" s="15">
        <v>21794</v>
      </c>
    </row>
    <row r="234" spans="1:7" ht="12.75">
      <c r="A234" s="30" t="str">
        <f>'De la BASE'!A230</f>
        <v>586</v>
      </c>
      <c r="B234" s="30">
        <f>'De la BASE'!B230</f>
        <v>5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0.105972</v>
      </c>
      <c r="F234" s="9">
        <f>IF('De la BASE'!F230&gt;0,'De la BASE'!F230,'De la BASE'!F230+0.001)</f>
        <v>1.925158</v>
      </c>
      <c r="G234" s="15">
        <v>21824</v>
      </c>
    </row>
    <row r="235" spans="1:7" ht="12.75">
      <c r="A235" s="30" t="str">
        <f>'De la BASE'!A231</f>
        <v>586</v>
      </c>
      <c r="B235" s="30">
        <f>'De la BASE'!B231</f>
        <v>5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0.13389</v>
      </c>
      <c r="F235" s="9">
        <f>IF('De la BASE'!F231&gt;0,'De la BASE'!F231,'De la BASE'!F231+0.001)</f>
        <v>5.89116</v>
      </c>
      <c r="G235" s="15">
        <v>21855</v>
      </c>
    </row>
    <row r="236" spans="1:7" ht="12.75">
      <c r="A236" s="30" t="str">
        <f>'De la BASE'!A232</f>
        <v>586</v>
      </c>
      <c r="B236" s="30">
        <f>'De la BASE'!B232</f>
        <v>5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0.750508</v>
      </c>
      <c r="F236" s="9">
        <f>IF('De la BASE'!F232&gt;0,'De la BASE'!F232,'De la BASE'!F232+0.001)</f>
        <v>11.598759999999999</v>
      </c>
      <c r="G236" s="15">
        <v>21885</v>
      </c>
    </row>
    <row r="237" spans="1:7" ht="12.75">
      <c r="A237" s="30" t="str">
        <f>'De la BASE'!A233</f>
        <v>586</v>
      </c>
      <c r="B237" s="30">
        <f>'De la BASE'!B233</f>
        <v>5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0.58812</v>
      </c>
      <c r="F237" s="9">
        <f>IF('De la BASE'!F233&gt;0,'De la BASE'!F233,'De la BASE'!F233+0.001)</f>
        <v>8.782592000000001</v>
      </c>
      <c r="G237" s="15">
        <v>21916</v>
      </c>
    </row>
    <row r="238" spans="1:7" ht="12.75">
      <c r="A238" s="30" t="str">
        <f>'De la BASE'!A234</f>
        <v>586</v>
      </c>
      <c r="B238" s="30">
        <f>'De la BASE'!B234</f>
        <v>5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3.371907</v>
      </c>
      <c r="F238" s="9">
        <f>IF('De la BASE'!F234&gt;0,'De la BASE'!F234,'De la BASE'!F234+0.001)</f>
        <v>26.493555</v>
      </c>
      <c r="G238" s="15">
        <v>21947</v>
      </c>
    </row>
    <row r="239" spans="1:7" ht="12.75">
      <c r="A239" s="30" t="str">
        <f>'De la BASE'!A235</f>
        <v>586</v>
      </c>
      <c r="B239" s="30">
        <f>'De la BASE'!B235</f>
        <v>5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1.274944</v>
      </c>
      <c r="F239" s="9">
        <f>IF('De la BASE'!F235&gt;0,'De la BASE'!F235,'De la BASE'!F235+0.001)</f>
        <v>12.271336</v>
      </c>
      <c r="G239" s="15">
        <v>21976</v>
      </c>
    </row>
    <row r="240" spans="1:7" ht="12.75">
      <c r="A240" s="30" t="str">
        <f>'De la BASE'!A236</f>
        <v>586</v>
      </c>
      <c r="B240" s="30">
        <f>'De la BASE'!B236</f>
        <v>5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0.730775</v>
      </c>
      <c r="F240" s="9">
        <f>IF('De la BASE'!F236&gt;0,'De la BASE'!F236,'De la BASE'!F236+0.001)</f>
        <v>4.793884</v>
      </c>
      <c r="G240" s="15">
        <v>22007</v>
      </c>
    </row>
    <row r="241" spans="1:7" ht="12.75">
      <c r="A241" s="30" t="str">
        <f>'De la BASE'!A237</f>
        <v>586</v>
      </c>
      <c r="B241" s="30">
        <f>'De la BASE'!B237</f>
        <v>5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0.559181</v>
      </c>
      <c r="F241" s="9">
        <f>IF('De la BASE'!F237&gt;0,'De la BASE'!F237,'De la BASE'!F237+0.001)</f>
        <v>5.657596</v>
      </c>
      <c r="G241" s="15">
        <v>22037</v>
      </c>
    </row>
    <row r="242" spans="1:7" ht="12.75">
      <c r="A242" s="30" t="str">
        <f>'De la BASE'!A238</f>
        <v>586</v>
      </c>
      <c r="B242" s="30">
        <f>'De la BASE'!B238</f>
        <v>5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0.422121</v>
      </c>
      <c r="F242" s="9">
        <f>IF('De la BASE'!F238&gt;0,'De la BASE'!F238,'De la BASE'!F238+0.001)</f>
        <v>2.452322</v>
      </c>
      <c r="G242" s="15">
        <v>22068</v>
      </c>
    </row>
    <row r="243" spans="1:7" ht="12.75">
      <c r="A243" s="30" t="str">
        <f>'De la BASE'!A239</f>
        <v>586</v>
      </c>
      <c r="B243" s="30">
        <f>'De la BASE'!B239</f>
        <v>5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0.314678</v>
      </c>
      <c r="F243" s="9">
        <f>IF('De la BASE'!F239&gt;0,'De la BASE'!F239,'De la BASE'!F239+0.001)</f>
        <v>1.8549440000000001</v>
      </c>
      <c r="G243" s="15">
        <v>22098</v>
      </c>
    </row>
    <row r="244" spans="1:7" ht="12.75">
      <c r="A244" s="30" t="str">
        <f>'De la BASE'!A240</f>
        <v>586</v>
      </c>
      <c r="B244" s="30">
        <f>'De la BASE'!B240</f>
        <v>5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0.236606</v>
      </c>
      <c r="F244" s="9">
        <f>IF('De la BASE'!F240&gt;0,'De la BASE'!F240,'De la BASE'!F240+0.001)</f>
        <v>1.447472</v>
      </c>
      <c r="G244" s="15">
        <v>22129</v>
      </c>
    </row>
    <row r="245" spans="1:7" ht="12.75">
      <c r="A245" s="30" t="str">
        <f>'De la BASE'!A241</f>
        <v>586</v>
      </c>
      <c r="B245" s="30">
        <f>'De la BASE'!B241</f>
        <v>5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0.18861</v>
      </c>
      <c r="F245" s="9">
        <f>IF('De la BASE'!F241&gt;0,'De la BASE'!F241,'De la BASE'!F241+0.001)</f>
        <v>1.3831399999999998</v>
      </c>
      <c r="G245" s="15">
        <v>22160</v>
      </c>
    </row>
    <row r="246" spans="1:7" ht="12.75">
      <c r="A246" s="30" t="str">
        <f>'De la BASE'!A242</f>
        <v>586</v>
      </c>
      <c r="B246" s="30">
        <f>'De la BASE'!B242</f>
        <v>5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0.85133</v>
      </c>
      <c r="F246" s="9">
        <f>IF('De la BASE'!F242&gt;0,'De la BASE'!F242,'De la BASE'!F242+0.001)</f>
        <v>19.154925000000002</v>
      </c>
      <c r="G246" s="15">
        <v>22190</v>
      </c>
    </row>
    <row r="247" spans="1:7" ht="12.75">
      <c r="A247" s="30" t="str">
        <f>'De la BASE'!A243</f>
        <v>586</v>
      </c>
      <c r="B247" s="30">
        <f>'De la BASE'!B243</f>
        <v>5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0.816448</v>
      </c>
      <c r="F247" s="9">
        <f>IF('De la BASE'!F243&gt;0,'De la BASE'!F243,'De la BASE'!F243+0.001)</f>
        <v>6.5315840000000005</v>
      </c>
      <c r="G247" s="15">
        <v>22221</v>
      </c>
    </row>
    <row r="248" spans="1:7" ht="12.75">
      <c r="A248" s="30" t="str">
        <f>'De la BASE'!A244</f>
        <v>586</v>
      </c>
      <c r="B248" s="30">
        <f>'De la BASE'!B244</f>
        <v>5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1.113786</v>
      </c>
      <c r="F248" s="9">
        <f>IF('De la BASE'!F244&gt;0,'De la BASE'!F244,'De la BASE'!F244+0.001)</f>
        <v>7.4871170000000005</v>
      </c>
      <c r="G248" s="15">
        <v>22251</v>
      </c>
    </row>
    <row r="249" spans="1:7" ht="12.75">
      <c r="A249" s="30" t="str">
        <f>'De la BASE'!A245</f>
        <v>586</v>
      </c>
      <c r="B249" s="30">
        <f>'De la BASE'!B245</f>
        <v>5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0.915078</v>
      </c>
      <c r="F249" s="9">
        <f>IF('De la BASE'!F245&gt;0,'De la BASE'!F245,'De la BASE'!F245+0.001)</f>
        <v>6.935328000000001</v>
      </c>
      <c r="G249" s="15">
        <v>22282</v>
      </c>
    </row>
    <row r="250" spans="1:7" ht="12.75">
      <c r="A250" s="30" t="str">
        <f>'De la BASE'!A246</f>
        <v>586</v>
      </c>
      <c r="B250" s="30">
        <f>'De la BASE'!B246</f>
        <v>5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0.547883</v>
      </c>
      <c r="F250" s="9">
        <f>IF('De la BASE'!F246&gt;0,'De la BASE'!F246,'De la BASE'!F246+0.001)</f>
        <v>3.239656</v>
      </c>
      <c r="G250" s="15">
        <v>22313</v>
      </c>
    </row>
    <row r="251" spans="1:7" ht="12.75">
      <c r="A251" s="30" t="str">
        <f>'De la BASE'!A247</f>
        <v>586</v>
      </c>
      <c r="B251" s="30">
        <f>'De la BASE'!B247</f>
        <v>5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0.417186</v>
      </c>
      <c r="F251" s="9">
        <f>IF('De la BASE'!F247&gt;0,'De la BASE'!F247,'De la BASE'!F247+0.001)</f>
        <v>2.4633840000000005</v>
      </c>
      <c r="G251" s="15">
        <v>22341</v>
      </c>
    </row>
    <row r="252" spans="1:7" ht="12.75">
      <c r="A252" s="30" t="str">
        <f>'De la BASE'!A248</f>
        <v>586</v>
      </c>
      <c r="B252" s="30">
        <f>'De la BASE'!B248</f>
        <v>5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0.392314</v>
      </c>
      <c r="F252" s="9">
        <f>IF('De la BASE'!F248&gt;0,'De la BASE'!F248,'De la BASE'!F248+0.001)</f>
        <v>6.578804</v>
      </c>
      <c r="G252" s="15">
        <v>22372</v>
      </c>
    </row>
    <row r="253" spans="1:7" ht="12.75">
      <c r="A253" s="30" t="str">
        <f>'De la BASE'!A249</f>
        <v>586</v>
      </c>
      <c r="B253" s="30">
        <f>'De la BASE'!B249</f>
        <v>5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0.432012</v>
      </c>
      <c r="F253" s="9">
        <f>IF('De la BASE'!F249&gt;0,'De la BASE'!F249,'De la BASE'!F249+0.001)</f>
        <v>6.1716</v>
      </c>
      <c r="G253" s="15">
        <v>22402</v>
      </c>
    </row>
    <row r="254" spans="1:7" ht="12.75">
      <c r="A254" s="30" t="str">
        <f>'De la BASE'!A250</f>
        <v>586</v>
      </c>
      <c r="B254" s="30">
        <f>'De la BASE'!B250</f>
        <v>5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0.305928</v>
      </c>
      <c r="F254" s="9">
        <f>IF('De la BASE'!F250&gt;0,'De la BASE'!F250,'De la BASE'!F250+0.001)</f>
        <v>2.03952</v>
      </c>
      <c r="G254" s="15">
        <v>22433</v>
      </c>
    </row>
    <row r="255" spans="1:7" ht="12.75">
      <c r="A255" s="30" t="str">
        <f>'De la BASE'!A251</f>
        <v>586</v>
      </c>
      <c r="B255" s="30">
        <f>'De la BASE'!B251</f>
        <v>5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0.23868</v>
      </c>
      <c r="F255" s="9">
        <f>IF('De la BASE'!F251&gt;0,'De la BASE'!F251,'De la BASE'!F251+0.001)</f>
        <v>1.46016</v>
      </c>
      <c r="G255" s="15">
        <v>22463</v>
      </c>
    </row>
    <row r="256" spans="1:7" ht="12.75">
      <c r="A256" s="30" t="str">
        <f>'De la BASE'!A252</f>
        <v>586</v>
      </c>
      <c r="B256" s="30">
        <f>'De la BASE'!B252</f>
        <v>5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0.192128</v>
      </c>
      <c r="F256" s="9">
        <f>IF('De la BASE'!F252&gt;0,'De la BASE'!F252,'De la BASE'!F252+0.001)</f>
        <v>1.14076</v>
      </c>
      <c r="G256" s="15">
        <v>22494</v>
      </c>
    </row>
    <row r="257" spans="1:7" ht="12.75">
      <c r="A257" s="30" t="str">
        <f>'De la BASE'!A253</f>
        <v>586</v>
      </c>
      <c r="B257" s="30">
        <f>'De la BASE'!B253</f>
        <v>5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0.158418</v>
      </c>
      <c r="F257" s="9">
        <f>IF('De la BASE'!F253&gt;0,'De la BASE'!F253,'De la BASE'!F253+0.001)</f>
        <v>1.27953</v>
      </c>
      <c r="G257" s="15">
        <v>22525</v>
      </c>
    </row>
    <row r="258" spans="1:7" ht="12.75">
      <c r="A258" s="30" t="str">
        <f>'De la BASE'!A254</f>
        <v>586</v>
      </c>
      <c r="B258" s="30">
        <f>'De la BASE'!B254</f>
        <v>5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0.124224</v>
      </c>
      <c r="F258" s="9">
        <f>IF('De la BASE'!F254&gt;0,'De la BASE'!F254,'De la BASE'!F254+0.001)</f>
        <v>1.128368</v>
      </c>
      <c r="G258" s="15">
        <v>22555</v>
      </c>
    </row>
    <row r="259" spans="1:7" ht="12.75">
      <c r="A259" s="30" t="str">
        <f>'De la BASE'!A255</f>
        <v>586</v>
      </c>
      <c r="B259" s="30">
        <f>'De la BASE'!B255</f>
        <v>5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0.193552</v>
      </c>
      <c r="F259" s="9">
        <f>IF('De la BASE'!F255&gt;0,'De la BASE'!F255,'De la BASE'!F255+0.001)</f>
        <v>5.588814</v>
      </c>
      <c r="G259" s="15">
        <v>22586</v>
      </c>
    </row>
    <row r="260" spans="1:7" ht="12.75">
      <c r="A260" s="30" t="str">
        <f>'De la BASE'!A256</f>
        <v>586</v>
      </c>
      <c r="B260" s="30">
        <f>'De la BASE'!B256</f>
        <v>5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1.67937</v>
      </c>
      <c r="F260" s="9">
        <f>IF('De la BASE'!F256&gt;0,'De la BASE'!F256,'De la BASE'!F256+0.001)</f>
        <v>14.87442</v>
      </c>
      <c r="G260" s="15">
        <v>22616</v>
      </c>
    </row>
    <row r="261" spans="1:7" ht="12.75">
      <c r="A261" s="30" t="str">
        <f>'De la BASE'!A257</f>
        <v>586</v>
      </c>
      <c r="B261" s="30">
        <f>'De la BASE'!B257</f>
        <v>5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0.90006</v>
      </c>
      <c r="F261" s="9">
        <f>IF('De la BASE'!F257&gt;0,'De la BASE'!F257,'De la BASE'!F257+0.001)</f>
        <v>11.37933</v>
      </c>
      <c r="G261" s="15">
        <v>22647</v>
      </c>
    </row>
    <row r="262" spans="1:7" ht="12.75">
      <c r="A262" s="30" t="str">
        <f>'De la BASE'!A258</f>
        <v>586</v>
      </c>
      <c r="B262" s="30">
        <f>'De la BASE'!B258</f>
        <v>5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0.655525</v>
      </c>
      <c r="F262" s="9">
        <f>IF('De la BASE'!F258&gt;0,'De la BASE'!F258,'De la BASE'!F258+0.001)</f>
        <v>3.906929</v>
      </c>
      <c r="G262" s="15">
        <v>22678</v>
      </c>
    </row>
    <row r="263" spans="1:7" ht="12.75">
      <c r="A263" s="30" t="str">
        <f>'De la BASE'!A259</f>
        <v>586</v>
      </c>
      <c r="B263" s="30">
        <f>'De la BASE'!B259</f>
        <v>5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0.918904</v>
      </c>
      <c r="F263" s="9">
        <f>IF('De la BASE'!F259&gt;0,'De la BASE'!F259,'De la BASE'!F259+0.001)</f>
        <v>14.439919999999999</v>
      </c>
      <c r="G263" s="15">
        <v>22706</v>
      </c>
    </row>
    <row r="264" spans="1:7" ht="12.75">
      <c r="A264" s="30" t="str">
        <f>'De la BASE'!A260</f>
        <v>586</v>
      </c>
      <c r="B264" s="30">
        <f>'De la BASE'!B260</f>
        <v>5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0.640596</v>
      </c>
      <c r="F264" s="9">
        <f>IF('De la BASE'!F260&gt;0,'De la BASE'!F260,'De la BASE'!F260+0.001)</f>
        <v>3.960048</v>
      </c>
      <c r="G264" s="15">
        <v>22737</v>
      </c>
    </row>
    <row r="265" spans="1:7" ht="12.75">
      <c r="A265" s="30" t="str">
        <f>'De la BASE'!A261</f>
        <v>586</v>
      </c>
      <c r="B265" s="30">
        <f>'De la BASE'!B261</f>
        <v>5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0.44198</v>
      </c>
      <c r="F265" s="9">
        <f>IF('De la BASE'!F261&gt;0,'De la BASE'!F261,'De la BASE'!F261+0.001)</f>
        <v>2.55143</v>
      </c>
      <c r="G265" s="15">
        <v>22767</v>
      </c>
    </row>
    <row r="266" spans="1:7" ht="12.75">
      <c r="A266" s="30" t="str">
        <f>'De la BASE'!A262</f>
        <v>586</v>
      </c>
      <c r="B266" s="30">
        <f>'De la BASE'!B262</f>
        <v>5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0.33204</v>
      </c>
      <c r="F266" s="9">
        <f>IF('De la BASE'!F262&gt;0,'De la BASE'!F262,'De la BASE'!F262+0.001)</f>
        <v>1.9590360000000002</v>
      </c>
      <c r="G266" s="15">
        <v>22798</v>
      </c>
    </row>
    <row r="267" spans="1:7" ht="12.75">
      <c r="A267" s="30" t="str">
        <f>'De la BASE'!A263</f>
        <v>586</v>
      </c>
      <c r="B267" s="30">
        <f>'De la BASE'!B263</f>
        <v>5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0.24912</v>
      </c>
      <c r="F267" s="9">
        <f>IF('De la BASE'!F263&gt;0,'De la BASE'!F263,'De la BASE'!F263+0.001)</f>
        <v>1.5224</v>
      </c>
      <c r="G267" s="15">
        <v>22828</v>
      </c>
    </row>
    <row r="268" spans="1:7" ht="12.75">
      <c r="A268" s="30" t="str">
        <f>'De la BASE'!A264</f>
        <v>586</v>
      </c>
      <c r="B268" s="30">
        <f>'De la BASE'!B264</f>
        <v>5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0.190528</v>
      </c>
      <c r="F268" s="9">
        <f>IF('De la BASE'!F264&gt;0,'De la BASE'!F264,'De la BASE'!F264+0.001)</f>
        <v>1.202708</v>
      </c>
      <c r="G268" s="15">
        <v>22859</v>
      </c>
    </row>
    <row r="269" spans="1:7" ht="12.75">
      <c r="A269" s="30" t="str">
        <f>'De la BASE'!A265</f>
        <v>586</v>
      </c>
      <c r="B269" s="30">
        <f>'De la BASE'!B265</f>
        <v>5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0.16005</v>
      </c>
      <c r="F269" s="9">
        <f>IF('De la BASE'!F265&gt;0,'De la BASE'!F265,'De la BASE'!F265+0.001)</f>
        <v>1.09901</v>
      </c>
      <c r="G269" s="15">
        <v>22890</v>
      </c>
    </row>
    <row r="270" spans="1:7" ht="12.75">
      <c r="A270" s="30" t="str">
        <f>'De la BASE'!A266</f>
        <v>586</v>
      </c>
      <c r="B270" s="30">
        <f>'De la BASE'!B266</f>
        <v>5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0.1386</v>
      </c>
      <c r="F270" s="9">
        <f>IF('De la BASE'!F266&gt;0,'De la BASE'!F266,'De la BASE'!F266+0.001)</f>
        <v>1.9635</v>
      </c>
      <c r="G270" s="15">
        <v>22920</v>
      </c>
    </row>
    <row r="271" spans="1:7" ht="12.75">
      <c r="A271" s="30" t="str">
        <f>'De la BASE'!A267</f>
        <v>586</v>
      </c>
      <c r="B271" s="30">
        <f>'De la BASE'!B267</f>
        <v>5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0.118884</v>
      </c>
      <c r="F271" s="9">
        <f>IF('De la BASE'!F267&gt;0,'De la BASE'!F267,'De la BASE'!F267+0.001)</f>
        <v>1.4067939999999999</v>
      </c>
      <c r="G271" s="15">
        <v>22951</v>
      </c>
    </row>
    <row r="272" spans="1:7" ht="12.75">
      <c r="A272" s="30" t="str">
        <f>'De la BASE'!A268</f>
        <v>586</v>
      </c>
      <c r="B272" s="30">
        <f>'De la BASE'!B268</f>
        <v>5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0.11096</v>
      </c>
      <c r="F272" s="9">
        <f>IF('De la BASE'!F268&gt;0,'De la BASE'!F268,'De la BASE'!F268+0.001)</f>
        <v>3.28719</v>
      </c>
      <c r="G272" s="15">
        <v>22981</v>
      </c>
    </row>
    <row r="273" spans="1:7" ht="12.75">
      <c r="A273" s="30" t="str">
        <f>'De la BASE'!A269</f>
        <v>586</v>
      </c>
      <c r="B273" s="30">
        <f>'De la BASE'!B269</f>
        <v>5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0.679446</v>
      </c>
      <c r="F273" s="9">
        <f>IF('De la BASE'!F269&gt;0,'De la BASE'!F269,'De la BASE'!F269+0.001)</f>
        <v>16.533186</v>
      </c>
      <c r="G273" s="15">
        <v>23012</v>
      </c>
    </row>
    <row r="274" spans="1:7" ht="12.75">
      <c r="A274" s="30" t="str">
        <f>'De la BASE'!A270</f>
        <v>586</v>
      </c>
      <c r="B274" s="30">
        <f>'De la BASE'!B270</f>
        <v>5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1.04148</v>
      </c>
      <c r="F274" s="9">
        <f>IF('De la BASE'!F270&gt;0,'De la BASE'!F270,'De la BASE'!F270+0.001)</f>
        <v>9.998208</v>
      </c>
      <c r="G274" s="15">
        <v>23043</v>
      </c>
    </row>
    <row r="275" spans="1:7" ht="12.75">
      <c r="A275" s="30" t="str">
        <f>'De la BASE'!A271</f>
        <v>586</v>
      </c>
      <c r="B275" s="30">
        <f>'De la BASE'!B271</f>
        <v>5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0.773243</v>
      </c>
      <c r="F275" s="9">
        <f>IF('De la BASE'!F271&gt;0,'De la BASE'!F271,'De la BASE'!F271+0.001)</f>
        <v>7.244066</v>
      </c>
      <c r="G275" s="15">
        <v>23071</v>
      </c>
    </row>
    <row r="276" spans="1:7" ht="12.75">
      <c r="A276" s="30" t="str">
        <f>'De la BASE'!A272</f>
        <v>586</v>
      </c>
      <c r="B276" s="30">
        <f>'De la BASE'!B272</f>
        <v>5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0.527376</v>
      </c>
      <c r="F276" s="9">
        <f>IF('De la BASE'!F272&gt;0,'De la BASE'!F272,'De la BASE'!F272+0.001)</f>
        <v>6.855888</v>
      </c>
      <c r="G276" s="15">
        <v>23102</v>
      </c>
    </row>
    <row r="277" spans="1:7" ht="12.75">
      <c r="A277" s="30" t="str">
        <f>'De la BASE'!A273</f>
        <v>586</v>
      </c>
      <c r="B277" s="30">
        <f>'De la BASE'!B273</f>
        <v>5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0.3743</v>
      </c>
      <c r="F277" s="9">
        <f>IF('De la BASE'!F273&gt;0,'De la BASE'!F273,'De la BASE'!F273+0.001)</f>
        <v>2.6388149999999997</v>
      </c>
      <c r="G277" s="15">
        <v>23132</v>
      </c>
    </row>
    <row r="278" spans="1:7" ht="12.75">
      <c r="A278" s="30" t="str">
        <f>'De la BASE'!A274</f>
        <v>586</v>
      </c>
      <c r="B278" s="30">
        <f>'De la BASE'!B274</f>
        <v>5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0.291942</v>
      </c>
      <c r="F278" s="9">
        <f>IF('De la BASE'!F274&gt;0,'De la BASE'!F274,'De la BASE'!F274+0.001)</f>
        <v>2.3517550000000003</v>
      </c>
      <c r="G278" s="15">
        <v>23163</v>
      </c>
    </row>
    <row r="279" spans="1:7" ht="12.75">
      <c r="A279" s="30" t="str">
        <f>'De la BASE'!A275</f>
        <v>586</v>
      </c>
      <c r="B279" s="30">
        <f>'De la BASE'!B275</f>
        <v>5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0.230544</v>
      </c>
      <c r="F279" s="9">
        <f>IF('De la BASE'!F275&gt;0,'De la BASE'!F275,'De la BASE'!F275+0.001)</f>
        <v>1.4088800000000001</v>
      </c>
      <c r="G279" s="15">
        <v>23193</v>
      </c>
    </row>
    <row r="280" spans="1:7" ht="12.75">
      <c r="A280" s="30" t="str">
        <f>'De la BASE'!A276</f>
        <v>586</v>
      </c>
      <c r="B280" s="30">
        <f>'De la BASE'!B276</f>
        <v>5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0.175008</v>
      </c>
      <c r="F280" s="9">
        <f>IF('De la BASE'!F276&gt;0,'De la BASE'!F276,'De la BASE'!F276+0.001)</f>
        <v>1.1156760000000001</v>
      </c>
      <c r="G280" s="15">
        <v>23224</v>
      </c>
    </row>
    <row r="281" spans="1:7" ht="12.75">
      <c r="A281" s="30" t="str">
        <f>'De la BASE'!A277</f>
        <v>586</v>
      </c>
      <c r="B281" s="30">
        <f>'De la BASE'!B277</f>
        <v>5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0.137536</v>
      </c>
      <c r="F281" s="9">
        <f>IF('De la BASE'!F277&gt;0,'De la BASE'!F277,'De la BASE'!F277+0.001)</f>
        <v>0.9529279999999999</v>
      </c>
      <c r="G281" s="15">
        <v>23255</v>
      </c>
    </row>
    <row r="282" spans="1:7" ht="12.75">
      <c r="A282" s="30" t="str">
        <f>'De la BASE'!A278</f>
        <v>586</v>
      </c>
      <c r="B282" s="30">
        <f>'De la BASE'!B278</f>
        <v>5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0.107939</v>
      </c>
      <c r="F282" s="9">
        <f>IF('De la BASE'!F278&gt;0,'De la BASE'!F278,'De la BASE'!F278+0.001)</f>
        <v>0.797088</v>
      </c>
      <c r="G282" s="15">
        <v>23285</v>
      </c>
    </row>
    <row r="283" spans="1:7" ht="12.75">
      <c r="A283" s="30" t="str">
        <f>'De la BASE'!A279</f>
        <v>586</v>
      </c>
      <c r="B283" s="30">
        <f>'De la BASE'!B279</f>
        <v>5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1.1438</v>
      </c>
      <c r="F283" s="9">
        <f>IF('De la BASE'!F279&gt;0,'De la BASE'!F279,'De la BASE'!F279+0.001)</f>
        <v>14.7877</v>
      </c>
      <c r="G283" s="15">
        <v>23316</v>
      </c>
    </row>
    <row r="284" spans="1:7" ht="12.75">
      <c r="A284" s="30" t="str">
        <f>'De la BASE'!A280</f>
        <v>586</v>
      </c>
      <c r="B284" s="30">
        <f>'De la BASE'!B280</f>
        <v>5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1.1322</v>
      </c>
      <c r="F284" s="9">
        <f>IF('De la BASE'!F280&gt;0,'De la BASE'!F280,'De la BASE'!F280+0.001)</f>
        <v>12.328400000000002</v>
      </c>
      <c r="G284" s="15">
        <v>23346</v>
      </c>
    </row>
    <row r="285" spans="1:7" ht="12.75">
      <c r="A285" s="30" t="str">
        <f>'De la BASE'!A281</f>
        <v>586</v>
      </c>
      <c r="B285" s="30">
        <f>'De la BASE'!B281</f>
        <v>5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0.414238</v>
      </c>
      <c r="F285" s="9">
        <f>IF('De la BASE'!F281&gt;0,'De la BASE'!F281,'De la BASE'!F281+0.001)</f>
        <v>3.01264</v>
      </c>
      <c r="G285" s="15">
        <v>23377</v>
      </c>
    </row>
    <row r="286" spans="1:7" ht="12.75">
      <c r="A286" s="30" t="str">
        <f>'De la BASE'!A282</f>
        <v>586</v>
      </c>
      <c r="B286" s="30">
        <f>'De la BASE'!B282</f>
        <v>5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1.991057</v>
      </c>
      <c r="F286" s="9">
        <f>IF('De la BASE'!F282&gt;0,'De la BASE'!F282,'De la BASE'!F282+0.001)</f>
        <v>21.550264000000002</v>
      </c>
      <c r="G286" s="15">
        <v>23408</v>
      </c>
    </row>
    <row r="287" spans="1:7" ht="12.75">
      <c r="A287" s="30" t="str">
        <f>'De la BASE'!A283</f>
        <v>586</v>
      </c>
      <c r="B287" s="30">
        <f>'De la BASE'!B283</f>
        <v>5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1.560549</v>
      </c>
      <c r="F287" s="9">
        <f>IF('De la BASE'!F283&gt;0,'De la BASE'!F283,'De la BASE'!F283+0.001)</f>
        <v>15.421896</v>
      </c>
      <c r="G287" s="15">
        <v>23437</v>
      </c>
    </row>
    <row r="288" spans="1:7" ht="12.75">
      <c r="A288" s="30" t="str">
        <f>'De la BASE'!A284</f>
        <v>586</v>
      </c>
      <c r="B288" s="30">
        <f>'De la BASE'!B284</f>
        <v>5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0.672888</v>
      </c>
      <c r="F288" s="9">
        <f>IF('De la BASE'!F284&gt;0,'De la BASE'!F284,'De la BASE'!F284+0.001)</f>
        <v>4.093402</v>
      </c>
      <c r="G288" s="15">
        <v>23468</v>
      </c>
    </row>
    <row r="289" spans="1:7" ht="12.75">
      <c r="A289" s="30" t="str">
        <f>'De la BASE'!A285</f>
        <v>586</v>
      </c>
      <c r="B289" s="30">
        <f>'De la BASE'!B285</f>
        <v>5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0.512394</v>
      </c>
      <c r="F289" s="9">
        <f>IF('De la BASE'!F285&gt;0,'De la BASE'!F285,'De la BASE'!F285+0.001)</f>
        <v>2.829306</v>
      </c>
      <c r="G289" s="15">
        <v>23498</v>
      </c>
    </row>
    <row r="290" spans="1:7" ht="12.75">
      <c r="A290" s="30" t="str">
        <f>'De la BASE'!A286</f>
        <v>586</v>
      </c>
      <c r="B290" s="30">
        <f>'De la BASE'!B286</f>
        <v>5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0.378342</v>
      </c>
      <c r="F290" s="9">
        <f>IF('De la BASE'!F286&gt;0,'De la BASE'!F286,'De la BASE'!F286+0.001)</f>
        <v>2.438204</v>
      </c>
      <c r="G290" s="15">
        <v>23529</v>
      </c>
    </row>
    <row r="291" spans="1:7" ht="12.75">
      <c r="A291" s="30" t="str">
        <f>'De la BASE'!A287</f>
        <v>586</v>
      </c>
      <c r="B291" s="30">
        <f>'De la BASE'!B287</f>
        <v>5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0.294975</v>
      </c>
      <c r="F291" s="9">
        <f>IF('De la BASE'!F287&gt;0,'De la BASE'!F287,'De la BASE'!F287+0.001)</f>
        <v>1.6766999999999999</v>
      </c>
      <c r="G291" s="15">
        <v>23559</v>
      </c>
    </row>
    <row r="292" spans="1:7" ht="12.75">
      <c r="A292" s="30" t="str">
        <f>'De la BASE'!A288</f>
        <v>586</v>
      </c>
      <c r="B292" s="30">
        <f>'De la BASE'!B288</f>
        <v>5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0.223482</v>
      </c>
      <c r="F292" s="9">
        <f>IF('De la BASE'!F288&gt;0,'De la BASE'!F288,'De la BASE'!F288+0.001)</f>
        <v>1.3146</v>
      </c>
      <c r="G292" s="15">
        <v>23590</v>
      </c>
    </row>
    <row r="293" spans="1:7" ht="12.75">
      <c r="A293" s="30" t="str">
        <f>'De la BASE'!A289</f>
        <v>586</v>
      </c>
      <c r="B293" s="30">
        <f>'De la BASE'!B289</f>
        <v>5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0.17412</v>
      </c>
      <c r="F293" s="9">
        <f>IF('De la BASE'!F289&gt;0,'De la BASE'!F289,'De la BASE'!F289+0.001)</f>
        <v>1.172408</v>
      </c>
      <c r="G293" s="15">
        <v>23621</v>
      </c>
    </row>
    <row r="294" spans="1:7" ht="12.75">
      <c r="A294" s="30" t="str">
        <f>'De la BASE'!A290</f>
        <v>586</v>
      </c>
      <c r="B294" s="30">
        <f>'De la BASE'!B290</f>
        <v>5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0.139888</v>
      </c>
      <c r="F294" s="9">
        <f>IF('De la BASE'!F290&gt;0,'De la BASE'!F290,'De la BASE'!F290+0.001)</f>
        <v>1.009192</v>
      </c>
      <c r="G294" s="15">
        <v>23651</v>
      </c>
    </row>
    <row r="295" spans="1:7" ht="12.75">
      <c r="A295" s="30" t="str">
        <f>'De la BASE'!A291</f>
        <v>586</v>
      </c>
      <c r="B295" s="30">
        <f>'De la BASE'!B291</f>
        <v>5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0.110604</v>
      </c>
      <c r="F295" s="9">
        <f>IF('De la BASE'!F291&gt;0,'De la BASE'!F291,'De la BASE'!F291+0.001)</f>
        <v>0.72318</v>
      </c>
      <c r="G295" s="15">
        <v>23682</v>
      </c>
    </row>
    <row r="296" spans="1:7" ht="12.75">
      <c r="A296" s="30" t="str">
        <f>'De la BASE'!A292</f>
        <v>586</v>
      </c>
      <c r="B296" s="30">
        <f>'De la BASE'!B292</f>
        <v>5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0.086163</v>
      </c>
      <c r="F296" s="9">
        <f>IF('De la BASE'!F292&gt;0,'De la BASE'!F292,'De la BASE'!F292+0.001)</f>
        <v>0.6109739999999999</v>
      </c>
      <c r="G296" s="15">
        <v>23712</v>
      </c>
    </row>
    <row r="297" spans="1:7" ht="12.75">
      <c r="A297" s="30" t="str">
        <f>'De la BASE'!A293</f>
        <v>586</v>
      </c>
      <c r="B297" s="30">
        <f>'De la BASE'!B293</f>
        <v>5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0.094493</v>
      </c>
      <c r="F297" s="9">
        <f>IF('De la BASE'!F293&gt;0,'De la BASE'!F293,'De la BASE'!F293+0.001)</f>
        <v>3.347752</v>
      </c>
      <c r="G297" s="15">
        <v>23743</v>
      </c>
    </row>
    <row r="298" spans="1:7" ht="12.75">
      <c r="A298" s="30" t="str">
        <f>'De la BASE'!A294</f>
        <v>586</v>
      </c>
      <c r="B298" s="30">
        <f>'De la BASE'!B294</f>
        <v>5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0.07992</v>
      </c>
      <c r="F298" s="9">
        <f>IF('De la BASE'!F294&gt;0,'De la BASE'!F294,'De la BASE'!F294+0.001)</f>
        <v>1.27872</v>
      </c>
      <c r="G298" s="15">
        <v>23774</v>
      </c>
    </row>
    <row r="299" spans="1:7" ht="12.75">
      <c r="A299" s="30" t="str">
        <f>'De la BASE'!A295</f>
        <v>586</v>
      </c>
      <c r="B299" s="30">
        <f>'De la BASE'!B295</f>
        <v>5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0.127386</v>
      </c>
      <c r="F299" s="9">
        <f>IF('De la BASE'!F295&gt;0,'De la BASE'!F295,'De la BASE'!F295+0.001)</f>
        <v>2.958186</v>
      </c>
      <c r="G299" s="15">
        <v>23802</v>
      </c>
    </row>
    <row r="300" spans="1:7" ht="12.75">
      <c r="A300" s="30" t="str">
        <f>'De la BASE'!A296</f>
        <v>586</v>
      </c>
      <c r="B300" s="30">
        <f>'De la BASE'!B296</f>
        <v>5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0.0801</v>
      </c>
      <c r="F300" s="9">
        <f>IF('De la BASE'!F296&gt;0,'De la BASE'!F296,'De la BASE'!F296+0.001)</f>
        <v>0.6675</v>
      </c>
      <c r="G300" s="15">
        <v>23833</v>
      </c>
    </row>
    <row r="301" spans="1:7" ht="12.75">
      <c r="A301" s="30" t="str">
        <f>'De la BASE'!A297</f>
        <v>586</v>
      </c>
      <c r="B301" s="30">
        <f>'De la BASE'!B297</f>
        <v>5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0.065725</v>
      </c>
      <c r="F301" s="9">
        <f>IF('De la BASE'!F297&gt;0,'De la BASE'!F297,'De la BASE'!F297+0.001)</f>
        <v>0.555675</v>
      </c>
      <c r="G301" s="15">
        <v>23863</v>
      </c>
    </row>
    <row r="302" spans="1:7" ht="12.75">
      <c r="A302" s="30" t="str">
        <f>'De la BASE'!A298</f>
        <v>586</v>
      </c>
      <c r="B302" s="30">
        <f>'De la BASE'!B298</f>
        <v>5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0.058201</v>
      </c>
      <c r="F302" s="9">
        <f>IF('De la BASE'!F298&gt;0,'De la BASE'!F298,'De la BASE'!F298+0.001)</f>
        <v>0.46031700000000003</v>
      </c>
      <c r="G302" s="15">
        <v>23894</v>
      </c>
    </row>
    <row r="303" spans="1:7" ht="12.75">
      <c r="A303" s="30" t="str">
        <f>'De la BASE'!A299</f>
        <v>586</v>
      </c>
      <c r="B303" s="30">
        <f>'De la BASE'!B299</f>
        <v>5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0.051909</v>
      </c>
      <c r="F303" s="9">
        <f>IF('De la BASE'!F299&gt;0,'De la BASE'!F299,'De la BASE'!F299+0.001)</f>
        <v>0.386958</v>
      </c>
      <c r="G303" s="15">
        <v>23924</v>
      </c>
    </row>
    <row r="304" spans="1:7" ht="12.75">
      <c r="A304" s="30" t="str">
        <f>'De la BASE'!A300</f>
        <v>586</v>
      </c>
      <c r="B304" s="30">
        <f>'De la BASE'!B300</f>
        <v>5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0.046904</v>
      </c>
      <c r="F304" s="9">
        <f>IF('De la BASE'!F300&gt;0,'De la BASE'!F300,'De la BASE'!F300+0.001)</f>
        <v>0.336856</v>
      </c>
      <c r="G304" s="15">
        <v>23955</v>
      </c>
    </row>
    <row r="305" spans="1:7" ht="12.75">
      <c r="A305" s="30" t="str">
        <f>'De la BASE'!A301</f>
        <v>586</v>
      </c>
      <c r="B305" s="30">
        <f>'De la BASE'!B301</f>
        <v>5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0.049287</v>
      </c>
      <c r="F305" s="9">
        <f>IF('De la BASE'!F301&gt;0,'De la BASE'!F301,'De la BASE'!F301+0.001)</f>
        <v>1.6898400000000002</v>
      </c>
      <c r="G305" s="15">
        <v>23986</v>
      </c>
    </row>
    <row r="306" spans="1:7" ht="12.75">
      <c r="A306" s="30" t="str">
        <f>'De la BASE'!A302</f>
        <v>586</v>
      </c>
      <c r="B306" s="30">
        <f>'De la BASE'!B302</f>
        <v>5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0.1369</v>
      </c>
      <c r="F306" s="9">
        <f>IF('De la BASE'!F302&gt;0,'De la BASE'!F302,'De la BASE'!F302+0.001)</f>
        <v>3.75106</v>
      </c>
      <c r="G306" s="15">
        <v>24016</v>
      </c>
    </row>
    <row r="307" spans="1:7" ht="12.75">
      <c r="A307" s="30" t="str">
        <f>'De la BASE'!A303</f>
        <v>586</v>
      </c>
      <c r="B307" s="30">
        <f>'De la BASE'!B303</f>
        <v>5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0.279464</v>
      </c>
      <c r="F307" s="9">
        <f>IF('De la BASE'!F303&gt;0,'De la BASE'!F303,'De la BASE'!F303+0.001)</f>
        <v>8.244188000000001</v>
      </c>
      <c r="G307" s="15">
        <v>24047</v>
      </c>
    </row>
    <row r="308" spans="1:7" ht="12.75">
      <c r="A308" s="30" t="str">
        <f>'De la BASE'!A304</f>
        <v>586</v>
      </c>
      <c r="B308" s="30">
        <f>'De la BASE'!B304</f>
        <v>5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0.574617</v>
      </c>
      <c r="F308" s="9">
        <f>IF('De la BASE'!F304&gt;0,'De la BASE'!F304,'De la BASE'!F304+0.001)</f>
        <v>3.387216</v>
      </c>
      <c r="G308" s="15">
        <v>24077</v>
      </c>
    </row>
    <row r="309" spans="1:7" ht="12.75">
      <c r="A309" s="30" t="str">
        <f>'De la BASE'!A305</f>
        <v>586</v>
      </c>
      <c r="B309" s="30">
        <f>'De la BASE'!B305</f>
        <v>5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3.362324</v>
      </c>
      <c r="F309" s="9">
        <f>IF('De la BASE'!F305&gt;0,'De la BASE'!F305,'De la BASE'!F305+0.001)</f>
        <v>19.73538</v>
      </c>
      <c r="G309" s="15">
        <v>24108</v>
      </c>
    </row>
    <row r="310" spans="1:7" ht="12.75">
      <c r="A310" s="30" t="str">
        <f>'De la BASE'!A306</f>
        <v>586</v>
      </c>
      <c r="B310" s="30">
        <f>'De la BASE'!B306</f>
        <v>5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4.68281</v>
      </c>
      <c r="F310" s="9">
        <f>IF('De la BASE'!F306&gt;0,'De la BASE'!F306,'De la BASE'!F306+0.001)</f>
        <v>32.566815</v>
      </c>
      <c r="G310" s="15">
        <v>24139</v>
      </c>
    </row>
    <row r="311" spans="1:7" ht="12.75">
      <c r="A311" s="30" t="str">
        <f>'De la BASE'!A307</f>
        <v>586</v>
      </c>
      <c r="B311" s="30">
        <f>'De la BASE'!B307</f>
        <v>5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0.89265</v>
      </c>
      <c r="F311" s="9">
        <f>IF('De la BASE'!F307&gt;0,'De la BASE'!F307,'De la BASE'!F307+0.001)</f>
        <v>4.22521</v>
      </c>
      <c r="G311" s="15">
        <v>24167</v>
      </c>
    </row>
    <row r="312" spans="1:7" ht="12.75">
      <c r="A312" s="30" t="str">
        <f>'De la BASE'!A308</f>
        <v>586</v>
      </c>
      <c r="B312" s="30">
        <f>'De la BASE'!B308</f>
        <v>5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1.13968</v>
      </c>
      <c r="F312" s="9">
        <f>IF('De la BASE'!F308&gt;0,'De la BASE'!F308,'De la BASE'!F308+0.001)</f>
        <v>12.00016</v>
      </c>
      <c r="G312" s="15">
        <v>24198</v>
      </c>
    </row>
    <row r="313" spans="1:7" ht="12.75">
      <c r="A313" s="30" t="str">
        <f>'De la BASE'!A309</f>
        <v>586</v>
      </c>
      <c r="B313" s="30">
        <f>'De la BASE'!B309</f>
        <v>5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0.671528</v>
      </c>
      <c r="F313" s="9">
        <f>IF('De la BASE'!F309&gt;0,'De la BASE'!F309,'De la BASE'!F309+0.001)</f>
        <v>3.409296</v>
      </c>
      <c r="G313" s="15">
        <v>24228</v>
      </c>
    </row>
    <row r="314" spans="1:7" ht="12.75">
      <c r="A314" s="30" t="str">
        <f>'De la BASE'!A310</f>
        <v>586</v>
      </c>
      <c r="B314" s="30">
        <f>'De la BASE'!B310</f>
        <v>5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0.493465</v>
      </c>
      <c r="F314" s="9">
        <f>IF('De la BASE'!F310&gt;0,'De la BASE'!F310,'De la BASE'!F310+0.001)</f>
        <v>2.6175100000000002</v>
      </c>
      <c r="G314" s="15">
        <v>24259</v>
      </c>
    </row>
    <row r="315" spans="1:7" ht="12.75">
      <c r="A315" s="30" t="str">
        <f>'De la BASE'!A311</f>
        <v>586</v>
      </c>
      <c r="B315" s="30">
        <f>'De la BASE'!B311</f>
        <v>5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0.384604</v>
      </c>
      <c r="F315" s="9">
        <f>IF('De la BASE'!F311&gt;0,'De la BASE'!F311,'De la BASE'!F311+0.001)</f>
        <v>1.9929480000000002</v>
      </c>
      <c r="G315" s="15">
        <v>24289</v>
      </c>
    </row>
    <row r="316" spans="1:7" ht="12.75">
      <c r="A316" s="30" t="str">
        <f>'De la BASE'!A312</f>
        <v>586</v>
      </c>
      <c r="B316" s="30">
        <f>'De la BASE'!B312</f>
        <v>5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0.29304</v>
      </c>
      <c r="F316" s="9">
        <f>IF('De la BASE'!F312&gt;0,'De la BASE'!F312,'De la BASE'!F312+0.001)</f>
        <v>1.553112</v>
      </c>
      <c r="G316" s="15">
        <v>24320</v>
      </c>
    </row>
    <row r="317" spans="1:7" ht="12.75">
      <c r="A317" s="30" t="str">
        <f>'De la BASE'!A313</f>
        <v>586</v>
      </c>
      <c r="B317" s="30">
        <f>'De la BASE'!B313</f>
        <v>5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0.223884</v>
      </c>
      <c r="F317" s="9">
        <f>IF('De la BASE'!F313&gt;0,'De la BASE'!F313,'De la BASE'!F313+0.001)</f>
        <v>1.2313619999999998</v>
      </c>
      <c r="G317" s="15">
        <v>24351</v>
      </c>
    </row>
    <row r="318" spans="1:7" ht="12.75">
      <c r="A318" s="30" t="str">
        <f>'De la BASE'!A314</f>
        <v>586</v>
      </c>
      <c r="B318" s="30">
        <f>'De la BASE'!B314</f>
        <v>5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0.356769</v>
      </c>
      <c r="F318" s="9">
        <f>IF('De la BASE'!F314&gt;0,'De la BASE'!F314,'De la BASE'!F314+0.001)</f>
        <v>11.110806</v>
      </c>
      <c r="G318" s="15">
        <v>24381</v>
      </c>
    </row>
    <row r="319" spans="1:7" ht="12.75">
      <c r="A319" s="30" t="str">
        <f>'De la BASE'!A315</f>
        <v>586</v>
      </c>
      <c r="B319" s="30">
        <f>'De la BASE'!B315</f>
        <v>5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0.237048</v>
      </c>
      <c r="F319" s="9">
        <f>IF('De la BASE'!F315&gt;0,'De la BASE'!F315,'De la BASE'!F315+0.001)</f>
        <v>2.302752</v>
      </c>
      <c r="G319" s="15">
        <v>24412</v>
      </c>
    </row>
    <row r="320" spans="1:7" ht="12.75">
      <c r="A320" s="30" t="str">
        <f>'De la BASE'!A316</f>
        <v>586</v>
      </c>
      <c r="B320" s="30">
        <f>'De la BASE'!B316</f>
        <v>5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0.18582</v>
      </c>
      <c r="F320" s="9">
        <f>IF('De la BASE'!F316&gt;0,'De la BASE'!F316,'De la BASE'!F316+0.001)</f>
        <v>1.2511880000000002</v>
      </c>
      <c r="G320" s="15">
        <v>24442</v>
      </c>
    </row>
    <row r="321" spans="1:7" ht="12.75">
      <c r="A321" s="30" t="str">
        <f>'De la BASE'!A317</f>
        <v>586</v>
      </c>
      <c r="B321" s="30">
        <f>'De la BASE'!B317</f>
        <v>5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0.15942</v>
      </c>
      <c r="F321" s="9">
        <f>IF('De la BASE'!F317&gt;0,'De la BASE'!F317,'De la BASE'!F317+0.001)</f>
        <v>2.088402</v>
      </c>
      <c r="G321" s="15">
        <v>24473</v>
      </c>
    </row>
    <row r="322" spans="1:7" ht="12.75">
      <c r="A322" s="30" t="str">
        <f>'De la BASE'!A318</f>
        <v>586</v>
      </c>
      <c r="B322" s="30">
        <f>'De la BASE'!B318</f>
        <v>5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0.205686</v>
      </c>
      <c r="F322" s="9">
        <f>IF('De la BASE'!F318&gt;0,'De la BASE'!F318,'De la BASE'!F318+0.001)</f>
        <v>3.222414</v>
      </c>
      <c r="G322" s="15">
        <v>24504</v>
      </c>
    </row>
    <row r="323" spans="1:7" ht="12.75">
      <c r="A323" s="30" t="str">
        <f>'De la BASE'!A319</f>
        <v>586</v>
      </c>
      <c r="B323" s="30">
        <f>'De la BASE'!B319</f>
        <v>5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0.170289</v>
      </c>
      <c r="F323" s="9">
        <f>IF('De la BASE'!F319&gt;0,'De la BASE'!F319,'De la BASE'!F319+0.001)</f>
        <v>3.424701</v>
      </c>
      <c r="G323" s="15">
        <v>24532</v>
      </c>
    </row>
    <row r="324" spans="1:7" ht="12.75">
      <c r="A324" s="30" t="str">
        <f>'De la BASE'!A320</f>
        <v>586</v>
      </c>
      <c r="B324" s="30">
        <f>'De la BASE'!B320</f>
        <v>5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0.16248</v>
      </c>
      <c r="F324" s="9">
        <f>IF('De la BASE'!F320&gt;0,'De la BASE'!F320,'De la BASE'!F320+0.001)</f>
        <v>1.67896</v>
      </c>
      <c r="G324" s="15">
        <v>24563</v>
      </c>
    </row>
    <row r="325" spans="1:7" ht="12.75">
      <c r="A325" s="30" t="str">
        <f>'De la BASE'!A321</f>
        <v>586</v>
      </c>
      <c r="B325" s="30">
        <f>'De la BASE'!B321</f>
        <v>5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0.167488</v>
      </c>
      <c r="F325" s="9">
        <f>IF('De la BASE'!F321&gt;0,'De la BASE'!F321,'De la BASE'!F321+0.001)</f>
        <v>4.333752</v>
      </c>
      <c r="G325" s="15">
        <v>24593</v>
      </c>
    </row>
    <row r="326" spans="1:7" ht="12.75">
      <c r="A326" s="30" t="str">
        <f>'De la BASE'!A322</f>
        <v>586</v>
      </c>
      <c r="B326" s="30">
        <f>'De la BASE'!B322</f>
        <v>5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0.147196</v>
      </c>
      <c r="F326" s="9">
        <f>IF('De la BASE'!F322&gt;0,'De la BASE'!F322,'De la BASE'!F322+0.001)</f>
        <v>1.114484</v>
      </c>
      <c r="G326" s="15">
        <v>24624</v>
      </c>
    </row>
    <row r="327" spans="1:7" ht="12.75">
      <c r="A327" s="30" t="str">
        <f>'De la BASE'!A323</f>
        <v>586</v>
      </c>
      <c r="B327" s="30">
        <f>'De la BASE'!B323</f>
        <v>5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0.118365</v>
      </c>
      <c r="F327" s="9">
        <f>IF('De la BASE'!F323&gt;0,'De la BASE'!F323,'De la BASE'!F323+0.001)</f>
        <v>0.9104999999999999</v>
      </c>
      <c r="G327" s="15">
        <v>24654</v>
      </c>
    </row>
    <row r="328" spans="1:7" ht="12.75">
      <c r="A328" s="30" t="str">
        <f>'De la BASE'!A324</f>
        <v>586</v>
      </c>
      <c r="B328" s="30">
        <f>'De la BASE'!B324</f>
        <v>5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0.095712</v>
      </c>
      <c r="F328" s="9">
        <f>IF('De la BASE'!F324&gt;0,'De la BASE'!F324,'De la BASE'!F324+0.001)</f>
        <v>0.7417680000000001</v>
      </c>
      <c r="G328" s="15">
        <v>24685</v>
      </c>
    </row>
    <row r="329" spans="1:7" ht="12.75">
      <c r="A329" s="30" t="str">
        <f>'De la BASE'!A325</f>
        <v>586</v>
      </c>
      <c r="B329" s="30">
        <f>'De la BASE'!B325</f>
        <v>5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0.076582</v>
      </c>
      <c r="F329" s="9">
        <f>IF('De la BASE'!F325&gt;0,'De la BASE'!F325,'De la BASE'!F325+0.001)</f>
        <v>0.598732</v>
      </c>
      <c r="G329" s="15">
        <v>24716</v>
      </c>
    </row>
    <row r="330" spans="1:7" ht="12.75">
      <c r="A330" s="30" t="str">
        <f>'De la BASE'!A326</f>
        <v>586</v>
      </c>
      <c r="B330" s="30">
        <f>'De la BASE'!B326</f>
        <v>5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0.06644</v>
      </c>
      <c r="F330" s="9">
        <f>IF('De la BASE'!F326&gt;0,'De la BASE'!F326,'De la BASE'!F326+0.001)</f>
        <v>0.690976</v>
      </c>
      <c r="G330" s="15">
        <v>24746</v>
      </c>
    </row>
    <row r="331" spans="1:7" ht="12.75">
      <c r="A331" s="30" t="str">
        <f>'De la BASE'!A327</f>
        <v>586</v>
      </c>
      <c r="B331" s="30">
        <f>'De la BASE'!B327</f>
        <v>5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0.115927</v>
      </c>
      <c r="F331" s="9">
        <f>IF('De la BASE'!F327&gt;0,'De la BASE'!F327,'De la BASE'!F327+0.001)</f>
        <v>2.600077</v>
      </c>
      <c r="G331" s="15">
        <v>24777</v>
      </c>
    </row>
    <row r="332" spans="1:7" ht="12.75">
      <c r="A332" s="30" t="str">
        <f>'De la BASE'!A328</f>
        <v>586</v>
      </c>
      <c r="B332" s="30">
        <f>'De la BASE'!B328</f>
        <v>5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0.095116</v>
      </c>
      <c r="F332" s="9">
        <f>IF('De la BASE'!F328&gt;0,'De la BASE'!F328,'De la BASE'!F328+0.001)</f>
        <v>0.706576</v>
      </c>
      <c r="G332" s="15">
        <v>24807</v>
      </c>
    </row>
    <row r="333" spans="1:7" ht="12.75">
      <c r="A333" s="30" t="str">
        <f>'De la BASE'!A329</f>
        <v>586</v>
      </c>
      <c r="B333" s="30">
        <f>'De la BASE'!B329</f>
        <v>5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0.077194</v>
      </c>
      <c r="F333" s="9">
        <f>IF('De la BASE'!F329&gt;0,'De la BASE'!F329,'De la BASE'!F329+0.001)</f>
        <v>0.570048</v>
      </c>
      <c r="G333" s="15">
        <v>24838</v>
      </c>
    </row>
    <row r="334" spans="1:7" ht="12.75">
      <c r="A334" s="30" t="str">
        <f>'De la BASE'!A330</f>
        <v>586</v>
      </c>
      <c r="B334" s="30">
        <f>'De la BASE'!B330</f>
        <v>5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1.343835</v>
      </c>
      <c r="F334" s="9">
        <f>IF('De la BASE'!F330&gt;0,'De la BASE'!F330,'De la BASE'!F330+0.001)</f>
        <v>21.770127000000002</v>
      </c>
      <c r="G334" s="15">
        <v>24869</v>
      </c>
    </row>
    <row r="335" spans="1:7" ht="12.75">
      <c r="A335" s="30" t="str">
        <f>'De la BASE'!A331</f>
        <v>586</v>
      </c>
      <c r="B335" s="30">
        <f>'De la BASE'!B331</f>
        <v>5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0.29916</v>
      </c>
      <c r="F335" s="9">
        <f>IF('De la BASE'!F331&gt;0,'De la BASE'!F331,'De la BASE'!F331+0.001)</f>
        <v>2.31849</v>
      </c>
      <c r="G335" s="15">
        <v>24898</v>
      </c>
    </row>
    <row r="336" spans="1:7" ht="12.75">
      <c r="A336" s="30" t="str">
        <f>'De la BASE'!A332</f>
        <v>586</v>
      </c>
      <c r="B336" s="30">
        <f>'De la BASE'!B332</f>
        <v>5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0.44121</v>
      </c>
      <c r="F336" s="9">
        <f>IF('De la BASE'!F332&gt;0,'De la BASE'!F332,'De la BASE'!F332+0.001)</f>
        <v>13.15608</v>
      </c>
      <c r="G336" s="15">
        <v>24929</v>
      </c>
    </row>
    <row r="337" spans="1:7" ht="12.75">
      <c r="A337" s="30" t="str">
        <f>'De la BASE'!A333</f>
        <v>586</v>
      </c>
      <c r="B337" s="30">
        <f>'De la BASE'!B333</f>
        <v>5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0.253436</v>
      </c>
      <c r="F337" s="9">
        <f>IF('De la BASE'!F333&gt;0,'De la BASE'!F333,'De la BASE'!F333+0.001)</f>
        <v>2.6387159999999996</v>
      </c>
      <c r="G337" s="15">
        <v>24959</v>
      </c>
    </row>
    <row r="338" spans="1:7" ht="12.75">
      <c r="A338" s="30" t="str">
        <f>'De la BASE'!A334</f>
        <v>586</v>
      </c>
      <c r="B338" s="30">
        <f>'De la BASE'!B334</f>
        <v>5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0.20394</v>
      </c>
      <c r="F338" s="9">
        <f>IF('De la BASE'!F334&gt;0,'De la BASE'!F334,'De la BASE'!F334+0.001)</f>
        <v>1.284822</v>
      </c>
      <c r="G338" s="15">
        <v>24990</v>
      </c>
    </row>
    <row r="339" spans="1:7" ht="12.75">
      <c r="A339" s="30" t="str">
        <f>'De la BASE'!A335</f>
        <v>586</v>
      </c>
      <c r="B339" s="30">
        <f>'De la BASE'!B335</f>
        <v>5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0.155466</v>
      </c>
      <c r="F339" s="9">
        <f>IF('De la BASE'!F335&gt;0,'De la BASE'!F335,'De la BASE'!F335+0.001)</f>
        <v>1.0191659999999998</v>
      </c>
      <c r="G339" s="15">
        <v>25020</v>
      </c>
    </row>
    <row r="340" spans="1:7" ht="12.75">
      <c r="A340" s="30" t="str">
        <f>'De la BASE'!A336</f>
        <v>586</v>
      </c>
      <c r="B340" s="30">
        <f>'De la BASE'!B336</f>
        <v>5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0.12264</v>
      </c>
      <c r="F340" s="9">
        <f>IF('De la BASE'!F336&gt;0,'De la BASE'!F336,'De la BASE'!F336+0.001)</f>
        <v>0.9351299999999999</v>
      </c>
      <c r="G340" s="15">
        <v>25051</v>
      </c>
    </row>
    <row r="341" spans="1:7" ht="12.75">
      <c r="A341" s="30" t="str">
        <f>'De la BASE'!A337</f>
        <v>586</v>
      </c>
      <c r="B341" s="30">
        <f>'De la BASE'!B337</f>
        <v>5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0.097695</v>
      </c>
      <c r="F341" s="9">
        <f>IF('De la BASE'!F337&gt;0,'De la BASE'!F337,'De la BASE'!F337+0.001)</f>
        <v>0.670839</v>
      </c>
      <c r="G341" s="15">
        <v>25082</v>
      </c>
    </row>
    <row r="342" spans="1:7" ht="12.75">
      <c r="A342" s="30" t="str">
        <f>'De la BASE'!A338</f>
        <v>586</v>
      </c>
      <c r="B342" s="30">
        <f>'De la BASE'!B338</f>
        <v>5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0.11612</v>
      </c>
      <c r="F342" s="9">
        <f>IF('De la BASE'!F338&gt;0,'De la BASE'!F338,'De la BASE'!F338+0.001)</f>
        <v>3.5300480000000003</v>
      </c>
      <c r="G342" s="15">
        <v>25112</v>
      </c>
    </row>
    <row r="343" spans="1:7" ht="12.75">
      <c r="A343" s="30" t="str">
        <f>'De la BASE'!A339</f>
        <v>586</v>
      </c>
      <c r="B343" s="30">
        <f>'De la BASE'!B339</f>
        <v>5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0.084664</v>
      </c>
      <c r="F343" s="9">
        <f>IF('De la BASE'!F339&gt;0,'De la BASE'!F339,'De la BASE'!F339+0.001)</f>
        <v>1.682697</v>
      </c>
      <c r="G343" s="15">
        <v>25143</v>
      </c>
    </row>
    <row r="344" spans="1:7" ht="12.75">
      <c r="A344" s="30" t="str">
        <f>'De la BASE'!A340</f>
        <v>586</v>
      </c>
      <c r="B344" s="30">
        <f>'De la BASE'!B340</f>
        <v>5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0.240436</v>
      </c>
      <c r="F344" s="9">
        <f>IF('De la BASE'!F340&gt;0,'De la BASE'!F340,'De la BASE'!F340+0.001)</f>
        <v>2.74784</v>
      </c>
      <c r="G344" s="15">
        <v>25173</v>
      </c>
    </row>
    <row r="345" spans="1:7" ht="12.75">
      <c r="A345" s="30" t="str">
        <f>'De la BASE'!A341</f>
        <v>586</v>
      </c>
      <c r="B345" s="30">
        <f>'De la BASE'!B341</f>
        <v>5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1.319706</v>
      </c>
      <c r="F345" s="9">
        <f>IF('De la BASE'!F341&gt;0,'De la BASE'!F341,'De la BASE'!F341+0.001)</f>
        <v>10.166623999999999</v>
      </c>
      <c r="G345" s="15">
        <v>25204</v>
      </c>
    </row>
    <row r="346" spans="1:7" ht="12.75">
      <c r="A346" s="30" t="str">
        <f>'De la BASE'!A342</f>
        <v>586</v>
      </c>
      <c r="B346" s="30">
        <f>'De la BASE'!B342</f>
        <v>5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0.949018</v>
      </c>
      <c r="F346" s="9">
        <f>IF('De la BASE'!F342&gt;0,'De la BASE'!F342,'De la BASE'!F342+0.001)</f>
        <v>15.794371</v>
      </c>
      <c r="G346" s="15">
        <v>25235</v>
      </c>
    </row>
    <row r="347" spans="1:7" ht="12.75">
      <c r="A347" s="30" t="str">
        <f>'De la BASE'!A343</f>
        <v>586</v>
      </c>
      <c r="B347" s="30">
        <f>'De la BASE'!B343</f>
        <v>5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2.0622</v>
      </c>
      <c r="F347" s="9">
        <f>IF('De la BASE'!F343&gt;0,'De la BASE'!F343,'De la BASE'!F343+0.001)</f>
        <v>16.203</v>
      </c>
      <c r="G347" s="15">
        <v>25263</v>
      </c>
    </row>
    <row r="348" spans="1:7" ht="12.75">
      <c r="A348" s="30" t="str">
        <f>'De la BASE'!A344</f>
        <v>586</v>
      </c>
      <c r="B348" s="30">
        <f>'De la BASE'!B344</f>
        <v>5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0.641875</v>
      </c>
      <c r="F348" s="9">
        <f>IF('De la BASE'!F344&gt;0,'De la BASE'!F344,'De la BASE'!F344+0.001)</f>
        <v>4.390425</v>
      </c>
      <c r="G348" s="15">
        <v>25294</v>
      </c>
    </row>
    <row r="349" spans="1:7" ht="12.75">
      <c r="A349" s="30" t="str">
        <f>'De la BASE'!A345</f>
        <v>586</v>
      </c>
      <c r="B349" s="30">
        <f>'De la BASE'!B345</f>
        <v>5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0.550409</v>
      </c>
      <c r="F349" s="9">
        <f>IF('De la BASE'!F345&gt;0,'De la BASE'!F345,'De la BASE'!F345+0.001)</f>
        <v>7.44671</v>
      </c>
      <c r="G349" s="15">
        <v>25324</v>
      </c>
    </row>
    <row r="350" spans="1:7" ht="12.75">
      <c r="A350" s="30" t="str">
        <f>'De la BASE'!A346</f>
        <v>586</v>
      </c>
      <c r="B350" s="30">
        <f>'De la BASE'!B346</f>
        <v>5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0.406032</v>
      </c>
      <c r="F350" s="9">
        <f>IF('De la BASE'!F346&gt;0,'De la BASE'!F346,'De la BASE'!F346+0.001)</f>
        <v>2.362368</v>
      </c>
      <c r="G350" s="15">
        <v>25355</v>
      </c>
    </row>
    <row r="351" spans="1:7" ht="12.75">
      <c r="A351" s="30" t="str">
        <f>'De la BASE'!A347</f>
        <v>586</v>
      </c>
      <c r="B351" s="30">
        <f>'De la BASE'!B347</f>
        <v>5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0.2943</v>
      </c>
      <c r="F351" s="9">
        <f>IF('De la BASE'!F347&gt;0,'De la BASE'!F347,'De la BASE'!F347+0.001)</f>
        <v>1.7658</v>
      </c>
      <c r="G351" s="15">
        <v>25385</v>
      </c>
    </row>
    <row r="352" spans="1:7" ht="12.75">
      <c r="A352" s="30" t="str">
        <f>'De la BASE'!A348</f>
        <v>586</v>
      </c>
      <c r="B352" s="30">
        <f>'De la BASE'!B348</f>
        <v>5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0.234992</v>
      </c>
      <c r="F352" s="9">
        <f>IF('De la BASE'!F348&gt;0,'De la BASE'!F348,'De la BASE'!F348+0.001)</f>
        <v>1.3852160000000002</v>
      </c>
      <c r="G352" s="15">
        <v>25416</v>
      </c>
    </row>
    <row r="353" spans="1:7" ht="12.75">
      <c r="A353" s="30" t="str">
        <f>'De la BASE'!A349</f>
        <v>586</v>
      </c>
      <c r="B353" s="30">
        <f>'De la BASE'!B349</f>
        <v>5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0.25714</v>
      </c>
      <c r="F353" s="9">
        <f>IF('De la BASE'!F349&gt;0,'De la BASE'!F349,'De la BASE'!F349+0.001)</f>
        <v>3.32304</v>
      </c>
      <c r="G353" s="15">
        <v>25447</v>
      </c>
    </row>
    <row r="354" spans="1:7" ht="12.75">
      <c r="A354" s="30" t="str">
        <f>'De la BASE'!A350</f>
        <v>586</v>
      </c>
      <c r="B354" s="30">
        <f>'De la BASE'!B350</f>
        <v>5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0.190502</v>
      </c>
      <c r="F354" s="9">
        <f>IF('De la BASE'!F350&gt;0,'De la BASE'!F350,'De la BASE'!F350+0.001)</f>
        <v>1.6472820000000001</v>
      </c>
      <c r="G354" s="15">
        <v>25477</v>
      </c>
    </row>
    <row r="355" spans="1:7" ht="12.75">
      <c r="A355" s="30" t="str">
        <f>'De la BASE'!A351</f>
        <v>586</v>
      </c>
      <c r="B355" s="30">
        <f>'De la BASE'!B351</f>
        <v>5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0.220759</v>
      </c>
      <c r="F355" s="9">
        <f>IF('De la BASE'!F351&gt;0,'De la BASE'!F351,'De la BASE'!F351+0.001)</f>
        <v>5.21794</v>
      </c>
      <c r="G355" s="15">
        <v>25508</v>
      </c>
    </row>
    <row r="356" spans="1:7" ht="12.75">
      <c r="A356" s="30" t="str">
        <f>'De la BASE'!A352</f>
        <v>586</v>
      </c>
      <c r="B356" s="30">
        <f>'De la BASE'!B352</f>
        <v>5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0.156224</v>
      </c>
      <c r="F356" s="9">
        <f>IF('De la BASE'!F352&gt;0,'De la BASE'!F352,'De la BASE'!F352+0.001)</f>
        <v>1.347432</v>
      </c>
      <c r="G356" s="15">
        <v>25538</v>
      </c>
    </row>
    <row r="357" spans="1:7" ht="12.75">
      <c r="A357" s="30" t="str">
        <f>'De la BASE'!A353</f>
        <v>586</v>
      </c>
      <c r="B357" s="30">
        <f>'De la BASE'!B353</f>
        <v>5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5.084725</v>
      </c>
      <c r="F357" s="9">
        <f>IF('De la BASE'!F353&gt;0,'De la BASE'!F353,'De la BASE'!F353+0.001)</f>
        <v>44.338801999999994</v>
      </c>
      <c r="G357" s="15">
        <v>25569</v>
      </c>
    </row>
    <row r="358" spans="1:7" ht="12.75">
      <c r="A358" s="30" t="str">
        <f>'De la BASE'!A354</f>
        <v>586</v>
      </c>
      <c r="B358" s="30">
        <f>'De la BASE'!B354</f>
        <v>5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0.539298</v>
      </c>
      <c r="F358" s="9">
        <f>IF('De la BASE'!F354&gt;0,'De la BASE'!F354,'De la BASE'!F354+0.001)</f>
        <v>2.8962299999999996</v>
      </c>
      <c r="G358" s="15">
        <v>25600</v>
      </c>
    </row>
    <row r="359" spans="1:7" ht="12.75">
      <c r="A359" s="30" t="str">
        <f>'De la BASE'!A355</f>
        <v>586</v>
      </c>
      <c r="B359" s="30">
        <f>'De la BASE'!B355</f>
        <v>5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0.398825</v>
      </c>
      <c r="F359" s="9">
        <f>IF('De la BASE'!F355&gt;0,'De la BASE'!F355,'De la BASE'!F355+0.001)</f>
        <v>2.105796</v>
      </c>
      <c r="G359" s="15">
        <v>25628</v>
      </c>
    </row>
    <row r="360" spans="1:7" ht="12.75">
      <c r="A360" s="30" t="str">
        <f>'De la BASE'!A356</f>
        <v>586</v>
      </c>
      <c r="B360" s="30">
        <f>'De la BASE'!B356</f>
        <v>5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0.306774</v>
      </c>
      <c r="F360" s="9">
        <f>IF('De la BASE'!F356&gt;0,'De la BASE'!F356,'De la BASE'!F356+0.001)</f>
        <v>1.640574</v>
      </c>
      <c r="G360" s="15">
        <v>25659</v>
      </c>
    </row>
    <row r="361" spans="1:7" ht="12.75">
      <c r="A361" s="30" t="str">
        <f>'De la BASE'!A357</f>
        <v>586</v>
      </c>
      <c r="B361" s="30">
        <f>'De la BASE'!B357</f>
        <v>5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0.244902</v>
      </c>
      <c r="F361" s="9">
        <f>IF('De la BASE'!F357&gt;0,'De la BASE'!F357,'De la BASE'!F357+0.001)</f>
        <v>3.3411630000000003</v>
      </c>
      <c r="G361" s="15">
        <v>25689</v>
      </c>
    </row>
    <row r="362" spans="1:7" ht="12.75">
      <c r="A362" s="30" t="str">
        <f>'De la BASE'!A358</f>
        <v>586</v>
      </c>
      <c r="B362" s="30">
        <f>'De la BASE'!B358</f>
        <v>5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0.194688</v>
      </c>
      <c r="F362" s="9">
        <f>IF('De la BASE'!F358&gt;0,'De la BASE'!F358,'De la BASE'!F358+0.001)</f>
        <v>1.51424</v>
      </c>
      <c r="G362" s="15">
        <v>25720</v>
      </c>
    </row>
    <row r="363" spans="1:7" ht="12.75">
      <c r="A363" s="30" t="str">
        <f>'De la BASE'!A359</f>
        <v>586</v>
      </c>
      <c r="B363" s="30">
        <f>'De la BASE'!B359</f>
        <v>5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0.156024</v>
      </c>
      <c r="F363" s="9">
        <f>IF('De la BASE'!F359&gt;0,'De la BASE'!F359,'De la BASE'!F359+0.001)</f>
        <v>0.9188079999999998</v>
      </c>
      <c r="G363" s="15">
        <v>25750</v>
      </c>
    </row>
    <row r="364" spans="1:7" ht="12.75">
      <c r="A364" s="30" t="str">
        <f>'De la BASE'!A360</f>
        <v>586</v>
      </c>
      <c r="B364" s="30">
        <f>'De la BASE'!B360</f>
        <v>5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0.12</v>
      </c>
      <c r="F364" s="9">
        <f>IF('De la BASE'!F360&gt;0,'De la BASE'!F360,'De la BASE'!F360+0.001)</f>
        <v>0.7425</v>
      </c>
      <c r="G364" s="15">
        <v>25781</v>
      </c>
    </row>
    <row r="365" spans="1:7" ht="12.75">
      <c r="A365" s="30" t="str">
        <f>'De la BASE'!A361</f>
        <v>586</v>
      </c>
      <c r="B365" s="30">
        <f>'De la BASE'!B361</f>
        <v>5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0.097455</v>
      </c>
      <c r="F365" s="9">
        <f>IF('De la BASE'!F361&gt;0,'De la BASE'!F361,'De la BASE'!F361+0.001)</f>
        <v>0.610718</v>
      </c>
      <c r="G365" s="15">
        <v>25812</v>
      </c>
    </row>
    <row r="366" spans="1:7" ht="12.75">
      <c r="A366" s="30" t="str">
        <f>'De la BASE'!A362</f>
        <v>586</v>
      </c>
      <c r="B366" s="30">
        <f>'De la BASE'!B362</f>
        <v>5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0.072579</v>
      </c>
      <c r="F366" s="9">
        <f>IF('De la BASE'!F362&gt;0,'De la BASE'!F362,'De la BASE'!F362+0.001)</f>
        <v>0.474555</v>
      </c>
      <c r="G366" s="15">
        <v>25842</v>
      </c>
    </row>
    <row r="367" spans="1:7" ht="12.75">
      <c r="A367" s="30" t="str">
        <f>'De la BASE'!A363</f>
        <v>586</v>
      </c>
      <c r="B367" s="30">
        <f>'De la BASE'!B363</f>
        <v>5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0.065611</v>
      </c>
      <c r="F367" s="9">
        <f>IF('De la BASE'!F363&gt;0,'De la BASE'!F363,'De la BASE'!F363+0.001)</f>
        <v>3.2336850000000004</v>
      </c>
      <c r="G367" s="15">
        <v>25873</v>
      </c>
    </row>
    <row r="368" spans="1:7" ht="12.75">
      <c r="A368" s="30" t="str">
        <f>'De la BASE'!A364</f>
        <v>586</v>
      </c>
      <c r="B368" s="30">
        <f>'De la BASE'!B364</f>
        <v>5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0.056782</v>
      </c>
      <c r="F368" s="9">
        <f>IF('De la BASE'!F364&gt;0,'De la BASE'!F364,'De la BASE'!F364+0.001)</f>
        <v>0.67106</v>
      </c>
      <c r="G368" s="15">
        <v>25903</v>
      </c>
    </row>
    <row r="369" spans="1:7" ht="12.75">
      <c r="A369" s="30" t="str">
        <f>'De la BASE'!A365</f>
        <v>586</v>
      </c>
      <c r="B369" s="30">
        <f>'De la BASE'!B365</f>
        <v>5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0.207496</v>
      </c>
      <c r="F369" s="9">
        <f>IF('De la BASE'!F365&gt;0,'De la BASE'!F365,'De la BASE'!F365+0.001)</f>
        <v>5.96551</v>
      </c>
      <c r="G369" s="15">
        <v>25934</v>
      </c>
    </row>
    <row r="370" spans="1:7" ht="12.75">
      <c r="A370" s="30" t="str">
        <f>'De la BASE'!A366</f>
        <v>586</v>
      </c>
      <c r="B370" s="30">
        <f>'De la BASE'!B366</f>
        <v>5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0.115175</v>
      </c>
      <c r="F370" s="9">
        <f>IF('De la BASE'!F366&gt;0,'De la BASE'!F366,'De la BASE'!F366+0.001)</f>
        <v>0.792675</v>
      </c>
      <c r="G370" s="15">
        <v>25965</v>
      </c>
    </row>
    <row r="371" spans="1:7" ht="12.75">
      <c r="A371" s="30" t="str">
        <f>'De la BASE'!A367</f>
        <v>586</v>
      </c>
      <c r="B371" s="30">
        <f>'De la BASE'!B367</f>
        <v>5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0.121011</v>
      </c>
      <c r="F371" s="9">
        <f>IF('De la BASE'!F367&gt;0,'De la BASE'!F367,'De la BASE'!F367+0.001)</f>
        <v>2.42022</v>
      </c>
      <c r="G371" s="15">
        <v>25993</v>
      </c>
    </row>
    <row r="372" spans="1:7" ht="12.75">
      <c r="A372" s="30" t="str">
        <f>'De la BASE'!A368</f>
        <v>586</v>
      </c>
      <c r="B372" s="30">
        <f>'De la BASE'!B368</f>
        <v>5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0.379797</v>
      </c>
      <c r="F372" s="9">
        <f>IF('De la BASE'!F368&gt;0,'De la BASE'!F368,'De la BASE'!F368+0.001)</f>
        <v>8.355534</v>
      </c>
      <c r="G372" s="15">
        <v>26024</v>
      </c>
    </row>
    <row r="373" spans="1:7" ht="12.75">
      <c r="A373" s="30" t="str">
        <f>'De la BASE'!A369</f>
        <v>586</v>
      </c>
      <c r="B373" s="30">
        <f>'De la BASE'!B369</f>
        <v>5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0.595391</v>
      </c>
      <c r="F373" s="9">
        <f>IF('De la BASE'!F369&gt;0,'De la BASE'!F369,'De la BASE'!F369+0.001)</f>
        <v>8.965888</v>
      </c>
      <c r="G373" s="15">
        <v>26054</v>
      </c>
    </row>
    <row r="374" spans="1:7" ht="12.75">
      <c r="A374" s="30" t="str">
        <f>'De la BASE'!A370</f>
        <v>586</v>
      </c>
      <c r="B374" s="30">
        <f>'De la BASE'!B370</f>
        <v>5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0.36542</v>
      </c>
      <c r="F374" s="9">
        <f>IF('De la BASE'!F370&gt;0,'De la BASE'!F370,'De la BASE'!F370+0.001)</f>
        <v>2.74065</v>
      </c>
      <c r="G374" s="15">
        <v>26085</v>
      </c>
    </row>
    <row r="375" spans="1:7" ht="12.75">
      <c r="A375" s="30" t="str">
        <f>'De la BASE'!A371</f>
        <v>586</v>
      </c>
      <c r="B375" s="30">
        <f>'De la BASE'!B371</f>
        <v>5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0.29616</v>
      </c>
      <c r="F375" s="9">
        <f>IF('De la BASE'!F371&gt;0,'De la BASE'!F371,'De la BASE'!F371+0.001)</f>
        <v>1.7399399999999998</v>
      </c>
      <c r="G375" s="15">
        <v>26115</v>
      </c>
    </row>
    <row r="376" spans="1:7" ht="12.75">
      <c r="A376" s="30" t="str">
        <f>'De la BASE'!A372</f>
        <v>586</v>
      </c>
      <c r="B376" s="30">
        <f>'De la BASE'!B372</f>
        <v>5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0.215271</v>
      </c>
      <c r="F376" s="9">
        <f>IF('De la BASE'!F372&gt;0,'De la BASE'!F372,'De la BASE'!F372+0.001)</f>
        <v>1.281375</v>
      </c>
      <c r="G376" s="15">
        <v>26146</v>
      </c>
    </row>
    <row r="377" spans="1:7" ht="12.75">
      <c r="A377" s="30" t="str">
        <f>'De la BASE'!A373</f>
        <v>586</v>
      </c>
      <c r="B377" s="30">
        <f>'De la BASE'!B373</f>
        <v>5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0.17304</v>
      </c>
      <c r="F377" s="9">
        <f>IF('De la BASE'!F373&gt;0,'De la BASE'!F373,'De la BASE'!F373+0.001)</f>
        <v>1.0122840000000002</v>
      </c>
      <c r="G377" s="15">
        <v>26177</v>
      </c>
    </row>
    <row r="378" spans="1:7" ht="12.75">
      <c r="A378" s="30" t="str">
        <f>'De la BASE'!A374</f>
        <v>586</v>
      </c>
      <c r="B378" s="30">
        <f>'De la BASE'!B374</f>
        <v>5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0.131058</v>
      </c>
      <c r="F378" s="9">
        <f>IF('De la BASE'!F374&gt;0,'De la BASE'!F374,'De la BASE'!F374+0.001)</f>
        <v>0.7863479999999999</v>
      </c>
      <c r="G378" s="15">
        <v>26207</v>
      </c>
    </row>
    <row r="379" spans="1:7" ht="12.75">
      <c r="A379" s="30" t="str">
        <f>'De la BASE'!A375</f>
        <v>586</v>
      </c>
      <c r="B379" s="30">
        <f>'De la BASE'!B375</f>
        <v>5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0.100816</v>
      </c>
      <c r="F379" s="9">
        <f>IF('De la BASE'!F375&gt;0,'De la BASE'!F375,'De la BASE'!F375+0.001)</f>
        <v>0.649003</v>
      </c>
      <c r="G379" s="15">
        <v>26238</v>
      </c>
    </row>
    <row r="380" spans="1:7" ht="12.75">
      <c r="A380" s="30" t="str">
        <f>'De la BASE'!A376</f>
        <v>586</v>
      </c>
      <c r="B380" s="30">
        <f>'De la BASE'!B376</f>
        <v>5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0.082515</v>
      </c>
      <c r="F380" s="9">
        <f>IF('De la BASE'!F376&gt;0,'De la BASE'!F376,'De la BASE'!F376+0.001)</f>
        <v>0.517094</v>
      </c>
      <c r="G380" s="15">
        <v>26268</v>
      </c>
    </row>
    <row r="381" spans="1:7" ht="12.75">
      <c r="A381" s="30" t="str">
        <f>'De la BASE'!A377</f>
        <v>586</v>
      </c>
      <c r="B381" s="30">
        <f>'De la BASE'!B377</f>
        <v>5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0.16071</v>
      </c>
      <c r="F381" s="9">
        <f>IF('De la BASE'!F377&gt;0,'De la BASE'!F377,'De la BASE'!F377+0.001)</f>
        <v>2.10384</v>
      </c>
      <c r="G381" s="15">
        <v>26299</v>
      </c>
    </row>
    <row r="382" spans="1:7" ht="12.75">
      <c r="A382" s="30" t="str">
        <f>'De la BASE'!A378</f>
        <v>586</v>
      </c>
      <c r="B382" s="30">
        <f>'De la BASE'!B378</f>
        <v>5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2.2763</v>
      </c>
      <c r="F382" s="9">
        <f>IF('De la BASE'!F378&gt;0,'De la BASE'!F378,'De la BASE'!F378+0.001)</f>
        <v>22.2377</v>
      </c>
      <c r="G382" s="15">
        <v>26330</v>
      </c>
    </row>
    <row r="383" spans="1:7" ht="12.75">
      <c r="A383" s="30" t="str">
        <f>'De la BASE'!A379</f>
        <v>586</v>
      </c>
      <c r="B383" s="30">
        <f>'De la BASE'!B379</f>
        <v>5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0.751114</v>
      </c>
      <c r="F383" s="9">
        <f>IF('De la BASE'!F379&gt;0,'De la BASE'!F379,'De la BASE'!F379+0.001)</f>
        <v>7.482251000000001</v>
      </c>
      <c r="G383" s="15">
        <v>26359</v>
      </c>
    </row>
    <row r="384" spans="1:7" ht="12.75">
      <c r="A384" s="30" t="str">
        <f>'De la BASE'!A380</f>
        <v>586</v>
      </c>
      <c r="B384" s="30">
        <f>'De la BASE'!B380</f>
        <v>5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0.32675</v>
      </c>
      <c r="F384" s="9">
        <f>IF('De la BASE'!F380&gt;0,'De la BASE'!F380,'De la BASE'!F380+0.001)</f>
        <v>1.98664</v>
      </c>
      <c r="G384" s="15">
        <v>26390</v>
      </c>
    </row>
    <row r="385" spans="1:7" ht="12.75">
      <c r="A385" s="30" t="str">
        <f>'De la BASE'!A381</f>
        <v>586</v>
      </c>
      <c r="B385" s="30">
        <f>'De la BASE'!B381</f>
        <v>5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0.245652</v>
      </c>
      <c r="F385" s="9">
        <f>IF('De la BASE'!F381&gt;0,'De la BASE'!F381,'De la BASE'!F381+0.001)</f>
        <v>1.7977260000000002</v>
      </c>
      <c r="G385" s="15">
        <v>26420</v>
      </c>
    </row>
    <row r="386" spans="1:7" ht="12.75">
      <c r="A386" s="30" t="str">
        <f>'De la BASE'!A382</f>
        <v>586</v>
      </c>
      <c r="B386" s="30">
        <f>'De la BASE'!B382</f>
        <v>5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0.188475</v>
      </c>
      <c r="F386" s="9">
        <f>IF('De la BASE'!F382&gt;0,'De la BASE'!F382,'De la BASE'!F382+0.001)</f>
        <v>1.157775</v>
      </c>
      <c r="G386" s="15">
        <v>26451</v>
      </c>
    </row>
    <row r="387" spans="1:7" ht="12.75">
      <c r="A387" s="30" t="str">
        <f>'De la BASE'!A383</f>
        <v>586</v>
      </c>
      <c r="B387" s="30">
        <f>'De la BASE'!B383</f>
        <v>5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0.15078</v>
      </c>
      <c r="F387" s="9">
        <f>IF('De la BASE'!F383&gt;0,'De la BASE'!F383,'De la BASE'!F383+0.001)</f>
        <v>0.9272969999999999</v>
      </c>
      <c r="G387" s="15">
        <v>26481</v>
      </c>
    </row>
    <row r="388" spans="1:7" ht="12.75">
      <c r="A388" s="30" t="str">
        <f>'De la BASE'!A384</f>
        <v>586</v>
      </c>
      <c r="B388" s="30">
        <f>'De la BASE'!B384</f>
        <v>5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0.115524</v>
      </c>
      <c r="F388" s="9">
        <f>IF('De la BASE'!F384&gt;0,'De la BASE'!F384,'De la BASE'!F384+0.001)</f>
        <v>0.7444879999999999</v>
      </c>
      <c r="G388" s="15">
        <v>26512</v>
      </c>
    </row>
    <row r="389" spans="1:7" ht="12.75">
      <c r="A389" s="30" t="str">
        <f>'De la BASE'!A385</f>
        <v>586</v>
      </c>
      <c r="B389" s="30">
        <f>'De la BASE'!B385</f>
        <v>5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0.100208</v>
      </c>
      <c r="F389" s="9">
        <f>IF('De la BASE'!F385&gt;0,'De la BASE'!F385,'De la BASE'!F385+0.001)</f>
        <v>0.8329789999999999</v>
      </c>
      <c r="G389" s="15">
        <v>26543</v>
      </c>
    </row>
    <row r="390" spans="1:7" ht="12.75">
      <c r="A390" s="30" t="str">
        <f>'De la BASE'!A386</f>
        <v>586</v>
      </c>
      <c r="B390" s="30">
        <f>'De la BASE'!B386</f>
        <v>5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0.178029</v>
      </c>
      <c r="F390" s="9">
        <f>IF('De la BASE'!F386&gt;0,'De la BASE'!F386,'De la BASE'!F386+0.001)</f>
        <v>5.716709</v>
      </c>
      <c r="G390" s="15">
        <v>26573</v>
      </c>
    </row>
    <row r="391" spans="1:7" ht="12.75">
      <c r="A391" s="30" t="str">
        <f>'De la BASE'!A387</f>
        <v>586</v>
      </c>
      <c r="B391" s="30">
        <f>'De la BASE'!B387</f>
        <v>5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0.143264</v>
      </c>
      <c r="F391" s="9">
        <f>IF('De la BASE'!F387&gt;0,'De la BASE'!F387,'De la BASE'!F387+0.001)</f>
        <v>1.513226</v>
      </c>
      <c r="G391" s="15">
        <v>26604</v>
      </c>
    </row>
    <row r="392" spans="1:7" ht="12.75">
      <c r="A392" s="30" t="str">
        <f>'De la BASE'!A388</f>
        <v>586</v>
      </c>
      <c r="B392" s="30">
        <f>'De la BASE'!B388</f>
        <v>5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0.526794</v>
      </c>
      <c r="F392" s="9">
        <f>IF('De la BASE'!F388&gt;0,'De la BASE'!F388,'De la BASE'!F388+0.001)</f>
        <v>9.260484</v>
      </c>
      <c r="G392" s="15">
        <v>26634</v>
      </c>
    </row>
    <row r="393" spans="1:7" ht="12.75">
      <c r="A393" s="30" t="str">
        <f>'De la BASE'!A389</f>
        <v>586</v>
      </c>
      <c r="B393" s="30">
        <f>'De la BASE'!B389</f>
        <v>5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0.29637</v>
      </c>
      <c r="F393" s="9">
        <f>IF('De la BASE'!F389&gt;0,'De la BASE'!F389,'De la BASE'!F389+0.001)</f>
        <v>4.820952</v>
      </c>
      <c r="G393" s="15">
        <v>26665</v>
      </c>
    </row>
    <row r="394" spans="1:7" ht="12.75">
      <c r="A394" s="30" t="str">
        <f>'De la BASE'!A390</f>
        <v>586</v>
      </c>
      <c r="B394" s="30">
        <f>'De la BASE'!B390</f>
        <v>5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0.181902</v>
      </c>
      <c r="F394" s="9">
        <f>IF('De la BASE'!F390&gt;0,'De la BASE'!F390,'De la BASE'!F390+0.001)</f>
        <v>1.333948</v>
      </c>
      <c r="G394" s="15">
        <v>26696</v>
      </c>
    </row>
    <row r="395" spans="1:7" ht="12.75">
      <c r="A395" s="30" t="str">
        <f>'De la BASE'!A391</f>
        <v>586</v>
      </c>
      <c r="B395" s="30">
        <f>'De la BASE'!B391</f>
        <v>5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0.143051</v>
      </c>
      <c r="F395" s="9">
        <f>IF('De la BASE'!F391&gt;0,'De la BASE'!F391,'De la BASE'!F391+0.001)</f>
        <v>1.084176</v>
      </c>
      <c r="G395" s="15">
        <v>26724</v>
      </c>
    </row>
    <row r="396" spans="1:7" ht="12.75">
      <c r="A396" s="30" t="str">
        <f>'De la BASE'!A392</f>
        <v>586</v>
      </c>
      <c r="B396" s="30">
        <f>'De la BASE'!B392</f>
        <v>5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0.113472</v>
      </c>
      <c r="F396" s="9">
        <f>IF('De la BASE'!F392&gt;0,'De la BASE'!F392,'De la BASE'!F392+0.001)</f>
        <v>0.857344</v>
      </c>
      <c r="G396" s="15">
        <v>26755</v>
      </c>
    </row>
    <row r="397" spans="1:7" ht="12.75">
      <c r="A397" s="30" t="str">
        <f>'De la BASE'!A393</f>
        <v>586</v>
      </c>
      <c r="B397" s="30">
        <f>'De la BASE'!B393</f>
        <v>5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0.143125</v>
      </c>
      <c r="F397" s="9">
        <f>IF('De la BASE'!F393&gt;0,'De la BASE'!F393,'De la BASE'!F393+0.001)</f>
        <v>10.533999999999999</v>
      </c>
      <c r="G397" s="15">
        <v>26785</v>
      </c>
    </row>
    <row r="398" spans="1:7" ht="12.75">
      <c r="A398" s="30" t="str">
        <f>'De la BASE'!A394</f>
        <v>586</v>
      </c>
      <c r="B398" s="30">
        <f>'De la BASE'!B394</f>
        <v>5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0.118076</v>
      </c>
      <c r="F398" s="9">
        <f>IF('De la BASE'!F394&gt;0,'De la BASE'!F394,'De la BASE'!F394+0.001)</f>
        <v>1.4843840000000001</v>
      </c>
      <c r="G398" s="15">
        <v>26816</v>
      </c>
    </row>
    <row r="399" spans="1:7" ht="12.75">
      <c r="A399" s="30" t="str">
        <f>'De la BASE'!A395</f>
        <v>586</v>
      </c>
      <c r="B399" s="30">
        <f>'De la BASE'!B395</f>
        <v>5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0.102102</v>
      </c>
      <c r="F399" s="9">
        <f>IF('De la BASE'!F395&gt;0,'De la BASE'!F395,'De la BASE'!F395+0.001)</f>
        <v>0.828828</v>
      </c>
      <c r="G399" s="15">
        <v>26846</v>
      </c>
    </row>
    <row r="400" spans="1:7" ht="12.75">
      <c r="A400" s="30" t="str">
        <f>'De la BASE'!A396</f>
        <v>586</v>
      </c>
      <c r="B400" s="30">
        <f>'De la BASE'!B396</f>
        <v>5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0.091273</v>
      </c>
      <c r="F400" s="9">
        <f>IF('De la BASE'!F396&gt;0,'De la BASE'!F396,'De la BASE'!F396+0.001)</f>
        <v>0.7140770000000001</v>
      </c>
      <c r="G400" s="15">
        <v>26877</v>
      </c>
    </row>
    <row r="401" spans="1:7" ht="12.75">
      <c r="A401" s="30" t="str">
        <f>'De la BASE'!A397</f>
        <v>586</v>
      </c>
      <c r="B401" s="30">
        <f>'De la BASE'!B397</f>
        <v>5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0.076368</v>
      </c>
      <c r="F401" s="9">
        <f>IF('De la BASE'!F397&gt;0,'De la BASE'!F397,'De la BASE'!F397+0.001)</f>
        <v>0.591852</v>
      </c>
      <c r="G401" s="15">
        <v>26908</v>
      </c>
    </row>
    <row r="402" spans="1:7" ht="12.75">
      <c r="A402" s="30" t="str">
        <f>'De la BASE'!A398</f>
        <v>586</v>
      </c>
      <c r="B402" s="30">
        <f>'De la BASE'!B398</f>
        <v>5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0.064246</v>
      </c>
      <c r="F402" s="9">
        <f>IF('De la BASE'!F398&gt;0,'De la BASE'!F398,'De la BASE'!F398+0.001)</f>
        <v>0.720473</v>
      </c>
      <c r="G402" s="15">
        <v>26938</v>
      </c>
    </row>
    <row r="403" spans="1:7" ht="12.75">
      <c r="A403" s="30" t="str">
        <f>'De la BASE'!A399</f>
        <v>586</v>
      </c>
      <c r="B403" s="30">
        <f>'De la BASE'!B399</f>
        <v>5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0.07457</v>
      </c>
      <c r="F403" s="9">
        <f>IF('De la BASE'!F399&gt;0,'De la BASE'!F399,'De la BASE'!F399+0.001)</f>
        <v>2.266928</v>
      </c>
      <c r="G403" s="15">
        <v>26969</v>
      </c>
    </row>
    <row r="404" spans="1:7" ht="12.75">
      <c r="A404" s="30" t="str">
        <f>'De la BASE'!A400</f>
        <v>586</v>
      </c>
      <c r="B404" s="30">
        <f>'De la BASE'!B400</f>
        <v>5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0.068808</v>
      </c>
      <c r="F404" s="9">
        <f>IF('De la BASE'!F400&gt;0,'De la BASE'!F400,'De la BASE'!F400+0.001)</f>
        <v>4.162883999999999</v>
      </c>
      <c r="G404" s="15">
        <v>26999</v>
      </c>
    </row>
    <row r="405" spans="1:7" ht="12.75">
      <c r="A405" s="30" t="str">
        <f>'De la BASE'!A401</f>
        <v>586</v>
      </c>
      <c r="B405" s="30">
        <f>'De la BASE'!B401</f>
        <v>5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0.682284</v>
      </c>
      <c r="F405" s="9">
        <f>IF('De la BASE'!F401&gt;0,'De la BASE'!F401,'De la BASE'!F401+0.001)</f>
        <v>10.063689</v>
      </c>
      <c r="G405" s="15">
        <v>27030</v>
      </c>
    </row>
    <row r="406" spans="1:7" ht="12.75">
      <c r="A406" s="30" t="str">
        <f>'De la BASE'!A402</f>
        <v>586</v>
      </c>
      <c r="B406" s="30">
        <f>'De la BASE'!B402</f>
        <v>5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0.462416</v>
      </c>
      <c r="F406" s="9">
        <f>IF('De la BASE'!F402&gt;0,'De la BASE'!F402,'De la BASE'!F402+0.001)</f>
        <v>5.144378000000001</v>
      </c>
      <c r="G406" s="15">
        <v>27061</v>
      </c>
    </row>
    <row r="407" spans="1:7" ht="12.75">
      <c r="A407" s="30" t="str">
        <f>'De la BASE'!A403</f>
        <v>586</v>
      </c>
      <c r="B407" s="30">
        <f>'De la BASE'!B403</f>
        <v>5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0.52965</v>
      </c>
      <c r="F407" s="9">
        <f>IF('De la BASE'!F403&gt;0,'De la BASE'!F403,'De la BASE'!F403+0.001)</f>
        <v>4.57425</v>
      </c>
      <c r="G407" s="15">
        <v>27089</v>
      </c>
    </row>
    <row r="408" spans="1:7" ht="12.75">
      <c r="A408" s="30" t="str">
        <f>'De la BASE'!A404</f>
        <v>586</v>
      </c>
      <c r="B408" s="30">
        <f>'De la BASE'!B404</f>
        <v>5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0.521158</v>
      </c>
      <c r="F408" s="9">
        <f>IF('De la BASE'!F404&gt;0,'De la BASE'!F404,'De la BASE'!F404+0.001)</f>
        <v>4.643044</v>
      </c>
      <c r="G408" s="15">
        <v>27120</v>
      </c>
    </row>
    <row r="409" spans="1:7" ht="12.75">
      <c r="A409" s="30" t="str">
        <f>'De la BASE'!A405</f>
        <v>586</v>
      </c>
      <c r="B409" s="30">
        <f>'De la BASE'!B405</f>
        <v>5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0.32912</v>
      </c>
      <c r="F409" s="9">
        <f>IF('De la BASE'!F405&gt;0,'De la BASE'!F405,'De la BASE'!F405+0.001)</f>
        <v>2.4384799999999998</v>
      </c>
      <c r="G409" s="15">
        <v>27150</v>
      </c>
    </row>
    <row r="410" spans="1:7" ht="12.75">
      <c r="A410" s="30" t="str">
        <f>'De la BASE'!A406</f>
        <v>586</v>
      </c>
      <c r="B410" s="30">
        <f>'De la BASE'!B406</f>
        <v>5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0.25888</v>
      </c>
      <c r="F410" s="9">
        <f>IF('De la BASE'!F406&gt;0,'De la BASE'!F406,'De la BASE'!F406+0.001)</f>
        <v>2.71824</v>
      </c>
      <c r="G410" s="15">
        <v>27181</v>
      </c>
    </row>
    <row r="411" spans="1:7" ht="12.75">
      <c r="A411" s="30" t="str">
        <f>'De la BASE'!A407</f>
        <v>586</v>
      </c>
      <c r="B411" s="30">
        <f>'De la BASE'!B407</f>
        <v>5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0.19912</v>
      </c>
      <c r="F411" s="9">
        <f>IF('De la BASE'!F407&gt;0,'De la BASE'!F407,'De la BASE'!F407+0.001)</f>
        <v>1.24712</v>
      </c>
      <c r="G411" s="15">
        <v>27211</v>
      </c>
    </row>
    <row r="412" spans="1:7" ht="12.75">
      <c r="A412" s="30" t="str">
        <f>'De la BASE'!A408</f>
        <v>586</v>
      </c>
      <c r="B412" s="30">
        <f>'De la BASE'!B408</f>
        <v>5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0.151912</v>
      </c>
      <c r="F412" s="9">
        <f>IF('De la BASE'!F408&gt;0,'De la BASE'!F408,'De la BASE'!F408+0.001)</f>
        <v>0.9829599999999998</v>
      </c>
      <c r="G412" s="15">
        <v>27242</v>
      </c>
    </row>
    <row r="413" spans="1:7" ht="12.75">
      <c r="A413" s="30" t="str">
        <f>'De la BASE'!A409</f>
        <v>586</v>
      </c>
      <c r="B413" s="30">
        <f>'De la BASE'!B409</f>
        <v>5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0.122768</v>
      </c>
      <c r="F413" s="9">
        <f>IF('De la BASE'!F409&gt;0,'De la BASE'!F409,'De la BASE'!F409+0.001)</f>
        <v>0.790319</v>
      </c>
      <c r="G413" s="15">
        <v>27273</v>
      </c>
    </row>
    <row r="414" spans="1:7" ht="12.75">
      <c r="A414" s="30" t="str">
        <f>'De la BASE'!A410</f>
        <v>586</v>
      </c>
      <c r="B414" s="30">
        <f>'De la BASE'!B410</f>
        <v>5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0.09972</v>
      </c>
      <c r="F414" s="9">
        <f>IF('De la BASE'!F410&gt;0,'De la BASE'!F410,'De la BASE'!F410+0.001)</f>
        <v>0.644856</v>
      </c>
      <c r="G414" s="15">
        <v>27303</v>
      </c>
    </row>
    <row r="415" spans="1:7" ht="12.75">
      <c r="A415" s="30" t="str">
        <f>'De la BASE'!A411</f>
        <v>586</v>
      </c>
      <c r="B415" s="30">
        <f>'De la BASE'!B411</f>
        <v>5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0.10175</v>
      </c>
      <c r="F415" s="9">
        <f>IF('De la BASE'!F411&gt;0,'De la BASE'!F411,'De la BASE'!F411+0.001)</f>
        <v>2.167275</v>
      </c>
      <c r="G415" s="15">
        <v>27334</v>
      </c>
    </row>
    <row r="416" spans="1:7" ht="12.75">
      <c r="A416" s="30" t="str">
        <f>'De la BASE'!A412</f>
        <v>586</v>
      </c>
      <c r="B416" s="30">
        <f>'De la BASE'!B412</f>
        <v>5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0.082614</v>
      </c>
      <c r="F416" s="9">
        <f>IF('De la BASE'!F412&gt;0,'De la BASE'!F412,'De la BASE'!F412+0.001)</f>
        <v>0.566496</v>
      </c>
      <c r="G416" s="15">
        <v>27364</v>
      </c>
    </row>
    <row r="417" spans="1:7" ht="12.75">
      <c r="A417" s="30" t="str">
        <f>'De la BASE'!A413</f>
        <v>586</v>
      </c>
      <c r="B417" s="30">
        <f>'De la BASE'!B413</f>
        <v>5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0.07458</v>
      </c>
      <c r="F417" s="9">
        <f>IF('De la BASE'!F413&gt;0,'De la BASE'!F413,'De la BASE'!F413+0.001)</f>
        <v>4.21377</v>
      </c>
      <c r="G417" s="15">
        <v>27395</v>
      </c>
    </row>
    <row r="418" spans="1:7" ht="12.75">
      <c r="A418" s="30" t="str">
        <f>'De la BASE'!A414</f>
        <v>586</v>
      </c>
      <c r="B418" s="30">
        <f>'De la BASE'!B414</f>
        <v>5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0.084608</v>
      </c>
      <c r="F418" s="9">
        <f>IF('De la BASE'!F414&gt;0,'De la BASE'!F414,'De la BASE'!F414+0.001)</f>
        <v>2.6968799999999997</v>
      </c>
      <c r="G418" s="15">
        <v>27426</v>
      </c>
    </row>
    <row r="419" spans="1:7" ht="12.75">
      <c r="A419" s="30" t="str">
        <f>'De la BASE'!A415</f>
        <v>586</v>
      </c>
      <c r="B419" s="30">
        <f>'De la BASE'!B415</f>
        <v>5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0.178464</v>
      </c>
      <c r="F419" s="9">
        <f>IF('De la BASE'!F415&gt;0,'De la BASE'!F415,'De la BASE'!F415+0.001)</f>
        <v>3.715296</v>
      </c>
      <c r="G419" s="15">
        <v>27454</v>
      </c>
    </row>
    <row r="420" spans="1:7" ht="12.75">
      <c r="A420" s="30" t="str">
        <f>'De la BASE'!A416</f>
        <v>586</v>
      </c>
      <c r="B420" s="30">
        <f>'De la BASE'!B416</f>
        <v>5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0.095592</v>
      </c>
      <c r="F420" s="9">
        <f>IF('De la BASE'!F416&gt;0,'De la BASE'!F416,'De la BASE'!F416+0.001)</f>
        <v>0.928608</v>
      </c>
      <c r="G420" s="15">
        <v>27485</v>
      </c>
    </row>
    <row r="421" spans="1:7" ht="12.75">
      <c r="A421" s="30" t="str">
        <f>'De la BASE'!A417</f>
        <v>586</v>
      </c>
      <c r="B421" s="30">
        <f>'De la BASE'!B417</f>
        <v>5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0.09504</v>
      </c>
      <c r="F421" s="9">
        <f>IF('De la BASE'!F417&gt;0,'De la BASE'!F417,'De la BASE'!F417+0.001)</f>
        <v>1.4097600000000001</v>
      </c>
      <c r="G421" s="15">
        <v>27515</v>
      </c>
    </row>
    <row r="422" spans="1:7" ht="12.75">
      <c r="A422" s="30" t="str">
        <f>'De la BASE'!A418</f>
        <v>586</v>
      </c>
      <c r="B422" s="30">
        <f>'De la BASE'!B418</f>
        <v>5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0.087585</v>
      </c>
      <c r="F422" s="9">
        <f>IF('De la BASE'!F418&gt;0,'De la BASE'!F418,'De la BASE'!F418+0.001)</f>
        <v>0.729875</v>
      </c>
      <c r="G422" s="15">
        <v>27546</v>
      </c>
    </row>
    <row r="423" spans="1:7" ht="12.75">
      <c r="A423" s="30" t="str">
        <f>'De la BASE'!A419</f>
        <v>586</v>
      </c>
      <c r="B423" s="30">
        <f>'De la BASE'!B419</f>
        <v>5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0.075645</v>
      </c>
      <c r="F423" s="9">
        <f>IF('De la BASE'!F419&gt;0,'De la BASE'!F419,'De la BASE'!F419+0.001)</f>
        <v>0.6051599999999999</v>
      </c>
      <c r="G423" s="15">
        <v>27576</v>
      </c>
    </row>
    <row r="424" spans="1:7" ht="12.75">
      <c r="A424" s="30" t="str">
        <f>'De la BASE'!A420</f>
        <v>586</v>
      </c>
      <c r="B424" s="30">
        <f>'De la BASE'!B420</f>
        <v>5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0.074576</v>
      </c>
      <c r="F424" s="9">
        <f>IF('De la BASE'!F420&gt;0,'De la BASE'!F420,'De la BASE'!F420+0.001)</f>
        <v>0.536015</v>
      </c>
      <c r="G424" s="15">
        <v>27607</v>
      </c>
    </row>
    <row r="425" spans="1:7" ht="12.75">
      <c r="A425" s="30" t="str">
        <f>'De la BASE'!A421</f>
        <v>586</v>
      </c>
      <c r="B425" s="30">
        <f>'De la BASE'!B421</f>
        <v>5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0.06723</v>
      </c>
      <c r="F425" s="9">
        <f>IF('De la BASE'!F421&gt;0,'De la BASE'!F421,'De la BASE'!F421+0.001)</f>
        <v>0.48853800000000003</v>
      </c>
      <c r="G425" s="15">
        <v>27638</v>
      </c>
    </row>
    <row r="426" spans="1:7" ht="12.75">
      <c r="A426" s="30" t="str">
        <f>'De la BASE'!A422</f>
        <v>586</v>
      </c>
      <c r="B426" s="30">
        <f>'De la BASE'!B422</f>
        <v>5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0.052458</v>
      </c>
      <c r="F426" s="9">
        <f>IF('De la BASE'!F422&gt;0,'De la BASE'!F422,'De la BASE'!F422+0.001)</f>
        <v>0.393435</v>
      </c>
      <c r="G426" s="15">
        <v>27668</v>
      </c>
    </row>
    <row r="427" spans="1:7" ht="12.75">
      <c r="A427" s="30" t="str">
        <f>'De la BASE'!A423</f>
        <v>586</v>
      </c>
      <c r="B427" s="30">
        <f>'De la BASE'!B423</f>
        <v>5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0.046761</v>
      </c>
      <c r="F427" s="9">
        <f>IF('De la BASE'!F423&gt;0,'De la BASE'!F423,'De la BASE'!F423+0.001)</f>
        <v>0.45681900000000003</v>
      </c>
      <c r="G427" s="15">
        <v>27699</v>
      </c>
    </row>
    <row r="428" spans="1:7" ht="12.75">
      <c r="A428" s="30" t="str">
        <f>'De la BASE'!A424</f>
        <v>586</v>
      </c>
      <c r="B428" s="30">
        <f>'De la BASE'!B424</f>
        <v>5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0.048113</v>
      </c>
      <c r="F428" s="9">
        <f>IF('De la BASE'!F424&gt;0,'De la BASE'!F424,'De la BASE'!F424+0.001)</f>
        <v>0.551449</v>
      </c>
      <c r="G428" s="15">
        <v>27729</v>
      </c>
    </row>
    <row r="429" spans="1:7" ht="12.75">
      <c r="A429" s="30" t="str">
        <f>'De la BASE'!A425</f>
        <v>586</v>
      </c>
      <c r="B429" s="30">
        <f>'De la BASE'!B425</f>
        <v>5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0.042848</v>
      </c>
      <c r="F429" s="9">
        <f>IF('De la BASE'!F425&gt;0,'De la BASE'!F425,'De la BASE'!F425+0.001)</f>
        <v>0.398816</v>
      </c>
      <c r="G429" s="15">
        <v>27760</v>
      </c>
    </row>
    <row r="430" spans="1:7" ht="12.75">
      <c r="A430" s="30" t="str">
        <f>'De la BASE'!A426</f>
        <v>586</v>
      </c>
      <c r="B430" s="30">
        <f>'De la BASE'!B426</f>
        <v>5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0.041371</v>
      </c>
      <c r="F430" s="9">
        <f>IF('De la BASE'!F426&gt;0,'De la BASE'!F426,'De la BASE'!F426+0.001)</f>
        <v>0.594238</v>
      </c>
      <c r="G430" s="15">
        <v>27791</v>
      </c>
    </row>
    <row r="431" spans="1:7" ht="12.75">
      <c r="A431" s="30" t="str">
        <f>'De la BASE'!A427</f>
        <v>586</v>
      </c>
      <c r="B431" s="30">
        <f>'De la BASE'!B427</f>
        <v>5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0.040781</v>
      </c>
      <c r="F431" s="9">
        <f>IF('De la BASE'!F427&gt;0,'De la BASE'!F427,'De la BASE'!F427+0.001)</f>
        <v>0.479961</v>
      </c>
      <c r="G431" s="15">
        <v>27820</v>
      </c>
    </row>
    <row r="432" spans="1:7" ht="12.75">
      <c r="A432" s="30" t="str">
        <f>'De la BASE'!A428</f>
        <v>586</v>
      </c>
      <c r="B432" s="30">
        <f>'De la BASE'!B428</f>
        <v>5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0.046116</v>
      </c>
      <c r="F432" s="9">
        <f>IF('De la BASE'!F428&gt;0,'De la BASE'!F428,'De la BASE'!F428+0.001)</f>
        <v>0.7455420000000001</v>
      </c>
      <c r="G432" s="15">
        <v>27851</v>
      </c>
    </row>
    <row r="433" spans="1:7" ht="12.75">
      <c r="A433" s="30" t="str">
        <f>'De la BASE'!A429</f>
        <v>586</v>
      </c>
      <c r="B433" s="30">
        <f>'De la BASE'!B429</f>
        <v>5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0.049815</v>
      </c>
      <c r="F433" s="9">
        <f>IF('De la BASE'!F429&gt;0,'De la BASE'!F429,'De la BASE'!F429+0.001)</f>
        <v>0.528039</v>
      </c>
      <c r="G433" s="15">
        <v>27881</v>
      </c>
    </row>
    <row r="434" spans="1:7" ht="12.75">
      <c r="A434" s="30" t="str">
        <f>'De la BASE'!A430</f>
        <v>586</v>
      </c>
      <c r="B434" s="30">
        <f>'De la BASE'!B430</f>
        <v>5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0.044366</v>
      </c>
      <c r="F434" s="9">
        <f>IF('De la BASE'!F430&gt;0,'De la BASE'!F430,'De la BASE'!F430+0.001)</f>
        <v>0.481688</v>
      </c>
      <c r="G434" s="15">
        <v>27912</v>
      </c>
    </row>
    <row r="435" spans="1:7" ht="12.75">
      <c r="A435" s="30" t="str">
        <f>'De la BASE'!A431</f>
        <v>586</v>
      </c>
      <c r="B435" s="30">
        <f>'De la BASE'!B431</f>
        <v>5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0.04344</v>
      </c>
      <c r="F435" s="9">
        <f>IF('De la BASE'!F431&gt;0,'De la BASE'!F431,'De la BASE'!F431+0.001)</f>
        <v>0.36652499999999993</v>
      </c>
      <c r="G435" s="15">
        <v>27942</v>
      </c>
    </row>
    <row r="436" spans="1:7" ht="12.75">
      <c r="A436" s="30" t="str">
        <f>'De la BASE'!A432</f>
        <v>586</v>
      </c>
      <c r="B436" s="30">
        <f>'De la BASE'!B432</f>
        <v>5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0.04088</v>
      </c>
      <c r="F436" s="9">
        <f>IF('De la BASE'!F432&gt;0,'De la BASE'!F432,'De la BASE'!F432+0.001)</f>
        <v>0.33726</v>
      </c>
      <c r="G436" s="15">
        <v>27973</v>
      </c>
    </row>
    <row r="437" spans="1:7" ht="12.75">
      <c r="A437" s="30" t="str">
        <f>'De la BASE'!A433</f>
        <v>586</v>
      </c>
      <c r="B437" s="30">
        <f>'De la BASE'!B433</f>
        <v>5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0.04413</v>
      </c>
      <c r="F437" s="9">
        <f>IF('De la BASE'!F433&gt;0,'De la BASE'!F433,'De la BASE'!F433+0.001)</f>
        <v>1.041468</v>
      </c>
      <c r="G437" s="15">
        <v>28004</v>
      </c>
    </row>
    <row r="438" spans="1:7" ht="12.75">
      <c r="A438" s="30" t="str">
        <f>'De la BASE'!A434</f>
        <v>586</v>
      </c>
      <c r="B438" s="30">
        <f>'De la BASE'!B434</f>
        <v>5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0.072716</v>
      </c>
      <c r="F438" s="9">
        <f>IF('De la BASE'!F434&gt;0,'De la BASE'!F434,'De la BASE'!F434+0.001)</f>
        <v>2.8567</v>
      </c>
      <c r="G438" s="15">
        <v>28034</v>
      </c>
    </row>
    <row r="439" spans="1:7" ht="12.75">
      <c r="A439" s="30" t="str">
        <f>'De la BASE'!A435</f>
        <v>586</v>
      </c>
      <c r="B439" s="30">
        <f>'De la BASE'!B435</f>
        <v>5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0.06777</v>
      </c>
      <c r="F439" s="9">
        <f>IF('De la BASE'!F435&gt;0,'De la BASE'!F435,'De la BASE'!F435+0.001)</f>
        <v>1.5248249999999999</v>
      </c>
      <c r="G439" s="15">
        <v>28065</v>
      </c>
    </row>
    <row r="440" spans="1:7" ht="12.75">
      <c r="A440" s="30" t="str">
        <f>'De la BASE'!A436</f>
        <v>586</v>
      </c>
      <c r="B440" s="30">
        <f>'De la BASE'!B436</f>
        <v>5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0.231143</v>
      </c>
      <c r="F440" s="9">
        <f>IF('De la BASE'!F436&gt;0,'De la BASE'!F436,'De la BASE'!F436+0.001)</f>
        <v>5.379328</v>
      </c>
      <c r="G440" s="15">
        <v>28095</v>
      </c>
    </row>
    <row r="441" spans="1:7" ht="12.75">
      <c r="A441" s="30" t="str">
        <f>'De la BASE'!A437</f>
        <v>586</v>
      </c>
      <c r="B441" s="30">
        <f>'De la BASE'!B437</f>
        <v>5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1.786464</v>
      </c>
      <c r="F441" s="9">
        <f>IF('De la BASE'!F437&gt;0,'De la BASE'!F437,'De la BASE'!F437+0.001)</f>
        <v>13.770660000000001</v>
      </c>
      <c r="G441" s="15">
        <v>28126</v>
      </c>
    </row>
    <row r="442" spans="1:7" ht="12.75">
      <c r="A442" s="30" t="str">
        <f>'De la BASE'!A438</f>
        <v>586</v>
      </c>
      <c r="B442" s="30">
        <f>'De la BASE'!B438</f>
        <v>5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2.483712</v>
      </c>
      <c r="F442" s="9">
        <f>IF('De la BASE'!F438&gt;0,'De la BASE'!F438,'De la BASE'!F438+0.001)</f>
        <v>16.498944</v>
      </c>
      <c r="G442" s="15">
        <v>28157</v>
      </c>
    </row>
    <row r="443" spans="1:7" ht="12.75">
      <c r="A443" s="30" t="str">
        <f>'De la BASE'!A439</f>
        <v>586</v>
      </c>
      <c r="B443" s="30">
        <f>'De la BASE'!B439</f>
        <v>5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0.602504</v>
      </c>
      <c r="F443" s="9">
        <f>IF('De la BASE'!F439&gt;0,'De la BASE'!F439,'De la BASE'!F439+0.001)</f>
        <v>3.4643980000000005</v>
      </c>
      <c r="G443" s="15">
        <v>28185</v>
      </c>
    </row>
    <row r="444" spans="1:7" ht="12.75">
      <c r="A444" s="30" t="str">
        <f>'De la BASE'!A440</f>
        <v>586</v>
      </c>
      <c r="B444" s="30">
        <f>'De la BASE'!B440</f>
        <v>5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0.469752</v>
      </c>
      <c r="F444" s="9">
        <f>IF('De la BASE'!F440&gt;0,'De la BASE'!F440,'De la BASE'!F440+0.001)</f>
        <v>3.307837</v>
      </c>
      <c r="G444" s="15">
        <v>28216</v>
      </c>
    </row>
    <row r="445" spans="1:7" ht="12.75">
      <c r="A445" s="30" t="str">
        <f>'De la BASE'!A441</f>
        <v>586</v>
      </c>
      <c r="B445" s="30">
        <f>'De la BASE'!B441</f>
        <v>5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0.364596</v>
      </c>
      <c r="F445" s="9">
        <f>IF('De la BASE'!F441&gt;0,'De la BASE'!F441,'De la BASE'!F441+0.001)</f>
        <v>2.330244</v>
      </c>
      <c r="G445" s="15">
        <v>28246</v>
      </c>
    </row>
    <row r="446" spans="1:7" ht="12.75">
      <c r="A446" s="30" t="str">
        <f>'De la BASE'!A442</f>
        <v>586</v>
      </c>
      <c r="B446" s="30">
        <f>'De la BASE'!B442</f>
        <v>5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0.291688</v>
      </c>
      <c r="F446" s="9">
        <f>IF('De la BASE'!F442&gt;0,'De la BASE'!F442,'De la BASE'!F442+0.001)</f>
        <v>2.60984</v>
      </c>
      <c r="G446" s="15">
        <v>28277</v>
      </c>
    </row>
    <row r="447" spans="1:7" ht="12.75">
      <c r="A447" s="30" t="str">
        <f>'De la BASE'!A443</f>
        <v>586</v>
      </c>
      <c r="B447" s="30">
        <f>'De la BASE'!B443</f>
        <v>5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0.233877</v>
      </c>
      <c r="F447" s="9">
        <f>IF('De la BASE'!F443&gt;0,'De la BASE'!F443,'De la BASE'!F443+0.001)</f>
        <v>1.358714</v>
      </c>
      <c r="G447" s="15">
        <v>28307</v>
      </c>
    </row>
    <row r="448" spans="1:7" ht="12.75">
      <c r="A448" s="30" t="str">
        <f>'De la BASE'!A444</f>
        <v>586</v>
      </c>
      <c r="B448" s="30">
        <f>'De la BASE'!B444</f>
        <v>5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0.179797</v>
      </c>
      <c r="F448" s="9">
        <f>IF('De la BASE'!F444&gt;0,'De la BASE'!F444,'De la BASE'!F444+0.001)</f>
        <v>1.078782</v>
      </c>
      <c r="G448" s="15">
        <v>28338</v>
      </c>
    </row>
    <row r="449" spans="1:7" ht="12.75">
      <c r="A449" s="30" t="str">
        <f>'De la BASE'!A445</f>
        <v>586</v>
      </c>
      <c r="B449" s="30">
        <f>'De la BASE'!B445</f>
        <v>5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0.138159</v>
      </c>
      <c r="F449" s="9">
        <f>IF('De la BASE'!F445&gt;0,'De la BASE'!F445,'De la BASE'!F445+0.001)</f>
        <v>0.877716</v>
      </c>
      <c r="G449" s="15">
        <v>28369</v>
      </c>
    </row>
    <row r="450" spans="1:7" ht="12.75">
      <c r="A450" s="30" t="str">
        <f>'De la BASE'!A446</f>
        <v>586</v>
      </c>
      <c r="B450" s="30">
        <f>'De la BASE'!B446</f>
        <v>5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0.118756</v>
      </c>
      <c r="F450" s="9">
        <f>IF('De la BASE'!F446&gt;0,'De la BASE'!F446,'De la BASE'!F446+0.001)</f>
        <v>2.191588</v>
      </c>
      <c r="G450" s="15">
        <v>28399</v>
      </c>
    </row>
    <row r="451" spans="1:7" ht="12.75">
      <c r="A451" s="30" t="str">
        <f>'De la BASE'!A447</f>
        <v>586</v>
      </c>
      <c r="B451" s="30">
        <f>'De la BASE'!B447</f>
        <v>5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0.102297</v>
      </c>
      <c r="F451" s="9">
        <f>IF('De la BASE'!F447&gt;0,'De la BASE'!F447,'De la BASE'!F447+0.001)</f>
        <v>1.070184</v>
      </c>
      <c r="G451" s="15">
        <v>28430</v>
      </c>
    </row>
    <row r="452" spans="1:7" ht="12.75">
      <c r="A452" s="30" t="str">
        <f>'De la BASE'!A448</f>
        <v>586</v>
      </c>
      <c r="B452" s="30">
        <f>'De la BASE'!B448</f>
        <v>5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0.392161</v>
      </c>
      <c r="F452" s="9">
        <f>IF('De la BASE'!F448&gt;0,'De la BASE'!F448,'De la BASE'!F448+0.001)</f>
        <v>14.00575</v>
      </c>
      <c r="G452" s="15">
        <v>28460</v>
      </c>
    </row>
    <row r="453" spans="1:7" ht="12.75">
      <c r="A453" s="30" t="str">
        <f>'De la BASE'!A449</f>
        <v>586</v>
      </c>
      <c r="B453" s="30">
        <f>'De la BASE'!B449</f>
        <v>5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0.550205</v>
      </c>
      <c r="F453" s="9">
        <f>IF('De la BASE'!F449&gt;0,'De la BASE'!F449,'De la BASE'!F449+0.001)</f>
        <v>5.76097</v>
      </c>
      <c r="G453" s="15">
        <v>28491</v>
      </c>
    </row>
    <row r="454" spans="1:7" ht="12.75">
      <c r="A454" s="30" t="str">
        <f>'De la BASE'!A450</f>
        <v>586</v>
      </c>
      <c r="B454" s="30">
        <f>'De la BASE'!B450</f>
        <v>5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3.371786</v>
      </c>
      <c r="F454" s="9">
        <f>IF('De la BASE'!F450&gt;0,'De la BASE'!F450,'De la BASE'!F450+0.001)</f>
        <v>29.11997</v>
      </c>
      <c r="G454" s="15">
        <v>28522</v>
      </c>
    </row>
    <row r="455" spans="1:7" ht="12.75">
      <c r="A455" s="30" t="str">
        <f>'De la BASE'!A451</f>
        <v>586</v>
      </c>
      <c r="B455" s="30">
        <f>'De la BASE'!B451</f>
        <v>5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0.68562</v>
      </c>
      <c r="F455" s="9">
        <f>IF('De la BASE'!F451&gt;0,'De la BASE'!F451,'De la BASE'!F451+0.001)</f>
        <v>4.58838</v>
      </c>
      <c r="G455" s="15">
        <v>28550</v>
      </c>
    </row>
    <row r="456" spans="1:7" ht="12.75">
      <c r="A456" s="30" t="str">
        <f>'De la BASE'!A452</f>
        <v>586</v>
      </c>
      <c r="B456" s="30">
        <f>'De la BASE'!B452</f>
        <v>5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1.23365</v>
      </c>
      <c r="F456" s="9">
        <f>IF('De la BASE'!F452&gt;0,'De la BASE'!F452,'De la BASE'!F452+0.001)</f>
        <v>11.663599999999999</v>
      </c>
      <c r="G456" s="15">
        <v>28581</v>
      </c>
    </row>
    <row r="457" spans="1:7" ht="12.75">
      <c r="A457" s="30" t="str">
        <f>'De la BASE'!A453</f>
        <v>586</v>
      </c>
      <c r="B457" s="30">
        <f>'De la BASE'!B453</f>
        <v>5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0.789682</v>
      </c>
      <c r="F457" s="9">
        <f>IF('De la BASE'!F453&gt;0,'De la BASE'!F453,'De la BASE'!F453+0.001)</f>
        <v>6.798132</v>
      </c>
      <c r="G457" s="15">
        <v>28611</v>
      </c>
    </row>
    <row r="458" spans="1:7" ht="12.75">
      <c r="A458" s="30" t="str">
        <f>'De la BASE'!A454</f>
        <v>586</v>
      </c>
      <c r="B458" s="30">
        <f>'De la BASE'!B454</f>
        <v>5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0.555256</v>
      </c>
      <c r="F458" s="9">
        <f>IF('De la BASE'!F454&gt;0,'De la BASE'!F454,'De la BASE'!F454+0.001)</f>
        <v>3.032552</v>
      </c>
      <c r="G458" s="15">
        <v>28642</v>
      </c>
    </row>
    <row r="459" spans="1:7" ht="12.75">
      <c r="A459" s="30" t="str">
        <f>'De la BASE'!A455</f>
        <v>586</v>
      </c>
      <c r="B459" s="30">
        <f>'De la BASE'!B455</f>
        <v>5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0.413568</v>
      </c>
      <c r="F459" s="9">
        <f>IF('De la BASE'!F455&gt;0,'De la BASE'!F455,'De la BASE'!F455+0.001)</f>
        <v>2.274624</v>
      </c>
      <c r="G459" s="15">
        <v>28672</v>
      </c>
    </row>
    <row r="460" spans="1:7" ht="12.75">
      <c r="A460" s="30" t="str">
        <f>'De la BASE'!A456</f>
        <v>586</v>
      </c>
      <c r="B460" s="30">
        <f>'De la BASE'!B456</f>
        <v>5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0.311586</v>
      </c>
      <c r="F460" s="9">
        <f>IF('De la BASE'!F456&gt;0,'De la BASE'!F456,'De la BASE'!F456+0.001)</f>
        <v>1.7562119999999999</v>
      </c>
      <c r="G460" s="15">
        <v>28703</v>
      </c>
    </row>
    <row r="461" spans="1:7" ht="12.75">
      <c r="A461" s="30" t="str">
        <f>'De la BASE'!A457</f>
        <v>586</v>
      </c>
      <c r="B461" s="30">
        <f>'De la BASE'!B457</f>
        <v>5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0.23538</v>
      </c>
      <c r="F461" s="9">
        <f>IF('De la BASE'!F457&gt;0,'De la BASE'!F457,'De la BASE'!F457+0.001)</f>
        <v>1.376973</v>
      </c>
      <c r="G461" s="15">
        <v>28734</v>
      </c>
    </row>
    <row r="462" spans="1:7" ht="12.75">
      <c r="A462" s="30" t="str">
        <f>'De la BASE'!A458</f>
        <v>586</v>
      </c>
      <c r="B462" s="30">
        <f>'De la BASE'!B458</f>
        <v>5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0.175406</v>
      </c>
      <c r="F462" s="9">
        <f>IF('De la BASE'!F458&gt;0,'De la BASE'!F458,'De la BASE'!F458+0.001)</f>
        <v>1.331022</v>
      </c>
      <c r="G462" s="15">
        <v>28764</v>
      </c>
    </row>
    <row r="463" spans="1:7" ht="12.75">
      <c r="A463" s="30" t="str">
        <f>'De la BASE'!A459</f>
        <v>586</v>
      </c>
      <c r="B463" s="30">
        <f>'De la BASE'!B459</f>
        <v>5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0.141232</v>
      </c>
      <c r="F463" s="9">
        <f>IF('De la BASE'!F459&gt;0,'De la BASE'!F459,'De la BASE'!F459+0.001)</f>
        <v>1.654432</v>
      </c>
      <c r="G463" s="15">
        <v>28795</v>
      </c>
    </row>
    <row r="464" spans="1:7" ht="12.75">
      <c r="A464" s="30" t="str">
        <f>'De la BASE'!A460</f>
        <v>586</v>
      </c>
      <c r="B464" s="30">
        <f>'De la BASE'!B460</f>
        <v>5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1.372432</v>
      </c>
      <c r="F464" s="9">
        <f>IF('De la BASE'!F460&gt;0,'De la BASE'!F460,'De la BASE'!F460+0.001)</f>
        <v>18.527832</v>
      </c>
      <c r="G464" s="15">
        <v>28825</v>
      </c>
    </row>
    <row r="465" spans="1:7" ht="12.75">
      <c r="A465" s="30" t="str">
        <f>'De la BASE'!A461</f>
        <v>586</v>
      </c>
      <c r="B465" s="30">
        <f>'De la BASE'!B461</f>
        <v>5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1.36928</v>
      </c>
      <c r="F465" s="9">
        <f>IF('De la BASE'!F461&gt;0,'De la BASE'!F461,'De la BASE'!F461+0.001)</f>
        <v>14.68864</v>
      </c>
      <c r="G465" s="15">
        <v>28856</v>
      </c>
    </row>
    <row r="466" spans="1:7" ht="12.75">
      <c r="A466" s="30" t="str">
        <f>'De la BASE'!A462</f>
        <v>586</v>
      </c>
      <c r="B466" s="30">
        <f>'De la BASE'!B462</f>
        <v>5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6.720392</v>
      </c>
      <c r="F466" s="9">
        <f>IF('De la BASE'!F462&gt;0,'De la BASE'!F462,'De la BASE'!F462+0.001)</f>
        <v>39.122282</v>
      </c>
      <c r="G466" s="15">
        <v>28887</v>
      </c>
    </row>
    <row r="467" spans="1:7" ht="12.75">
      <c r="A467" s="30" t="str">
        <f>'De la BASE'!A463</f>
        <v>586</v>
      </c>
      <c r="B467" s="30">
        <f>'De la BASE'!B463</f>
        <v>5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2.764528</v>
      </c>
      <c r="F467" s="9">
        <f>IF('De la BASE'!F463&gt;0,'De la BASE'!F463,'De la BASE'!F463+0.001)</f>
        <v>19.564352</v>
      </c>
      <c r="G467" s="15">
        <v>28915</v>
      </c>
    </row>
    <row r="468" spans="1:7" ht="12.75">
      <c r="A468" s="30" t="str">
        <f>'De la BASE'!A464</f>
        <v>586</v>
      </c>
      <c r="B468" s="30">
        <f>'De la BASE'!B464</f>
        <v>5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1.474486</v>
      </c>
      <c r="F468" s="9">
        <f>IF('De la BASE'!F464&gt;0,'De la BASE'!F464,'De la BASE'!F464+0.001)</f>
        <v>11.172067</v>
      </c>
      <c r="G468" s="15">
        <v>28946</v>
      </c>
    </row>
    <row r="469" spans="1:7" ht="12.75">
      <c r="A469" s="30" t="str">
        <f>'De la BASE'!A465</f>
        <v>586</v>
      </c>
      <c r="B469" s="30">
        <f>'De la BASE'!B465</f>
        <v>5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0.998035</v>
      </c>
      <c r="F469" s="9">
        <f>IF('De la BASE'!F465&gt;0,'De la BASE'!F465,'De la BASE'!F465+0.001)</f>
        <v>5.059004999999999</v>
      </c>
      <c r="G469" s="15">
        <v>28976</v>
      </c>
    </row>
    <row r="470" spans="1:7" ht="12.75">
      <c r="A470" s="30" t="str">
        <f>'De la BASE'!A466</f>
        <v>586</v>
      </c>
      <c r="B470" s="30">
        <f>'De la BASE'!B466</f>
        <v>5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0.710268</v>
      </c>
      <c r="F470" s="9">
        <f>IF('De la BASE'!F466&gt;0,'De la BASE'!F466,'De la BASE'!F466+0.001)</f>
        <v>3.742566</v>
      </c>
      <c r="G470" s="15">
        <v>29007</v>
      </c>
    </row>
    <row r="471" spans="1:7" ht="12.75">
      <c r="A471" s="30" t="str">
        <f>'De la BASE'!A467</f>
        <v>586</v>
      </c>
      <c r="B471" s="30">
        <f>'De la BASE'!B467</f>
        <v>5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0.525432</v>
      </c>
      <c r="F471" s="9">
        <f>IF('De la BASE'!F467&gt;0,'De la BASE'!F467,'De la BASE'!F467+0.001)</f>
        <v>2.649053</v>
      </c>
      <c r="G471" s="15">
        <v>29037</v>
      </c>
    </row>
    <row r="472" spans="1:7" ht="12.75">
      <c r="A472" s="30" t="str">
        <f>'De la BASE'!A468</f>
        <v>586</v>
      </c>
      <c r="B472" s="30">
        <f>'De la BASE'!B468</f>
        <v>5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0.394438</v>
      </c>
      <c r="F472" s="9">
        <f>IF('De la BASE'!F468&gt;0,'De la BASE'!F468,'De la BASE'!F468+0.001)</f>
        <v>2.0259769999999997</v>
      </c>
      <c r="G472" s="15">
        <v>29068</v>
      </c>
    </row>
    <row r="473" spans="1:7" ht="12.75">
      <c r="A473" s="30" t="str">
        <f>'De la BASE'!A469</f>
        <v>586</v>
      </c>
      <c r="B473" s="30">
        <f>'De la BASE'!B469</f>
        <v>5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0.29796</v>
      </c>
      <c r="F473" s="9">
        <f>IF('De la BASE'!F469&gt;0,'De la BASE'!F469,'De la BASE'!F469+0.001)</f>
        <v>1.579188</v>
      </c>
      <c r="G473" s="15">
        <v>29099</v>
      </c>
    </row>
    <row r="474" spans="1:7" ht="12.75">
      <c r="A474" s="30" t="str">
        <f>'De la BASE'!A470</f>
        <v>586</v>
      </c>
      <c r="B474" s="30">
        <f>'De la BASE'!B470</f>
        <v>5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0.505905</v>
      </c>
      <c r="F474" s="9">
        <f>IF('De la BASE'!F470&gt;0,'De la BASE'!F470,'De la BASE'!F470+0.001)</f>
        <v>6.475584</v>
      </c>
      <c r="G474" s="15">
        <v>29129</v>
      </c>
    </row>
    <row r="475" spans="1:7" ht="12.75">
      <c r="A475" s="30" t="str">
        <f>'De la BASE'!A471</f>
        <v>586</v>
      </c>
      <c r="B475" s="30">
        <f>'De la BASE'!B471</f>
        <v>5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0.274132</v>
      </c>
      <c r="F475" s="9">
        <f>IF('De la BASE'!F471&gt;0,'De la BASE'!F471,'De la BASE'!F471+0.001)</f>
        <v>1.644792</v>
      </c>
      <c r="G475" s="15">
        <v>29160</v>
      </c>
    </row>
    <row r="476" spans="1:7" ht="12.75">
      <c r="A476" s="30" t="str">
        <f>'De la BASE'!A472</f>
        <v>586</v>
      </c>
      <c r="B476" s="30">
        <f>'De la BASE'!B472</f>
        <v>5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0.224896</v>
      </c>
      <c r="F476" s="9">
        <f>IF('De la BASE'!F472&gt;0,'De la BASE'!F472,'De la BASE'!F472+0.001)</f>
        <v>1.7148320000000001</v>
      </c>
      <c r="G476" s="15">
        <v>29190</v>
      </c>
    </row>
    <row r="477" spans="1:7" ht="12.75">
      <c r="A477" s="30" t="str">
        <f>'De la BASE'!A473</f>
        <v>586</v>
      </c>
      <c r="B477" s="30">
        <f>'De la BASE'!B473</f>
        <v>5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0.170296</v>
      </c>
      <c r="F477" s="9">
        <f>IF('De la BASE'!F473&gt;0,'De la BASE'!F473,'De la BASE'!F473+0.001)</f>
        <v>1.836764</v>
      </c>
      <c r="G477" s="15">
        <v>29221</v>
      </c>
    </row>
    <row r="478" spans="1:7" ht="12.75">
      <c r="A478" s="30" t="str">
        <f>'De la BASE'!A474</f>
        <v>586</v>
      </c>
      <c r="B478" s="30">
        <f>'De la BASE'!B474</f>
        <v>5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0.156624</v>
      </c>
      <c r="F478" s="9">
        <f>IF('De la BASE'!F474&gt;0,'De la BASE'!F474,'De la BASE'!F474+0.001)</f>
        <v>1.2168480000000002</v>
      </c>
      <c r="G478" s="15">
        <v>29252</v>
      </c>
    </row>
    <row r="479" spans="1:7" ht="12.75">
      <c r="A479" s="30" t="str">
        <f>'De la BASE'!A475</f>
        <v>586</v>
      </c>
      <c r="B479" s="30">
        <f>'De la BASE'!B475</f>
        <v>5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0.157586</v>
      </c>
      <c r="F479" s="9">
        <f>IF('De la BASE'!F475&gt;0,'De la BASE'!F475,'De la BASE'!F475+0.001)</f>
        <v>1.503128</v>
      </c>
      <c r="G479" s="15">
        <v>29281</v>
      </c>
    </row>
    <row r="480" spans="1:7" ht="12.75">
      <c r="A480" s="30" t="str">
        <f>'De la BASE'!A476</f>
        <v>586</v>
      </c>
      <c r="B480" s="30">
        <f>'De la BASE'!B476</f>
        <v>5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0.19098</v>
      </c>
      <c r="F480" s="9">
        <f>IF('De la BASE'!F476&gt;0,'De la BASE'!F476,'De la BASE'!F476+0.001)</f>
        <v>1.757016</v>
      </c>
      <c r="G480" s="15">
        <v>29312</v>
      </c>
    </row>
    <row r="481" spans="1:7" ht="12.75">
      <c r="A481" s="30" t="str">
        <f>'De la BASE'!A477</f>
        <v>586</v>
      </c>
      <c r="B481" s="30">
        <f>'De la BASE'!B477</f>
        <v>5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0.155848</v>
      </c>
      <c r="F481" s="9">
        <f>IF('De la BASE'!F477&gt;0,'De la BASE'!F477,'De la BASE'!F477+0.001)</f>
        <v>2.6494159999999995</v>
      </c>
      <c r="G481" s="15">
        <v>29342</v>
      </c>
    </row>
    <row r="482" spans="1:7" ht="12.75">
      <c r="A482" s="30" t="str">
        <f>'De la BASE'!A478</f>
        <v>586</v>
      </c>
      <c r="B482" s="30">
        <f>'De la BASE'!B478</f>
        <v>5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0.13134</v>
      </c>
      <c r="F482" s="9">
        <f>IF('De la BASE'!F478&gt;0,'De la BASE'!F478,'De la BASE'!F478+0.001)</f>
        <v>0.9193800000000001</v>
      </c>
      <c r="G482" s="15">
        <v>29373</v>
      </c>
    </row>
    <row r="483" spans="1:7" ht="12.75">
      <c r="A483" s="30" t="str">
        <f>'De la BASE'!A479</f>
        <v>586</v>
      </c>
      <c r="B483" s="30">
        <f>'De la BASE'!B479</f>
        <v>5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0.10563</v>
      </c>
      <c r="F483" s="9">
        <f>IF('De la BASE'!F479&gt;0,'De la BASE'!F479,'De la BASE'!F479+0.001)</f>
        <v>0.73941</v>
      </c>
      <c r="G483" s="15">
        <v>29403</v>
      </c>
    </row>
    <row r="484" spans="1:7" ht="12.75">
      <c r="A484" s="30" t="str">
        <f>'De la BASE'!A480</f>
        <v>586</v>
      </c>
      <c r="B484" s="30">
        <f>'De la BASE'!B480</f>
        <v>5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0.094584</v>
      </c>
      <c r="F484" s="9">
        <f>IF('De la BASE'!F480&gt;0,'De la BASE'!F480,'De la BASE'!F480+0.001)</f>
        <v>0.6283080000000001</v>
      </c>
      <c r="G484" s="15">
        <v>29434</v>
      </c>
    </row>
    <row r="485" spans="1:7" ht="12.75">
      <c r="A485" s="30" t="str">
        <f>'De la BASE'!A481</f>
        <v>586</v>
      </c>
      <c r="B485" s="30">
        <f>'De la BASE'!B481</f>
        <v>5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0.08554</v>
      </c>
      <c r="F485" s="9">
        <f>IF('De la BASE'!F481&gt;0,'De la BASE'!F481,'De la BASE'!F481+0.001)</f>
        <v>0.5499</v>
      </c>
      <c r="G485" s="15">
        <v>29465</v>
      </c>
    </row>
    <row r="486" spans="1:7" ht="12.75">
      <c r="A486" s="30" t="str">
        <f>'De la BASE'!A482</f>
        <v>586</v>
      </c>
      <c r="B486" s="30">
        <f>'De la BASE'!B482</f>
        <v>5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0.07592</v>
      </c>
      <c r="F486" s="9">
        <f>IF('De la BASE'!F482&gt;0,'De la BASE'!F482,'De la BASE'!F482+0.001)</f>
        <v>0.60152</v>
      </c>
      <c r="G486" s="15">
        <v>29495</v>
      </c>
    </row>
    <row r="487" spans="1:7" ht="12.75">
      <c r="A487" s="30" t="str">
        <f>'De la BASE'!A483</f>
        <v>586</v>
      </c>
      <c r="B487" s="30">
        <f>'De la BASE'!B483</f>
        <v>5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0.062315</v>
      </c>
      <c r="F487" s="9">
        <f>IF('De la BASE'!F483&gt;0,'De la BASE'!F483,'De la BASE'!F483+0.001)</f>
        <v>0.66847</v>
      </c>
      <c r="G487" s="15">
        <v>29526</v>
      </c>
    </row>
    <row r="488" spans="1:7" ht="12.75">
      <c r="A488" s="30" t="str">
        <f>'De la BASE'!A484</f>
        <v>586</v>
      </c>
      <c r="B488" s="30">
        <f>'De la BASE'!B484</f>
        <v>5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0.055116</v>
      </c>
      <c r="F488" s="9">
        <f>IF('De la BASE'!F484&gt;0,'De la BASE'!F484,'De la BASE'!F484+0.001)</f>
        <v>0.399591</v>
      </c>
      <c r="G488" s="15">
        <v>29556</v>
      </c>
    </row>
    <row r="489" spans="1:7" ht="12.75">
      <c r="A489" s="30" t="str">
        <f>'De la BASE'!A485</f>
        <v>586</v>
      </c>
      <c r="B489" s="30">
        <f>'De la BASE'!B485</f>
        <v>5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0.052068</v>
      </c>
      <c r="F489" s="9">
        <f>IF('De la BASE'!F485&gt;0,'De la BASE'!F485,'De la BASE'!F485+0.001)</f>
        <v>0.542375</v>
      </c>
      <c r="G489" s="15">
        <v>29587</v>
      </c>
    </row>
    <row r="490" spans="1:7" ht="12.75">
      <c r="A490" s="30" t="str">
        <f>'De la BASE'!A486</f>
        <v>586</v>
      </c>
      <c r="B490" s="30">
        <f>'De la BASE'!B486</f>
        <v>5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0.048763</v>
      </c>
      <c r="F490" s="9">
        <f>IF('De la BASE'!F486&gt;0,'De la BASE'!F486,'De la BASE'!F486+0.001)</f>
        <v>0.744744</v>
      </c>
      <c r="G490" s="15">
        <v>29618</v>
      </c>
    </row>
    <row r="491" spans="1:7" ht="12.75">
      <c r="A491" s="30" t="str">
        <f>'De la BASE'!A487</f>
        <v>586</v>
      </c>
      <c r="B491" s="30">
        <f>'De la BASE'!B487</f>
        <v>5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0.049137</v>
      </c>
      <c r="F491" s="9">
        <f>IF('De la BASE'!F487&gt;0,'De la BASE'!F487,'De la BASE'!F487+0.001)</f>
        <v>0.790659</v>
      </c>
      <c r="G491" s="15">
        <v>29646</v>
      </c>
    </row>
    <row r="492" spans="1:7" ht="12.75">
      <c r="A492" s="30" t="str">
        <f>'De la BASE'!A488</f>
        <v>586</v>
      </c>
      <c r="B492" s="30">
        <f>'De la BASE'!B488</f>
        <v>5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0.049357</v>
      </c>
      <c r="F492" s="9">
        <f>IF('De la BASE'!F488&gt;0,'De la BASE'!F488,'De la BASE'!F488+0.001)</f>
        <v>0.771764</v>
      </c>
      <c r="G492" s="15">
        <v>29677</v>
      </c>
    </row>
    <row r="493" spans="1:7" ht="12.75">
      <c r="A493" s="30" t="str">
        <f>'De la BASE'!A489</f>
        <v>586</v>
      </c>
      <c r="B493" s="30">
        <f>'De la BASE'!B489</f>
        <v>5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0.056147</v>
      </c>
      <c r="F493" s="9">
        <f>IF('De la BASE'!F489&gt;0,'De la BASE'!F489,'De la BASE'!F489+0.001)</f>
        <v>3.2084</v>
      </c>
      <c r="G493" s="15">
        <v>29707</v>
      </c>
    </row>
    <row r="494" spans="1:7" ht="12.75">
      <c r="A494" s="30" t="str">
        <f>'De la BASE'!A490</f>
        <v>586</v>
      </c>
      <c r="B494" s="30">
        <f>'De la BASE'!B490</f>
        <v>5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0.052472</v>
      </c>
      <c r="F494" s="9">
        <f>IF('De la BASE'!F490&gt;0,'De la BASE'!F490,'De la BASE'!F490+0.001)</f>
        <v>0.498484</v>
      </c>
      <c r="G494" s="15">
        <v>29738</v>
      </c>
    </row>
    <row r="495" spans="1:7" ht="12.75">
      <c r="A495" s="30" t="str">
        <f>'De la BASE'!A491</f>
        <v>586</v>
      </c>
      <c r="B495" s="30">
        <f>'De la BASE'!B491</f>
        <v>5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0.045178</v>
      </c>
      <c r="F495" s="9">
        <f>IF('De la BASE'!F491&gt;0,'De la BASE'!F491,'De la BASE'!F491+0.001)</f>
        <v>0.338835</v>
      </c>
      <c r="G495" s="15">
        <v>29768</v>
      </c>
    </row>
    <row r="496" spans="1:7" ht="12.75">
      <c r="A496" s="30" t="str">
        <f>'De la BASE'!A492</f>
        <v>586</v>
      </c>
      <c r="B496" s="30">
        <f>'De la BASE'!B492</f>
        <v>5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0.04123</v>
      </c>
      <c r="F496" s="9">
        <f>IF('De la BASE'!F492&gt;0,'De la BASE'!F492,'De la BASE'!F492+0.001)</f>
        <v>0.291555</v>
      </c>
      <c r="G496" s="15">
        <v>29799</v>
      </c>
    </row>
    <row r="497" spans="1:7" ht="12.75">
      <c r="A497" s="30" t="str">
        <f>'De la BASE'!A493</f>
        <v>586</v>
      </c>
      <c r="B497" s="30">
        <f>'De la BASE'!B493</f>
        <v>5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0.03927</v>
      </c>
      <c r="F497" s="9">
        <f>IF('De la BASE'!F493&gt;0,'De la BASE'!F493,'De la BASE'!F493+0.001)</f>
        <v>0.29733</v>
      </c>
      <c r="G497" s="15">
        <v>29830</v>
      </c>
    </row>
    <row r="498" spans="1:7" ht="12.75">
      <c r="A498" s="30" t="str">
        <f>'De la BASE'!A494</f>
        <v>586</v>
      </c>
      <c r="B498" s="30">
        <f>'De la BASE'!B494</f>
        <v>5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0.034593</v>
      </c>
      <c r="F498" s="9">
        <f>IF('De la BASE'!F494&gt;0,'De la BASE'!F494,'De la BASE'!F494+0.001)</f>
        <v>0.29803199999999996</v>
      </c>
      <c r="G498" s="15">
        <v>29860</v>
      </c>
    </row>
    <row r="499" spans="1:7" ht="12.75">
      <c r="A499" s="30" t="str">
        <f>'De la BASE'!A495</f>
        <v>586</v>
      </c>
      <c r="B499" s="30">
        <f>'De la BASE'!B495</f>
        <v>5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0.032746</v>
      </c>
      <c r="F499" s="9">
        <f>IF('De la BASE'!F495&gt;0,'De la BASE'!F495,'De la BASE'!F495+0.001)</f>
        <v>0.2339</v>
      </c>
      <c r="G499" s="15">
        <v>29891</v>
      </c>
    </row>
    <row r="500" spans="1:7" ht="12.75">
      <c r="A500" s="30" t="str">
        <f>'De la BASE'!A496</f>
        <v>586</v>
      </c>
      <c r="B500" s="30">
        <f>'De la BASE'!B496</f>
        <v>5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1.181372</v>
      </c>
      <c r="F500" s="9">
        <f>IF('De la BASE'!F496&gt;0,'De la BASE'!F496,'De la BASE'!F496+0.001)</f>
        <v>12.430088</v>
      </c>
      <c r="G500" s="15">
        <v>29921</v>
      </c>
    </row>
    <row r="501" spans="1:7" ht="12.75">
      <c r="A501" s="30" t="str">
        <f>'De la BASE'!A497</f>
        <v>586</v>
      </c>
      <c r="B501" s="30">
        <f>'De la BASE'!B497</f>
        <v>5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0.289828</v>
      </c>
      <c r="F501" s="9">
        <f>IF('De la BASE'!F497&gt;0,'De la BASE'!F497,'De la BASE'!F497+0.001)</f>
        <v>3.8599819999999996</v>
      </c>
      <c r="G501" s="15">
        <v>29952</v>
      </c>
    </row>
    <row r="502" spans="1:7" ht="12.75">
      <c r="A502" s="30" t="str">
        <f>'De la BASE'!A498</f>
        <v>586</v>
      </c>
      <c r="B502" s="30">
        <f>'De la BASE'!B498</f>
        <v>5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0.256392</v>
      </c>
      <c r="F502" s="9">
        <f>IF('De la BASE'!F498&gt;0,'De la BASE'!F498,'De la BASE'!F498+0.001)</f>
        <v>4.159248</v>
      </c>
      <c r="G502" s="15">
        <v>29983</v>
      </c>
    </row>
    <row r="503" spans="1:7" ht="12.75">
      <c r="A503" s="30" t="str">
        <f>'De la BASE'!A499</f>
        <v>586</v>
      </c>
      <c r="B503" s="30">
        <f>'De la BASE'!B499</f>
        <v>5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0.19056</v>
      </c>
      <c r="F503" s="9">
        <f>IF('De la BASE'!F499&gt;0,'De la BASE'!F499,'De la BASE'!F499+0.001)</f>
        <v>1.47684</v>
      </c>
      <c r="G503" s="15">
        <v>30011</v>
      </c>
    </row>
    <row r="504" spans="1:7" ht="12.75">
      <c r="A504" s="30" t="str">
        <f>'De la BASE'!A500</f>
        <v>586</v>
      </c>
      <c r="B504" s="30">
        <f>'De la BASE'!B500</f>
        <v>5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0.146947</v>
      </c>
      <c r="F504" s="9">
        <f>IF('De la BASE'!F500&gt;0,'De la BASE'!F500,'De la BASE'!F500+0.001)</f>
        <v>0.9902949999999999</v>
      </c>
      <c r="G504" s="15">
        <v>30042</v>
      </c>
    </row>
    <row r="505" spans="1:7" ht="12.75">
      <c r="A505" s="30" t="str">
        <f>'De la BASE'!A501</f>
        <v>586</v>
      </c>
      <c r="B505" s="30">
        <f>'De la BASE'!B501</f>
        <v>5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0.120821</v>
      </c>
      <c r="F505" s="9">
        <f>IF('De la BASE'!F501&gt;0,'De la BASE'!F501,'De la BASE'!F501+0.001)</f>
        <v>1.259082</v>
      </c>
      <c r="G505" s="15">
        <v>30072</v>
      </c>
    </row>
    <row r="506" spans="1:7" ht="12.75">
      <c r="A506" s="30" t="str">
        <f>'De la BASE'!A502</f>
        <v>586</v>
      </c>
      <c r="B506" s="30">
        <f>'De la BASE'!B502</f>
        <v>5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0.09942</v>
      </c>
      <c r="F506" s="9">
        <f>IF('De la BASE'!F502&gt;0,'De la BASE'!F502,'De la BASE'!F502+0.001)</f>
        <v>0.7456499999999999</v>
      </c>
      <c r="G506" s="15">
        <v>30103</v>
      </c>
    </row>
    <row r="507" spans="1:7" ht="12.75">
      <c r="A507" s="30" t="str">
        <f>'De la BASE'!A503</f>
        <v>586</v>
      </c>
      <c r="B507" s="30">
        <f>'De la BASE'!B503</f>
        <v>5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0.08494</v>
      </c>
      <c r="F507" s="9">
        <f>IF('De la BASE'!F503&gt;0,'De la BASE'!F503,'De la BASE'!F503+0.001)</f>
        <v>0.581839</v>
      </c>
      <c r="G507" s="15">
        <v>30133</v>
      </c>
    </row>
    <row r="508" spans="1:7" ht="12.75">
      <c r="A508" s="30" t="str">
        <f>'De la BASE'!A504</f>
        <v>586</v>
      </c>
      <c r="B508" s="30">
        <f>'De la BASE'!B504</f>
        <v>5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0.07049</v>
      </c>
      <c r="F508" s="9">
        <f>IF('De la BASE'!F504&gt;0,'De la BASE'!F504,'De la BASE'!F504+0.001)</f>
        <v>0.48601</v>
      </c>
      <c r="G508" s="15">
        <v>30164</v>
      </c>
    </row>
    <row r="509" spans="1:7" ht="12.75">
      <c r="A509" s="30" t="str">
        <f>'De la BASE'!A505</f>
        <v>586</v>
      </c>
      <c r="B509" s="30">
        <f>'De la BASE'!B505</f>
        <v>5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0.193656</v>
      </c>
      <c r="F509" s="9">
        <f>IF('De la BASE'!F505&gt;0,'De la BASE'!F505,'De la BASE'!F505+0.001)</f>
        <v>1.541179</v>
      </c>
      <c r="G509" s="15">
        <v>30195</v>
      </c>
    </row>
    <row r="510" spans="1:7" ht="12.75">
      <c r="A510" s="30" t="str">
        <f>'De la BASE'!A506</f>
        <v>586</v>
      </c>
      <c r="B510" s="30">
        <f>'De la BASE'!B506</f>
        <v>5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0.08034</v>
      </c>
      <c r="F510" s="9">
        <f>IF('De la BASE'!F506&gt;0,'De la BASE'!F506,'De la BASE'!F506+0.001)</f>
        <v>0.586482</v>
      </c>
      <c r="G510" s="15">
        <v>30225</v>
      </c>
    </row>
    <row r="511" spans="1:7" ht="12.75">
      <c r="A511" s="30" t="str">
        <f>'De la BASE'!A507</f>
        <v>586</v>
      </c>
      <c r="B511" s="30">
        <f>'De la BASE'!B507</f>
        <v>5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0.196157</v>
      </c>
      <c r="F511" s="9">
        <f>IF('De la BASE'!F507&gt;0,'De la BASE'!F507,'De la BASE'!F507+0.001)</f>
        <v>3.9684069999999996</v>
      </c>
      <c r="G511" s="15">
        <v>30256</v>
      </c>
    </row>
    <row r="512" spans="1:7" ht="12.75">
      <c r="A512" s="30" t="str">
        <f>'De la BASE'!A508</f>
        <v>586</v>
      </c>
      <c r="B512" s="30">
        <f>'De la BASE'!B508</f>
        <v>5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0.13512</v>
      </c>
      <c r="F512" s="9">
        <f>IF('De la BASE'!F508&gt;0,'De la BASE'!F508,'De la BASE'!F508+0.001)</f>
        <v>1.3849799999999999</v>
      </c>
      <c r="G512" s="15">
        <v>30286</v>
      </c>
    </row>
    <row r="513" spans="1:7" ht="12.75">
      <c r="A513" s="30" t="str">
        <f>'De la BASE'!A509</f>
        <v>586</v>
      </c>
      <c r="B513" s="30">
        <f>'De la BASE'!B509</f>
        <v>5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0.095038</v>
      </c>
      <c r="F513" s="9">
        <f>IF('De la BASE'!F509&gt;0,'De la BASE'!F509,'De la BASE'!F509+0.001)</f>
        <v>1.180472</v>
      </c>
      <c r="G513" s="15">
        <v>30317</v>
      </c>
    </row>
    <row r="514" spans="1:7" ht="12.75">
      <c r="A514" s="30" t="str">
        <f>'De la BASE'!A510</f>
        <v>586</v>
      </c>
      <c r="B514" s="30">
        <f>'De la BASE'!B510</f>
        <v>5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0.083265</v>
      </c>
      <c r="F514" s="9">
        <f>IF('De la BASE'!F510&gt;0,'De la BASE'!F510,'De la BASE'!F510+0.001)</f>
        <v>1.4488109999999998</v>
      </c>
      <c r="G514" s="15">
        <v>30348</v>
      </c>
    </row>
    <row r="515" spans="1:7" ht="12.75">
      <c r="A515" s="30" t="str">
        <f>'De la BASE'!A511</f>
        <v>586</v>
      </c>
      <c r="B515" s="30">
        <f>'De la BASE'!B511</f>
        <v>5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0.072941</v>
      </c>
      <c r="F515" s="9">
        <f>IF('De la BASE'!F511&gt;0,'De la BASE'!F511,'De la BASE'!F511+0.001)</f>
        <v>0.637274</v>
      </c>
      <c r="G515" s="15">
        <v>30376</v>
      </c>
    </row>
    <row r="516" spans="1:7" ht="12.75">
      <c r="A516" s="30" t="str">
        <f>'De la BASE'!A512</f>
        <v>586</v>
      </c>
      <c r="B516" s="30">
        <f>'De la BASE'!B512</f>
        <v>5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0.560934</v>
      </c>
      <c r="F516" s="9">
        <f>IF('De la BASE'!F512&gt;0,'De la BASE'!F512,'De la BASE'!F512+0.001)</f>
        <v>8.881454999999999</v>
      </c>
      <c r="G516" s="15">
        <v>30407</v>
      </c>
    </row>
    <row r="517" spans="1:7" ht="12.75">
      <c r="A517" s="30" t="str">
        <f>'De la BASE'!A513</f>
        <v>586</v>
      </c>
      <c r="B517" s="30">
        <f>'De la BASE'!B513</f>
        <v>5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0.265408</v>
      </c>
      <c r="F517" s="9">
        <f>IF('De la BASE'!F513&gt;0,'De la BASE'!F513,'De la BASE'!F513+0.001)</f>
        <v>3.016</v>
      </c>
      <c r="G517" s="15">
        <v>30437</v>
      </c>
    </row>
    <row r="518" spans="1:7" ht="12.75">
      <c r="A518" s="30" t="str">
        <f>'De la BASE'!A514</f>
        <v>586</v>
      </c>
      <c r="B518" s="30">
        <f>'De la BASE'!B514</f>
        <v>5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0.141225</v>
      </c>
      <c r="F518" s="9">
        <f>IF('De la BASE'!F514&gt;0,'De la BASE'!F514,'De la BASE'!F514+0.001)</f>
        <v>0.9818499999999999</v>
      </c>
      <c r="G518" s="15">
        <v>30468</v>
      </c>
    </row>
    <row r="519" spans="1:7" ht="12.75">
      <c r="A519" s="30" t="str">
        <f>'De la BASE'!A515</f>
        <v>586</v>
      </c>
      <c r="B519" s="30">
        <f>'De la BASE'!B515</f>
        <v>5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0.11646</v>
      </c>
      <c r="F519" s="9">
        <f>IF('De la BASE'!F515&gt;0,'De la BASE'!F515,'De la BASE'!F515+0.001)</f>
        <v>0.786105</v>
      </c>
      <c r="G519" s="15">
        <v>30498</v>
      </c>
    </row>
    <row r="520" spans="1:7" ht="12.75">
      <c r="A520" s="30" t="str">
        <f>'De la BASE'!A516</f>
        <v>586</v>
      </c>
      <c r="B520" s="30">
        <f>'De la BASE'!B516</f>
        <v>5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0.098705</v>
      </c>
      <c r="F520" s="9">
        <f>IF('De la BASE'!F516&gt;0,'De la BASE'!F516,'De la BASE'!F516+0.001)</f>
        <v>0.659765</v>
      </c>
      <c r="G520" s="15">
        <v>30529</v>
      </c>
    </row>
    <row r="521" spans="1:7" ht="12.75">
      <c r="A521" s="30" t="str">
        <f>'De la BASE'!A517</f>
        <v>586</v>
      </c>
      <c r="B521" s="30">
        <f>'De la BASE'!B517</f>
        <v>5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0.08055</v>
      </c>
      <c r="F521" s="9">
        <f>IF('De la BASE'!F517&gt;0,'De la BASE'!F517,'De la BASE'!F517+0.001)</f>
        <v>0.537</v>
      </c>
      <c r="G521" s="15">
        <v>30560</v>
      </c>
    </row>
    <row r="522" spans="1:7" ht="12.75">
      <c r="A522" s="30" t="str">
        <f>'De la BASE'!A518</f>
        <v>586</v>
      </c>
      <c r="B522" s="30">
        <f>'De la BASE'!B518</f>
        <v>5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0.063472</v>
      </c>
      <c r="F522" s="9">
        <f>IF('De la BASE'!F518&gt;0,'De la BASE'!F518,'De la BASE'!F518+0.001)</f>
        <v>0.491908</v>
      </c>
      <c r="G522" s="15">
        <v>30590</v>
      </c>
    </row>
    <row r="523" spans="1:7" ht="12.75">
      <c r="A523" s="30" t="str">
        <f>'De la BASE'!A519</f>
        <v>586</v>
      </c>
      <c r="B523" s="30">
        <f>'De la BASE'!B519</f>
        <v>5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0.096272</v>
      </c>
      <c r="F523" s="9">
        <f>IF('De la BASE'!F519&gt;0,'De la BASE'!F519,'De la BASE'!F519+0.001)</f>
        <v>1.6803839999999999</v>
      </c>
      <c r="G523" s="15">
        <v>30621</v>
      </c>
    </row>
    <row r="524" spans="1:7" ht="12.75">
      <c r="A524" s="30" t="str">
        <f>'De la BASE'!A520</f>
        <v>586</v>
      </c>
      <c r="B524" s="30">
        <f>'De la BASE'!B520</f>
        <v>5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0.33473</v>
      </c>
      <c r="F524" s="9">
        <f>IF('De la BASE'!F520&gt;0,'De la BASE'!F520,'De la BASE'!F520+0.001)</f>
        <v>4.44994</v>
      </c>
      <c r="G524" s="15">
        <v>30651</v>
      </c>
    </row>
    <row r="525" spans="1:7" ht="12.75">
      <c r="A525" s="30" t="str">
        <f>'De la BASE'!A521</f>
        <v>586</v>
      </c>
      <c r="B525" s="30">
        <f>'De la BASE'!B521</f>
        <v>5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0.349164</v>
      </c>
      <c r="F525" s="9">
        <f>IF('De la BASE'!F521&gt;0,'De la BASE'!F521,'De la BASE'!F521+0.001)</f>
        <v>4.558529999999999</v>
      </c>
      <c r="G525" s="15">
        <v>30682</v>
      </c>
    </row>
    <row r="526" spans="1:7" ht="12.75">
      <c r="A526" s="30" t="str">
        <f>'De la BASE'!A522</f>
        <v>586</v>
      </c>
      <c r="B526" s="30">
        <f>'De la BASE'!B522</f>
        <v>5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0.16962</v>
      </c>
      <c r="F526" s="9">
        <f>IF('De la BASE'!F522&gt;0,'De la BASE'!F522,'De la BASE'!F522+0.001)</f>
        <v>1.14879</v>
      </c>
      <c r="G526" s="15">
        <v>30713</v>
      </c>
    </row>
    <row r="527" spans="1:7" ht="12.75">
      <c r="A527" s="30" t="str">
        <f>'De la BASE'!A523</f>
        <v>586</v>
      </c>
      <c r="B527" s="30">
        <f>'De la BASE'!B523</f>
        <v>5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1.051872</v>
      </c>
      <c r="F527" s="9">
        <f>IF('De la BASE'!F523&gt;0,'De la BASE'!F523,'De la BASE'!F523+0.001)</f>
        <v>7.264491</v>
      </c>
      <c r="G527" s="15">
        <v>30742</v>
      </c>
    </row>
    <row r="528" spans="1:7" ht="12.75">
      <c r="A528" s="30" t="str">
        <f>'De la BASE'!A524</f>
        <v>586</v>
      </c>
      <c r="B528" s="30">
        <f>'De la BASE'!B524</f>
        <v>5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0.477738</v>
      </c>
      <c r="F528" s="9">
        <f>IF('De la BASE'!F524&gt;0,'De la BASE'!F524,'De la BASE'!F524+0.001)</f>
        <v>3.167226</v>
      </c>
      <c r="G528" s="15">
        <v>30773</v>
      </c>
    </row>
    <row r="529" spans="1:7" ht="12.75">
      <c r="A529" s="30" t="str">
        <f>'De la BASE'!A525</f>
        <v>586</v>
      </c>
      <c r="B529" s="30">
        <f>'De la BASE'!B525</f>
        <v>5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0.861203</v>
      </c>
      <c r="F529" s="9">
        <f>IF('De la BASE'!F525&gt;0,'De la BASE'!F525,'De la BASE'!F525+0.001)</f>
        <v>11.752888</v>
      </c>
      <c r="G529" s="15">
        <v>30803</v>
      </c>
    </row>
    <row r="530" spans="1:7" ht="12.75">
      <c r="A530" s="30" t="str">
        <f>'De la BASE'!A526</f>
        <v>586</v>
      </c>
      <c r="B530" s="30">
        <f>'De la BASE'!B526</f>
        <v>5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0.5692</v>
      </c>
      <c r="F530" s="9">
        <f>IF('De la BASE'!F526&gt;0,'De la BASE'!F526,'De la BASE'!F526+0.001)</f>
        <v>4.89512</v>
      </c>
      <c r="G530" s="15">
        <v>30834</v>
      </c>
    </row>
    <row r="531" spans="1:7" ht="12.75">
      <c r="A531" s="30" t="str">
        <f>'De la BASE'!A527</f>
        <v>586</v>
      </c>
      <c r="B531" s="30">
        <f>'De la BASE'!B527</f>
        <v>5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0.4032</v>
      </c>
      <c r="F531" s="9">
        <f>IF('De la BASE'!F527&gt;0,'De la BASE'!F527,'De la BASE'!F527+0.001)</f>
        <v>2.1024000000000003</v>
      </c>
      <c r="G531" s="15">
        <v>30864</v>
      </c>
    </row>
    <row r="532" spans="1:7" ht="12.75">
      <c r="A532" s="30" t="str">
        <f>'De la BASE'!A528</f>
        <v>586</v>
      </c>
      <c r="B532" s="30">
        <f>'De la BASE'!B528</f>
        <v>5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0.300716</v>
      </c>
      <c r="F532" s="9">
        <f>IF('De la BASE'!F528&gt;0,'De la BASE'!F528,'De la BASE'!F528+0.001)</f>
        <v>1.596108</v>
      </c>
      <c r="G532" s="15">
        <v>30895</v>
      </c>
    </row>
    <row r="533" spans="1:7" ht="12.75">
      <c r="A533" s="30" t="str">
        <f>'De la BASE'!A529</f>
        <v>586</v>
      </c>
      <c r="B533" s="30">
        <f>'De la BASE'!B529</f>
        <v>5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0.225456</v>
      </c>
      <c r="F533" s="9">
        <f>IF('De la BASE'!F529&gt;0,'De la BASE'!F529,'De la BASE'!F529+0.001)</f>
        <v>1.230614</v>
      </c>
      <c r="G533" s="15">
        <v>30926</v>
      </c>
    </row>
    <row r="534" spans="1:7" ht="12.75">
      <c r="A534" s="30" t="str">
        <f>'De la BASE'!A530</f>
        <v>586</v>
      </c>
      <c r="B534" s="30">
        <f>'De la BASE'!B530</f>
        <v>5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0.16946</v>
      </c>
      <c r="F534" s="9">
        <f>IF('De la BASE'!F530&gt;0,'De la BASE'!F530,'De la BASE'!F530+0.001)</f>
        <v>1.076071</v>
      </c>
      <c r="G534" s="15">
        <v>30956</v>
      </c>
    </row>
    <row r="535" spans="1:7" ht="12.75">
      <c r="A535" s="30" t="str">
        <f>'De la BASE'!A531</f>
        <v>586</v>
      </c>
      <c r="B535" s="30">
        <f>'De la BASE'!B531</f>
        <v>5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0.89616</v>
      </c>
      <c r="F535" s="9">
        <f>IF('De la BASE'!F531&gt;0,'De la BASE'!F531,'De la BASE'!F531+0.001)</f>
        <v>11.202</v>
      </c>
      <c r="G535" s="15">
        <v>30987</v>
      </c>
    </row>
    <row r="536" spans="1:7" ht="12.75">
      <c r="A536" s="30" t="str">
        <f>'De la BASE'!A532</f>
        <v>586</v>
      </c>
      <c r="B536" s="30">
        <f>'De la BASE'!B532</f>
        <v>5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0.303219</v>
      </c>
      <c r="F536" s="9">
        <f>IF('De la BASE'!F532&gt;0,'De la BASE'!F532,'De la BASE'!F532+0.001)</f>
        <v>2.396874</v>
      </c>
      <c r="G536" s="15">
        <v>31017</v>
      </c>
    </row>
    <row r="537" spans="1:7" ht="12.75">
      <c r="A537" s="30" t="str">
        <f>'De la BASE'!A533</f>
        <v>586</v>
      </c>
      <c r="B537" s="30">
        <f>'De la BASE'!B533</f>
        <v>5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0.63552</v>
      </c>
      <c r="F537" s="9">
        <f>IF('De la BASE'!F533&gt;0,'De la BASE'!F533,'De la BASE'!F533+0.001)</f>
        <v>8.558335999999999</v>
      </c>
      <c r="G537" s="15">
        <v>31048</v>
      </c>
    </row>
    <row r="538" spans="1:7" ht="12.75">
      <c r="A538" s="30" t="str">
        <f>'De la BASE'!A534</f>
        <v>586</v>
      </c>
      <c r="B538" s="30">
        <f>'De la BASE'!B534</f>
        <v>5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1.400545</v>
      </c>
      <c r="F538" s="9">
        <f>IF('De la BASE'!F534&gt;0,'De la BASE'!F534,'De la BASE'!F534+0.001)</f>
        <v>14.582144999999999</v>
      </c>
      <c r="G538" s="15">
        <v>31079</v>
      </c>
    </row>
    <row r="539" spans="1:7" ht="12.75">
      <c r="A539" s="30" t="str">
        <f>'De la BASE'!A535</f>
        <v>586</v>
      </c>
      <c r="B539" s="30">
        <f>'De la BASE'!B535</f>
        <v>5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0.47541</v>
      </c>
      <c r="F539" s="9">
        <f>IF('De la BASE'!F535&gt;0,'De la BASE'!F535,'De la BASE'!F535+0.001)</f>
        <v>3.14184</v>
      </c>
      <c r="G539" s="15">
        <v>31107</v>
      </c>
    </row>
    <row r="540" spans="1:7" ht="12.75">
      <c r="A540" s="30" t="str">
        <f>'De la BASE'!A536</f>
        <v>586</v>
      </c>
      <c r="B540" s="30">
        <f>'De la BASE'!B536</f>
        <v>5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0.478816</v>
      </c>
      <c r="F540" s="9">
        <f>IF('De la BASE'!F536&gt;0,'De la BASE'!F536,'De la BASE'!F536+0.001)</f>
        <v>5.296901999999999</v>
      </c>
      <c r="G540" s="15">
        <v>31138</v>
      </c>
    </row>
    <row r="541" spans="1:7" ht="12.75">
      <c r="A541" s="30" t="str">
        <f>'De la BASE'!A537</f>
        <v>586</v>
      </c>
      <c r="B541" s="30">
        <f>'De la BASE'!B537</f>
        <v>5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0.413595</v>
      </c>
      <c r="F541" s="9">
        <f>IF('De la BASE'!F537&gt;0,'De la BASE'!F537,'De la BASE'!F537+0.001)</f>
        <v>3.86022</v>
      </c>
      <c r="G541" s="15">
        <v>31168</v>
      </c>
    </row>
    <row r="542" spans="1:7" ht="12.75">
      <c r="A542" s="30" t="str">
        <f>'De la BASE'!A538</f>
        <v>586</v>
      </c>
      <c r="B542" s="30">
        <f>'De la BASE'!B538</f>
        <v>5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0.3255</v>
      </c>
      <c r="F542" s="9">
        <f>IF('De la BASE'!F538&gt;0,'De la BASE'!F538,'De la BASE'!F538+0.001)</f>
        <v>1.969275</v>
      </c>
      <c r="G542" s="15">
        <v>31199</v>
      </c>
    </row>
    <row r="543" spans="1:7" ht="12.75">
      <c r="A543" s="30" t="str">
        <f>'De la BASE'!A539</f>
        <v>586</v>
      </c>
      <c r="B543" s="30">
        <f>'De la BASE'!B539</f>
        <v>5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0.24399</v>
      </c>
      <c r="F543" s="9">
        <f>IF('De la BASE'!F539&gt;0,'De la BASE'!F539,'De la BASE'!F539+0.001)</f>
        <v>1.4910499999999998</v>
      </c>
      <c r="G543" s="15">
        <v>31229</v>
      </c>
    </row>
    <row r="544" spans="1:7" ht="12.75">
      <c r="A544" s="30" t="str">
        <f>'De la BASE'!A540</f>
        <v>586</v>
      </c>
      <c r="B544" s="30">
        <f>'De la BASE'!B540</f>
        <v>5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0.185536</v>
      </c>
      <c r="F544" s="9">
        <f>IF('De la BASE'!F540&gt;0,'De la BASE'!F540,'De la BASE'!F540+0.001)</f>
        <v>1.194388</v>
      </c>
      <c r="G544" s="15">
        <v>31260</v>
      </c>
    </row>
    <row r="545" spans="1:7" ht="12.75">
      <c r="A545" s="30" t="str">
        <f>'De la BASE'!A541</f>
        <v>586</v>
      </c>
      <c r="B545" s="30">
        <f>'De la BASE'!B541</f>
        <v>5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0.15036</v>
      </c>
      <c r="F545" s="9">
        <f>IF('De la BASE'!F541&gt;0,'De la BASE'!F541,'De la BASE'!F541+0.001)</f>
        <v>0.9723280000000001</v>
      </c>
      <c r="G545" s="15">
        <v>31291</v>
      </c>
    </row>
    <row r="546" spans="1:7" ht="12.75">
      <c r="A546" s="30" t="str">
        <f>'De la BASE'!A542</f>
        <v>586</v>
      </c>
      <c r="B546" s="30">
        <f>'De la BASE'!B542</f>
        <v>5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0.119868</v>
      </c>
      <c r="F546" s="9">
        <f>IF('De la BASE'!F542&gt;0,'De la BASE'!F542,'De la BASE'!F542+0.001)</f>
        <v>0.762018</v>
      </c>
      <c r="G546" s="15">
        <v>31321</v>
      </c>
    </row>
    <row r="547" spans="1:7" ht="12.75">
      <c r="A547" s="30" t="str">
        <f>'De la BASE'!A543</f>
        <v>586</v>
      </c>
      <c r="B547" s="30">
        <f>'De la BASE'!B543</f>
        <v>5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0.19544</v>
      </c>
      <c r="F547" s="9">
        <f>IF('De la BASE'!F543&gt;0,'De la BASE'!F543,'De la BASE'!F543+0.001)</f>
        <v>1.68916</v>
      </c>
      <c r="G547" s="15">
        <v>31352</v>
      </c>
    </row>
    <row r="548" spans="1:7" ht="12.75">
      <c r="A548" s="30" t="str">
        <f>'De la BASE'!A544</f>
        <v>586</v>
      </c>
      <c r="B548" s="30">
        <f>'De la BASE'!B544</f>
        <v>5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0.57294</v>
      </c>
      <c r="F548" s="9">
        <f>IF('De la BASE'!F544&gt;0,'De la BASE'!F544,'De la BASE'!F544+0.001)</f>
        <v>5.185107</v>
      </c>
      <c r="G548" s="15">
        <v>31382</v>
      </c>
    </row>
    <row r="549" spans="1:7" ht="12.75">
      <c r="A549" s="30" t="str">
        <f>'De la BASE'!A545</f>
        <v>586</v>
      </c>
      <c r="B549" s="30">
        <f>'De la BASE'!B545</f>
        <v>5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0.549846</v>
      </c>
      <c r="F549" s="9">
        <f>IF('De la BASE'!F545&gt;0,'De la BASE'!F545,'De la BASE'!F545+0.001)</f>
        <v>4.573719</v>
      </c>
      <c r="G549" s="15">
        <v>31413</v>
      </c>
    </row>
    <row r="550" spans="1:7" ht="12.75">
      <c r="A550" s="30" t="str">
        <f>'De la BASE'!A546</f>
        <v>586</v>
      </c>
      <c r="B550" s="30">
        <f>'De la BASE'!B546</f>
        <v>5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2.239152</v>
      </c>
      <c r="F550" s="9">
        <f>IF('De la BASE'!F546&gt;0,'De la BASE'!F546,'De la BASE'!F546+0.001)</f>
        <v>17.72662</v>
      </c>
      <c r="G550" s="15">
        <v>31444</v>
      </c>
    </row>
    <row r="551" spans="1:7" ht="12.75">
      <c r="A551" s="30" t="str">
        <f>'De la BASE'!A547</f>
        <v>586</v>
      </c>
      <c r="B551" s="30">
        <f>'De la BASE'!B547</f>
        <v>5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0.476208</v>
      </c>
      <c r="F551" s="9">
        <f>IF('De la BASE'!F547&gt;0,'De la BASE'!F547,'De la BASE'!F547+0.001)</f>
        <v>3.07551</v>
      </c>
      <c r="G551" s="15">
        <v>31472</v>
      </c>
    </row>
    <row r="552" spans="1:7" ht="12.75">
      <c r="A552" s="30" t="str">
        <f>'De la BASE'!A548</f>
        <v>586</v>
      </c>
      <c r="B552" s="30">
        <f>'De la BASE'!B548</f>
        <v>5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0.413805</v>
      </c>
      <c r="F552" s="9">
        <f>IF('De la BASE'!F548&gt;0,'De la BASE'!F548,'De la BASE'!F548+0.001)</f>
        <v>3.34985</v>
      </c>
      <c r="G552" s="15">
        <v>31503</v>
      </c>
    </row>
    <row r="553" spans="1:7" ht="12.75">
      <c r="A553" s="30" t="str">
        <f>'De la BASE'!A549</f>
        <v>586</v>
      </c>
      <c r="B553" s="30">
        <f>'De la BASE'!B549</f>
        <v>5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0.304502</v>
      </c>
      <c r="F553" s="9">
        <f>IF('De la BASE'!F549&gt;0,'De la BASE'!F549,'De la BASE'!F549+0.001)</f>
        <v>1.6886020000000002</v>
      </c>
      <c r="G553" s="15">
        <v>31533</v>
      </c>
    </row>
    <row r="554" spans="1:7" ht="12.75">
      <c r="A554" s="30" t="str">
        <f>'De la BASE'!A550</f>
        <v>586</v>
      </c>
      <c r="B554" s="30">
        <f>'De la BASE'!B550</f>
        <v>5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0.23028</v>
      </c>
      <c r="F554" s="9">
        <f>IF('De la BASE'!F550&gt;0,'De la BASE'!F550,'De la BASE'!F550+0.001)</f>
        <v>1.289568</v>
      </c>
      <c r="G554" s="15">
        <v>31564</v>
      </c>
    </row>
    <row r="555" spans="1:7" ht="12.75">
      <c r="A555" s="30" t="str">
        <f>'De la BASE'!A551</f>
        <v>586</v>
      </c>
      <c r="B555" s="30">
        <f>'De la BASE'!B551</f>
        <v>5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0.174744</v>
      </c>
      <c r="F555" s="9">
        <f>IF('De la BASE'!F551&gt;0,'De la BASE'!F551,'De la BASE'!F551+0.001)</f>
        <v>1.01934</v>
      </c>
      <c r="G555" s="15">
        <v>31594</v>
      </c>
    </row>
    <row r="556" spans="1:7" ht="12.75">
      <c r="A556" s="30" t="str">
        <f>'De la BASE'!A552</f>
        <v>586</v>
      </c>
      <c r="B556" s="30">
        <f>'De la BASE'!B552</f>
        <v>5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0.142868</v>
      </c>
      <c r="F556" s="9">
        <f>IF('De la BASE'!F552&gt;0,'De la BASE'!F552,'De la BASE'!F552+0.001)</f>
        <v>0.823592</v>
      </c>
      <c r="G556" s="15">
        <v>31625</v>
      </c>
    </row>
    <row r="557" spans="1:7" ht="12.75">
      <c r="A557" s="30" t="str">
        <f>'De la BASE'!A553</f>
        <v>586</v>
      </c>
      <c r="B557" s="30">
        <f>'De la BASE'!B553</f>
        <v>5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0.163966</v>
      </c>
      <c r="F557" s="9">
        <f>IF('De la BASE'!F553&gt;0,'De la BASE'!F553,'De la BASE'!F553+0.001)</f>
        <v>2.131558</v>
      </c>
      <c r="G557" s="15">
        <v>31656</v>
      </c>
    </row>
    <row r="558" spans="1:7" ht="12.75">
      <c r="A558" s="30" t="str">
        <f>'De la BASE'!A554</f>
        <v>586</v>
      </c>
      <c r="B558" s="30">
        <f>'De la BASE'!B554</f>
        <v>5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0.12936</v>
      </c>
      <c r="F558" s="9">
        <f>IF('De la BASE'!F554&gt;0,'De la BASE'!F554,'De la BASE'!F554+0.001)</f>
        <v>0.9400160000000001</v>
      </c>
      <c r="G558" s="15">
        <v>31686</v>
      </c>
    </row>
    <row r="559" spans="1:7" ht="12.75">
      <c r="A559" s="30" t="str">
        <f>'De la BASE'!A555</f>
        <v>586</v>
      </c>
      <c r="B559" s="30">
        <f>'De la BASE'!B555</f>
        <v>5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0.100802</v>
      </c>
      <c r="F559" s="9">
        <f>IF('De la BASE'!F555&gt;0,'De la BASE'!F555,'De la BASE'!F555+0.001)</f>
        <v>1.108822</v>
      </c>
      <c r="G559" s="15">
        <v>31717</v>
      </c>
    </row>
    <row r="560" spans="1:7" ht="12.75">
      <c r="A560" s="30" t="str">
        <f>'De la BASE'!A556</f>
        <v>586</v>
      </c>
      <c r="B560" s="30">
        <f>'De la BASE'!B556</f>
        <v>5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0.081984</v>
      </c>
      <c r="F560" s="9">
        <f>IF('De la BASE'!F556&gt;0,'De la BASE'!F556,'De la BASE'!F556+0.001)</f>
        <v>0.92232</v>
      </c>
      <c r="G560" s="15">
        <v>31747</v>
      </c>
    </row>
    <row r="561" spans="1:7" ht="12.75">
      <c r="A561" s="30" t="str">
        <f>'De la BASE'!A557</f>
        <v>586</v>
      </c>
      <c r="B561" s="30">
        <f>'De la BASE'!B557</f>
        <v>5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0.505638</v>
      </c>
      <c r="F561" s="9">
        <f>IF('De la BASE'!F557&gt;0,'De la BASE'!F557,'De la BASE'!F557+0.001)</f>
        <v>8.379144</v>
      </c>
      <c r="G561" s="15">
        <v>31778</v>
      </c>
    </row>
    <row r="562" spans="1:7" ht="12.75">
      <c r="A562" s="30" t="str">
        <f>'De la BASE'!A558</f>
        <v>586</v>
      </c>
      <c r="B562" s="30">
        <f>'De la BASE'!B558</f>
        <v>5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0.691542</v>
      </c>
      <c r="F562" s="9">
        <f>IF('De la BASE'!F558&gt;0,'De la BASE'!F558,'De la BASE'!F558+0.001)</f>
        <v>9.143722</v>
      </c>
      <c r="G562" s="15">
        <v>31809</v>
      </c>
    </row>
    <row r="563" spans="1:7" ht="12.75">
      <c r="A563" s="30" t="str">
        <f>'De la BASE'!A559</f>
        <v>586</v>
      </c>
      <c r="B563" s="30">
        <f>'De la BASE'!B559</f>
        <v>5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0.25214</v>
      </c>
      <c r="F563" s="9">
        <f>IF('De la BASE'!F559&gt;0,'De la BASE'!F559,'De la BASE'!F559+0.001)</f>
        <v>1.954085</v>
      </c>
      <c r="G563" s="15">
        <v>31837</v>
      </c>
    </row>
    <row r="564" spans="1:7" ht="12.75">
      <c r="A564" s="30" t="str">
        <f>'De la BASE'!A560</f>
        <v>586</v>
      </c>
      <c r="B564" s="30">
        <f>'De la BASE'!B560</f>
        <v>5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0.54296</v>
      </c>
      <c r="F564" s="9">
        <f>IF('De la BASE'!F560&gt;0,'De la BASE'!F560,'De la BASE'!F560+0.001)</f>
        <v>7.19422</v>
      </c>
      <c r="G564" s="15">
        <v>31868</v>
      </c>
    </row>
    <row r="565" spans="1:7" ht="12.75">
      <c r="A565" s="30" t="str">
        <f>'De la BASE'!A561</f>
        <v>586</v>
      </c>
      <c r="B565" s="30">
        <f>'De la BASE'!B561</f>
        <v>5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0.251916</v>
      </c>
      <c r="F565" s="9">
        <f>IF('De la BASE'!F561&gt;0,'De la BASE'!F561,'De la BASE'!F561+0.001)</f>
        <v>1.727424</v>
      </c>
      <c r="G565" s="15">
        <v>31898</v>
      </c>
    </row>
    <row r="566" spans="1:7" ht="12.75">
      <c r="A566" s="30" t="str">
        <f>'De la BASE'!A562</f>
        <v>586</v>
      </c>
      <c r="B566" s="30">
        <f>'De la BASE'!B562</f>
        <v>5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0.181887</v>
      </c>
      <c r="F566" s="9">
        <f>IF('De la BASE'!F562&gt;0,'De la BASE'!F562,'De la BASE'!F562+0.001)</f>
        <v>1.1870519999999998</v>
      </c>
      <c r="G566" s="15">
        <v>31929</v>
      </c>
    </row>
    <row r="567" spans="1:7" ht="12.75">
      <c r="A567" s="30" t="str">
        <f>'De la BASE'!A563</f>
        <v>586</v>
      </c>
      <c r="B567" s="30">
        <f>'De la BASE'!B563</f>
        <v>5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0.146591</v>
      </c>
      <c r="F567" s="9">
        <f>IF('De la BASE'!F563&gt;0,'De la BASE'!F563,'De la BASE'!F563+0.001)</f>
        <v>1.043383</v>
      </c>
      <c r="G567" s="15">
        <v>31959</v>
      </c>
    </row>
    <row r="568" spans="1:7" ht="12.75">
      <c r="A568" s="30" t="str">
        <f>'De la BASE'!A564</f>
        <v>586</v>
      </c>
      <c r="B568" s="30">
        <f>'De la BASE'!B564</f>
        <v>5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0.122519</v>
      </c>
      <c r="F568" s="9">
        <f>IF('De la BASE'!F564&gt;0,'De la BASE'!F564,'De la BASE'!F564+0.001)</f>
        <v>0.799977</v>
      </c>
      <c r="G568" s="15">
        <v>31990</v>
      </c>
    </row>
    <row r="569" spans="1:7" ht="12.75">
      <c r="A569" s="30" t="str">
        <f>'De la BASE'!A565</f>
        <v>586</v>
      </c>
      <c r="B569" s="30">
        <f>'De la BASE'!B565</f>
        <v>5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0.100935</v>
      </c>
      <c r="F569" s="9">
        <f>IF('De la BASE'!F565&gt;0,'De la BASE'!F565,'De la BASE'!F565+0.001)</f>
        <v>0.753648</v>
      </c>
      <c r="G569" s="15">
        <v>32021</v>
      </c>
    </row>
    <row r="570" spans="1:7" ht="12.75">
      <c r="A570" s="30" t="str">
        <f>'De la BASE'!A566</f>
        <v>586</v>
      </c>
      <c r="B570" s="30">
        <f>'De la BASE'!B566</f>
        <v>5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0.174804</v>
      </c>
      <c r="F570" s="9">
        <f>IF('De la BASE'!F566&gt;0,'De la BASE'!F566,'De la BASE'!F566+0.001)</f>
        <v>3.78742</v>
      </c>
      <c r="G570" s="15">
        <v>32051</v>
      </c>
    </row>
    <row r="571" spans="1:7" ht="12.75">
      <c r="A571" s="30" t="str">
        <f>'De la BASE'!A567</f>
        <v>586</v>
      </c>
      <c r="B571" s="30">
        <f>'De la BASE'!B567</f>
        <v>5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0.099855</v>
      </c>
      <c r="F571" s="9">
        <f>IF('De la BASE'!F567&gt;0,'De la BASE'!F567,'De la BASE'!F567+0.001)</f>
        <v>0.9120090000000001</v>
      </c>
      <c r="G571" s="15">
        <v>32082</v>
      </c>
    </row>
    <row r="572" spans="1:7" ht="12.75">
      <c r="A572" s="30" t="str">
        <f>'De la BASE'!A568</f>
        <v>586</v>
      </c>
      <c r="B572" s="30">
        <f>'De la BASE'!B568</f>
        <v>5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0.231219</v>
      </c>
      <c r="F572" s="9">
        <f>IF('De la BASE'!F568&gt;0,'De la BASE'!F568,'De la BASE'!F568+0.001)</f>
        <v>9.402905999999998</v>
      </c>
      <c r="G572" s="15">
        <v>32112</v>
      </c>
    </row>
    <row r="573" spans="1:7" ht="12.75">
      <c r="A573" s="30" t="str">
        <f>'De la BASE'!A569</f>
        <v>586</v>
      </c>
      <c r="B573" s="30">
        <f>'De la BASE'!B569</f>
        <v>5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1.07936</v>
      </c>
      <c r="F573" s="9">
        <f>IF('De la BASE'!F569&gt;0,'De la BASE'!F569,'De la BASE'!F569+0.001)</f>
        <v>15.704687999999999</v>
      </c>
      <c r="G573" s="15">
        <v>32143</v>
      </c>
    </row>
    <row r="574" spans="1:7" ht="12.75">
      <c r="A574" s="30" t="str">
        <f>'De la BASE'!A570</f>
        <v>586</v>
      </c>
      <c r="B574" s="30">
        <f>'De la BASE'!B570</f>
        <v>5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0.295545</v>
      </c>
      <c r="F574" s="9">
        <f>IF('De la BASE'!F570&gt;0,'De la BASE'!F570,'De la BASE'!F570+0.001)</f>
        <v>2.764215</v>
      </c>
      <c r="G574" s="15">
        <v>32174</v>
      </c>
    </row>
    <row r="575" spans="1:7" ht="12.75">
      <c r="A575" s="30" t="str">
        <f>'De la BASE'!A571</f>
        <v>586</v>
      </c>
      <c r="B575" s="30">
        <f>'De la BASE'!B571</f>
        <v>5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0.199038</v>
      </c>
      <c r="F575" s="9">
        <f>IF('De la BASE'!F571&gt;0,'De la BASE'!F571,'De la BASE'!F571+0.001)</f>
        <v>1.4217</v>
      </c>
      <c r="G575" s="15">
        <v>32203</v>
      </c>
    </row>
    <row r="576" spans="1:7" ht="12.75">
      <c r="A576" s="30" t="str">
        <f>'De la BASE'!A572</f>
        <v>586</v>
      </c>
      <c r="B576" s="30">
        <f>'De la BASE'!B572</f>
        <v>5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0.504792</v>
      </c>
      <c r="F576" s="9">
        <f>IF('De la BASE'!F572&gt;0,'De la BASE'!F572,'De la BASE'!F572+0.001)</f>
        <v>6.588864000000001</v>
      </c>
      <c r="G576" s="15">
        <v>32234</v>
      </c>
    </row>
    <row r="577" spans="1:7" ht="12.75">
      <c r="A577" s="30" t="str">
        <f>'De la BASE'!A573</f>
        <v>586</v>
      </c>
      <c r="B577" s="30">
        <f>'De la BASE'!B573</f>
        <v>5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0.251192</v>
      </c>
      <c r="F577" s="9">
        <f>IF('De la BASE'!F573&gt;0,'De la BASE'!F573,'De la BASE'!F573+0.001)</f>
        <v>2.896096</v>
      </c>
      <c r="G577" s="15">
        <v>32264</v>
      </c>
    </row>
    <row r="578" spans="1:7" ht="12.75">
      <c r="A578" s="30" t="str">
        <f>'De la BASE'!A574</f>
        <v>586</v>
      </c>
      <c r="B578" s="30">
        <f>'De la BASE'!B574</f>
        <v>5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0.573584</v>
      </c>
      <c r="F578" s="9">
        <f>IF('De la BASE'!F574&gt;0,'De la BASE'!F574,'De la BASE'!F574+0.001)</f>
        <v>6.309424000000001</v>
      </c>
      <c r="G578" s="15">
        <v>32295</v>
      </c>
    </row>
    <row r="579" spans="1:7" ht="12.75">
      <c r="A579" s="30" t="str">
        <f>'De la BASE'!A575</f>
        <v>586</v>
      </c>
      <c r="B579" s="30">
        <f>'De la BASE'!B575</f>
        <v>5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0.259014</v>
      </c>
      <c r="F579" s="9">
        <f>IF('De la BASE'!F575&gt;0,'De la BASE'!F575,'De la BASE'!F575+0.001)</f>
        <v>2.121448</v>
      </c>
      <c r="G579" s="15">
        <v>32325</v>
      </c>
    </row>
    <row r="580" spans="1:7" ht="12.75">
      <c r="A580" s="30" t="str">
        <f>'De la BASE'!A576</f>
        <v>586</v>
      </c>
      <c r="B580" s="30">
        <f>'De la BASE'!B576</f>
        <v>5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0.200508</v>
      </c>
      <c r="F580" s="9">
        <f>IF('De la BASE'!F576&gt;0,'De la BASE'!F576,'De la BASE'!F576+0.001)</f>
        <v>1.3080759999999998</v>
      </c>
      <c r="G580" s="15">
        <v>32356</v>
      </c>
    </row>
    <row r="581" spans="1:7" ht="12.75">
      <c r="A581" s="30" t="str">
        <f>'De la BASE'!A577</f>
        <v>586</v>
      </c>
      <c r="B581" s="30">
        <f>'De la BASE'!B577</f>
        <v>5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0.153444</v>
      </c>
      <c r="F581" s="9">
        <f>IF('De la BASE'!F577&gt;0,'De la BASE'!F577,'De la BASE'!F577+0.001)</f>
        <v>1.033728</v>
      </c>
      <c r="G581" s="15">
        <v>32387</v>
      </c>
    </row>
    <row r="582" spans="1:7" ht="12.75">
      <c r="A582" s="30" t="str">
        <f>'De la BASE'!A578</f>
        <v>586</v>
      </c>
      <c r="B582" s="30">
        <f>'De la BASE'!B578</f>
        <v>5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0.133224</v>
      </c>
      <c r="F582" s="9">
        <f>IF('De la BASE'!F578&gt;0,'De la BASE'!F578,'De la BASE'!F578+0.001)</f>
        <v>1.446432</v>
      </c>
      <c r="G582" s="15">
        <v>32417</v>
      </c>
    </row>
    <row r="583" spans="1:7" ht="12.75">
      <c r="A583" s="30" t="str">
        <f>'De la BASE'!A579</f>
        <v>586</v>
      </c>
      <c r="B583" s="30">
        <f>'De la BASE'!B579</f>
        <v>5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0.115011</v>
      </c>
      <c r="F583" s="9">
        <f>IF('De la BASE'!F579&gt;0,'De la BASE'!F579,'De la BASE'!F579+0.001)</f>
        <v>1.716318</v>
      </c>
      <c r="G583" s="15">
        <v>32448</v>
      </c>
    </row>
    <row r="584" spans="1:7" ht="12.75">
      <c r="A584" s="30" t="str">
        <f>'De la BASE'!A580</f>
        <v>586</v>
      </c>
      <c r="B584" s="30">
        <f>'De la BASE'!B580</f>
        <v>5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0.086415</v>
      </c>
      <c r="F584" s="9">
        <f>IF('De la BASE'!F580&gt;0,'De la BASE'!F580,'De la BASE'!F580+0.001)</f>
        <v>0.74893</v>
      </c>
      <c r="G584" s="15">
        <v>32478</v>
      </c>
    </row>
    <row r="585" spans="1:7" ht="12.75">
      <c r="A585" s="30" t="str">
        <f>'De la BASE'!A581</f>
        <v>586</v>
      </c>
      <c r="B585" s="30">
        <f>'De la BASE'!B581</f>
        <v>5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0.072672</v>
      </c>
      <c r="F585" s="9">
        <f>IF('De la BASE'!F581&gt;0,'De la BASE'!F581,'De la BASE'!F581+0.001)</f>
        <v>1.3625999999999998</v>
      </c>
      <c r="G585" s="15">
        <v>32509</v>
      </c>
    </row>
    <row r="586" spans="1:7" ht="12.75">
      <c r="A586" s="30" t="str">
        <f>'De la BASE'!A582</f>
        <v>586</v>
      </c>
      <c r="B586" s="30">
        <f>'De la BASE'!B582</f>
        <v>5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0.07047</v>
      </c>
      <c r="F586" s="9">
        <f>IF('De la BASE'!F582&gt;0,'De la BASE'!F582,'De la BASE'!F582+0.001)</f>
        <v>1.6278569999999999</v>
      </c>
      <c r="G586" s="15">
        <v>32540</v>
      </c>
    </row>
    <row r="587" spans="1:7" ht="12.75">
      <c r="A587" s="30" t="str">
        <f>'De la BASE'!A583</f>
        <v>586</v>
      </c>
      <c r="B587" s="30">
        <f>'De la BASE'!B583</f>
        <v>5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0.069113</v>
      </c>
      <c r="F587" s="9">
        <f>IF('De la BASE'!F583&gt;0,'De la BASE'!F583,'De la BASE'!F583+0.001)</f>
        <v>1.231468</v>
      </c>
      <c r="G587" s="15">
        <v>32568</v>
      </c>
    </row>
    <row r="588" spans="1:7" ht="12.75">
      <c r="A588" s="30" t="str">
        <f>'De la BASE'!A584</f>
        <v>586</v>
      </c>
      <c r="B588" s="30">
        <f>'De la BASE'!B584</f>
        <v>5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0.10976</v>
      </c>
      <c r="F588" s="9">
        <f>IF('De la BASE'!F584&gt;0,'De la BASE'!F584,'De la BASE'!F584+0.001)</f>
        <v>3.5781760000000005</v>
      </c>
      <c r="G588" s="15">
        <v>32599</v>
      </c>
    </row>
    <row r="589" spans="1:7" ht="12.75">
      <c r="A589" s="30" t="str">
        <f>'De la BASE'!A585</f>
        <v>586</v>
      </c>
      <c r="B589" s="30">
        <f>'De la BASE'!B585</f>
        <v>5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0.107701</v>
      </c>
      <c r="F589" s="9">
        <f>IF('De la BASE'!F585&gt;0,'De la BASE'!F585,'De la BASE'!F585+0.001)</f>
        <v>2.74148</v>
      </c>
      <c r="G589" s="15">
        <v>32629</v>
      </c>
    </row>
    <row r="590" spans="1:7" ht="12.75">
      <c r="A590" s="30" t="str">
        <f>'De la BASE'!A586</f>
        <v>586</v>
      </c>
      <c r="B590" s="30">
        <f>'De la BASE'!B586</f>
        <v>5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0.094044</v>
      </c>
      <c r="F590" s="9">
        <f>IF('De la BASE'!F586&gt;0,'De la BASE'!F586,'De la BASE'!F586+0.001)</f>
        <v>1.089804</v>
      </c>
      <c r="G590" s="15">
        <v>32660</v>
      </c>
    </row>
    <row r="591" spans="1:7" ht="12.75">
      <c r="A591" s="30" t="str">
        <f>'De la BASE'!A587</f>
        <v>586</v>
      </c>
      <c r="B591" s="30">
        <f>'De la BASE'!B587</f>
        <v>5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0.077112</v>
      </c>
      <c r="F591" s="9">
        <f>IF('De la BASE'!F587&gt;0,'De la BASE'!F587,'De la BASE'!F587+0.001)</f>
        <v>0.586908</v>
      </c>
      <c r="G591" s="15">
        <v>32690</v>
      </c>
    </row>
    <row r="592" spans="1:7" ht="12.75">
      <c r="A592" s="30" t="str">
        <f>'De la BASE'!A588</f>
        <v>586</v>
      </c>
      <c r="B592" s="30">
        <f>'De la BASE'!B588</f>
        <v>5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0.070182</v>
      </c>
      <c r="F592" s="9">
        <f>IF('De la BASE'!F588&gt;0,'De la BASE'!F588,'De la BASE'!F588+0.001)</f>
        <v>0.502971</v>
      </c>
      <c r="G592" s="15">
        <v>32721</v>
      </c>
    </row>
    <row r="593" spans="1:7" ht="12.75">
      <c r="A593" s="30" t="str">
        <f>'De la BASE'!A589</f>
        <v>586</v>
      </c>
      <c r="B593" s="30">
        <f>'De la BASE'!B589</f>
        <v>5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0.064206</v>
      </c>
      <c r="F593" s="9">
        <f>IF('De la BASE'!F589&gt;0,'De la BASE'!F589,'De la BASE'!F589+0.001)</f>
        <v>0.43874099999999994</v>
      </c>
      <c r="G593" s="15">
        <v>32752</v>
      </c>
    </row>
    <row r="594" spans="1:7" ht="12.75">
      <c r="A594" s="30" t="str">
        <f>'De la BASE'!A590</f>
        <v>586</v>
      </c>
      <c r="B594" s="30">
        <f>'De la BASE'!B590</f>
        <v>5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0.054899</v>
      </c>
      <c r="F594" s="9">
        <f>IF('De la BASE'!F590&gt;0,'De la BASE'!F590,'De la BASE'!F590+0.001)</f>
        <v>0.485645</v>
      </c>
      <c r="G594" s="15">
        <v>32782</v>
      </c>
    </row>
    <row r="595" spans="1:7" ht="12.75">
      <c r="A595" s="30" t="str">
        <f>'De la BASE'!A591</f>
        <v>586</v>
      </c>
      <c r="B595" s="30">
        <f>'De la BASE'!B591</f>
        <v>5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0.48829</v>
      </c>
      <c r="F595" s="9">
        <f>IF('De la BASE'!F591&gt;0,'De la BASE'!F591,'De la BASE'!F591+0.001)</f>
        <v>9.632629999999999</v>
      </c>
      <c r="G595" s="15">
        <v>32813</v>
      </c>
    </row>
    <row r="596" spans="1:7" ht="12.75">
      <c r="A596" s="30" t="str">
        <f>'De la BASE'!A592</f>
        <v>586</v>
      </c>
      <c r="B596" s="30">
        <f>'De la BASE'!B592</f>
        <v>5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4.580108</v>
      </c>
      <c r="F596" s="9">
        <f>IF('De la BASE'!F592&gt;0,'De la BASE'!F592,'De la BASE'!F592+0.001)</f>
        <v>31.884598</v>
      </c>
      <c r="G596" s="15">
        <v>32843</v>
      </c>
    </row>
    <row r="597" spans="1:7" ht="12.75">
      <c r="A597" s="30" t="str">
        <f>'De la BASE'!A593</f>
        <v>586</v>
      </c>
      <c r="B597" s="30">
        <f>'De la BASE'!B593</f>
        <v>5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1.343584</v>
      </c>
      <c r="F597" s="9">
        <f>IF('De la BASE'!F593&gt;0,'De la BASE'!F593,'De la BASE'!F593+0.001)</f>
        <v>11.115103999999999</v>
      </c>
      <c r="G597" s="15">
        <v>32874</v>
      </c>
    </row>
    <row r="598" spans="1:7" ht="12.75">
      <c r="A598" s="30" t="str">
        <f>'De la BASE'!A594</f>
        <v>586</v>
      </c>
      <c r="B598" s="30">
        <f>'De la BASE'!B594</f>
        <v>5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0.561708</v>
      </c>
      <c r="F598" s="9">
        <f>IF('De la BASE'!F594&gt;0,'De la BASE'!F594,'De la BASE'!F594+0.001)</f>
        <v>3.099796</v>
      </c>
      <c r="G598" s="15">
        <v>32905</v>
      </c>
    </row>
    <row r="599" spans="1:7" ht="12.75">
      <c r="A599" s="30" t="str">
        <f>'De la BASE'!A595</f>
        <v>586</v>
      </c>
      <c r="B599" s="30">
        <f>'De la BASE'!B595</f>
        <v>5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0.40884</v>
      </c>
      <c r="F599" s="9">
        <f>IF('De la BASE'!F595&gt;0,'De la BASE'!F595,'De la BASE'!F595+0.001)</f>
        <v>2.7256</v>
      </c>
      <c r="G599" s="15">
        <v>32933</v>
      </c>
    </row>
    <row r="600" spans="1:7" ht="12.75">
      <c r="A600" s="30" t="str">
        <f>'De la BASE'!A596</f>
        <v>586</v>
      </c>
      <c r="B600" s="30">
        <f>'De la BASE'!B596</f>
        <v>5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0.306537</v>
      </c>
      <c r="F600" s="9">
        <f>IF('De la BASE'!F596&gt;0,'De la BASE'!F596,'De la BASE'!F596+0.001)</f>
        <v>2.3355200000000003</v>
      </c>
      <c r="G600" s="15">
        <v>32964</v>
      </c>
    </row>
    <row r="601" spans="1:7" ht="12.75">
      <c r="A601" s="30" t="str">
        <f>'De la BASE'!A597</f>
        <v>586</v>
      </c>
      <c r="B601" s="30">
        <f>'De la BASE'!B597</f>
        <v>5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0.23344</v>
      </c>
      <c r="F601" s="9">
        <f>IF('De la BASE'!F597&gt;0,'De la BASE'!F597,'De la BASE'!F597+0.001)</f>
        <v>1.5173600000000003</v>
      </c>
      <c r="G601" s="15">
        <v>32994</v>
      </c>
    </row>
    <row r="602" spans="1:7" ht="12.75">
      <c r="A602" s="30" t="str">
        <f>'De la BASE'!A598</f>
        <v>586</v>
      </c>
      <c r="B602" s="30">
        <f>'De la BASE'!B598</f>
        <v>5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0.181431</v>
      </c>
      <c r="F602" s="9">
        <f>IF('De la BASE'!F598&gt;0,'De la BASE'!F598,'De la BASE'!F598+0.001)</f>
        <v>1.098135</v>
      </c>
      <c r="G602" s="15">
        <v>33025</v>
      </c>
    </row>
    <row r="603" spans="1:7" ht="12.75">
      <c r="A603" s="30" t="str">
        <f>'De la BASE'!A599</f>
        <v>586</v>
      </c>
      <c r="B603" s="30">
        <f>'De la BASE'!B599</f>
        <v>5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0.137836</v>
      </c>
      <c r="F603" s="9">
        <f>IF('De la BASE'!F599&gt;0,'De la BASE'!F599,'De la BASE'!F599+0.001)</f>
        <v>0.867556</v>
      </c>
      <c r="G603" s="15">
        <v>33055</v>
      </c>
    </row>
    <row r="604" spans="1:7" ht="12.75">
      <c r="A604" s="30" t="str">
        <f>'De la BASE'!A600</f>
        <v>586</v>
      </c>
      <c r="B604" s="30">
        <f>'De la BASE'!B600</f>
        <v>5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0.113056</v>
      </c>
      <c r="F604" s="9">
        <f>IF('De la BASE'!F600&gt;0,'De la BASE'!F600,'De la BASE'!F600+0.001)</f>
        <v>0.713666</v>
      </c>
      <c r="G604" s="15">
        <v>33086</v>
      </c>
    </row>
    <row r="605" spans="1:7" ht="12.75">
      <c r="A605" s="30" t="str">
        <f>'De la BASE'!A601</f>
        <v>586</v>
      </c>
      <c r="B605" s="30">
        <f>'De la BASE'!B601</f>
        <v>5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0.088242</v>
      </c>
      <c r="F605" s="9">
        <f>IF('De la BASE'!F601&gt;0,'De la BASE'!F601,'De la BASE'!F601+0.001)</f>
        <v>0.6050880000000001</v>
      </c>
      <c r="G605" s="15">
        <v>33117</v>
      </c>
    </row>
    <row r="606" spans="1:7" ht="12.75">
      <c r="A606" s="30" t="str">
        <f>'De la BASE'!A602</f>
        <v>586</v>
      </c>
      <c r="B606" s="30">
        <f>'De la BASE'!B602</f>
        <v>5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0.30711</v>
      </c>
      <c r="F606" s="9">
        <f>IF('De la BASE'!F602&gt;0,'De la BASE'!F602,'De la BASE'!F602+0.001)</f>
        <v>3.849112</v>
      </c>
      <c r="G606" s="15">
        <v>33147</v>
      </c>
    </row>
    <row r="607" spans="1:7" ht="12.75">
      <c r="A607" s="30" t="str">
        <f>'De la BASE'!A603</f>
        <v>586</v>
      </c>
      <c r="B607" s="30">
        <f>'De la BASE'!B603</f>
        <v>5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0.150976</v>
      </c>
      <c r="F607" s="9">
        <f>IF('De la BASE'!F603&gt;0,'De la BASE'!F603,'De la BASE'!F603+0.001)</f>
        <v>2.189152</v>
      </c>
      <c r="G607" s="15">
        <v>33178</v>
      </c>
    </row>
    <row r="608" spans="1:7" ht="12.75">
      <c r="A608" s="30" t="str">
        <f>'De la BASE'!A604</f>
        <v>586</v>
      </c>
      <c r="B608" s="30">
        <f>'De la BASE'!B604</f>
        <v>5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0.110895</v>
      </c>
      <c r="F608" s="9">
        <f>IF('De la BASE'!F604&gt;0,'De la BASE'!F604,'De la BASE'!F604+0.001)</f>
        <v>1.264203</v>
      </c>
      <c r="G608" s="15">
        <v>33208</v>
      </c>
    </row>
    <row r="609" spans="1:7" ht="12.75">
      <c r="A609" s="30" t="str">
        <f>'De la BASE'!A605</f>
        <v>586</v>
      </c>
      <c r="B609" s="30">
        <f>'De la BASE'!B605</f>
        <v>5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0.245844</v>
      </c>
      <c r="F609" s="9">
        <f>IF('De la BASE'!F605&gt;0,'De la BASE'!F605,'De la BASE'!F605+0.001)</f>
        <v>4.568601</v>
      </c>
      <c r="G609" s="15">
        <v>33239</v>
      </c>
    </row>
    <row r="610" spans="1:7" ht="12.75">
      <c r="A610" s="30" t="str">
        <f>'De la BASE'!A606</f>
        <v>586</v>
      </c>
      <c r="B610" s="30">
        <f>'De la BASE'!B606</f>
        <v>5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0.546786</v>
      </c>
      <c r="F610" s="9">
        <f>IF('De la BASE'!F606&gt;0,'De la BASE'!F606,'De la BASE'!F606+0.001)</f>
        <v>5.103336</v>
      </c>
      <c r="G610" s="15">
        <v>33270</v>
      </c>
    </row>
    <row r="611" spans="1:7" ht="12.75">
      <c r="A611" s="30" t="str">
        <f>'De la BASE'!A607</f>
        <v>586</v>
      </c>
      <c r="B611" s="30">
        <f>'De la BASE'!B607</f>
        <v>5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1.05957</v>
      </c>
      <c r="F611" s="9">
        <f>IF('De la BASE'!F607&gt;0,'De la BASE'!F607,'De la BASE'!F607+0.001)</f>
        <v>15.469722</v>
      </c>
      <c r="G611" s="15">
        <v>33298</v>
      </c>
    </row>
    <row r="612" spans="1:7" ht="12.75">
      <c r="A612" s="30" t="str">
        <f>'De la BASE'!A608</f>
        <v>586</v>
      </c>
      <c r="B612" s="30">
        <f>'De la BASE'!B608</f>
        <v>5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0.330234</v>
      </c>
      <c r="F612" s="9">
        <f>IF('De la BASE'!F608&gt;0,'De la BASE'!F608,'De la BASE'!F608+0.001)</f>
        <v>2.268564</v>
      </c>
      <c r="G612" s="15">
        <v>33329</v>
      </c>
    </row>
    <row r="613" spans="1:7" ht="12.75">
      <c r="A613" s="30" t="str">
        <f>'De la BASE'!A609</f>
        <v>586</v>
      </c>
      <c r="B613" s="30">
        <f>'De la BASE'!B609</f>
        <v>5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0.250228</v>
      </c>
      <c r="F613" s="9">
        <f>IF('De la BASE'!F609&gt;0,'De la BASE'!F609,'De la BASE'!F609+0.001)</f>
        <v>1.5696119999999998</v>
      </c>
      <c r="G613" s="15">
        <v>33359</v>
      </c>
    </row>
    <row r="614" spans="1:7" ht="12.75">
      <c r="A614" s="30" t="str">
        <f>'De la BASE'!A610</f>
        <v>586</v>
      </c>
      <c r="B614" s="30">
        <f>'De la BASE'!B610</f>
        <v>5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0.18736</v>
      </c>
      <c r="F614" s="9">
        <f>IF('De la BASE'!F610&gt;0,'De la BASE'!F610,'De la BASE'!F610+0.001)</f>
        <v>1.208472</v>
      </c>
      <c r="G614" s="15">
        <v>33390</v>
      </c>
    </row>
    <row r="615" spans="1:7" ht="12.75">
      <c r="A615" s="30" t="str">
        <f>'De la BASE'!A611</f>
        <v>586</v>
      </c>
      <c r="B615" s="30">
        <f>'De la BASE'!B611</f>
        <v>5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0.14184</v>
      </c>
      <c r="F615" s="9">
        <f>IF('De la BASE'!F611&gt;0,'De la BASE'!F611,'De la BASE'!F611+0.001)</f>
        <v>0.9456</v>
      </c>
      <c r="G615" s="15">
        <v>33420</v>
      </c>
    </row>
    <row r="616" spans="1:7" ht="12.75">
      <c r="A616" s="30" t="str">
        <f>'De la BASE'!A612</f>
        <v>586</v>
      </c>
      <c r="B616" s="30">
        <f>'De la BASE'!B612</f>
        <v>5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0.114546</v>
      </c>
      <c r="F616" s="9">
        <f>IF('De la BASE'!F612&gt;0,'De la BASE'!F612,'De la BASE'!F612+0.001)</f>
        <v>0.7613940000000001</v>
      </c>
      <c r="G616" s="15">
        <v>33451</v>
      </c>
    </row>
    <row r="617" spans="1:7" ht="12.75">
      <c r="A617" s="30" t="str">
        <f>'De la BASE'!A613</f>
        <v>586</v>
      </c>
      <c r="B617" s="30">
        <f>'De la BASE'!B613</f>
        <v>5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0.095216</v>
      </c>
      <c r="F617" s="9">
        <f>IF('De la BASE'!F613&gt;0,'De la BASE'!F613,'De la BASE'!F613+0.001)</f>
        <v>0.6248549999999999</v>
      </c>
      <c r="G617" s="15">
        <v>33482</v>
      </c>
    </row>
    <row r="618" spans="1:7" ht="12.75">
      <c r="A618" s="30" t="str">
        <f>'De la BASE'!A614</f>
        <v>586</v>
      </c>
      <c r="B618" s="30">
        <f>'De la BASE'!B614</f>
        <v>5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0.076375</v>
      </c>
      <c r="F618" s="9">
        <f>IF('De la BASE'!F614&gt;0,'De la BASE'!F614,'De la BASE'!F614+0.001)</f>
        <v>0.793125</v>
      </c>
      <c r="G618" s="15">
        <v>33512</v>
      </c>
    </row>
    <row r="619" spans="1:7" ht="12.75">
      <c r="A619" s="30" t="str">
        <f>'De la BASE'!A615</f>
        <v>586</v>
      </c>
      <c r="B619" s="30">
        <f>'De la BASE'!B615</f>
        <v>5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0.065936</v>
      </c>
      <c r="F619" s="9">
        <f>IF('De la BASE'!F615&gt;0,'De la BASE'!F615,'De la BASE'!F615+0.001)</f>
        <v>0.68472</v>
      </c>
      <c r="G619" s="15">
        <v>33543</v>
      </c>
    </row>
    <row r="620" spans="1:7" ht="12.75">
      <c r="A620" s="30" t="str">
        <f>'De la BASE'!A616</f>
        <v>586</v>
      </c>
      <c r="B620" s="30">
        <f>'De la BASE'!B616</f>
        <v>5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0.05629</v>
      </c>
      <c r="F620" s="9">
        <f>IF('De la BASE'!F616&gt;0,'De la BASE'!F616,'De la BASE'!F616+0.001)</f>
        <v>0.48928999999999995</v>
      </c>
      <c r="G620" s="15">
        <v>33573</v>
      </c>
    </row>
    <row r="621" spans="1:7" ht="12.75">
      <c r="A621" s="30" t="str">
        <f>'De la BASE'!A617</f>
        <v>586</v>
      </c>
      <c r="B621" s="30">
        <f>'De la BASE'!B617</f>
        <v>5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0.048114</v>
      </c>
      <c r="F621" s="9">
        <f>IF('De la BASE'!F617&gt;0,'De la BASE'!F617,'De la BASE'!F617+0.001)</f>
        <v>1.192158</v>
      </c>
      <c r="G621" s="15">
        <v>33604</v>
      </c>
    </row>
    <row r="622" spans="1:7" ht="12.75">
      <c r="A622" s="30" t="str">
        <f>'De la BASE'!A618</f>
        <v>586</v>
      </c>
      <c r="B622" s="30">
        <f>'De la BASE'!B618</f>
        <v>5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0.041327</v>
      </c>
      <c r="F622" s="9">
        <f>IF('De la BASE'!F618&gt;0,'De la BASE'!F618,'De la BASE'!F618+0.001)</f>
        <v>0.559793</v>
      </c>
      <c r="G622" s="15">
        <v>33635</v>
      </c>
    </row>
    <row r="623" spans="1:7" ht="12.75">
      <c r="A623" s="30" t="str">
        <f>'De la BASE'!A619</f>
        <v>586</v>
      </c>
      <c r="B623" s="30">
        <f>'De la BASE'!B619</f>
        <v>5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0.038467</v>
      </c>
      <c r="F623" s="9">
        <f>IF('De la BASE'!F619&gt;0,'De la BASE'!F619,'De la BASE'!F619+0.001)</f>
        <v>0.5525260000000001</v>
      </c>
      <c r="G623" s="15">
        <v>33664</v>
      </c>
    </row>
    <row r="624" spans="1:7" ht="12.75">
      <c r="A624" s="30" t="str">
        <f>'De la BASE'!A620</f>
        <v>586</v>
      </c>
      <c r="B624" s="30">
        <f>'De la BASE'!B620</f>
        <v>5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0.03902</v>
      </c>
      <c r="F624" s="9">
        <f>IF('De la BASE'!F620&gt;0,'De la BASE'!F620,'De la BASE'!F620+0.001)</f>
        <v>0.756988</v>
      </c>
      <c r="G624" s="15">
        <v>33695</v>
      </c>
    </row>
    <row r="625" spans="1:7" ht="12.75">
      <c r="A625" s="30" t="str">
        <f>'De la BASE'!A621</f>
        <v>586</v>
      </c>
      <c r="B625" s="30">
        <f>'De la BASE'!B621</f>
        <v>5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0.038918</v>
      </c>
      <c r="F625" s="9">
        <f>IF('De la BASE'!F621&gt;0,'De la BASE'!F621,'De la BASE'!F621+0.001)</f>
        <v>0.711138</v>
      </c>
      <c r="G625" s="15">
        <v>33725</v>
      </c>
    </row>
    <row r="626" spans="1:7" ht="12.75">
      <c r="A626" s="30" t="str">
        <f>'De la BASE'!A622</f>
        <v>586</v>
      </c>
      <c r="B626" s="30">
        <f>'De la BASE'!B622</f>
        <v>5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0.038696</v>
      </c>
      <c r="F626" s="9">
        <f>IF('De la BASE'!F622&gt;0,'De la BASE'!F622,'De la BASE'!F622+0.001)</f>
        <v>0.301276</v>
      </c>
      <c r="G626" s="15">
        <v>33756</v>
      </c>
    </row>
    <row r="627" spans="1:7" ht="12.75">
      <c r="A627" s="30" t="str">
        <f>'De la BASE'!A623</f>
        <v>586</v>
      </c>
      <c r="B627" s="30">
        <f>'De la BASE'!B623</f>
        <v>5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0.03819</v>
      </c>
      <c r="F627" s="9">
        <f>IF('De la BASE'!F623&gt;0,'De la BASE'!F623,'De la BASE'!F623+0.001)</f>
        <v>0.24696200000000001</v>
      </c>
      <c r="G627" s="15">
        <v>33786</v>
      </c>
    </row>
    <row r="628" spans="1:7" ht="12.75">
      <c r="A628" s="30" t="str">
        <f>'De la BASE'!A624</f>
        <v>586</v>
      </c>
      <c r="B628" s="30">
        <f>'De la BASE'!B624</f>
        <v>5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0.036765</v>
      </c>
      <c r="F628" s="9">
        <f>IF('De la BASE'!F624&gt;0,'De la BASE'!F624,'De la BASE'!F624+0.001)</f>
        <v>0.23284499999999997</v>
      </c>
      <c r="G628" s="15">
        <v>33817</v>
      </c>
    </row>
    <row r="629" spans="1:7" ht="12.75">
      <c r="A629" s="30" t="str">
        <f>'De la BASE'!A625</f>
        <v>586</v>
      </c>
      <c r="B629" s="30">
        <f>'De la BASE'!B625</f>
        <v>5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0.034905</v>
      </c>
      <c r="F629" s="9">
        <f>IF('De la BASE'!F625&gt;0,'De la BASE'!F625,'De la BASE'!F625+0.001)</f>
        <v>0.22106499999999998</v>
      </c>
      <c r="G629" s="15">
        <v>33848</v>
      </c>
    </row>
    <row r="630" spans="1:7" ht="12.75">
      <c r="A630" s="30" t="str">
        <f>'De la BASE'!A626</f>
        <v>586</v>
      </c>
      <c r="B630" s="30">
        <f>'De la BASE'!B626</f>
        <v>5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0.075867</v>
      </c>
      <c r="F630" s="9">
        <f>IF('De la BASE'!F626&gt;0,'De la BASE'!F626,'De la BASE'!F626+0.001)</f>
        <v>0.986271</v>
      </c>
      <c r="G630" s="15">
        <v>33878</v>
      </c>
    </row>
    <row r="631" spans="1:7" ht="12.75">
      <c r="A631" s="30" t="str">
        <f>'De la BASE'!A627</f>
        <v>586</v>
      </c>
      <c r="B631" s="30">
        <f>'De la BASE'!B627</f>
        <v>5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0.079506</v>
      </c>
      <c r="F631" s="9">
        <f>IF('De la BASE'!F627&gt;0,'De la BASE'!F627,'De la BASE'!F627+0.001)</f>
        <v>0.526254</v>
      </c>
      <c r="G631" s="15">
        <v>33909</v>
      </c>
    </row>
    <row r="632" spans="1:7" ht="12.75">
      <c r="A632" s="30" t="str">
        <f>'De la BASE'!A628</f>
        <v>586</v>
      </c>
      <c r="B632" s="30">
        <f>'De la BASE'!B628</f>
        <v>5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0.072774</v>
      </c>
      <c r="F632" s="9">
        <f>IF('De la BASE'!F628&gt;0,'De la BASE'!F628,'De la BASE'!F628+0.001)</f>
        <v>1.220364</v>
      </c>
      <c r="G632" s="15">
        <v>33939</v>
      </c>
    </row>
    <row r="633" spans="1:7" ht="12.75">
      <c r="A633" s="30" t="str">
        <f>'De la BASE'!A629</f>
        <v>586</v>
      </c>
      <c r="B633" s="30">
        <f>'De la BASE'!B629</f>
        <v>5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0.06248</v>
      </c>
      <c r="F633" s="9">
        <f>IF('De la BASE'!F629&gt;0,'De la BASE'!F629,'De la BASE'!F629+0.001)</f>
        <v>0.941105</v>
      </c>
      <c r="G633" s="15">
        <v>33970</v>
      </c>
    </row>
    <row r="634" spans="1:7" ht="12.75">
      <c r="A634" s="30" t="str">
        <f>'De la BASE'!A630</f>
        <v>586</v>
      </c>
      <c r="B634" s="30">
        <f>'De la BASE'!B630</f>
        <v>5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0.054655</v>
      </c>
      <c r="F634" s="9">
        <f>IF('De la BASE'!F630&gt;0,'De la BASE'!F630,'De la BASE'!F630+0.001)</f>
        <v>0.50154</v>
      </c>
      <c r="G634" s="15">
        <v>34001</v>
      </c>
    </row>
    <row r="635" spans="1:7" ht="12.75">
      <c r="A635" s="30" t="str">
        <f>'De la BASE'!A631</f>
        <v>586</v>
      </c>
      <c r="B635" s="30">
        <f>'De la BASE'!B631</f>
        <v>5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0.04713</v>
      </c>
      <c r="F635" s="9">
        <f>IF('De la BASE'!F631&gt;0,'De la BASE'!F631,'De la BASE'!F631+0.001)</f>
        <v>0.600122</v>
      </c>
      <c r="G635" s="15">
        <v>34029</v>
      </c>
    </row>
    <row r="636" spans="1:7" ht="12.75">
      <c r="A636" s="30" t="str">
        <f>'De la BASE'!A632</f>
        <v>586</v>
      </c>
      <c r="B636" s="30">
        <f>'De la BASE'!B632</f>
        <v>5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0.057651</v>
      </c>
      <c r="F636" s="9">
        <f>IF('De la BASE'!F632&gt;0,'De la BASE'!F632,'De la BASE'!F632+0.001)</f>
        <v>1.2473579999999997</v>
      </c>
      <c r="G636" s="15">
        <v>34060</v>
      </c>
    </row>
    <row r="637" spans="1:7" ht="12.75">
      <c r="A637" s="30" t="str">
        <f>'De la BASE'!A633</f>
        <v>586</v>
      </c>
      <c r="B637" s="30">
        <f>'De la BASE'!B633</f>
        <v>5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0.145336</v>
      </c>
      <c r="F637" s="9">
        <f>IF('De la BASE'!F633&gt;0,'De la BASE'!F633,'De la BASE'!F633+0.001)</f>
        <v>3.033889</v>
      </c>
      <c r="G637" s="15">
        <v>34090</v>
      </c>
    </row>
    <row r="638" spans="1:7" ht="12.75">
      <c r="A638" s="30" t="str">
        <f>'De la BASE'!A634</f>
        <v>586</v>
      </c>
      <c r="B638" s="30">
        <f>'De la BASE'!B634</f>
        <v>5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0.098025</v>
      </c>
      <c r="F638" s="9">
        <f>IF('De la BASE'!F634&gt;0,'De la BASE'!F634,'De la BASE'!F634+0.001)</f>
        <v>0.999855</v>
      </c>
      <c r="G638" s="15">
        <v>34121</v>
      </c>
    </row>
    <row r="639" spans="1:7" ht="12.75">
      <c r="A639" s="30" t="str">
        <f>'De la BASE'!A635</f>
        <v>586</v>
      </c>
      <c r="B639" s="30">
        <f>'De la BASE'!B635</f>
        <v>5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0.081339</v>
      </c>
      <c r="F639" s="9">
        <f>IF('De la BASE'!F635&gt;0,'De la BASE'!F635,'De la BASE'!F635+0.001)</f>
        <v>0.496596</v>
      </c>
      <c r="G639" s="15">
        <v>34151</v>
      </c>
    </row>
    <row r="640" spans="1:7" ht="12.75">
      <c r="A640" s="30" t="str">
        <f>'De la BASE'!A636</f>
        <v>586</v>
      </c>
      <c r="B640" s="30">
        <f>'De la BASE'!B636</f>
        <v>5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0.067986</v>
      </c>
      <c r="F640" s="9">
        <f>IF('De la BASE'!F636&gt;0,'De la BASE'!F636,'De la BASE'!F636+0.001)</f>
        <v>0.41547</v>
      </c>
      <c r="G640" s="15">
        <v>34182</v>
      </c>
    </row>
    <row r="641" spans="1:7" ht="12.75">
      <c r="A641" s="30" t="str">
        <f>'De la BASE'!A637</f>
        <v>586</v>
      </c>
      <c r="B641" s="30">
        <f>'De la BASE'!B637</f>
        <v>5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0.057226</v>
      </c>
      <c r="F641" s="9">
        <f>IF('De la BASE'!F637&gt;0,'De la BASE'!F637,'De la BASE'!F637+0.001)</f>
        <v>0.404984</v>
      </c>
      <c r="G641" s="15">
        <v>34213</v>
      </c>
    </row>
    <row r="642" spans="1:7" ht="12.75">
      <c r="A642" s="30" t="str">
        <f>'De la BASE'!A638</f>
        <v>586</v>
      </c>
      <c r="B642" s="30">
        <f>'De la BASE'!B638</f>
        <v>5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1.055178</v>
      </c>
      <c r="F642" s="9">
        <f>IF('De la BASE'!F638&gt;0,'De la BASE'!F638,'De la BASE'!F638+0.001)</f>
        <v>14.831113</v>
      </c>
      <c r="G642" s="15">
        <v>34243</v>
      </c>
    </row>
    <row r="643" spans="1:7" ht="12.75">
      <c r="A643" s="30" t="str">
        <f>'De la BASE'!A639</f>
        <v>586</v>
      </c>
      <c r="B643" s="30">
        <f>'De la BASE'!B639</f>
        <v>5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0.290122</v>
      </c>
      <c r="F643" s="9">
        <f>IF('De la BASE'!F639&gt;0,'De la BASE'!F639,'De la BASE'!F639+0.001)</f>
        <v>3.942246</v>
      </c>
      <c r="G643" s="15">
        <v>34274</v>
      </c>
    </row>
    <row r="644" spans="1:7" ht="12.75">
      <c r="A644" s="30" t="str">
        <f>'De la BASE'!A640</f>
        <v>586</v>
      </c>
      <c r="B644" s="30">
        <f>'De la BASE'!B640</f>
        <v>5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0.213456</v>
      </c>
      <c r="F644" s="9">
        <f>IF('De la BASE'!F640&gt;0,'De la BASE'!F640,'De la BASE'!F640+0.001)</f>
        <v>1.5030860000000001</v>
      </c>
      <c r="G644" s="15">
        <v>34304</v>
      </c>
    </row>
    <row r="645" spans="1:7" ht="12.75">
      <c r="A645" s="30" t="str">
        <f>'De la BASE'!A641</f>
        <v>586</v>
      </c>
      <c r="B645" s="30">
        <f>'De la BASE'!B641</f>
        <v>5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0.26795</v>
      </c>
      <c r="F645" s="9">
        <f>IF('De la BASE'!F641&gt;0,'De la BASE'!F641,'De la BASE'!F641+0.001)</f>
        <v>5.573359999999999</v>
      </c>
      <c r="G645" s="15">
        <v>34335</v>
      </c>
    </row>
    <row r="646" spans="1:7" ht="12.75">
      <c r="A646" s="30" t="str">
        <f>'De la BASE'!A642</f>
        <v>586</v>
      </c>
      <c r="B646" s="30">
        <f>'De la BASE'!B642</f>
        <v>5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1.279783</v>
      </c>
      <c r="F646" s="9">
        <f>IF('De la BASE'!F642&gt;0,'De la BASE'!F642,'De la BASE'!F642+0.001)</f>
        <v>16.098323</v>
      </c>
      <c r="G646" s="15">
        <v>34366</v>
      </c>
    </row>
    <row r="647" spans="1:7" ht="12.75">
      <c r="A647" s="30" t="str">
        <f>'De la BASE'!A643</f>
        <v>586</v>
      </c>
      <c r="B647" s="30">
        <f>'De la BASE'!B643</f>
        <v>5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0.347925</v>
      </c>
      <c r="F647" s="9">
        <f>IF('De la BASE'!F643&gt;0,'De la BASE'!F643,'De la BASE'!F643+0.001)</f>
        <v>2.2267200000000003</v>
      </c>
      <c r="G647" s="15">
        <v>34394</v>
      </c>
    </row>
    <row r="648" spans="1:7" ht="12.75">
      <c r="A648" s="30" t="str">
        <f>'De la BASE'!A644</f>
        <v>586</v>
      </c>
      <c r="B648" s="30">
        <f>'De la BASE'!B644</f>
        <v>5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0.258654</v>
      </c>
      <c r="F648" s="9">
        <f>IF('De la BASE'!F644&gt;0,'De la BASE'!F644,'De la BASE'!F644+0.001)</f>
        <v>1.975176</v>
      </c>
      <c r="G648" s="15">
        <v>34425</v>
      </c>
    </row>
    <row r="649" spans="1:7" ht="12.75">
      <c r="A649" s="30" t="str">
        <f>'De la BASE'!A645</f>
        <v>586</v>
      </c>
      <c r="B649" s="30">
        <f>'De la BASE'!B645</f>
        <v>5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0.536976</v>
      </c>
      <c r="F649" s="9">
        <f>IF('De la BASE'!F645&gt;0,'De la BASE'!F645,'De la BASE'!F645+0.001)</f>
        <v>17.720208</v>
      </c>
      <c r="G649" s="15">
        <v>34455</v>
      </c>
    </row>
    <row r="650" spans="1:7" ht="12.75">
      <c r="A650" s="30" t="str">
        <f>'De la BASE'!A646</f>
        <v>586</v>
      </c>
      <c r="B650" s="30">
        <f>'De la BASE'!B646</f>
        <v>5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0.25636</v>
      </c>
      <c r="F650" s="9">
        <f>IF('De la BASE'!F646&gt;0,'De la BASE'!F646,'De la BASE'!F646+0.001)</f>
        <v>1.897064</v>
      </c>
      <c r="G650" s="15">
        <v>34486</v>
      </c>
    </row>
    <row r="651" spans="1:7" ht="12.75">
      <c r="A651" s="30" t="str">
        <f>'De la BASE'!A647</f>
        <v>586</v>
      </c>
      <c r="B651" s="30">
        <f>'De la BASE'!B647</f>
        <v>5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0.20104</v>
      </c>
      <c r="F651" s="9">
        <f>IF('De la BASE'!F647&gt;0,'De la BASE'!F647,'De la BASE'!F647+0.001)</f>
        <v>1.316812</v>
      </c>
      <c r="G651" s="15">
        <v>34516</v>
      </c>
    </row>
    <row r="652" spans="1:7" ht="12.75">
      <c r="A652" s="30" t="str">
        <f>'De la BASE'!A648</f>
        <v>586</v>
      </c>
      <c r="B652" s="30">
        <f>'De la BASE'!B648</f>
        <v>5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0.163875</v>
      </c>
      <c r="F652" s="9">
        <f>IF('De la BASE'!F648&gt;0,'De la BASE'!F648,'De la BASE'!F648+0.001)</f>
        <v>1.0695000000000001</v>
      </c>
      <c r="G652" s="15">
        <v>34547</v>
      </c>
    </row>
    <row r="653" spans="1:7" ht="12.75">
      <c r="A653" s="30" t="str">
        <f>'De la BASE'!A649</f>
        <v>586</v>
      </c>
      <c r="B653" s="30">
        <f>'De la BASE'!B649</f>
        <v>5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0.124695</v>
      </c>
      <c r="F653" s="9">
        <f>IF('De la BASE'!F649&gt;0,'De la BASE'!F649,'De la BASE'!F649+0.001)</f>
        <v>0.8435250000000001</v>
      </c>
      <c r="G653" s="15">
        <v>34578</v>
      </c>
    </row>
    <row r="654" spans="1:7" ht="12.75">
      <c r="A654" s="30" t="str">
        <f>'De la BASE'!A650</f>
        <v>586</v>
      </c>
      <c r="B654" s="30">
        <f>'De la BASE'!B650</f>
        <v>5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0.09807</v>
      </c>
      <c r="F654" s="9">
        <f>IF('De la BASE'!F650&gt;0,'De la BASE'!F650,'De la BASE'!F650+0.001)</f>
        <v>0.81258</v>
      </c>
      <c r="G654" s="15">
        <v>34608</v>
      </c>
    </row>
    <row r="655" spans="1:7" ht="12.75">
      <c r="A655" s="30" t="str">
        <f>'De la BASE'!A651</f>
        <v>586</v>
      </c>
      <c r="B655" s="30">
        <f>'De la BASE'!B651</f>
        <v>5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0.08728</v>
      </c>
      <c r="F655" s="9">
        <f>IF('De la BASE'!F651&gt;0,'De la BASE'!F651,'De la BASE'!F651+0.001)</f>
        <v>2.024896</v>
      </c>
      <c r="G655" s="15">
        <v>34639</v>
      </c>
    </row>
    <row r="656" spans="1:7" ht="12.75">
      <c r="A656" s="30" t="str">
        <f>'De la BASE'!A652</f>
        <v>586</v>
      </c>
      <c r="B656" s="30">
        <f>'De la BASE'!B652</f>
        <v>5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0.072828</v>
      </c>
      <c r="F656" s="9">
        <f>IF('De la BASE'!F652&gt;0,'De la BASE'!F652,'De la BASE'!F652+0.001)</f>
        <v>0.946764</v>
      </c>
      <c r="G656" s="15">
        <v>34669</v>
      </c>
    </row>
    <row r="657" spans="1:7" ht="12.75">
      <c r="A657" s="30" t="str">
        <f>'De la BASE'!A653</f>
        <v>586</v>
      </c>
      <c r="B657" s="30">
        <f>'De la BASE'!B653</f>
        <v>5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0.067088</v>
      </c>
      <c r="F657" s="9">
        <f>IF('De la BASE'!F653&gt;0,'De la BASE'!F653,'De la BASE'!F653+0.001)</f>
        <v>2.530176</v>
      </c>
      <c r="G657" s="15">
        <v>34700</v>
      </c>
    </row>
    <row r="658" spans="1:7" ht="12.75">
      <c r="A658" s="30" t="str">
        <f>'De la BASE'!A654</f>
        <v>586</v>
      </c>
      <c r="B658" s="30">
        <f>'De la BASE'!B654</f>
        <v>5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0.093345</v>
      </c>
      <c r="F658" s="9">
        <f>IF('De la BASE'!F654&gt;0,'De la BASE'!F654,'De la BASE'!F654+0.001)</f>
        <v>3.17373</v>
      </c>
      <c r="G658" s="15">
        <v>34731</v>
      </c>
    </row>
    <row r="659" spans="1:7" ht="12.75">
      <c r="A659" s="30" t="str">
        <f>'De la BASE'!A655</f>
        <v>586</v>
      </c>
      <c r="B659" s="30">
        <f>'De la BASE'!B655</f>
        <v>5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0.079729</v>
      </c>
      <c r="F659" s="9">
        <f>IF('De la BASE'!F655&gt;0,'De la BASE'!F655,'De la BASE'!F655+0.001)</f>
        <v>0.8340879999999999</v>
      </c>
      <c r="G659" s="15">
        <v>34759</v>
      </c>
    </row>
    <row r="660" spans="1:7" ht="12.75">
      <c r="A660" s="30" t="str">
        <f>'De la BASE'!A656</f>
        <v>586</v>
      </c>
      <c r="B660" s="30">
        <f>'De la BASE'!B656</f>
        <v>5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0.069628</v>
      </c>
      <c r="F660" s="9">
        <f>IF('De la BASE'!F656&gt;0,'De la BASE'!F656,'De la BASE'!F656+0.001)</f>
        <v>0.557024</v>
      </c>
      <c r="G660" s="15">
        <v>34790</v>
      </c>
    </row>
    <row r="661" spans="1:7" ht="12.75">
      <c r="A661" s="30" t="str">
        <f>'De la BASE'!A657</f>
        <v>586</v>
      </c>
      <c r="B661" s="30">
        <f>'De la BASE'!B657</f>
        <v>5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0.059064</v>
      </c>
      <c r="F661" s="9">
        <f>IF('De la BASE'!F657&gt;0,'De la BASE'!F657,'De la BASE'!F657+0.001)</f>
        <v>0.506966</v>
      </c>
      <c r="G661" s="15">
        <v>34820</v>
      </c>
    </row>
    <row r="662" spans="1:7" ht="12.75">
      <c r="A662" s="30" t="str">
        <f>'De la BASE'!A658</f>
        <v>586</v>
      </c>
      <c r="B662" s="30">
        <f>'De la BASE'!B658</f>
        <v>5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0.055236</v>
      </c>
      <c r="F662" s="9">
        <f>IF('De la BASE'!F658&gt;0,'De la BASE'!F658,'De la BASE'!F658+0.001)</f>
        <v>0.55236</v>
      </c>
      <c r="G662" s="15">
        <v>34851</v>
      </c>
    </row>
    <row r="663" spans="1:7" ht="12.75">
      <c r="A663" s="30" t="str">
        <f>'De la BASE'!A659</f>
        <v>586</v>
      </c>
      <c r="B663" s="30">
        <f>'De la BASE'!B659</f>
        <v>5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0.051727</v>
      </c>
      <c r="F663" s="9">
        <f>IF('De la BASE'!F659&gt;0,'De la BASE'!F659,'De la BASE'!F659+0.001)</f>
        <v>0.370047</v>
      </c>
      <c r="G663" s="15">
        <v>34881</v>
      </c>
    </row>
    <row r="664" spans="1:7" ht="12.75">
      <c r="A664" s="30" t="str">
        <f>'De la BASE'!A660</f>
        <v>586</v>
      </c>
      <c r="B664" s="30">
        <f>'De la BASE'!B660</f>
        <v>5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0.051898</v>
      </c>
      <c r="F664" s="9">
        <f>IF('De la BASE'!F660&gt;0,'De la BASE'!F660,'De la BASE'!F660+0.001)</f>
        <v>0.337337</v>
      </c>
      <c r="G664" s="15">
        <v>34912</v>
      </c>
    </row>
    <row r="665" spans="1:7" ht="12.75">
      <c r="A665" s="30" t="str">
        <f>'De la BASE'!A661</f>
        <v>586</v>
      </c>
      <c r="B665" s="30">
        <f>'De la BASE'!B661</f>
        <v>5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0.043992</v>
      </c>
      <c r="F665" s="9">
        <f>IF('De la BASE'!F661&gt;0,'De la BASE'!F661,'De la BASE'!F661+0.001)</f>
        <v>0.301176</v>
      </c>
      <c r="G665" s="15">
        <v>34943</v>
      </c>
    </row>
    <row r="666" spans="1:7" ht="12.75">
      <c r="A666" s="30" t="str">
        <f>'De la BASE'!A662</f>
        <v>586</v>
      </c>
      <c r="B666" s="30">
        <f>'De la BASE'!B662</f>
        <v>5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0.039676</v>
      </c>
      <c r="F666" s="9">
        <f>IF('De la BASE'!F662&gt;0,'De la BASE'!F662,'De la BASE'!F662+0.001)</f>
        <v>0.27773200000000003</v>
      </c>
      <c r="G666" s="15">
        <v>34973</v>
      </c>
    </row>
    <row r="667" spans="1:7" ht="12.75">
      <c r="A667" s="30" t="str">
        <f>'De la BASE'!A663</f>
        <v>586</v>
      </c>
      <c r="B667" s="30">
        <f>'De la BASE'!B663</f>
        <v>5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0.046781</v>
      </c>
      <c r="F667" s="9">
        <f>IF('De la BASE'!F663&gt;0,'De la BASE'!F663,'De la BASE'!F663+0.001)</f>
        <v>1.443528</v>
      </c>
      <c r="G667" s="15">
        <v>35004</v>
      </c>
    </row>
    <row r="668" spans="1:7" ht="12.75">
      <c r="A668" s="30" t="str">
        <f>'De la BASE'!A664</f>
        <v>586</v>
      </c>
      <c r="B668" s="30">
        <f>'De la BASE'!B664</f>
        <v>5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0.637104</v>
      </c>
      <c r="F668" s="9">
        <f>IF('De la BASE'!F664&gt;0,'De la BASE'!F664,'De la BASE'!F664+0.001)</f>
        <v>6.5670720000000005</v>
      </c>
      <c r="G668" s="15">
        <v>35034</v>
      </c>
    </row>
    <row r="669" spans="1:7" ht="12.75">
      <c r="A669" s="30" t="str">
        <f>'De la BASE'!A665</f>
        <v>586</v>
      </c>
      <c r="B669" s="30">
        <f>'De la BASE'!B665</f>
        <v>5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4.167042</v>
      </c>
      <c r="F669" s="9">
        <f>IF('De la BASE'!F665&gt;0,'De la BASE'!F665,'De la BASE'!F665+0.001)</f>
        <v>38.38065</v>
      </c>
      <c r="G669" s="15">
        <v>35065</v>
      </c>
    </row>
    <row r="670" spans="1:7" ht="12.75">
      <c r="A670" s="30" t="str">
        <f>'De la BASE'!A666</f>
        <v>586</v>
      </c>
      <c r="B670" s="30">
        <f>'De la BASE'!B666</f>
        <v>5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0.633926</v>
      </c>
      <c r="F670" s="9">
        <f>IF('De la BASE'!F666&gt;0,'De la BASE'!F666,'De la BASE'!F666+0.001)</f>
        <v>4.27211</v>
      </c>
      <c r="G670" s="15">
        <v>35096</v>
      </c>
    </row>
    <row r="671" spans="1:7" ht="12.75">
      <c r="A671" s="30" t="str">
        <f>'De la BASE'!A667</f>
        <v>586</v>
      </c>
      <c r="B671" s="30">
        <f>'De la BASE'!B667</f>
        <v>5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1.337856</v>
      </c>
      <c r="F671" s="9">
        <f>IF('De la BASE'!F667&gt;0,'De la BASE'!F667,'De la BASE'!F667+0.001)</f>
        <v>7.985328000000001</v>
      </c>
      <c r="G671" s="15">
        <v>35125</v>
      </c>
    </row>
    <row r="672" spans="1:7" ht="12.75">
      <c r="A672" s="30" t="str">
        <f>'De la BASE'!A668</f>
        <v>586</v>
      </c>
      <c r="B672" s="30">
        <f>'De la BASE'!B668</f>
        <v>5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0.527088</v>
      </c>
      <c r="F672" s="9">
        <f>IF('De la BASE'!F668&gt;0,'De la BASE'!F668,'De la BASE'!F668+0.001)</f>
        <v>3.360186</v>
      </c>
      <c r="G672" s="15">
        <v>35156</v>
      </c>
    </row>
    <row r="673" spans="1:7" ht="12.75">
      <c r="A673" s="30" t="str">
        <f>'De la BASE'!A669</f>
        <v>586</v>
      </c>
      <c r="B673" s="30">
        <f>'De la BASE'!B669</f>
        <v>5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1.271949</v>
      </c>
      <c r="F673" s="9">
        <f>IF('De la BASE'!F669&gt;0,'De la BASE'!F669,'De la BASE'!F669+0.001)</f>
        <v>12.053230999999998</v>
      </c>
      <c r="G673" s="15">
        <v>35186</v>
      </c>
    </row>
    <row r="674" spans="1:7" ht="12.75">
      <c r="A674" s="30" t="str">
        <f>'De la BASE'!A670</f>
        <v>586</v>
      </c>
      <c r="B674" s="30">
        <f>'De la BASE'!B670</f>
        <v>5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0.489575</v>
      </c>
      <c r="F674" s="9">
        <f>IF('De la BASE'!F670&gt;0,'De la BASE'!F670,'De la BASE'!F670+0.001)</f>
        <v>2.526207</v>
      </c>
      <c r="G674" s="15">
        <v>35217</v>
      </c>
    </row>
    <row r="675" spans="1:7" ht="12.75">
      <c r="A675" s="30" t="str">
        <f>'De la BASE'!A671</f>
        <v>586</v>
      </c>
      <c r="B675" s="30">
        <f>'De la BASE'!B671</f>
        <v>5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0.367701</v>
      </c>
      <c r="F675" s="9">
        <f>IF('De la BASE'!F671&gt;0,'De la BASE'!F671,'De la BASE'!F671+0.001)</f>
        <v>1.9344270000000001</v>
      </c>
      <c r="G675" s="15">
        <v>35247</v>
      </c>
    </row>
    <row r="676" spans="1:7" ht="12.75">
      <c r="A676" s="30" t="str">
        <f>'De la BASE'!A672</f>
        <v>586</v>
      </c>
      <c r="B676" s="30">
        <f>'De la BASE'!B672</f>
        <v>5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0.278502</v>
      </c>
      <c r="F676" s="9">
        <f>IF('De la BASE'!F672&gt;0,'De la BASE'!F672,'De la BASE'!F672+0.001)</f>
        <v>1.4986059999999999</v>
      </c>
      <c r="G676" s="15">
        <v>35278</v>
      </c>
    </row>
    <row r="677" spans="1:7" ht="12.75">
      <c r="A677" s="30" t="str">
        <f>'De la BASE'!A673</f>
        <v>586</v>
      </c>
      <c r="B677" s="30">
        <f>'De la BASE'!B673</f>
        <v>5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0.20304</v>
      </c>
      <c r="F677" s="9">
        <f>IF('De la BASE'!F673&gt;0,'De la BASE'!F673,'De la BASE'!F673+0.001)</f>
        <v>1.16184</v>
      </c>
      <c r="G677" s="15">
        <v>35309</v>
      </c>
    </row>
    <row r="678" spans="1:7" ht="12.75">
      <c r="A678" s="30" t="str">
        <f>'De la BASE'!A674</f>
        <v>586</v>
      </c>
      <c r="B678" s="30">
        <f>'De la BASE'!B674</f>
        <v>5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0.154048</v>
      </c>
      <c r="F678" s="9">
        <f>IF('De la BASE'!F674&gt;0,'De la BASE'!F674,'De la BASE'!F674+0.001)</f>
        <v>0.933916</v>
      </c>
      <c r="G678" s="15">
        <v>35339</v>
      </c>
    </row>
    <row r="679" spans="1:7" ht="12.75">
      <c r="A679" s="30" t="str">
        <f>'De la BASE'!A675</f>
        <v>586</v>
      </c>
      <c r="B679" s="30">
        <f>'De la BASE'!B675</f>
        <v>5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0.127316</v>
      </c>
      <c r="F679" s="9">
        <f>IF('De la BASE'!F675&gt;0,'De la BASE'!F675,'De la BASE'!F675+0.001)</f>
        <v>1.100374</v>
      </c>
      <c r="G679" s="15">
        <v>35370</v>
      </c>
    </row>
    <row r="680" spans="1:7" ht="12.75">
      <c r="A680" s="30" t="str">
        <f>'De la BASE'!A676</f>
        <v>586</v>
      </c>
      <c r="B680" s="30">
        <f>'De la BASE'!B676</f>
        <v>5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2.10396</v>
      </c>
      <c r="F680" s="9">
        <f>IF('De la BASE'!F676&gt;0,'De la BASE'!F676,'De la BASE'!F676+0.001)</f>
        <v>28.613856000000002</v>
      </c>
      <c r="G680" s="15">
        <v>35400</v>
      </c>
    </row>
    <row r="681" spans="1:7" ht="12.75">
      <c r="A681" s="30" t="str">
        <f>'De la BASE'!A677</f>
        <v>586</v>
      </c>
      <c r="B681" s="30">
        <f>'De la BASE'!B677</f>
        <v>5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0.868836</v>
      </c>
      <c r="F681" s="9">
        <f>IF('De la BASE'!F677&gt;0,'De la BASE'!F677,'De la BASE'!F677+0.001)</f>
        <v>8.790576</v>
      </c>
      <c r="G681" s="15">
        <v>35431</v>
      </c>
    </row>
    <row r="682" spans="1:7" ht="12.75">
      <c r="A682" s="30" t="str">
        <f>'De la BASE'!A678</f>
        <v>586</v>
      </c>
      <c r="B682" s="30">
        <f>'De la BASE'!B678</f>
        <v>5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0.370668</v>
      </c>
      <c r="F682" s="9">
        <f>IF('De la BASE'!F678&gt;0,'De la BASE'!F678,'De la BASE'!F678+0.001)</f>
        <v>2.127312</v>
      </c>
      <c r="G682" s="15">
        <v>35462</v>
      </c>
    </row>
    <row r="683" spans="1:7" ht="12.75">
      <c r="A683" s="30" t="str">
        <f>'De la BASE'!A679</f>
        <v>586</v>
      </c>
      <c r="B683" s="30">
        <f>'De la BASE'!B679</f>
        <v>5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0.276696</v>
      </c>
      <c r="F683" s="9">
        <f>IF('De la BASE'!F679&gt;0,'De la BASE'!F679,'De la BASE'!F679+0.001)</f>
        <v>1.6206479999999999</v>
      </c>
      <c r="G683" s="15">
        <v>35490</v>
      </c>
    </row>
    <row r="684" spans="1:7" ht="12.75">
      <c r="A684" s="30" t="str">
        <f>'De la BASE'!A680</f>
        <v>586</v>
      </c>
      <c r="B684" s="30">
        <f>'De la BASE'!B680</f>
        <v>5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0.211299</v>
      </c>
      <c r="F684" s="9">
        <f>IF('De la BASE'!F680&gt;0,'De la BASE'!F680,'De la BASE'!F680+0.001)</f>
        <v>1.256673</v>
      </c>
      <c r="G684" s="15">
        <v>35521</v>
      </c>
    </row>
    <row r="685" spans="1:7" ht="12.75">
      <c r="A685" s="30" t="str">
        <f>'De la BASE'!A681</f>
        <v>586</v>
      </c>
      <c r="B685" s="30">
        <f>'De la BASE'!B681</f>
        <v>5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0.198072</v>
      </c>
      <c r="F685" s="9">
        <f>IF('De la BASE'!F681&gt;0,'De la BASE'!F681,'De la BASE'!F681+0.001)</f>
        <v>3.3507179999999996</v>
      </c>
      <c r="G685" s="15">
        <v>35551</v>
      </c>
    </row>
    <row r="686" spans="1:7" ht="12.75">
      <c r="A686" s="30" t="str">
        <f>'De la BASE'!A682</f>
        <v>586</v>
      </c>
      <c r="B686" s="30">
        <f>'De la BASE'!B682</f>
        <v>5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0.155778</v>
      </c>
      <c r="F686" s="9">
        <f>IF('De la BASE'!F682&gt;0,'De la BASE'!F682,'De la BASE'!F682+0.001)</f>
        <v>1.9027169999999998</v>
      </c>
      <c r="G686" s="15">
        <v>35582</v>
      </c>
    </row>
    <row r="687" spans="1:7" ht="12.75">
      <c r="A687" s="30" t="str">
        <f>'De la BASE'!A683</f>
        <v>586</v>
      </c>
      <c r="B687" s="30">
        <f>'De la BASE'!B683</f>
        <v>5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0.12585</v>
      </c>
      <c r="F687" s="9">
        <f>IF('De la BASE'!F683&gt;0,'De la BASE'!F683,'De la BASE'!F683+0.001)</f>
        <v>0.87256</v>
      </c>
      <c r="G687" s="15">
        <v>35612</v>
      </c>
    </row>
    <row r="688" spans="1:7" ht="12.75">
      <c r="A688" s="30" t="str">
        <f>'De la BASE'!A684</f>
        <v>586</v>
      </c>
      <c r="B688" s="30">
        <f>'De la BASE'!B684</f>
        <v>5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0.104902</v>
      </c>
      <c r="F688" s="9">
        <f>IF('De la BASE'!F684&gt;0,'De la BASE'!F684,'De la BASE'!F684+0.001)</f>
        <v>0.696849</v>
      </c>
      <c r="G688" s="15">
        <v>35643</v>
      </c>
    </row>
    <row r="689" spans="1:7" ht="12.75">
      <c r="A689" s="30" t="str">
        <f>'De la BASE'!A685</f>
        <v>586</v>
      </c>
      <c r="B689" s="30">
        <f>'De la BASE'!B685</f>
        <v>5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0.092736</v>
      </c>
      <c r="F689" s="9">
        <f>IF('De la BASE'!F685&gt;0,'De la BASE'!F685,'De la BASE'!F685+0.001)</f>
        <v>0.635904</v>
      </c>
      <c r="G689" s="15">
        <v>35674</v>
      </c>
    </row>
    <row r="690" spans="1:7" ht="12.75">
      <c r="A690" s="30" t="str">
        <f>'De la BASE'!A686</f>
        <v>586</v>
      </c>
      <c r="B690" s="30">
        <f>'De la BASE'!B686</f>
        <v>5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0.08442</v>
      </c>
      <c r="F690" s="9">
        <f>IF('De la BASE'!F686&gt;0,'De la BASE'!F686,'De la BASE'!F686+0.001)</f>
        <v>1.1959499999999998</v>
      </c>
      <c r="G690" s="15">
        <v>35704</v>
      </c>
    </row>
    <row r="691" spans="1:7" ht="12.75">
      <c r="A691" s="30" t="str">
        <f>'De la BASE'!A687</f>
        <v>586</v>
      </c>
      <c r="B691" s="30">
        <f>'De la BASE'!B687</f>
        <v>5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2.009217</v>
      </c>
      <c r="F691" s="9">
        <f>IF('De la BASE'!F687&gt;0,'De la BASE'!F687,'De la BASE'!F687+0.001)</f>
        <v>17.126183</v>
      </c>
      <c r="G691" s="15">
        <v>35735</v>
      </c>
    </row>
    <row r="692" spans="1:7" ht="12.75">
      <c r="A692" s="30" t="str">
        <f>'De la BASE'!A688</f>
        <v>586</v>
      </c>
      <c r="B692" s="30">
        <f>'De la BASE'!B688</f>
        <v>5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1.64224</v>
      </c>
      <c r="F692" s="9">
        <f>IF('De la BASE'!F688&gt;0,'De la BASE'!F688,'De la BASE'!F688+0.001)</f>
        <v>13.876927999999998</v>
      </c>
      <c r="G692" s="15">
        <v>35765</v>
      </c>
    </row>
    <row r="693" spans="1:7" ht="12.75">
      <c r="A693" s="30" t="str">
        <f>'De la BASE'!A689</f>
        <v>586</v>
      </c>
      <c r="B693" s="30">
        <f>'De la BASE'!B689</f>
        <v>5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0.666</v>
      </c>
      <c r="F693" s="9">
        <f>IF('De la BASE'!F689&gt;0,'De la BASE'!F689,'De la BASE'!F689+0.001)</f>
        <v>8.1252</v>
      </c>
      <c r="G693" s="15">
        <v>35796</v>
      </c>
    </row>
    <row r="694" spans="1:7" ht="12.75">
      <c r="A694" s="30" t="str">
        <f>'De la BASE'!A690</f>
        <v>586</v>
      </c>
      <c r="B694" s="30">
        <f>'De la BASE'!B690</f>
        <v>5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0.56034</v>
      </c>
      <c r="F694" s="9">
        <f>IF('De la BASE'!F690&gt;0,'De la BASE'!F690,'De la BASE'!F690+0.001)</f>
        <v>4.43178</v>
      </c>
      <c r="G694" s="15">
        <v>35827</v>
      </c>
    </row>
    <row r="695" spans="1:7" ht="12.75">
      <c r="A695" s="30" t="str">
        <f>'De la BASE'!A691</f>
        <v>586</v>
      </c>
      <c r="B695" s="30">
        <f>'De la BASE'!B691</f>
        <v>5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0.414172</v>
      </c>
      <c r="F695" s="9">
        <f>IF('De la BASE'!F691&gt;0,'De la BASE'!F691,'De la BASE'!F691+0.001)</f>
        <v>3.2004200000000003</v>
      </c>
      <c r="G695" s="15">
        <v>35855</v>
      </c>
    </row>
    <row r="696" spans="1:7" ht="12.75">
      <c r="A696" s="30" t="str">
        <f>'De la BASE'!A692</f>
        <v>586</v>
      </c>
      <c r="B696" s="30">
        <f>'De la BASE'!B692</f>
        <v>5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0.410368</v>
      </c>
      <c r="F696" s="9">
        <f>IF('De la BASE'!F692&gt;0,'De la BASE'!F692,'De la BASE'!F692+0.001)</f>
        <v>3.795904</v>
      </c>
      <c r="G696" s="15">
        <v>35886</v>
      </c>
    </row>
    <row r="697" spans="1:7" ht="12.75">
      <c r="A697" s="30" t="str">
        <f>'De la BASE'!A693</f>
        <v>586</v>
      </c>
      <c r="B697" s="30">
        <f>'De la BASE'!B693</f>
        <v>5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0.773281</v>
      </c>
      <c r="F697" s="9">
        <f>IF('De la BASE'!F693&gt;0,'De la BASE'!F693,'De la BASE'!F693+0.001)</f>
        <v>8.790984000000002</v>
      </c>
      <c r="G697" s="15">
        <v>35916</v>
      </c>
    </row>
    <row r="698" spans="1:7" ht="12.75">
      <c r="A698" s="30" t="str">
        <f>'De la BASE'!A694</f>
        <v>586</v>
      </c>
      <c r="B698" s="30">
        <f>'De la BASE'!B694</f>
        <v>5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0.344589</v>
      </c>
      <c r="F698" s="9">
        <f>IF('De la BASE'!F694&gt;0,'De la BASE'!F694,'De la BASE'!F694+0.001)</f>
        <v>2.100352</v>
      </c>
      <c r="G698" s="15">
        <v>35947</v>
      </c>
    </row>
    <row r="699" spans="1:7" ht="12.75">
      <c r="A699" s="30" t="str">
        <f>'De la BASE'!A695</f>
        <v>586</v>
      </c>
      <c r="B699" s="30">
        <f>'De la BASE'!B695</f>
        <v>5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0.26676</v>
      </c>
      <c r="F699" s="9">
        <f>IF('De la BASE'!F695&gt;0,'De la BASE'!F695,'De la BASE'!F695+0.001)</f>
        <v>1.5071940000000001</v>
      </c>
      <c r="G699" s="15">
        <v>35977</v>
      </c>
    </row>
    <row r="700" spans="1:7" ht="12.75">
      <c r="A700" s="30" t="str">
        <f>'De la BASE'!A696</f>
        <v>586</v>
      </c>
      <c r="B700" s="30">
        <f>'De la BASE'!B696</f>
        <v>5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0.202698</v>
      </c>
      <c r="F700" s="9">
        <f>IF('De la BASE'!F696&gt;0,'De la BASE'!F696,'De la BASE'!F696+0.001)</f>
        <v>1.171144</v>
      </c>
      <c r="G700" s="15">
        <v>36008</v>
      </c>
    </row>
    <row r="701" spans="1:7" ht="12.75">
      <c r="A701" s="30" t="str">
        <f>'De la BASE'!A697</f>
        <v>586</v>
      </c>
      <c r="B701" s="30">
        <f>'De la BASE'!B697</f>
        <v>5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0.218592</v>
      </c>
      <c r="F701" s="9">
        <f>IF('De la BASE'!F697&gt;0,'De la BASE'!F697,'De la BASE'!F697+0.001)</f>
        <v>2.008314</v>
      </c>
      <c r="G701" s="15">
        <v>36039</v>
      </c>
    </row>
    <row r="702" spans="1:7" ht="12.75">
      <c r="A702" s="30" t="str">
        <f>'De la BASE'!A698</f>
        <v>586</v>
      </c>
      <c r="B702" s="30">
        <f>'De la BASE'!B698</f>
        <v>5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0.1444</v>
      </c>
      <c r="F702" s="9">
        <f>IF('De la BASE'!F698&gt;0,'De la BASE'!F698,'De la BASE'!F698+0.001)</f>
        <v>0.8934749999999999</v>
      </c>
      <c r="G702" s="15">
        <v>36069</v>
      </c>
    </row>
    <row r="703" spans="1:7" ht="12.75">
      <c r="A703" s="30" t="str">
        <f>'De la BASE'!A699</f>
        <v>586</v>
      </c>
      <c r="B703" s="30">
        <f>'De la BASE'!B699</f>
        <v>5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0.111496</v>
      </c>
      <c r="F703" s="9">
        <f>IF('De la BASE'!F699&gt;0,'De la BASE'!F699,'De la BASE'!F699+0.001)</f>
        <v>0.812328</v>
      </c>
      <c r="G703" s="15">
        <v>36100</v>
      </c>
    </row>
    <row r="704" spans="1:7" ht="12.75">
      <c r="A704" s="30" t="str">
        <f>'De la BASE'!A700</f>
        <v>586</v>
      </c>
      <c r="B704" s="30">
        <f>'De la BASE'!B700</f>
        <v>5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0.093126</v>
      </c>
      <c r="F704" s="9">
        <f>IF('De la BASE'!F700&gt;0,'De la BASE'!F700,'De la BASE'!F700+0.001)</f>
        <v>1.3714920000000002</v>
      </c>
      <c r="G704" s="15">
        <v>36130</v>
      </c>
    </row>
    <row r="705" spans="1:7" ht="12.75">
      <c r="A705" s="30" t="str">
        <f>'De la BASE'!A701</f>
        <v>586</v>
      </c>
      <c r="B705" s="30">
        <f>'De la BASE'!B701</f>
        <v>5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0.07713</v>
      </c>
      <c r="F705" s="9">
        <f>IF('De la BASE'!F701&gt;0,'De la BASE'!F701,'De la BASE'!F701+0.001)</f>
        <v>1.9196799999999998</v>
      </c>
      <c r="G705" s="15">
        <v>36161</v>
      </c>
    </row>
    <row r="706" spans="1:7" ht="12.75">
      <c r="A706" s="30" t="str">
        <f>'De la BASE'!A702</f>
        <v>586</v>
      </c>
      <c r="B706" s="30">
        <f>'De la BASE'!B702</f>
        <v>5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0.07051</v>
      </c>
      <c r="F706" s="9">
        <f>IF('De la BASE'!F702&gt;0,'De la BASE'!F702,'De la BASE'!F702+0.001)</f>
        <v>0.9615</v>
      </c>
      <c r="G706" s="15">
        <v>36192</v>
      </c>
    </row>
    <row r="707" spans="1:7" ht="12.75">
      <c r="A707" s="30" t="str">
        <f>'De la BASE'!A703</f>
        <v>586</v>
      </c>
      <c r="B707" s="30">
        <f>'De la BASE'!B703</f>
        <v>5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0.063696</v>
      </c>
      <c r="F707" s="9">
        <f>IF('De la BASE'!F703&gt;0,'De la BASE'!F703,'De la BASE'!F703+0.001)</f>
        <v>1.7596019999999999</v>
      </c>
      <c r="G707" s="15">
        <v>36220</v>
      </c>
    </row>
    <row r="708" spans="1:7" ht="12.75">
      <c r="A708" s="30" t="str">
        <f>'De la BASE'!A704</f>
        <v>586</v>
      </c>
      <c r="B708" s="30">
        <f>'De la BASE'!B704</f>
        <v>5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0.066055</v>
      </c>
      <c r="F708" s="9">
        <f>IF('De la BASE'!F704&gt;0,'De la BASE'!F704,'De la BASE'!F704+0.001)</f>
        <v>0.88874</v>
      </c>
      <c r="G708" s="15">
        <v>36251</v>
      </c>
    </row>
    <row r="709" spans="1:7" ht="12.75">
      <c r="A709" s="30" t="str">
        <f>'De la BASE'!A705</f>
        <v>586</v>
      </c>
      <c r="B709" s="30">
        <f>'De la BASE'!B705</f>
        <v>5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0.06047</v>
      </c>
      <c r="F709" s="9">
        <f>IF('De la BASE'!F705&gt;0,'De la BASE'!F705,'De la BASE'!F705+0.001)</f>
        <v>1.021943</v>
      </c>
      <c r="G709" s="15">
        <v>36281</v>
      </c>
    </row>
    <row r="710" spans="1:7" ht="12.75">
      <c r="A710" s="30" t="str">
        <f>'De la BASE'!A706</f>
        <v>586</v>
      </c>
      <c r="B710" s="30">
        <f>'De la BASE'!B706</f>
        <v>5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0.056992</v>
      </c>
      <c r="F710" s="9">
        <f>IF('De la BASE'!F706&gt;0,'De la BASE'!F706,'De la BASE'!F706+0.001)</f>
        <v>0.40332799999999996</v>
      </c>
      <c r="G710" s="15">
        <v>36312</v>
      </c>
    </row>
    <row r="711" spans="1:7" ht="12.75">
      <c r="A711" s="30" t="str">
        <f>'De la BASE'!A707</f>
        <v>586</v>
      </c>
      <c r="B711" s="30">
        <f>'De la BASE'!B707</f>
        <v>5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0.051519</v>
      </c>
      <c r="F711" s="9">
        <f>IF('De la BASE'!F707&gt;0,'De la BASE'!F707,'De la BASE'!F707+0.001)</f>
        <v>0.344781</v>
      </c>
      <c r="G711" s="15">
        <v>36342</v>
      </c>
    </row>
    <row r="712" spans="1:7" ht="12.75">
      <c r="A712" s="30" t="str">
        <f>'De la BASE'!A708</f>
        <v>586</v>
      </c>
      <c r="B712" s="30">
        <f>'De la BASE'!B708</f>
        <v>5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0.046969</v>
      </c>
      <c r="F712" s="9">
        <f>IF('De la BASE'!F708&gt;0,'De la BASE'!F708,'De la BASE'!F708+0.001)</f>
        <v>0.30710499999999996</v>
      </c>
      <c r="G712" s="15">
        <v>36373</v>
      </c>
    </row>
    <row r="713" spans="1:7" ht="12.75">
      <c r="A713" s="30" t="str">
        <f>'De la BASE'!A709</f>
        <v>586</v>
      </c>
      <c r="B713" s="30">
        <f>'De la BASE'!B709</f>
        <v>5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0.045837</v>
      </c>
      <c r="F713" s="9">
        <f>IF('De la BASE'!F709&gt;0,'De la BASE'!F709,'De la BASE'!F709+0.001)</f>
        <v>0.840345</v>
      </c>
      <c r="G713" s="15">
        <v>36404</v>
      </c>
    </row>
    <row r="714" spans="1:7" ht="12.75">
      <c r="A714" s="30" t="str">
        <f>'De la BASE'!A710</f>
        <v>586</v>
      </c>
      <c r="B714" s="30">
        <f>'De la BASE'!B710</f>
        <v>5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0.321216</v>
      </c>
      <c r="F714" s="9">
        <f>IF('De la BASE'!F710&gt;0,'De la BASE'!F710,'De la BASE'!F710+0.001)</f>
        <v>6.08016</v>
      </c>
      <c r="G714" s="15">
        <v>36434</v>
      </c>
    </row>
    <row r="715" spans="1:7" ht="12.75">
      <c r="A715" s="30" t="str">
        <f>'De la BASE'!A711</f>
        <v>586</v>
      </c>
      <c r="B715" s="30">
        <f>'De la BASE'!B711</f>
        <v>5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0.116983</v>
      </c>
      <c r="F715" s="9">
        <f>IF('De la BASE'!F711&gt;0,'De la BASE'!F711,'De la BASE'!F711+0.001)</f>
        <v>0.898922</v>
      </c>
      <c r="G715" s="15">
        <v>36465</v>
      </c>
    </row>
    <row r="716" spans="1:7" ht="12.75">
      <c r="A716" s="30" t="str">
        <f>'De la BASE'!A712</f>
        <v>586</v>
      </c>
      <c r="B716" s="30">
        <f>'De la BASE'!B712</f>
        <v>5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0.09984</v>
      </c>
      <c r="F716" s="9">
        <f>IF('De la BASE'!F712&gt;0,'De la BASE'!F712,'De la BASE'!F712+0.001)</f>
        <v>1.2846079999999998</v>
      </c>
      <c r="G716" s="15">
        <v>36495</v>
      </c>
    </row>
    <row r="717" spans="1:7" ht="12.75">
      <c r="A717" s="30" t="str">
        <f>'De la BASE'!A713</f>
        <v>586</v>
      </c>
      <c r="B717" s="30">
        <f>'De la BASE'!B713</f>
        <v>5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0.085371</v>
      </c>
      <c r="F717" s="9">
        <f>IF('De la BASE'!F713&gt;0,'De la BASE'!F713,'De la BASE'!F713+0.001)</f>
        <v>1.7205540000000001</v>
      </c>
      <c r="G717" s="15">
        <v>36526</v>
      </c>
    </row>
    <row r="718" spans="1:7" ht="12.75">
      <c r="A718" s="30" t="str">
        <f>'De la BASE'!A714</f>
        <v>586</v>
      </c>
      <c r="B718" s="30">
        <f>'De la BASE'!B714</f>
        <v>5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0.06972</v>
      </c>
      <c r="F718" s="9">
        <f>IF('De la BASE'!F714&gt;0,'De la BASE'!F714,'De la BASE'!F714+0.001)</f>
        <v>0.794808</v>
      </c>
      <c r="G718" s="15">
        <v>36557</v>
      </c>
    </row>
    <row r="719" spans="1:7" ht="12.75">
      <c r="A719" s="30" t="str">
        <f>'De la BASE'!A715</f>
        <v>586</v>
      </c>
      <c r="B719" s="30">
        <f>'De la BASE'!B715</f>
        <v>5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0.061726</v>
      </c>
      <c r="F719" s="9">
        <f>IF('De la BASE'!F715&gt;0,'De la BASE'!F715,'De la BASE'!F715+0.001)</f>
        <v>0.8553459999999999</v>
      </c>
      <c r="G719" s="15">
        <v>36586</v>
      </c>
    </row>
    <row r="720" spans="1:7" ht="12.75">
      <c r="A720" s="30" t="str">
        <f>'De la BASE'!A716</f>
        <v>586</v>
      </c>
      <c r="B720" s="30">
        <f>'De la BASE'!B716</f>
        <v>5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0.360437</v>
      </c>
      <c r="F720" s="9">
        <f>IF('De la BASE'!F716&gt;0,'De la BASE'!F716,'De la BASE'!F716+0.001)</f>
        <v>9.699031999999999</v>
      </c>
      <c r="G720" s="15">
        <v>36617</v>
      </c>
    </row>
    <row r="721" spans="1:7" ht="12.75">
      <c r="A721" s="30" t="str">
        <f>'De la BASE'!A717</f>
        <v>586</v>
      </c>
      <c r="B721" s="30">
        <f>'De la BASE'!B717</f>
        <v>5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0.18363</v>
      </c>
      <c r="F721" s="9">
        <f>IF('De la BASE'!F717&gt;0,'De la BASE'!F717,'De la BASE'!F717+0.001)</f>
        <v>2.521852</v>
      </c>
      <c r="G721" s="15">
        <v>36647</v>
      </c>
    </row>
    <row r="722" spans="1:7" ht="12.75">
      <c r="A722" s="30" t="str">
        <f>'De la BASE'!A718</f>
        <v>586</v>
      </c>
      <c r="B722" s="30">
        <f>'De la BASE'!B718</f>
        <v>5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0.142821</v>
      </c>
      <c r="F722" s="9">
        <f>IF('De la BASE'!F718&gt;0,'De la BASE'!F718,'De la BASE'!F718+0.001)</f>
        <v>0.88413</v>
      </c>
      <c r="G722" s="15">
        <v>36678</v>
      </c>
    </row>
    <row r="723" spans="1:7" ht="12.75">
      <c r="A723" s="30" t="str">
        <f>'De la BASE'!A719</f>
        <v>586</v>
      </c>
      <c r="B723" s="30">
        <f>'De la BASE'!B719</f>
        <v>5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0.10944</v>
      </c>
      <c r="F723" s="9">
        <f>IF('De la BASE'!F719&gt;0,'De la BASE'!F719,'De la BASE'!F719+0.001)</f>
        <v>0.6854399999999999</v>
      </c>
      <c r="G723" s="15">
        <v>36708</v>
      </c>
    </row>
    <row r="724" spans="1:7" ht="12.75">
      <c r="A724" s="30" t="str">
        <f>'De la BASE'!A720</f>
        <v>586</v>
      </c>
      <c r="B724" s="30">
        <f>'De la BASE'!B720</f>
        <v>5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0.089352</v>
      </c>
      <c r="F724" s="9">
        <f>IF('De la BASE'!F720&gt;0,'De la BASE'!F720,'De la BASE'!F720+0.001)</f>
        <v>0.560932</v>
      </c>
      <c r="G724" s="15">
        <v>36739</v>
      </c>
    </row>
    <row r="725" spans="1:7" ht="12.75">
      <c r="A725" s="30" t="str">
        <f>'De la BASE'!A721</f>
        <v>586</v>
      </c>
      <c r="B725" s="30">
        <f>'De la BASE'!B721</f>
        <v>5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0.075225</v>
      </c>
      <c r="F725" s="9">
        <f>IF('De la BASE'!F721&gt;0,'De la BASE'!F721,'De la BASE'!F721+0.001)</f>
        <v>0.46905</v>
      </c>
      <c r="G725" s="15">
        <v>36770</v>
      </c>
    </row>
    <row r="726" spans="1:7" ht="12.75">
      <c r="A726" s="30" t="str">
        <f>'De la BASE'!A722</f>
        <v>586</v>
      </c>
      <c r="B726" s="30">
        <f>'De la BASE'!B722</f>
        <v>5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0.067956</v>
      </c>
      <c r="F726" s="9">
        <f>IF('De la BASE'!F722&gt;0,'De la BASE'!F722,'De la BASE'!F722+0.001)</f>
        <v>0.601896</v>
      </c>
      <c r="G726" s="15">
        <v>36800</v>
      </c>
    </row>
    <row r="727" spans="1:7" ht="12.75">
      <c r="A727" s="30" t="str">
        <f>'De la BASE'!A723</f>
        <v>586</v>
      </c>
      <c r="B727" s="30">
        <f>'De la BASE'!B723</f>
        <v>5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0.416142</v>
      </c>
      <c r="F727" s="9">
        <f>IF('De la BASE'!F723&gt;0,'De la BASE'!F723,'De la BASE'!F723+0.001)</f>
        <v>4.022706</v>
      </c>
      <c r="G727" s="15">
        <v>36831</v>
      </c>
    </row>
    <row r="728" spans="1:7" ht="12.75">
      <c r="A728" s="30" t="str">
        <f>'De la BASE'!A724</f>
        <v>586</v>
      </c>
      <c r="B728" s="30">
        <f>'De la BASE'!B724</f>
        <v>5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1.992162</v>
      </c>
      <c r="F728" s="9">
        <f>IF('De la BASE'!F724&gt;0,'De la BASE'!F724,'De la BASE'!F724+0.001)</f>
        <v>23.085642</v>
      </c>
      <c r="G728" s="15">
        <v>36861</v>
      </c>
    </row>
    <row r="729" spans="1:7" ht="12.75">
      <c r="A729" s="30" t="str">
        <f>'De la BASE'!A725</f>
        <v>586</v>
      </c>
      <c r="B729" s="30">
        <f>'De la BASE'!B725</f>
        <v>5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4.194624</v>
      </c>
      <c r="F729" s="9">
        <f>IF('De la BASE'!F725&gt;0,'De la BASE'!F725,'De la BASE'!F725+0.001)</f>
        <v>28.138936000000005</v>
      </c>
      <c r="G729" s="15">
        <v>36892</v>
      </c>
    </row>
    <row r="730" spans="1:7" ht="12.75">
      <c r="A730" s="30" t="str">
        <f>'De la BASE'!A726</f>
        <v>586</v>
      </c>
      <c r="B730" s="30">
        <f>'De la BASE'!B726</f>
        <v>5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1.558326</v>
      </c>
      <c r="F730" s="9">
        <f>IF('De la BASE'!F726&gt;0,'De la BASE'!F726,'De la BASE'!F726+0.001)</f>
        <v>15.95429</v>
      </c>
      <c r="G730" s="15">
        <v>36923</v>
      </c>
    </row>
    <row r="731" spans="1:7" ht="12.75">
      <c r="A731" s="30" t="str">
        <f>'De la BASE'!A727</f>
        <v>586</v>
      </c>
      <c r="B731" s="30">
        <f>'De la BASE'!B727</f>
        <v>5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3.046464</v>
      </c>
      <c r="F731" s="9">
        <f>IF('De la BASE'!F727&gt;0,'De la BASE'!F727,'De la BASE'!F727+0.001)</f>
        <v>21.706056</v>
      </c>
      <c r="G731" s="15">
        <v>36951</v>
      </c>
    </row>
    <row r="732" spans="1:7" ht="12.75">
      <c r="A732" s="30" t="str">
        <f>'De la BASE'!A728</f>
        <v>586</v>
      </c>
      <c r="B732" s="30">
        <f>'De la BASE'!B728</f>
        <v>5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0.873152</v>
      </c>
      <c r="F732" s="9">
        <f>IF('De la BASE'!F728&gt;0,'De la BASE'!F728,'De la BASE'!F728+0.001)</f>
        <v>4.428128</v>
      </c>
      <c r="G732" s="15">
        <v>36982</v>
      </c>
    </row>
    <row r="733" spans="1:7" ht="12.75">
      <c r="A733" s="30" t="str">
        <f>'De la BASE'!A729</f>
        <v>586</v>
      </c>
      <c r="B733" s="30">
        <f>'De la BASE'!B729</f>
        <v>5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0.651528</v>
      </c>
      <c r="F733" s="9">
        <f>IF('De la BASE'!F729&gt;0,'De la BASE'!F729,'De la BASE'!F729+0.001)</f>
        <v>4.1263440000000005</v>
      </c>
      <c r="G733" s="15">
        <v>37012</v>
      </c>
    </row>
    <row r="734" spans="1:7" ht="12.75">
      <c r="A734" s="30" t="str">
        <f>'De la BASE'!A730</f>
        <v>586</v>
      </c>
      <c r="B734" s="30">
        <f>'De la BASE'!B730</f>
        <v>5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0.494592</v>
      </c>
      <c r="F734" s="9">
        <f>IF('De la BASE'!F730&gt;0,'De la BASE'!F730,'De la BASE'!F730+0.001)</f>
        <v>2.5347839999999997</v>
      </c>
      <c r="G734" s="15">
        <v>37043</v>
      </c>
    </row>
    <row r="735" spans="1:7" ht="12.75">
      <c r="A735" s="30" t="str">
        <f>'De la BASE'!A731</f>
        <v>586</v>
      </c>
      <c r="B735" s="30">
        <f>'De la BASE'!B731</f>
        <v>5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0.35763</v>
      </c>
      <c r="F735" s="9">
        <f>IF('De la BASE'!F731&gt;0,'De la BASE'!F731,'De la BASE'!F731+0.001)</f>
        <v>1.95845</v>
      </c>
      <c r="G735" s="15">
        <v>37073</v>
      </c>
    </row>
    <row r="736" spans="1:7" ht="12.75">
      <c r="A736" s="30" t="str">
        <f>'De la BASE'!A732</f>
        <v>586</v>
      </c>
      <c r="B736" s="30">
        <f>'De la BASE'!B732</f>
        <v>5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0.271453</v>
      </c>
      <c r="F736" s="9">
        <f>IF('De la BASE'!F732&gt;0,'De la BASE'!F732,'De la BASE'!F732+0.001)</f>
        <v>1.500135</v>
      </c>
      <c r="G736" s="15">
        <v>37104</v>
      </c>
    </row>
    <row r="737" spans="1:7" ht="12.75">
      <c r="A737" s="30" t="str">
        <f>'De la BASE'!A733</f>
        <v>586</v>
      </c>
      <c r="B737" s="30">
        <f>'De la BASE'!B733</f>
        <v>5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0.205139</v>
      </c>
      <c r="F737" s="9">
        <f>IF('De la BASE'!F733&gt;0,'De la BASE'!F733,'De la BASE'!F733+0.001)</f>
        <v>1.182566</v>
      </c>
      <c r="G737" s="15">
        <v>37135</v>
      </c>
    </row>
    <row r="738" spans="1:7" ht="12.75">
      <c r="A738" s="30" t="str">
        <f>'De la BASE'!A734</f>
        <v>586</v>
      </c>
      <c r="B738" s="30">
        <f>'De la BASE'!B734</f>
        <v>5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0.18144</v>
      </c>
      <c r="F738" s="9">
        <f>IF('De la BASE'!F734&gt;0,'De la BASE'!F734,'De la BASE'!F734+0.001)</f>
        <v>2.43432</v>
      </c>
      <c r="G738" s="15">
        <v>37165</v>
      </c>
    </row>
    <row r="739" spans="1:7" ht="12.75">
      <c r="A739" s="30" t="str">
        <f>'De la BASE'!A735</f>
        <v>586</v>
      </c>
      <c r="B739" s="30">
        <f>'De la BASE'!B735</f>
        <v>5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0.134666</v>
      </c>
      <c r="F739" s="9">
        <f>IF('De la BASE'!F735&gt;0,'De la BASE'!F735,'De la BASE'!F735+0.001)</f>
        <v>0.913805</v>
      </c>
      <c r="G739" s="15">
        <v>37196</v>
      </c>
    </row>
    <row r="740" spans="1:7" ht="12.75">
      <c r="A740" s="30" t="str">
        <f>'De la BASE'!A736</f>
        <v>586</v>
      </c>
      <c r="B740" s="30">
        <f>'De la BASE'!B736</f>
        <v>5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0.107328</v>
      </c>
      <c r="F740" s="9">
        <f>IF('De la BASE'!F736&gt;0,'De la BASE'!F736,'De la BASE'!F736+0.001)</f>
        <v>0.7182719999999999</v>
      </c>
      <c r="G740" s="15">
        <v>37226</v>
      </c>
    </row>
    <row r="741" spans="1:7" ht="12.75">
      <c r="A741" s="30" t="str">
        <f>'De la BASE'!A737</f>
        <v>586</v>
      </c>
      <c r="B741" s="30">
        <f>'De la BASE'!B737</f>
        <v>5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0.096066</v>
      </c>
      <c r="F741" s="9">
        <f>IF('De la BASE'!F737&gt;0,'De la BASE'!F737,'De la BASE'!F737+0.001)</f>
        <v>2.252214</v>
      </c>
      <c r="G741" s="15">
        <v>37257</v>
      </c>
    </row>
    <row r="742" spans="1:7" ht="12.75">
      <c r="A742" s="30" t="str">
        <f>'De la BASE'!A738</f>
        <v>586</v>
      </c>
      <c r="B742" s="30">
        <f>'De la BASE'!B738</f>
        <v>5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0.076791</v>
      </c>
      <c r="F742" s="9">
        <f>IF('De la BASE'!F738&gt;0,'De la BASE'!F738,'De la BASE'!F738+0.001)</f>
        <v>0.7050810000000001</v>
      </c>
      <c r="G742" s="15">
        <v>37288</v>
      </c>
    </row>
    <row r="743" spans="1:7" ht="12.75">
      <c r="A743" s="30" t="str">
        <f>'De la BASE'!A739</f>
        <v>586</v>
      </c>
      <c r="B743" s="30">
        <f>'De la BASE'!B739</f>
        <v>5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0.08581</v>
      </c>
      <c r="F743" s="9">
        <f>IF('De la BASE'!F739&gt;0,'De la BASE'!F739,'De la BASE'!F739+0.001)</f>
        <v>5.131438</v>
      </c>
      <c r="G743" s="15">
        <v>37316</v>
      </c>
    </row>
    <row r="744" spans="1:7" ht="12.75">
      <c r="A744" s="30" t="str">
        <f>'De la BASE'!A740</f>
        <v>586</v>
      </c>
      <c r="B744" s="30">
        <f>'De la BASE'!B740</f>
        <v>5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0.07475</v>
      </c>
      <c r="F744" s="9">
        <f>IF('De la BASE'!F740&gt;0,'De la BASE'!F740,'De la BASE'!F740+0.001)</f>
        <v>1.2034750000000003</v>
      </c>
      <c r="G744" s="15">
        <v>37347</v>
      </c>
    </row>
    <row r="745" spans="1:7" ht="12.75">
      <c r="A745" s="30" t="str">
        <f>'De la BASE'!A741</f>
        <v>586</v>
      </c>
      <c r="B745" s="30">
        <f>'De la BASE'!B741</f>
        <v>5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0.064691</v>
      </c>
      <c r="F745" s="9">
        <f>IF('De la BASE'!F741&gt;0,'De la BASE'!F741,'De la BASE'!F741+0.001)</f>
        <v>0.6469100000000001</v>
      </c>
      <c r="G745" s="15">
        <v>37377</v>
      </c>
    </row>
    <row r="746" spans="1:7" ht="12.75">
      <c r="A746" s="30" t="str">
        <f>'De la BASE'!A742</f>
        <v>586</v>
      </c>
      <c r="B746" s="30">
        <f>'De la BASE'!B742</f>
        <v>5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0.061356</v>
      </c>
      <c r="F746" s="9">
        <f>IF('De la BASE'!F742&gt;0,'De la BASE'!F742,'De la BASE'!F742+0.001)</f>
        <v>0.5113</v>
      </c>
      <c r="G746" s="15">
        <v>37408</v>
      </c>
    </row>
    <row r="747" spans="1:7" ht="12.75">
      <c r="A747" s="30" t="str">
        <f>'De la BASE'!A743</f>
        <v>586</v>
      </c>
      <c r="B747" s="30">
        <f>'De la BASE'!B743</f>
        <v>5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0.055476</v>
      </c>
      <c r="F747" s="9">
        <f>IF('De la BASE'!F743&gt;0,'De la BASE'!F743,'De la BASE'!F743+0.001)</f>
        <v>0.434562</v>
      </c>
      <c r="G747" s="15">
        <v>37438</v>
      </c>
    </row>
    <row r="748" spans="1:7" ht="12.75">
      <c r="A748" s="30" t="str">
        <f>'De la BASE'!A744</f>
        <v>586</v>
      </c>
      <c r="B748" s="30">
        <f>'De la BASE'!B744</f>
        <v>5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0.053388</v>
      </c>
      <c r="F748" s="9">
        <f>IF('De la BASE'!F744&gt;0,'De la BASE'!F744,'De la BASE'!F744+0.001)</f>
        <v>0.39151199999999997</v>
      </c>
      <c r="G748" s="15">
        <v>37469</v>
      </c>
    </row>
    <row r="749" spans="1:7" ht="12.75">
      <c r="A749" s="30" t="str">
        <f>'De la BASE'!A745</f>
        <v>586</v>
      </c>
      <c r="B749" s="30">
        <f>'De la BASE'!B745</f>
        <v>5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0.057522</v>
      </c>
      <c r="F749" s="9">
        <f>IF('De la BASE'!F745&gt;0,'De la BASE'!F745,'De la BASE'!F745+0.001)</f>
        <v>1.7544210000000002</v>
      </c>
      <c r="G749" s="15">
        <v>37500</v>
      </c>
    </row>
    <row r="750" spans="1:7" ht="12.75">
      <c r="A750" s="30" t="str">
        <f>'De la BASE'!A746</f>
        <v>586</v>
      </c>
      <c r="B750" s="30">
        <f>'De la BASE'!B746</f>
        <v>5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0.060824</v>
      </c>
      <c r="F750" s="9">
        <f>IF('De la BASE'!F746&gt;0,'De la BASE'!F746,'De la BASE'!F746+0.001)</f>
        <v>1.474982</v>
      </c>
      <c r="G750" s="15">
        <v>37530</v>
      </c>
    </row>
    <row r="751" spans="1:7" ht="12.75">
      <c r="A751" s="30" t="str">
        <f>'De la BASE'!A747</f>
        <v>586</v>
      </c>
      <c r="B751" s="30">
        <f>'De la BASE'!B747</f>
        <v>5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0.127925</v>
      </c>
      <c r="F751" s="9">
        <f>IF('De la BASE'!F747&gt;0,'De la BASE'!F747,'De la BASE'!F747+0.001)</f>
        <v>4.579715</v>
      </c>
      <c r="G751" s="15">
        <v>37561</v>
      </c>
    </row>
    <row r="752" spans="1:7" ht="12.75">
      <c r="A752" s="30" t="str">
        <f>'De la BASE'!A748</f>
        <v>586</v>
      </c>
      <c r="B752" s="30">
        <f>'De la BASE'!B748</f>
        <v>5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0.600523</v>
      </c>
      <c r="F752" s="9">
        <f>IF('De la BASE'!F748&gt;0,'De la BASE'!F748,'De la BASE'!F748+0.001)</f>
        <v>8.571101</v>
      </c>
      <c r="G752" s="15">
        <v>37591</v>
      </c>
    </row>
    <row r="753" spans="1:7" ht="12.75">
      <c r="A753" s="30" t="str">
        <f>'De la BASE'!A749</f>
        <v>586</v>
      </c>
      <c r="B753" s="30">
        <f>'De la BASE'!B749</f>
        <v>5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2.308152</v>
      </c>
      <c r="F753" s="9">
        <f>IF('De la BASE'!F749&gt;0,'De la BASE'!F749,'De la BASE'!F749+0.001)</f>
        <v>13.953828</v>
      </c>
      <c r="G753" s="15">
        <v>37622</v>
      </c>
    </row>
    <row r="754" spans="1:7" ht="12.75">
      <c r="A754" s="30" t="str">
        <f>'De la BASE'!A750</f>
        <v>586</v>
      </c>
      <c r="B754" s="30">
        <f>'De la BASE'!B750</f>
        <v>5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1.253364</v>
      </c>
      <c r="F754" s="9">
        <f>IF('De la BASE'!F750&gt;0,'De la BASE'!F750,'De la BASE'!F750+0.001)</f>
        <v>11.63838</v>
      </c>
      <c r="G754" s="15">
        <v>37653</v>
      </c>
    </row>
    <row r="755" spans="1:7" ht="12.75">
      <c r="A755" s="30" t="str">
        <f>'De la BASE'!A751</f>
        <v>586</v>
      </c>
      <c r="B755" s="30">
        <f>'De la BASE'!B751</f>
        <v>5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0.663146</v>
      </c>
      <c r="F755" s="9">
        <f>IF('De la BASE'!F751&gt;0,'De la BASE'!F751,'De la BASE'!F751+0.001)</f>
        <v>4.732451</v>
      </c>
      <c r="G755" s="15">
        <v>37681</v>
      </c>
    </row>
    <row r="756" spans="1:7" ht="12.75">
      <c r="A756" s="30" t="str">
        <f>'De la BASE'!A752</f>
        <v>586</v>
      </c>
      <c r="B756" s="30">
        <f>'De la BASE'!B752</f>
        <v>5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0.79363</v>
      </c>
      <c r="F756" s="9">
        <f>IF('De la BASE'!F752&gt;0,'De la BASE'!F752,'De la BASE'!F752+0.001)</f>
        <v>8.81347</v>
      </c>
      <c r="G756" s="15">
        <v>37712</v>
      </c>
    </row>
    <row r="757" spans="1:7" ht="12.75">
      <c r="A757" s="30" t="str">
        <f>'De la BASE'!A753</f>
        <v>586</v>
      </c>
      <c r="B757" s="30">
        <f>'De la BASE'!B753</f>
        <v>5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0.456228</v>
      </c>
      <c r="F757" s="9">
        <f>IF('De la BASE'!F753&gt;0,'De la BASE'!F753,'De la BASE'!F753+0.001)</f>
        <v>2.558844</v>
      </c>
      <c r="G757" s="15">
        <v>37742</v>
      </c>
    </row>
    <row r="758" spans="1:7" ht="12.75">
      <c r="A758" s="30" t="str">
        <f>'De la BASE'!A754</f>
        <v>586</v>
      </c>
      <c r="B758" s="30">
        <f>'De la BASE'!B754</f>
        <v>5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0.344211</v>
      </c>
      <c r="F758" s="9">
        <f>IF('De la BASE'!F754&gt;0,'De la BASE'!F754,'De la BASE'!F754+0.001)</f>
        <v>1.96692</v>
      </c>
      <c r="G758" s="15">
        <v>37773</v>
      </c>
    </row>
    <row r="759" spans="1:7" ht="12.75">
      <c r="A759" s="30" t="str">
        <f>'De la BASE'!A755</f>
        <v>586</v>
      </c>
      <c r="B759" s="30">
        <f>'De la BASE'!B755</f>
        <v>5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0.261934</v>
      </c>
      <c r="F759" s="9">
        <f>IF('De la BASE'!F755&gt;0,'De la BASE'!F755,'De la BASE'!F755+0.001)</f>
        <v>1.51646</v>
      </c>
      <c r="G759" s="15">
        <v>37803</v>
      </c>
    </row>
    <row r="760" spans="1:7" ht="12.75">
      <c r="A760" s="30" t="str">
        <f>'De la BASE'!A756</f>
        <v>586</v>
      </c>
      <c r="B760" s="30">
        <f>'De la BASE'!B756</f>
        <v>5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0.199342</v>
      </c>
      <c r="F760" s="9">
        <f>IF('De la BASE'!F756&gt;0,'De la BASE'!F756,'De la BASE'!F756+0.001)</f>
        <v>1.207778</v>
      </c>
      <c r="G760" s="15">
        <v>37834</v>
      </c>
    </row>
    <row r="761" spans="1:7" ht="12.75">
      <c r="A761" s="30" t="str">
        <f>'De la BASE'!A757</f>
        <v>586</v>
      </c>
      <c r="B761" s="30">
        <f>'De la BASE'!B757</f>
        <v>5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0.155685</v>
      </c>
      <c r="F761" s="9">
        <f>IF('De la BASE'!F757&gt;0,'De la BASE'!F757,'De la BASE'!F757+0.001)</f>
        <v>0.9963839999999999</v>
      </c>
      <c r="G761" s="15">
        <v>37865</v>
      </c>
    </row>
    <row r="762" spans="1:7" ht="12.75">
      <c r="A762" s="30" t="str">
        <f>'De la BASE'!A758</f>
        <v>586</v>
      </c>
      <c r="B762" s="30">
        <f>'De la BASE'!B758</f>
        <v>5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0.860642</v>
      </c>
      <c r="F762" s="9">
        <f>IF('De la BASE'!F758&gt;0,'De la BASE'!F758,'De la BASE'!F758+0.001)</f>
        <v>10.277078000000001</v>
      </c>
      <c r="G762" s="15">
        <v>37895</v>
      </c>
    </row>
    <row r="763" spans="1:7" ht="12.75">
      <c r="A763" s="30" t="str">
        <f>'De la BASE'!A759</f>
        <v>586</v>
      </c>
      <c r="B763" s="30">
        <f>'De la BASE'!B759</f>
        <v>5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0.472583</v>
      </c>
      <c r="F763" s="9">
        <f>IF('De la BASE'!F759&gt;0,'De la BASE'!F759,'De la BASE'!F759+0.001)</f>
        <v>6.171378</v>
      </c>
      <c r="G763" s="15">
        <v>37926</v>
      </c>
    </row>
    <row r="764" spans="1:7" ht="12.75">
      <c r="A764" s="30" t="str">
        <f>'De la BASE'!A760</f>
        <v>586</v>
      </c>
      <c r="B764" s="30">
        <f>'De la BASE'!B760</f>
        <v>5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0.2796</v>
      </c>
      <c r="F764" s="9">
        <f>IF('De la BASE'!F760&gt;0,'De la BASE'!F760,'De la BASE'!F760+0.001)</f>
        <v>3.896925</v>
      </c>
      <c r="G764" s="15">
        <v>37956</v>
      </c>
    </row>
    <row r="765" spans="1:7" ht="12.75">
      <c r="A765" s="30" t="str">
        <f>'De la BASE'!A761</f>
        <v>586</v>
      </c>
      <c r="B765" s="30">
        <f>'De la BASE'!B761</f>
        <v>5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0.239392</v>
      </c>
      <c r="F765" s="9">
        <f>IF('De la BASE'!F761&gt;0,'De la BASE'!F761,'De la BASE'!F761+0.001)</f>
        <v>2.259262</v>
      </c>
      <c r="G765" s="15">
        <v>37987</v>
      </c>
    </row>
    <row r="766" spans="1:7" ht="12.75">
      <c r="A766" s="30" t="str">
        <f>'De la BASE'!A762</f>
        <v>586</v>
      </c>
      <c r="B766" s="30">
        <f>'De la BASE'!B762</f>
        <v>5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0.21393</v>
      </c>
      <c r="F766" s="9">
        <f>IF('De la BASE'!F762&gt;0,'De la BASE'!F762,'De la BASE'!F762+0.001)</f>
        <v>2.296182</v>
      </c>
      <c r="G766" s="15">
        <v>38018</v>
      </c>
    </row>
    <row r="767" spans="1:7" ht="12.75">
      <c r="A767" s="30" t="str">
        <f>'De la BASE'!A763</f>
        <v>586</v>
      </c>
      <c r="B767" s="30">
        <f>'De la BASE'!B763</f>
        <v>5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0.173988</v>
      </c>
      <c r="F767" s="9">
        <f>IF('De la BASE'!F763&gt;0,'De la BASE'!F763,'De la BASE'!F763+0.001)</f>
        <v>2.363337</v>
      </c>
      <c r="G767" s="15">
        <v>38047</v>
      </c>
    </row>
    <row r="768" spans="1:7" ht="12.75">
      <c r="A768" s="30" t="str">
        <f>'De la BASE'!A764</f>
        <v>586</v>
      </c>
      <c r="B768" s="30">
        <f>'De la BASE'!B764</f>
        <v>5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0.1548</v>
      </c>
      <c r="F768" s="9">
        <f>IF('De la BASE'!F764&gt;0,'De la BASE'!F764,'De la BASE'!F764+0.001)</f>
        <v>1.48608</v>
      </c>
      <c r="G768" s="15">
        <v>38078</v>
      </c>
    </row>
    <row r="769" spans="1:7" ht="12.75">
      <c r="A769" s="30" t="str">
        <f>'De la BASE'!A765</f>
        <v>586</v>
      </c>
      <c r="B769" s="30">
        <f>'De la BASE'!B765</f>
        <v>5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0.132808</v>
      </c>
      <c r="F769" s="9">
        <f>IF('De la BASE'!F765&gt;0,'De la BASE'!F765,'De la BASE'!F765+0.001)</f>
        <v>1.4506720000000002</v>
      </c>
      <c r="G769" s="15">
        <v>38108</v>
      </c>
    </row>
    <row r="770" spans="1:7" ht="12.75">
      <c r="A770" s="30" t="str">
        <f>'De la BASE'!A766</f>
        <v>586</v>
      </c>
      <c r="B770" s="30">
        <f>'De la BASE'!B766</f>
        <v>5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0.11793</v>
      </c>
      <c r="F770" s="9">
        <f>IF('De la BASE'!F766&gt;0,'De la BASE'!F766,'De la BASE'!F766+0.001)</f>
        <v>0.856958</v>
      </c>
      <c r="G770" s="15">
        <v>38139</v>
      </c>
    </row>
    <row r="771" spans="1:7" ht="12.75">
      <c r="A771" s="30" t="str">
        <f>'De la BASE'!A767</f>
        <v>586</v>
      </c>
      <c r="B771" s="30">
        <f>'De la BASE'!B767</f>
        <v>5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0.095074</v>
      </c>
      <c r="F771" s="9">
        <f>IF('De la BASE'!F767&gt;0,'De la BASE'!F767,'De la BASE'!F767+0.001)</f>
        <v>0.6723089999999999</v>
      </c>
      <c r="G771" s="15">
        <v>38169</v>
      </c>
    </row>
    <row r="772" spans="1:7" ht="12.75">
      <c r="A772" s="30" t="str">
        <f>'De la BASE'!A768</f>
        <v>586</v>
      </c>
      <c r="B772" s="30">
        <f>'De la BASE'!B768</f>
        <v>5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0.079963</v>
      </c>
      <c r="F772" s="9">
        <f>IF('De la BASE'!F768&gt;0,'De la BASE'!F768,'De la BASE'!F768+0.001)</f>
        <v>0.5720430000000001</v>
      </c>
      <c r="G772" s="15">
        <v>38200</v>
      </c>
    </row>
    <row r="773" spans="1:7" ht="12.75">
      <c r="A773" s="30" t="str">
        <f>'De la BASE'!A769</f>
        <v>586</v>
      </c>
      <c r="B773" s="30">
        <f>'De la BASE'!B769</f>
        <v>5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0.063804</v>
      </c>
      <c r="F773" s="9">
        <f>IF('De la BASE'!F769&gt;0,'De la BASE'!F769,'De la BASE'!F769+0.001)</f>
        <v>0.46257899999999996</v>
      </c>
      <c r="G773" s="15">
        <v>38231</v>
      </c>
    </row>
    <row r="774" spans="1:7" ht="12.75">
      <c r="A774" s="30" t="str">
        <f>'De la BASE'!A770</f>
        <v>586</v>
      </c>
      <c r="B774" s="30">
        <f>'De la BASE'!B770</f>
        <v>5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0.148544</v>
      </c>
      <c r="F774" s="9">
        <f>IF('De la BASE'!F770&gt;0,'De la BASE'!F770,'De la BASE'!F770+0.001)</f>
        <v>5.737512</v>
      </c>
      <c r="G774" s="15">
        <v>38261</v>
      </c>
    </row>
    <row r="775" spans="1:7" ht="12.75">
      <c r="A775" s="30" t="str">
        <f>'De la BASE'!A771</f>
        <v>586</v>
      </c>
      <c r="B775" s="30">
        <f>'De la BASE'!B771</f>
        <v>5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0.083356</v>
      </c>
      <c r="F775" s="9">
        <f>IF('De la BASE'!F771&gt;0,'De la BASE'!F771,'De la BASE'!F771+0.001)</f>
        <v>0.7263879999999999</v>
      </c>
      <c r="G775" s="15">
        <v>38292</v>
      </c>
    </row>
    <row r="776" spans="1:7" ht="12.75">
      <c r="A776" s="30" t="str">
        <f>'De la BASE'!A772</f>
        <v>586</v>
      </c>
      <c r="B776" s="30">
        <f>'De la BASE'!B772</f>
        <v>5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0.069744</v>
      </c>
      <c r="F776" s="9">
        <f>IF('De la BASE'!F772&gt;0,'De la BASE'!F772,'De la BASE'!F772+0.001)</f>
        <v>0.848552</v>
      </c>
      <c r="G776" s="15">
        <v>38322</v>
      </c>
    </row>
    <row r="777" spans="1:7" ht="12.75">
      <c r="A777" s="30" t="str">
        <f>'De la BASE'!A773</f>
        <v>586</v>
      </c>
      <c r="B777" s="30">
        <f>'De la BASE'!B773</f>
        <v>5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0.05967</v>
      </c>
      <c r="F777" s="9">
        <f>IF('De la BASE'!F773&gt;0,'De la BASE'!F773,'De la BASE'!F773+0.001)</f>
        <v>0.53703</v>
      </c>
      <c r="G777" s="15">
        <v>38353</v>
      </c>
    </row>
    <row r="778" spans="1:7" ht="12.75">
      <c r="A778" s="30" t="str">
        <f>'De la BASE'!A774</f>
        <v>586</v>
      </c>
      <c r="B778" s="30">
        <f>'De la BASE'!B774</f>
        <v>5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0.049863</v>
      </c>
      <c r="F778" s="9">
        <f>IF('De la BASE'!F774&gt;0,'De la BASE'!F774,'De la BASE'!F774+0.001)</f>
        <v>0.54396</v>
      </c>
      <c r="G778" s="15">
        <v>38384</v>
      </c>
    </row>
    <row r="779" spans="1:7" ht="12.75">
      <c r="A779" s="30" t="str">
        <f>'De la BASE'!A775</f>
        <v>586</v>
      </c>
      <c r="B779" s="30">
        <f>'De la BASE'!B775</f>
        <v>5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0.047871</v>
      </c>
      <c r="F779" s="9">
        <f>IF('De la BASE'!F775&gt;0,'De la BASE'!F775,'De la BASE'!F775+0.001)</f>
        <v>1.2233699999999998</v>
      </c>
      <c r="G779" s="15">
        <v>38412</v>
      </c>
    </row>
    <row r="780" spans="1:7" ht="12.75">
      <c r="A780" s="30" t="str">
        <f>'De la BASE'!A776</f>
        <v>586</v>
      </c>
      <c r="B780" s="30">
        <f>'De la BASE'!B776</f>
        <v>5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0.049044</v>
      </c>
      <c r="F780" s="9">
        <f>IF('De la BASE'!F776&gt;0,'De la BASE'!F776,'De la BASE'!F776+0.001)</f>
        <v>0.539484</v>
      </c>
      <c r="G780" s="15">
        <v>38443</v>
      </c>
    </row>
    <row r="781" spans="1:7" ht="12.75">
      <c r="A781" s="30" t="str">
        <f>'De la BASE'!A777</f>
        <v>586</v>
      </c>
      <c r="B781" s="30">
        <f>'De la BASE'!B777</f>
        <v>5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0.046553</v>
      </c>
      <c r="F781" s="9">
        <f>IF('De la BASE'!F777&gt;0,'De la BASE'!F777,'De la BASE'!F777+0.001)</f>
        <v>0.42972000000000005</v>
      </c>
      <c r="G781" s="15">
        <v>38473</v>
      </c>
    </row>
    <row r="782" spans="1:7" ht="12.75">
      <c r="A782" s="30" t="str">
        <f>'De la BASE'!A778</f>
        <v>586</v>
      </c>
      <c r="B782" s="30">
        <f>'De la BASE'!B778</f>
        <v>5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0.044268</v>
      </c>
      <c r="F782" s="9">
        <f>IF('De la BASE'!F778&gt;0,'De la BASE'!F778,'De la BASE'!F778+0.001)</f>
        <v>0.32252400000000003</v>
      </c>
      <c r="G782" s="15">
        <v>38504</v>
      </c>
    </row>
    <row r="783" spans="1:7" ht="12.75">
      <c r="A783" s="30" t="str">
        <f>'De la BASE'!A779</f>
        <v>586</v>
      </c>
      <c r="B783" s="30">
        <f>'De la BASE'!B779</f>
        <v>5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0.044415</v>
      </c>
      <c r="F783" s="9">
        <f>IF('De la BASE'!F779&gt;0,'De la BASE'!F779,'De la BASE'!F779+0.001)</f>
        <v>0.284256</v>
      </c>
      <c r="G783" s="15">
        <v>38534</v>
      </c>
    </row>
    <row r="784" spans="1:7" ht="12.75">
      <c r="A784" s="30" t="str">
        <f>'De la BASE'!A780</f>
        <v>586</v>
      </c>
      <c r="B784" s="30">
        <f>'De la BASE'!B780</f>
        <v>5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0.04149</v>
      </c>
      <c r="F784" s="9">
        <f>IF('De la BASE'!F780&gt;0,'De la BASE'!F780,'De la BASE'!F780+0.001)</f>
        <v>0.260004</v>
      </c>
      <c r="G784" s="15">
        <v>38565</v>
      </c>
    </row>
    <row r="785" spans="1:7" ht="12.75">
      <c r="A785" s="30" t="str">
        <f>'De la BASE'!A781</f>
        <v>586</v>
      </c>
      <c r="B785" s="30">
        <f>'De la BASE'!B781</f>
        <v>5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0.038085</v>
      </c>
      <c r="F785" s="9">
        <f>IF('De la BASE'!F781&gt;0,'De la BASE'!F781,'De la BASE'!F781+0.001)</f>
        <v>0.233588</v>
      </c>
      <c r="G785" s="15">
        <v>38596</v>
      </c>
    </row>
    <row r="786" spans="1:7" ht="12.75">
      <c r="A786" s="30" t="str">
        <f>'De la BASE'!A782</f>
        <v>586</v>
      </c>
      <c r="B786" s="30">
        <f>'De la BASE'!B782</f>
        <v>5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0.136368</v>
      </c>
      <c r="F786" s="9">
        <f>IF('De la BASE'!F782&gt;0,'De la BASE'!F782,'De la BASE'!F782+0.001)</f>
        <v>6.36384</v>
      </c>
      <c r="G786" s="15">
        <v>38626</v>
      </c>
    </row>
    <row r="787" spans="1:7" ht="12.75">
      <c r="A787" s="30" t="str">
        <f>'De la BASE'!A783</f>
        <v>586</v>
      </c>
      <c r="B787" s="30">
        <f>'De la BASE'!B783</f>
        <v>5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0.12624</v>
      </c>
      <c r="F787" s="9">
        <f>IF('De la BASE'!F783&gt;0,'De la BASE'!F783,'De la BASE'!F783+0.001)</f>
        <v>1.64112</v>
      </c>
      <c r="G787" s="15">
        <v>38657</v>
      </c>
    </row>
    <row r="788" spans="1:7" ht="12.75">
      <c r="A788" s="30" t="str">
        <f>'De la BASE'!A784</f>
        <v>586</v>
      </c>
      <c r="B788" s="30">
        <f>'De la BASE'!B784</f>
        <v>5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0.18138</v>
      </c>
      <c r="F788" s="9">
        <f>IF('De la BASE'!F784&gt;0,'De la BASE'!F784,'De la BASE'!F784+0.001)</f>
        <v>2.877896</v>
      </c>
      <c r="G788" s="15">
        <v>38687</v>
      </c>
    </row>
    <row r="789" spans="1:7" ht="12.75">
      <c r="A789" s="30" t="str">
        <f>'De la BASE'!A785</f>
        <v>586</v>
      </c>
      <c r="B789" s="30">
        <f>'De la BASE'!B785</f>
        <v>5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0.13143</v>
      </c>
      <c r="F789" s="9">
        <f>IF('De la BASE'!F785&gt;0,'De la BASE'!F785,'De la BASE'!F785+0.001)</f>
        <v>2.3657399999999997</v>
      </c>
      <c r="G789" s="15">
        <v>38718</v>
      </c>
    </row>
    <row r="790" spans="1:7" ht="12.75">
      <c r="A790" s="30" t="str">
        <f>'De la BASE'!A786</f>
        <v>586</v>
      </c>
      <c r="B790" s="30">
        <f>'De la BASE'!B786</f>
        <v>5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0.37854</v>
      </c>
      <c r="F790" s="9">
        <f>IF('De la BASE'!F786&gt;0,'De la BASE'!F786,'De la BASE'!F786+0.001)</f>
        <v>4.92102</v>
      </c>
      <c r="G790" s="15">
        <v>38749</v>
      </c>
    </row>
    <row r="791" spans="1:7" ht="12.75">
      <c r="A791" s="30" t="str">
        <f>'De la BASE'!A787</f>
        <v>586</v>
      </c>
      <c r="B791" s="30">
        <f>'De la BASE'!B787</f>
        <v>5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0.490256</v>
      </c>
      <c r="F791" s="9">
        <f>IF('De la BASE'!F787&gt;0,'De la BASE'!F787,'De la BASE'!F787+0.001)</f>
        <v>8.395634000000001</v>
      </c>
      <c r="G791" s="15">
        <v>38777</v>
      </c>
    </row>
    <row r="792" spans="1:7" ht="12.75">
      <c r="A792" s="30" t="str">
        <f>'De la BASE'!A788</f>
        <v>586</v>
      </c>
      <c r="B792" s="30">
        <f>'De la BASE'!B788</f>
        <v>5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0.279762</v>
      </c>
      <c r="F792" s="9">
        <f>IF('De la BASE'!F788&gt;0,'De la BASE'!F788,'De la BASE'!F788+0.001)</f>
        <v>3.117348</v>
      </c>
      <c r="G792" s="15">
        <v>38808</v>
      </c>
    </row>
    <row r="793" spans="1:7" ht="12.75">
      <c r="A793" s="30" t="str">
        <f>'De la BASE'!A789</f>
        <v>586</v>
      </c>
      <c r="B793" s="30">
        <f>'De la BASE'!B789</f>
        <v>5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0.199059</v>
      </c>
      <c r="F793" s="9">
        <f>IF('De la BASE'!F789&gt;0,'De la BASE'!F789,'De la BASE'!F789+0.001)</f>
        <v>1.677783</v>
      </c>
      <c r="G793" s="15">
        <v>38838</v>
      </c>
    </row>
    <row r="794" spans="1:7" ht="12.75">
      <c r="A794" s="30" t="str">
        <f>'De la BASE'!A790</f>
        <v>586</v>
      </c>
      <c r="B794" s="30">
        <f>'De la BASE'!B790</f>
        <v>5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0.1543</v>
      </c>
      <c r="F794" s="9">
        <f>IF('De la BASE'!F790&gt;0,'De la BASE'!F790,'De la BASE'!F790+0.001)</f>
        <v>1.118675</v>
      </c>
      <c r="G794" s="15">
        <v>38869</v>
      </c>
    </row>
    <row r="795" spans="1:7" ht="12.75">
      <c r="A795" s="30" t="str">
        <f>'De la BASE'!A791</f>
        <v>586</v>
      </c>
      <c r="B795" s="30">
        <f>'De la BASE'!B791</f>
        <v>5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0.12948</v>
      </c>
      <c r="F795" s="9">
        <f>IF('De la BASE'!F791&gt;0,'De la BASE'!F791,'De la BASE'!F791+0.001)</f>
        <v>0.8157240000000001</v>
      </c>
      <c r="G795" s="15">
        <v>38899</v>
      </c>
    </row>
    <row r="796" spans="1:7" ht="12.75">
      <c r="A796" s="30" t="str">
        <f>'De la BASE'!A792</f>
        <v>586</v>
      </c>
      <c r="B796" s="30">
        <f>'De la BASE'!B792</f>
        <v>5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0.101664</v>
      </c>
      <c r="F796" s="9">
        <f>IF('De la BASE'!F792&gt;0,'De la BASE'!F792,'De la BASE'!F792+0.001)</f>
        <v>0.6777599999999999</v>
      </c>
      <c r="G796" s="15">
        <v>38930</v>
      </c>
    </row>
    <row r="797" spans="1:7" ht="12.75">
      <c r="A797" s="30" t="str">
        <f>'De la BASE'!A793</f>
        <v>586</v>
      </c>
      <c r="B797" s="30">
        <f>'De la BASE'!B793</f>
        <v>5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0.083152</v>
      </c>
      <c r="F797" s="9">
        <f>IF('De la BASE'!F793&gt;0,'De la BASE'!F793,'De la BASE'!F793+0.001)</f>
        <v>0.602852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586 - Río Yeltes desde su confluencia con río Morasverdes hasta su confluencia con la Rivera de Campocerrado.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0.27773200000000003</v>
      </c>
      <c r="C4" s="1">
        <f aca="true" t="shared" si="0" ref="C4:M4">MIN(C18:C83)</f>
        <v>0.2339</v>
      </c>
      <c r="D4" s="1">
        <f t="shared" si="0"/>
        <v>0.399591</v>
      </c>
      <c r="E4" s="1">
        <f t="shared" si="0"/>
        <v>0.398816</v>
      </c>
      <c r="F4" s="1">
        <f t="shared" si="0"/>
        <v>0.499776</v>
      </c>
      <c r="G4" s="1">
        <f t="shared" si="0"/>
        <v>0.479961</v>
      </c>
      <c r="H4" s="1">
        <f t="shared" si="0"/>
        <v>0.49439</v>
      </c>
      <c r="I4" s="1">
        <f t="shared" si="0"/>
        <v>0.42972000000000005</v>
      </c>
      <c r="J4" s="1">
        <f t="shared" si="0"/>
        <v>0.301276</v>
      </c>
      <c r="K4" s="1">
        <f t="shared" si="0"/>
        <v>0.24696200000000001</v>
      </c>
      <c r="L4" s="1">
        <f t="shared" si="0"/>
        <v>0.23284499999999997</v>
      </c>
      <c r="M4" s="1">
        <f t="shared" si="0"/>
        <v>0.22106499999999998</v>
      </c>
      <c r="N4" s="1">
        <f>MIN(N18:N83)</f>
        <v>6.37524</v>
      </c>
    </row>
    <row r="5" spans="1:14" ht="12.75">
      <c r="A5" s="13" t="s">
        <v>94</v>
      </c>
      <c r="B5" s="1">
        <f>MAX(B18:B83)</f>
        <v>19.154925000000002</v>
      </c>
      <c r="C5" s="1">
        <f aca="true" t="shared" si="1" ref="C5:M5">MAX(C18:C83)</f>
        <v>17.126183</v>
      </c>
      <c r="D5" s="1">
        <f t="shared" si="1"/>
        <v>31.884598</v>
      </c>
      <c r="E5" s="1">
        <f t="shared" si="1"/>
        <v>44.338801999999994</v>
      </c>
      <c r="F5" s="1">
        <f t="shared" si="1"/>
        <v>39.122282</v>
      </c>
      <c r="G5" s="1">
        <f t="shared" si="1"/>
        <v>25.316339999999997</v>
      </c>
      <c r="H5" s="1">
        <f t="shared" si="1"/>
        <v>16.4816</v>
      </c>
      <c r="I5" s="1">
        <f t="shared" si="1"/>
        <v>17.720208</v>
      </c>
      <c r="J5" s="1">
        <f t="shared" si="1"/>
        <v>6.309424000000001</v>
      </c>
      <c r="K5" s="1">
        <f t="shared" si="1"/>
        <v>3.1774679999999997</v>
      </c>
      <c r="L5" s="1">
        <f t="shared" si="1"/>
        <v>2.457826</v>
      </c>
      <c r="M5" s="1">
        <f t="shared" si="1"/>
        <v>3.32304</v>
      </c>
      <c r="N5" s="1">
        <f>MAX(N18:N83)</f>
        <v>121.11641599999999</v>
      </c>
    </row>
    <row r="6" spans="1:14" ht="12.75">
      <c r="A6" s="13" t="s">
        <v>16</v>
      </c>
      <c r="B6" s="1">
        <f>AVERAGE(B18:B83)</f>
        <v>2.4602481212121226</v>
      </c>
      <c r="C6" s="1">
        <f aca="true" t="shared" si="2" ref="C6:M6">AVERAGE(C18:C83)</f>
        <v>3.04827446969697</v>
      </c>
      <c r="D6" s="1">
        <f t="shared" si="2"/>
        <v>5.282465439393938</v>
      </c>
      <c r="E6" s="1">
        <f t="shared" si="2"/>
        <v>7.262813681818181</v>
      </c>
      <c r="F6" s="1">
        <f t="shared" si="2"/>
        <v>7.255168484848487</v>
      </c>
      <c r="G6" s="1">
        <f t="shared" si="2"/>
        <v>5.637356212121213</v>
      </c>
      <c r="H6" s="1">
        <f t="shared" si="2"/>
        <v>4.193216969696971</v>
      </c>
      <c r="I6" s="1">
        <f t="shared" si="2"/>
        <v>3.79028896969697</v>
      </c>
      <c r="J6" s="1">
        <f t="shared" si="2"/>
        <v>1.6877060151515153</v>
      </c>
      <c r="K6" s="1">
        <f t="shared" si="2"/>
        <v>1.154083696969697</v>
      </c>
      <c r="L6" s="1">
        <f t="shared" si="2"/>
        <v>0.9171349393939394</v>
      </c>
      <c r="M6" s="1">
        <f t="shared" si="2"/>
        <v>0.9574797575757577</v>
      </c>
      <c r="N6" s="1">
        <f>SUM(B6:M6)</f>
        <v>43.64623675757576</v>
      </c>
    </row>
    <row r="7" spans="1:14" ht="12.75">
      <c r="A7" s="13" t="s">
        <v>17</v>
      </c>
      <c r="B7" s="1">
        <f>PERCENTILE(B18:B83,0.1)</f>
        <v>0.44790749999999996</v>
      </c>
      <c r="C7" s="1">
        <f aca="true" t="shared" si="3" ref="C7:M7">PERCENTILE(C18:C83,0.1)</f>
        <v>0.6587365000000001</v>
      </c>
      <c r="D7" s="1">
        <f t="shared" si="3"/>
        <v>0.68689</v>
      </c>
      <c r="E7" s="1">
        <f t="shared" si="3"/>
        <v>0.7742</v>
      </c>
      <c r="F7" s="1">
        <f t="shared" si="3"/>
        <v>0.6496595000000001</v>
      </c>
      <c r="G7" s="1">
        <f t="shared" si="3"/>
        <v>0.8123735</v>
      </c>
      <c r="H7" s="1">
        <f t="shared" si="3"/>
        <v>0.7512650000000001</v>
      </c>
      <c r="I7" s="1">
        <f t="shared" si="3"/>
        <v>0.685314</v>
      </c>
      <c r="J7" s="1">
        <f t="shared" si="3"/>
        <v>0.490086</v>
      </c>
      <c r="K7" s="1">
        <f t="shared" si="3"/>
        <v>0.368286</v>
      </c>
      <c r="L7" s="1">
        <f t="shared" si="3"/>
        <v>0.33705799999999997</v>
      </c>
      <c r="M7" s="1">
        <f t="shared" si="3"/>
        <v>0.3995755</v>
      </c>
      <c r="N7" s="1">
        <f>PERCENTILE(N18:N83,0.1)</f>
        <v>11.449063500000001</v>
      </c>
    </row>
    <row r="8" spans="1:14" ht="12.75">
      <c r="A8" s="13" t="s">
        <v>18</v>
      </c>
      <c r="B8" s="1">
        <f>PERCENTILE(B18:B83,0.25)</f>
        <v>0.71925425</v>
      </c>
      <c r="C8" s="1">
        <f aca="true" t="shared" si="4" ref="C8:M8">PERCENTILE(C18:C83,0.25)</f>
        <v>0.912458</v>
      </c>
      <c r="D8" s="1">
        <f t="shared" si="4"/>
        <v>0.948729</v>
      </c>
      <c r="E8" s="1">
        <f t="shared" si="4"/>
        <v>1.7496065</v>
      </c>
      <c r="F8" s="1">
        <f t="shared" si="4"/>
        <v>1.2323160000000002</v>
      </c>
      <c r="G8" s="1">
        <f t="shared" si="4"/>
        <v>1.483412</v>
      </c>
      <c r="H8" s="1">
        <f t="shared" si="4"/>
        <v>1.31402475</v>
      </c>
      <c r="I8" s="1">
        <f t="shared" si="4"/>
        <v>1.530423</v>
      </c>
      <c r="J8" s="1">
        <f t="shared" si="4"/>
        <v>0.8637509999999999</v>
      </c>
      <c r="K8" s="1">
        <f t="shared" si="4"/>
        <v>0.60727</v>
      </c>
      <c r="L8" s="1">
        <f t="shared" si="4"/>
        <v>0.51546725</v>
      </c>
      <c r="M8" s="1">
        <f t="shared" si="4"/>
        <v>0.5402250000000001</v>
      </c>
      <c r="N8" s="1">
        <f>PERCENTILE(N18:N83,0.25)</f>
        <v>19.43574125</v>
      </c>
    </row>
    <row r="9" spans="1:14" ht="12.75">
      <c r="A9" s="13" t="s">
        <v>19</v>
      </c>
      <c r="B9" s="1">
        <f>PERCENTILE(B18:B83,0.5)</f>
        <v>1.066488</v>
      </c>
      <c r="C9" s="1">
        <f aca="true" t="shared" si="5" ref="C9:N9">PERCENTILE(C18:C83,0.5)</f>
        <v>1.667408</v>
      </c>
      <c r="D9" s="1">
        <f t="shared" si="5"/>
        <v>1.810654</v>
      </c>
      <c r="E9" s="1">
        <f t="shared" si="5"/>
        <v>4.176745</v>
      </c>
      <c r="F9" s="1">
        <f t="shared" si="5"/>
        <v>3.196319</v>
      </c>
      <c r="G9" s="1">
        <f t="shared" si="5"/>
        <v>3.1711300000000002</v>
      </c>
      <c r="H9" s="1">
        <f t="shared" si="5"/>
        <v>3.2391685</v>
      </c>
      <c r="I9" s="1">
        <f t="shared" si="5"/>
        <v>2.6387655</v>
      </c>
      <c r="J9" s="1">
        <f t="shared" si="5"/>
        <v>1.3869760000000002</v>
      </c>
      <c r="K9" s="1">
        <f t="shared" si="5"/>
        <v>0.9844464999999999</v>
      </c>
      <c r="L9" s="1">
        <f t="shared" si="5"/>
        <v>0.7930125</v>
      </c>
      <c r="M9" s="1">
        <f t="shared" si="5"/>
        <v>0.8412045</v>
      </c>
      <c r="N9" s="1">
        <f t="shared" si="5"/>
        <v>39.24637250000001</v>
      </c>
    </row>
    <row r="10" spans="1:14" ht="12.75">
      <c r="A10" s="13" t="s">
        <v>20</v>
      </c>
      <c r="B10" s="1">
        <f>PERCENTILE(B18:B83,0.75)</f>
        <v>2.373637</v>
      </c>
      <c r="C10" s="1">
        <f aca="true" t="shared" si="6" ref="C10:M10">PERCENTILE(C18:C83,0.75)</f>
        <v>4.00913125</v>
      </c>
      <c r="D10" s="1">
        <f t="shared" si="6"/>
        <v>7.257105750000001</v>
      </c>
      <c r="E10" s="1">
        <f t="shared" si="6"/>
        <v>9.74541075</v>
      </c>
      <c r="F10" s="1">
        <f t="shared" si="6"/>
        <v>11.228337</v>
      </c>
      <c r="G10" s="1">
        <f t="shared" si="6"/>
        <v>7.464108250000001</v>
      </c>
      <c r="H10" s="1">
        <f t="shared" si="6"/>
        <v>5.661175500000001</v>
      </c>
      <c r="I10" s="1">
        <f t="shared" si="6"/>
        <v>4.2819</v>
      </c>
      <c r="J10" s="1">
        <f t="shared" si="6"/>
        <v>2.2889042500000003</v>
      </c>
      <c r="K10" s="1">
        <f t="shared" si="6"/>
        <v>1.50587025</v>
      </c>
      <c r="L10" s="1">
        <f t="shared" si="6"/>
        <v>1.200628</v>
      </c>
      <c r="M10" s="1">
        <f t="shared" si="6"/>
        <v>1.2198885000000002</v>
      </c>
      <c r="N10" s="1">
        <f>PERCENTILE(N18:N83,0.75)</f>
        <v>63.211888</v>
      </c>
    </row>
    <row r="11" spans="1:14" ht="12.75">
      <c r="A11" s="13" t="s">
        <v>21</v>
      </c>
      <c r="B11" s="1">
        <f>PERCENTILE(B18:B83,0.9)</f>
        <v>5.908836</v>
      </c>
      <c r="C11" s="1">
        <f aca="true" t="shared" si="7" ref="C11:M11">PERCENTILE(C18:C83,0.9)</f>
        <v>6.351481</v>
      </c>
      <c r="D11" s="1">
        <f t="shared" si="7"/>
        <v>13.941339</v>
      </c>
      <c r="E11" s="1">
        <f t="shared" si="7"/>
        <v>16.118937</v>
      </c>
      <c r="F11" s="1">
        <f t="shared" si="7"/>
        <v>20.604014</v>
      </c>
      <c r="G11" s="1">
        <f t="shared" si="7"/>
        <v>14.930907999999999</v>
      </c>
      <c r="H11" s="1">
        <f t="shared" si="7"/>
        <v>9.7326775</v>
      </c>
      <c r="I11" s="1">
        <f t="shared" si="7"/>
        <v>8.510643000000002</v>
      </c>
      <c r="J11" s="1">
        <f t="shared" si="7"/>
        <v>2.8866009999999998</v>
      </c>
      <c r="K11" s="1">
        <f t="shared" si="7"/>
        <v>2.047674</v>
      </c>
      <c r="L11" s="1">
        <f t="shared" si="7"/>
        <v>1.5266235</v>
      </c>
      <c r="M11" s="1">
        <f t="shared" si="7"/>
        <v>1.70246</v>
      </c>
      <c r="N11" s="1">
        <f>PERCENTILE(N18:N83,0.9)</f>
        <v>82.549926</v>
      </c>
    </row>
    <row r="12" spans="1:14" ht="12.75">
      <c r="A12" s="13" t="s">
        <v>25</v>
      </c>
      <c r="B12" s="1">
        <f>STDEV(B18:B83)</f>
        <v>3.449958774871047</v>
      </c>
      <c r="C12" s="1">
        <f aca="true" t="shared" si="8" ref="C12:M12">STDEV(C18:C83)</f>
        <v>3.448879056549071</v>
      </c>
      <c r="D12" s="1">
        <f t="shared" si="8"/>
        <v>6.847501445599411</v>
      </c>
      <c r="E12" s="1">
        <f t="shared" si="8"/>
        <v>8.71425183284736</v>
      </c>
      <c r="F12" s="1">
        <f t="shared" si="8"/>
        <v>8.97758996049563</v>
      </c>
      <c r="G12" s="1">
        <f t="shared" si="8"/>
        <v>5.845978253896861</v>
      </c>
      <c r="H12" s="1">
        <f t="shared" si="8"/>
        <v>3.6606903922464693</v>
      </c>
      <c r="I12" s="1">
        <f t="shared" si="8"/>
        <v>3.5624102831437483</v>
      </c>
      <c r="J12" s="1">
        <f t="shared" si="8"/>
        <v>1.175038545169038</v>
      </c>
      <c r="K12" s="1">
        <f t="shared" si="8"/>
        <v>0.7030035737501668</v>
      </c>
      <c r="L12" s="1">
        <f t="shared" si="8"/>
        <v>0.5148239915842452</v>
      </c>
      <c r="M12" s="1">
        <f t="shared" si="8"/>
        <v>0.5708218091739734</v>
      </c>
      <c r="N12" s="1">
        <f>STDEV(N18:N83)</f>
        <v>27.792288114765775</v>
      </c>
    </row>
    <row r="13" spans="1:14" ht="12.75">
      <c r="A13" s="13" t="s">
        <v>127</v>
      </c>
      <c r="B13" s="1">
        <f aca="true" t="shared" si="9" ref="B13:L13">ROUND(B12/B6,2)</f>
        <v>1.4</v>
      </c>
      <c r="C13" s="1">
        <f t="shared" si="9"/>
        <v>1.13</v>
      </c>
      <c r="D13" s="1">
        <f t="shared" si="9"/>
        <v>1.3</v>
      </c>
      <c r="E13" s="1">
        <f t="shared" si="9"/>
        <v>1.2</v>
      </c>
      <c r="F13" s="1">
        <f t="shared" si="9"/>
        <v>1.24</v>
      </c>
      <c r="G13" s="1">
        <f t="shared" si="9"/>
        <v>1.04</v>
      </c>
      <c r="H13" s="1">
        <f t="shared" si="9"/>
        <v>0.87</v>
      </c>
      <c r="I13" s="1">
        <f t="shared" si="9"/>
        <v>0.94</v>
      </c>
      <c r="J13" s="1">
        <f t="shared" si="9"/>
        <v>0.7</v>
      </c>
      <c r="K13" s="1">
        <f t="shared" si="9"/>
        <v>0.61</v>
      </c>
      <c r="L13" s="1">
        <f t="shared" si="9"/>
        <v>0.56</v>
      </c>
      <c r="M13" s="1">
        <f>ROUND(M12/M6,2)</f>
        <v>0.6</v>
      </c>
      <c r="N13" s="1">
        <f>ROUND(N12/N6,2)</f>
        <v>0.64</v>
      </c>
    </row>
    <row r="14" spans="1:14" ht="12.75">
      <c r="A14" s="13" t="s">
        <v>126</v>
      </c>
      <c r="B14" s="53">
        <f aca="true" t="shared" si="10" ref="B14:N14">66*P84/(65*64*B12^3)</f>
        <v>2.9903401259907434</v>
      </c>
      <c r="C14" s="53">
        <f t="shared" si="10"/>
        <v>2.28523561690672</v>
      </c>
      <c r="D14" s="53">
        <f t="shared" si="10"/>
        <v>2.0800207338740586</v>
      </c>
      <c r="E14" s="53">
        <f t="shared" si="10"/>
        <v>2.330661393476514</v>
      </c>
      <c r="F14" s="53">
        <f t="shared" si="10"/>
        <v>1.6749615986504636</v>
      </c>
      <c r="G14" s="53">
        <f t="shared" si="10"/>
        <v>1.6023748923416588</v>
      </c>
      <c r="H14" s="53">
        <f t="shared" si="10"/>
        <v>1.3331284679374225</v>
      </c>
      <c r="I14" s="53">
        <f t="shared" si="10"/>
        <v>1.8864635322351009</v>
      </c>
      <c r="J14" s="53">
        <f t="shared" si="10"/>
        <v>1.5317917292993188</v>
      </c>
      <c r="K14" s="53">
        <f t="shared" si="10"/>
        <v>1.0106695703273625</v>
      </c>
      <c r="L14" s="53">
        <f t="shared" si="10"/>
        <v>0.9928199318432325</v>
      </c>
      <c r="M14" s="53">
        <f t="shared" si="10"/>
        <v>1.5076393807824717</v>
      </c>
      <c r="N14" s="53">
        <f t="shared" si="10"/>
        <v>0.7457176236373813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-0.013038468475496539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3.950298</v>
      </c>
      <c r="C18" s="1">
        <f>'DATOS MENSUALES'!F7</f>
        <v>3.128704</v>
      </c>
      <c r="D18" s="1">
        <f>'DATOS MENSUALES'!F8</f>
        <v>1.5675779999999997</v>
      </c>
      <c r="E18" s="1">
        <f>'DATOS MENSUALES'!F9</f>
        <v>23.243858</v>
      </c>
      <c r="F18" s="1">
        <f>'DATOS MENSUALES'!F10</f>
        <v>19.277812</v>
      </c>
      <c r="G18" s="1">
        <f>'DATOS MENSUALES'!F11</f>
        <v>10.733189999999999</v>
      </c>
      <c r="H18" s="1">
        <f>'DATOS MENSUALES'!F12</f>
        <v>11.642296</v>
      </c>
      <c r="I18" s="1">
        <f>'DATOS MENSUALES'!F13</f>
        <v>7.7232959999999995</v>
      </c>
      <c r="J18" s="1">
        <f>'DATOS MENSUALES'!F14</f>
        <v>3.688626</v>
      </c>
      <c r="K18" s="1">
        <f>'DATOS MENSUALES'!F15</f>
        <v>3.0365439999999997</v>
      </c>
      <c r="L18" s="1">
        <f>'DATOS MENSUALES'!F16</f>
        <v>2.210728</v>
      </c>
      <c r="M18" s="1">
        <f>'DATOS MENSUALES'!F17</f>
        <v>1.71508</v>
      </c>
      <c r="N18" s="1">
        <f>SUM(B18:M18)</f>
        <v>91.91801000000001</v>
      </c>
      <c r="O18" s="1"/>
      <c r="P18" s="60">
        <f>(B18-B$6)^3</f>
        <v>3.308281218811909</v>
      </c>
      <c r="Q18" s="60">
        <f>(C18-C$6)^3</f>
        <v>0.000520291340172413</v>
      </c>
      <c r="R18" s="60">
        <f aca="true" t="shared" si="11" ref="R18:AB18">(D18-D$6)^3</f>
        <v>-51.266890593453326</v>
      </c>
      <c r="S18" s="60">
        <f t="shared" si="11"/>
        <v>4081.4592768104353</v>
      </c>
      <c r="T18" s="60">
        <f t="shared" si="11"/>
        <v>1737.8004683914592</v>
      </c>
      <c r="U18" s="60">
        <f t="shared" si="11"/>
        <v>132.326175962916</v>
      </c>
      <c r="V18" s="60">
        <f t="shared" si="11"/>
        <v>413.34029559433924</v>
      </c>
      <c r="W18" s="60">
        <f t="shared" si="11"/>
        <v>60.8378934820784</v>
      </c>
      <c r="X18" s="60">
        <f t="shared" si="11"/>
        <v>8.0110448971932</v>
      </c>
      <c r="Y18" s="60">
        <f t="shared" si="11"/>
        <v>6.6707932394165885</v>
      </c>
      <c r="Z18" s="60">
        <f t="shared" si="11"/>
        <v>2.1646766448774404</v>
      </c>
      <c r="AA18" s="60">
        <f t="shared" si="11"/>
        <v>0.4348308163999588</v>
      </c>
      <c r="AB18" s="60">
        <f t="shared" si="11"/>
        <v>112481.15266511997</v>
      </c>
    </row>
    <row r="19" spans="1:28" ht="12.75">
      <c r="A19" s="12" t="s">
        <v>29</v>
      </c>
      <c r="B19" s="1">
        <f>'DATOS MENSUALES'!F18</f>
        <v>1.3576419999999998</v>
      </c>
      <c r="C19" s="1">
        <f>'DATOS MENSUALES'!F19</f>
        <v>4.6494</v>
      </c>
      <c r="D19" s="1">
        <f>'DATOS MENSUALES'!F20</f>
        <v>1.149984</v>
      </c>
      <c r="E19" s="1">
        <f>'DATOS MENSUALES'!F21</f>
        <v>0.994635</v>
      </c>
      <c r="F19" s="1">
        <f>'DATOS MENSUALES'!F22</f>
        <v>0.804054</v>
      </c>
      <c r="G19" s="1">
        <f>'DATOS MENSUALES'!F23</f>
        <v>7.615394</v>
      </c>
      <c r="H19" s="1">
        <f>'DATOS MENSUALES'!F24</f>
        <v>5.7826</v>
      </c>
      <c r="I19" s="1">
        <f>'DATOS MENSUALES'!F25</f>
        <v>2.057052</v>
      </c>
      <c r="J19" s="1">
        <f>'DATOS MENSUALES'!F26</f>
        <v>1.6430280000000002</v>
      </c>
      <c r="K19" s="1">
        <f>'DATOS MENSUALES'!F27</f>
        <v>0.949727</v>
      </c>
      <c r="L19" s="1">
        <f>'DATOS MENSUALES'!F28</f>
        <v>0.786048</v>
      </c>
      <c r="M19" s="1">
        <f>'DATOS MENSUALES'!F29</f>
        <v>0.705325</v>
      </c>
      <c r="N19" s="1">
        <f aca="true" t="shared" si="12" ref="N19:N82">SUM(B19:M19)</f>
        <v>28.494889</v>
      </c>
      <c r="O19" s="10"/>
      <c r="P19" s="60">
        <f aca="true" t="shared" si="13" ref="P19:P82">(B19-B$6)^3</f>
        <v>-1.3404826508640848</v>
      </c>
      <c r="Q19" s="60">
        <f aca="true" t="shared" si="14" ref="Q19:Q82">(C19-C$6)^3</f>
        <v>4.104650154881736</v>
      </c>
      <c r="R19" s="60">
        <f aca="true" t="shared" si="15" ref="R19:R82">(D19-D$6)^3</f>
        <v>-70.57205029801372</v>
      </c>
      <c r="S19" s="60">
        <f aca="true" t="shared" si="16" ref="S19:S82">(E19-E$6)^3</f>
        <v>-246.27714149183876</v>
      </c>
      <c r="T19" s="60">
        <f aca="true" t="shared" si="17" ref="T19:T82">(F19-F$6)^3</f>
        <v>-268.4752451032917</v>
      </c>
      <c r="U19" s="60">
        <f aca="true" t="shared" si="18" ref="U19:U82">(G19-G$6)^3</f>
        <v>7.739336893886805</v>
      </c>
      <c r="V19" s="60">
        <f aca="true" t="shared" si="19" ref="V19:V82">(H19-H$6)^3</f>
        <v>4.0150015322005785</v>
      </c>
      <c r="W19" s="60">
        <f aca="true" t="shared" si="20" ref="W19:W82">(I19-I$6)^3</f>
        <v>-5.206835194413997</v>
      </c>
      <c r="X19" s="60">
        <f aca="true" t="shared" si="21" ref="X19:X82">(J19-J$6)^3</f>
        <v>-8.918290468667749E-05</v>
      </c>
      <c r="Y19" s="60">
        <f aca="true" t="shared" si="22" ref="Y19:Y82">(K19-K$6)^3</f>
        <v>-0.008534274815085919</v>
      </c>
      <c r="Z19" s="60">
        <f aca="true" t="shared" si="23" ref="Z19:Z82">(L19-L$6)^3</f>
        <v>-0.0022525698719493923</v>
      </c>
      <c r="AA19" s="60">
        <f aca="true" t="shared" si="24" ref="AA19:AA82">(M19-M$6)^3</f>
        <v>-0.016032509285109058</v>
      </c>
      <c r="AB19" s="60">
        <f aca="true" t="shared" si="25" ref="AB19:AB82">(N19-N$6)^3</f>
        <v>-3478.193979624667</v>
      </c>
    </row>
    <row r="20" spans="1:28" ht="12.75">
      <c r="A20" s="12" t="s">
        <v>30</v>
      </c>
      <c r="B20" s="1">
        <f>'DATOS MENSUALES'!F30</f>
        <v>1.447059</v>
      </c>
      <c r="C20" s="1">
        <f>'DATOS MENSUALES'!F31</f>
        <v>0.8002399999999998</v>
      </c>
      <c r="D20" s="1">
        <f>'DATOS MENSUALES'!F32</f>
        <v>6.554592</v>
      </c>
      <c r="E20" s="1">
        <f>'DATOS MENSUALES'!F33</f>
        <v>5.52621</v>
      </c>
      <c r="F20" s="1">
        <f>'DATOS MENSUALES'!F34</f>
        <v>1.832592</v>
      </c>
      <c r="G20" s="1">
        <f>'DATOS MENSUALES'!F35</f>
        <v>6.680609999999999</v>
      </c>
      <c r="H20" s="1">
        <f>'DATOS MENSUALES'!F36</f>
        <v>4.170712</v>
      </c>
      <c r="I20" s="1">
        <f>'DATOS MENSUALES'!F37</f>
        <v>1.6739769999999998</v>
      </c>
      <c r="J20" s="1">
        <f>'DATOS MENSUALES'!F38</f>
        <v>1.26441</v>
      </c>
      <c r="K20" s="1">
        <f>'DATOS MENSUALES'!F39</f>
        <v>1.03452</v>
      </c>
      <c r="L20" s="1">
        <f>'DATOS MENSUALES'!F40</f>
        <v>0.82555</v>
      </c>
      <c r="M20" s="1">
        <f>'DATOS MENSUALES'!F41</f>
        <v>1.187712</v>
      </c>
      <c r="N20" s="1">
        <f t="shared" si="12"/>
        <v>32.998184</v>
      </c>
      <c r="O20" s="10"/>
      <c r="P20" s="60">
        <f t="shared" si="13"/>
        <v>-1.0400915166775369</v>
      </c>
      <c r="Q20" s="60">
        <f t="shared" si="14"/>
        <v>-11.360799578267539</v>
      </c>
      <c r="R20" s="60">
        <f t="shared" si="15"/>
        <v>2.0586900282320553</v>
      </c>
      <c r="S20" s="60">
        <f t="shared" si="16"/>
        <v>-5.2372360946226655</v>
      </c>
      <c r="T20" s="60">
        <f t="shared" si="17"/>
        <v>-159.44725950395076</v>
      </c>
      <c r="U20" s="60">
        <f t="shared" si="18"/>
        <v>1.1354549572203265</v>
      </c>
      <c r="V20" s="60">
        <f t="shared" si="19"/>
        <v>-1.1398174394505256E-05</v>
      </c>
      <c r="W20" s="60">
        <f t="shared" si="20"/>
        <v>-9.4784880056246</v>
      </c>
      <c r="X20" s="60">
        <f t="shared" si="21"/>
        <v>-0.07584597530716158</v>
      </c>
      <c r="Y20" s="60">
        <f t="shared" si="22"/>
        <v>-0.0017092201557564475</v>
      </c>
      <c r="Z20" s="60">
        <f t="shared" si="23"/>
        <v>-0.0007681962575708665</v>
      </c>
      <c r="AA20" s="60">
        <f t="shared" si="24"/>
        <v>0.012203894101468726</v>
      </c>
      <c r="AB20" s="60">
        <f t="shared" si="25"/>
        <v>-1207.287162827535</v>
      </c>
    </row>
    <row r="21" spans="1:28" ht="12.75">
      <c r="A21" s="12" t="s">
        <v>31</v>
      </c>
      <c r="B21" s="1">
        <f>'DATOS MENSUALES'!F42</f>
        <v>1.725778</v>
      </c>
      <c r="C21" s="1">
        <f>'DATOS MENSUALES'!F43</f>
        <v>0.999771</v>
      </c>
      <c r="D21" s="1">
        <f>'DATOS MENSUALES'!F44</f>
        <v>0.98618</v>
      </c>
      <c r="E21" s="1">
        <f>'DATOS MENSUALES'!F45</f>
        <v>0.584648</v>
      </c>
      <c r="F21" s="1">
        <f>'DATOS MENSUALES'!F46</f>
        <v>0.499776</v>
      </c>
      <c r="G21" s="1">
        <f>'DATOS MENSUALES'!F47</f>
        <v>0.756651</v>
      </c>
      <c r="H21" s="1">
        <f>'DATOS MENSUALES'!F48</f>
        <v>5.982851999999999</v>
      </c>
      <c r="I21" s="1">
        <f>'DATOS MENSUALES'!F49</f>
        <v>1.4443199999999998</v>
      </c>
      <c r="J21" s="1">
        <f>'DATOS MENSUALES'!F50</f>
        <v>1.2004499999999998</v>
      </c>
      <c r="K21" s="1">
        <f>'DATOS MENSUALES'!F51</f>
        <v>0.6749160000000001</v>
      </c>
      <c r="L21" s="1">
        <f>'DATOS MENSUALES'!F52</f>
        <v>0.591947</v>
      </c>
      <c r="M21" s="1">
        <f>'DATOS MENSUALES'!F53</f>
        <v>0.5044489999999999</v>
      </c>
      <c r="N21" s="1">
        <f t="shared" si="12"/>
        <v>15.951737999999997</v>
      </c>
      <c r="O21" s="10"/>
      <c r="P21" s="60">
        <f t="shared" si="13"/>
        <v>-0.3962072326479051</v>
      </c>
      <c r="Q21" s="60">
        <f t="shared" si="14"/>
        <v>-8.596271264411044</v>
      </c>
      <c r="R21" s="60">
        <f t="shared" si="15"/>
        <v>-79.30113126561879</v>
      </c>
      <c r="S21" s="60">
        <f t="shared" si="16"/>
        <v>-297.83214438397164</v>
      </c>
      <c r="T21" s="60">
        <f t="shared" si="17"/>
        <v>-308.2845492771151</v>
      </c>
      <c r="U21" s="60">
        <f t="shared" si="18"/>
        <v>-116.2646618917943</v>
      </c>
      <c r="V21" s="60">
        <f t="shared" si="19"/>
        <v>5.731831517032647</v>
      </c>
      <c r="W21" s="60">
        <f t="shared" si="20"/>
        <v>-12.91120539685091</v>
      </c>
      <c r="X21" s="60">
        <f t="shared" si="21"/>
        <v>-0.1156835553486197</v>
      </c>
      <c r="Y21" s="60">
        <f t="shared" si="22"/>
        <v>-0.11001770909769598</v>
      </c>
      <c r="Z21" s="60">
        <f t="shared" si="23"/>
        <v>-0.0343877127402782</v>
      </c>
      <c r="AA21" s="60">
        <f t="shared" si="24"/>
        <v>-0.09297861347977279</v>
      </c>
      <c r="AB21" s="60">
        <f t="shared" si="25"/>
        <v>-21241.27236984525</v>
      </c>
    </row>
    <row r="22" spans="1:28" ht="12.75">
      <c r="A22" s="12" t="s">
        <v>32</v>
      </c>
      <c r="B22" s="1">
        <f>'DATOS MENSUALES'!F54</f>
        <v>0.923</v>
      </c>
      <c r="C22" s="1">
        <f>'DATOS MENSUALES'!F55</f>
        <v>1.018788</v>
      </c>
      <c r="D22" s="1">
        <f>'DATOS MENSUALES'!F56</f>
        <v>1.2831739999999998</v>
      </c>
      <c r="E22" s="1">
        <f>'DATOS MENSUALES'!F57</f>
        <v>2.8084290000000003</v>
      </c>
      <c r="F22" s="1">
        <f>'DATOS MENSUALES'!F58</f>
        <v>0.541127</v>
      </c>
      <c r="G22" s="1">
        <f>'DATOS MENSUALES'!F59</f>
        <v>1.15951</v>
      </c>
      <c r="H22" s="1">
        <f>'DATOS MENSUALES'!F60</f>
        <v>0.660621</v>
      </c>
      <c r="I22" s="1">
        <f>'DATOS MENSUALES'!F61</f>
        <v>0.65949</v>
      </c>
      <c r="J22" s="1">
        <f>'DATOS MENSUALES'!F62</f>
        <v>0.364902</v>
      </c>
      <c r="K22" s="1">
        <f>'DATOS MENSUALES'!F63</f>
        <v>0.326179</v>
      </c>
      <c r="L22" s="1">
        <f>'DATOS MENSUALES'!F64</f>
        <v>0.290472</v>
      </c>
      <c r="M22" s="1">
        <f>'DATOS MENSUALES'!F65</f>
        <v>0.259952</v>
      </c>
      <c r="N22" s="1">
        <f t="shared" si="12"/>
        <v>10.295644000000001</v>
      </c>
      <c r="O22" s="10"/>
      <c r="P22" s="60">
        <f t="shared" si="13"/>
        <v>-3.632719898466788</v>
      </c>
      <c r="Q22" s="60">
        <f t="shared" si="14"/>
        <v>-8.359079984801738</v>
      </c>
      <c r="R22" s="60">
        <f t="shared" si="15"/>
        <v>-63.9659951152509</v>
      </c>
      <c r="S22" s="60">
        <f t="shared" si="16"/>
        <v>-88.38186472896352</v>
      </c>
      <c r="T22" s="60">
        <f t="shared" si="17"/>
        <v>-302.65793251527583</v>
      </c>
      <c r="U22" s="60">
        <f t="shared" si="18"/>
        <v>-89.78577218278369</v>
      </c>
      <c r="V22" s="60">
        <f t="shared" si="19"/>
        <v>-44.08409274051665</v>
      </c>
      <c r="W22" s="60">
        <f t="shared" si="20"/>
        <v>-30.687785273313462</v>
      </c>
      <c r="X22" s="60">
        <f t="shared" si="21"/>
        <v>-2.3146563055504132</v>
      </c>
      <c r="Y22" s="60">
        <f t="shared" si="22"/>
        <v>-0.567467559862299</v>
      </c>
      <c r="Z22" s="60">
        <f t="shared" si="23"/>
        <v>-0.24609457176483848</v>
      </c>
      <c r="AA22" s="60">
        <f t="shared" si="24"/>
        <v>-0.33937862368953</v>
      </c>
      <c r="AB22" s="60">
        <f t="shared" si="25"/>
        <v>-37094.598245092326</v>
      </c>
    </row>
    <row r="23" spans="1:28" ht="12.75">
      <c r="A23" s="12" t="s">
        <v>34</v>
      </c>
      <c r="B23" s="11">
        <f>'DATOS MENSUALES'!F66</f>
        <v>0.4212599999999999</v>
      </c>
      <c r="C23" s="1">
        <f>'DATOS MENSUALES'!F67</f>
        <v>5.357193</v>
      </c>
      <c r="D23" s="1">
        <f>'DATOS MENSUALES'!F68</f>
        <v>17.215999999999998</v>
      </c>
      <c r="E23" s="1">
        <f>'DATOS MENSUALES'!F69</f>
        <v>3.2884830000000003</v>
      </c>
      <c r="F23" s="1">
        <f>'DATOS MENSUALES'!F70</f>
        <v>2.894805</v>
      </c>
      <c r="G23" s="1">
        <f>'DATOS MENSUALES'!F71</f>
        <v>5.0314440000000005</v>
      </c>
      <c r="H23" s="1">
        <f>'DATOS MENSUALES'!F72</f>
        <v>9.766323</v>
      </c>
      <c r="I23" s="1">
        <f>'DATOS MENSUALES'!F73</f>
        <v>14.524648000000001</v>
      </c>
      <c r="J23" s="1">
        <f>'DATOS MENSUALES'!F74</f>
        <v>3.910749</v>
      </c>
      <c r="K23" s="1">
        <f>'DATOS MENSUALES'!F75</f>
        <v>2.9596319999999996</v>
      </c>
      <c r="L23" s="1">
        <f>'DATOS MENSUALES'!F76</f>
        <v>2.279132</v>
      </c>
      <c r="M23" s="1">
        <f>'DATOS MENSUALES'!F77</f>
        <v>1.755948</v>
      </c>
      <c r="N23" s="1">
        <f t="shared" si="12"/>
        <v>69.405617</v>
      </c>
      <c r="O23" s="10"/>
      <c r="P23" s="60">
        <f t="shared" si="13"/>
        <v>-8.47703716093298</v>
      </c>
      <c r="Q23" s="60">
        <f t="shared" si="14"/>
        <v>12.309086612551697</v>
      </c>
      <c r="R23" s="60">
        <f t="shared" si="15"/>
        <v>1699.4456721272793</v>
      </c>
      <c r="S23" s="60">
        <f t="shared" si="16"/>
        <v>-62.775762780153265</v>
      </c>
      <c r="T23" s="60">
        <f t="shared" si="17"/>
        <v>-82.90258683292119</v>
      </c>
      <c r="U23" s="60">
        <f t="shared" si="18"/>
        <v>-0.22244831340176166</v>
      </c>
      <c r="V23" s="60">
        <f t="shared" si="19"/>
        <v>173.0979470770696</v>
      </c>
      <c r="W23" s="60">
        <f t="shared" si="20"/>
        <v>1236.8822321296175</v>
      </c>
      <c r="X23" s="60">
        <f t="shared" si="21"/>
        <v>10.986100837739329</v>
      </c>
      <c r="Y23" s="60">
        <f t="shared" si="22"/>
        <v>5.886095908050838</v>
      </c>
      <c r="Z23" s="60">
        <f t="shared" si="23"/>
        <v>2.526553569920031</v>
      </c>
      <c r="AA23" s="60">
        <f t="shared" si="24"/>
        <v>0.5090646529356614</v>
      </c>
      <c r="AB23" s="60">
        <f t="shared" si="25"/>
        <v>17092.525233948872</v>
      </c>
    </row>
    <row r="24" spans="1:28" ht="12.75">
      <c r="A24" s="12" t="s">
        <v>33</v>
      </c>
      <c r="B24" s="1">
        <f>'DATOS MENSUALES'!F78</f>
        <v>1.378092</v>
      </c>
      <c r="C24" s="1">
        <f>'DATOS MENSUALES'!F79</f>
        <v>1.728778</v>
      </c>
      <c r="D24" s="1">
        <f>'DATOS MENSUALES'!F80</f>
        <v>0.9546239999999999</v>
      </c>
      <c r="E24" s="1">
        <f>'DATOS MENSUALES'!F81</f>
        <v>1.108915</v>
      </c>
      <c r="F24" s="1">
        <f>'DATOS MENSUALES'!F82</f>
        <v>19.657763999999997</v>
      </c>
      <c r="G24" s="1">
        <f>'DATOS MENSUALES'!F83</f>
        <v>20.655425</v>
      </c>
      <c r="H24" s="1">
        <f>'DATOS MENSUALES'!F84</f>
        <v>3.380118</v>
      </c>
      <c r="I24" s="1">
        <f>'DATOS MENSUALES'!F85</f>
        <v>2.9296480000000003</v>
      </c>
      <c r="J24" s="1">
        <f>'DATOS MENSUALES'!F86</f>
        <v>1.927926</v>
      </c>
      <c r="K24" s="1">
        <f>'DATOS MENSUALES'!F87</f>
        <v>1.501899</v>
      </c>
      <c r="L24" s="1">
        <f>'DATOS MENSUALES'!F88</f>
        <v>1.2054839999999998</v>
      </c>
      <c r="M24" s="1">
        <f>'DATOS MENSUALES'!F89</f>
        <v>0.994886</v>
      </c>
      <c r="N24" s="1">
        <f t="shared" si="12"/>
        <v>57.423559000000004</v>
      </c>
      <c r="O24" s="10"/>
      <c r="P24" s="60">
        <f t="shared" si="13"/>
        <v>-1.2672717716710893</v>
      </c>
      <c r="Q24" s="60">
        <f t="shared" si="14"/>
        <v>-2.2973369503016885</v>
      </c>
      <c r="R24" s="60">
        <f t="shared" si="15"/>
        <v>-81.0613856044982</v>
      </c>
      <c r="S24" s="60">
        <f t="shared" si="16"/>
        <v>-233.05102917329577</v>
      </c>
      <c r="T24" s="60">
        <f t="shared" si="17"/>
        <v>1907.821509851773</v>
      </c>
      <c r="U24" s="60">
        <f t="shared" si="18"/>
        <v>3387.211129366594</v>
      </c>
      <c r="V24" s="60">
        <f t="shared" si="19"/>
        <v>-0.5375640685958889</v>
      </c>
      <c r="W24" s="60">
        <f t="shared" si="20"/>
        <v>-0.6374792437997274</v>
      </c>
      <c r="X24" s="60">
        <f t="shared" si="21"/>
        <v>0.013862048235664125</v>
      </c>
      <c r="Y24" s="60">
        <f t="shared" si="22"/>
        <v>0.04207712498218622</v>
      </c>
      <c r="Z24" s="60">
        <f t="shared" si="23"/>
        <v>0.023974834763874905</v>
      </c>
      <c r="AA24" s="60">
        <f t="shared" si="24"/>
        <v>5.233982333243708E-05</v>
      </c>
      <c r="AB24" s="60">
        <f t="shared" si="25"/>
        <v>2615.1370230995994</v>
      </c>
    </row>
    <row r="25" spans="1:28" ht="12.75">
      <c r="A25" s="12" t="s">
        <v>35</v>
      </c>
      <c r="B25" s="1">
        <f>'DATOS MENSUALES'!F90</f>
        <v>0.88869</v>
      </c>
      <c r="C25" s="1">
        <f>'DATOS MENSUALES'!F91</f>
        <v>0.848367</v>
      </c>
      <c r="D25" s="1">
        <f>'DATOS MENSUALES'!F92</f>
        <v>0.70272</v>
      </c>
      <c r="E25" s="1">
        <f>'DATOS MENSUALES'!F93</f>
        <v>11.221956</v>
      </c>
      <c r="F25" s="1">
        <f>'DATOS MENSUALES'!F94</f>
        <v>3.218908</v>
      </c>
      <c r="G25" s="1">
        <f>'DATOS MENSUALES'!F95</f>
        <v>2.60091</v>
      </c>
      <c r="H25" s="1">
        <f>'DATOS MENSUALES'!F96</f>
        <v>2.38576</v>
      </c>
      <c r="I25" s="1">
        <f>'DATOS MENSUALES'!F97</f>
        <v>7.522829999999999</v>
      </c>
      <c r="J25" s="1">
        <f>'DATOS MENSUALES'!F98</f>
        <v>1.7636319999999999</v>
      </c>
      <c r="K25" s="1">
        <f>'DATOS MENSUALES'!F99</f>
        <v>1.365264</v>
      </c>
      <c r="L25" s="1">
        <f>'DATOS MENSUALES'!F100</f>
        <v>1.089153</v>
      </c>
      <c r="M25" s="1">
        <f>'DATOS MENSUALES'!F101</f>
        <v>0.860409</v>
      </c>
      <c r="N25" s="1">
        <f t="shared" si="12"/>
        <v>34.468599000000005</v>
      </c>
      <c r="O25" s="10"/>
      <c r="P25" s="60">
        <f t="shared" si="13"/>
        <v>-3.881426277373461</v>
      </c>
      <c r="Q25" s="60">
        <f t="shared" si="14"/>
        <v>-10.646656516507464</v>
      </c>
      <c r="R25" s="60">
        <f t="shared" si="15"/>
        <v>-96.05589359505966</v>
      </c>
      <c r="S25" s="60">
        <f t="shared" si="16"/>
        <v>62.058795268912185</v>
      </c>
      <c r="T25" s="60">
        <f t="shared" si="17"/>
        <v>-65.75632882197557</v>
      </c>
      <c r="U25" s="60">
        <f t="shared" si="18"/>
        <v>-27.996051077139544</v>
      </c>
      <c r="V25" s="60">
        <f t="shared" si="19"/>
        <v>-5.904782434653911</v>
      </c>
      <c r="W25" s="60">
        <f t="shared" si="20"/>
        <v>52.0012485698997</v>
      </c>
      <c r="X25" s="60">
        <f t="shared" si="21"/>
        <v>0.0004376947140883926</v>
      </c>
      <c r="Y25" s="60">
        <f t="shared" si="22"/>
        <v>0.009418033397810536</v>
      </c>
      <c r="Z25" s="60">
        <f t="shared" si="23"/>
        <v>0.005090051083226697</v>
      </c>
      <c r="AA25" s="60">
        <f t="shared" si="24"/>
        <v>-0.0009146717313758165</v>
      </c>
      <c r="AB25" s="60">
        <f t="shared" si="25"/>
        <v>-773.0235701498112</v>
      </c>
    </row>
    <row r="26" spans="1:28" ht="12.75">
      <c r="A26" s="12" t="s">
        <v>36</v>
      </c>
      <c r="B26" s="1">
        <f>'DATOS MENSUALES'!F102</f>
        <v>1.234134</v>
      </c>
      <c r="C26" s="1">
        <f>'DATOS MENSUALES'!F103</f>
        <v>0.633935</v>
      </c>
      <c r="D26" s="1">
        <f>'DATOS MENSUALES'!F104</f>
        <v>3.6846</v>
      </c>
      <c r="E26" s="1">
        <f>'DATOS MENSUALES'!F105</f>
        <v>0.6749</v>
      </c>
      <c r="F26" s="1">
        <f>'DATOS MENSUALES'!F106</f>
        <v>0.55149</v>
      </c>
      <c r="G26" s="1">
        <f>'DATOS MENSUALES'!F107</f>
        <v>0.74009</v>
      </c>
      <c r="H26" s="1">
        <f>'DATOS MENSUALES'!F108</f>
        <v>0.5029800000000001</v>
      </c>
      <c r="I26" s="1">
        <f>'DATOS MENSUALES'!F109</f>
        <v>0.471328</v>
      </c>
      <c r="J26" s="1">
        <f>'DATOS MENSUALES'!F110</f>
        <v>0.33357699999999996</v>
      </c>
      <c r="K26" s="1">
        <f>'DATOS MENSUALES'!F111</f>
        <v>0.30668500000000004</v>
      </c>
      <c r="L26" s="1">
        <f>'DATOS MENSUALES'!F112</f>
        <v>0.294672</v>
      </c>
      <c r="M26" s="1">
        <f>'DATOS MENSUALES'!F113</f>
        <v>1.45332</v>
      </c>
      <c r="N26" s="1">
        <f t="shared" si="12"/>
        <v>10.881711000000001</v>
      </c>
      <c r="O26" s="10"/>
      <c r="P26" s="60">
        <f t="shared" si="13"/>
        <v>-1.8432858224675717</v>
      </c>
      <c r="Q26" s="60">
        <f t="shared" si="14"/>
        <v>-14.073269451667578</v>
      </c>
      <c r="R26" s="60">
        <f t="shared" si="15"/>
        <v>-4.079628435294751</v>
      </c>
      <c r="S26" s="60">
        <f t="shared" si="16"/>
        <v>-285.91945054036796</v>
      </c>
      <c r="T26" s="60">
        <f t="shared" si="17"/>
        <v>-301.2586535824609</v>
      </c>
      <c r="U26" s="60">
        <f t="shared" si="18"/>
        <v>-117.45219510052334</v>
      </c>
      <c r="V26" s="60">
        <f t="shared" si="19"/>
        <v>-50.25308943091793</v>
      </c>
      <c r="W26" s="60">
        <f t="shared" si="20"/>
        <v>-36.56002092869827</v>
      </c>
      <c r="X26" s="60">
        <f t="shared" si="21"/>
        <v>-2.483019508238315</v>
      </c>
      <c r="Y26" s="60">
        <f t="shared" si="22"/>
        <v>-0.6085039133618909</v>
      </c>
      <c r="Z26" s="60">
        <f t="shared" si="23"/>
        <v>-0.24117955954050707</v>
      </c>
      <c r="AA26" s="60">
        <f t="shared" si="24"/>
        <v>0.12190606521410449</v>
      </c>
      <c r="AB26" s="60">
        <f t="shared" si="25"/>
        <v>-35173.18195716189</v>
      </c>
    </row>
    <row r="27" spans="1:28" ht="12.75">
      <c r="A27" s="12" t="s">
        <v>37</v>
      </c>
      <c r="B27" s="1">
        <f>'DATOS MENSUALES'!F114</f>
        <v>0.5400119999999999</v>
      </c>
      <c r="C27" s="1">
        <f>'DATOS MENSUALES'!F115</f>
        <v>1.002496</v>
      </c>
      <c r="D27" s="1">
        <f>'DATOS MENSUALES'!F116</f>
        <v>0.787113</v>
      </c>
      <c r="E27" s="1">
        <f>'DATOS MENSUALES'!F117</f>
        <v>0.76627</v>
      </c>
      <c r="F27" s="1">
        <f>'DATOS MENSUALES'!F118</f>
        <v>2.511</v>
      </c>
      <c r="G27" s="1">
        <f>'DATOS MENSUALES'!F119</f>
        <v>1.13652</v>
      </c>
      <c r="H27" s="1">
        <f>'DATOS MENSUALES'!F120</f>
        <v>0.49439</v>
      </c>
      <c r="I27" s="1">
        <f>'DATOS MENSUALES'!F121</f>
        <v>2.022965</v>
      </c>
      <c r="J27" s="1">
        <f>'DATOS MENSUALES'!F122</f>
        <v>0.718911</v>
      </c>
      <c r="K27" s="1">
        <f>'DATOS MENSUALES'!F123</f>
        <v>0.46860799999999997</v>
      </c>
      <c r="L27" s="1">
        <f>'DATOS MENSUALES'!F124</f>
        <v>0.406681</v>
      </c>
      <c r="M27" s="1">
        <f>'DATOS MENSUALES'!F125</f>
        <v>0.344885</v>
      </c>
      <c r="N27" s="1">
        <f t="shared" si="12"/>
        <v>11.199851</v>
      </c>
      <c r="O27" s="10"/>
      <c r="P27" s="60">
        <f t="shared" si="13"/>
        <v>-7.080499632860858</v>
      </c>
      <c r="Q27" s="60">
        <f t="shared" si="14"/>
        <v>-8.562011582577622</v>
      </c>
      <c r="R27" s="60">
        <f t="shared" si="15"/>
        <v>-90.84295219035972</v>
      </c>
      <c r="S27" s="60">
        <f t="shared" si="16"/>
        <v>-274.18714457880463</v>
      </c>
      <c r="T27" s="60">
        <f t="shared" si="17"/>
        <v>-106.77763871347985</v>
      </c>
      <c r="U27" s="60">
        <f t="shared" si="18"/>
        <v>-91.17580932683299</v>
      </c>
      <c r="V27" s="60">
        <f t="shared" si="19"/>
        <v>-50.60483891744153</v>
      </c>
      <c r="W27" s="60">
        <f t="shared" si="20"/>
        <v>-5.52011980047124</v>
      </c>
      <c r="X27" s="60">
        <f t="shared" si="21"/>
        <v>-0.9092759128050497</v>
      </c>
      <c r="Y27" s="60">
        <f t="shared" si="22"/>
        <v>-0.3220892168604951</v>
      </c>
      <c r="Z27" s="60">
        <f t="shared" si="23"/>
        <v>-0.13300552427591933</v>
      </c>
      <c r="AA27" s="60">
        <f t="shared" si="24"/>
        <v>-0.22988986631510094</v>
      </c>
      <c r="AB27" s="60">
        <f t="shared" si="25"/>
        <v>-34158.514977686325</v>
      </c>
    </row>
    <row r="28" spans="1:28" ht="12.75">
      <c r="A28" s="12" t="s">
        <v>38</v>
      </c>
      <c r="B28" s="1">
        <f>'DATOS MENSUALES'!F126</f>
        <v>0.33793999999999996</v>
      </c>
      <c r="C28" s="1">
        <f>'DATOS MENSUALES'!F127</f>
        <v>0.579502</v>
      </c>
      <c r="D28" s="1">
        <f>'DATOS MENSUALES'!F128</f>
        <v>0.8308300000000001</v>
      </c>
      <c r="E28" s="1">
        <f>'DATOS MENSUALES'!F129</f>
        <v>2.5307519999999997</v>
      </c>
      <c r="F28" s="1">
        <f>'DATOS MENSUALES'!F130</f>
        <v>5.236875</v>
      </c>
      <c r="G28" s="1">
        <f>'DATOS MENSUALES'!F131</f>
        <v>10.679597000000001</v>
      </c>
      <c r="H28" s="1">
        <f>'DATOS MENSUALES'!F132</f>
        <v>3.1704999999999997</v>
      </c>
      <c r="I28" s="1">
        <f>'DATOS MENSUALES'!F133</f>
        <v>3.298794</v>
      </c>
      <c r="J28" s="1">
        <f>'DATOS MENSUALES'!F134</f>
        <v>1.68128</v>
      </c>
      <c r="K28" s="1">
        <f>'DATOS MENSUALES'!F135</f>
        <v>1.3075959999999998</v>
      </c>
      <c r="L28" s="1">
        <f>'DATOS MENSUALES'!F136</f>
        <v>1.016435</v>
      </c>
      <c r="M28" s="1">
        <f>'DATOS MENSUALES'!F137</f>
        <v>0.830592</v>
      </c>
      <c r="N28" s="1">
        <f t="shared" si="12"/>
        <v>31.500693000000005</v>
      </c>
      <c r="O28" s="10"/>
      <c r="P28" s="60">
        <f t="shared" si="13"/>
        <v>-9.559282754637279</v>
      </c>
      <c r="Q28" s="60">
        <f t="shared" si="14"/>
        <v>-15.046767044888126</v>
      </c>
      <c r="R28" s="60">
        <f t="shared" si="15"/>
        <v>-88.21831807690751</v>
      </c>
      <c r="S28" s="60">
        <f t="shared" si="16"/>
        <v>-105.96225472726114</v>
      </c>
      <c r="T28" s="60">
        <f t="shared" si="17"/>
        <v>-8.221535849653002</v>
      </c>
      <c r="U28" s="60">
        <f t="shared" si="18"/>
        <v>128.1948987228872</v>
      </c>
      <c r="V28" s="60">
        <f t="shared" si="19"/>
        <v>-1.0697108145631153</v>
      </c>
      <c r="W28" s="60">
        <f t="shared" si="20"/>
        <v>-0.11872911536744725</v>
      </c>
      <c r="X28" s="60">
        <f t="shared" si="21"/>
        <v>-2.65353753756613E-07</v>
      </c>
      <c r="Y28" s="60">
        <f t="shared" si="22"/>
        <v>0.0036176751059324905</v>
      </c>
      <c r="Z28" s="60">
        <f t="shared" si="23"/>
        <v>0.0009791484498174565</v>
      </c>
      <c r="AA28" s="60">
        <f t="shared" si="24"/>
        <v>-0.002042956724379961</v>
      </c>
      <c r="AB28" s="60">
        <f t="shared" si="25"/>
        <v>-1791.6405737973057</v>
      </c>
    </row>
    <row r="29" spans="1:28" ht="12.75">
      <c r="A29" s="12" t="s">
        <v>39</v>
      </c>
      <c r="B29" s="1">
        <f>'DATOS MENSUALES'!F138</f>
        <v>0.7781180000000001</v>
      </c>
      <c r="C29" s="1">
        <f>'DATOS MENSUALES'!F139</f>
        <v>12.015523</v>
      </c>
      <c r="D29" s="1">
        <f>'DATOS MENSUALES'!F140</f>
        <v>1.906476</v>
      </c>
      <c r="E29" s="1">
        <f>'DATOS MENSUALES'!F141</f>
        <v>2.1154770000000003</v>
      </c>
      <c r="F29" s="1">
        <f>'DATOS MENSUALES'!F142</f>
        <v>1.3119880000000002</v>
      </c>
      <c r="G29" s="1">
        <f>'DATOS MENSUALES'!F143</f>
        <v>12.332683</v>
      </c>
      <c r="H29" s="1">
        <f>'DATOS MENSUALES'!F144</f>
        <v>2.251424</v>
      </c>
      <c r="I29" s="1">
        <f>'DATOS MENSUALES'!F145</f>
        <v>6.198426</v>
      </c>
      <c r="J29" s="1">
        <f>'DATOS MENSUALES'!F146</f>
        <v>1.6968</v>
      </c>
      <c r="K29" s="1">
        <f>'DATOS MENSUALES'!F147</f>
        <v>1.2710000000000001</v>
      </c>
      <c r="L29" s="1">
        <f>'DATOS MENSUALES'!F148</f>
        <v>0.9957849999999999</v>
      </c>
      <c r="M29" s="1">
        <f>'DATOS MENSUALES'!F149</f>
        <v>0.842064</v>
      </c>
      <c r="N29" s="1">
        <f t="shared" si="12"/>
        <v>43.715764</v>
      </c>
      <c r="O29" s="10"/>
      <c r="P29" s="60">
        <f t="shared" si="13"/>
        <v>-4.759691040571077</v>
      </c>
      <c r="Q29" s="60">
        <f t="shared" si="14"/>
        <v>721.0703195192025</v>
      </c>
      <c r="R29" s="60">
        <f t="shared" si="15"/>
        <v>-38.47718028753531</v>
      </c>
      <c r="S29" s="60">
        <f t="shared" si="16"/>
        <v>-136.37907100260122</v>
      </c>
      <c r="T29" s="60">
        <f t="shared" si="17"/>
        <v>-209.9214211556949</v>
      </c>
      <c r="U29" s="60">
        <f t="shared" si="18"/>
        <v>300.1340973837001</v>
      </c>
      <c r="V29" s="60">
        <f t="shared" si="19"/>
        <v>-7.321646777807239</v>
      </c>
      <c r="W29" s="60">
        <f t="shared" si="20"/>
        <v>13.965085143486908</v>
      </c>
      <c r="X29" s="60">
        <f t="shared" si="21"/>
        <v>7.520776434613374E-07</v>
      </c>
      <c r="Y29" s="60">
        <f t="shared" si="22"/>
        <v>0.001598178274778285</v>
      </c>
      <c r="Z29" s="60">
        <f t="shared" si="23"/>
        <v>0.0004865160643208647</v>
      </c>
      <c r="AA29" s="60">
        <f t="shared" si="24"/>
        <v>-0.001537429888438515</v>
      </c>
      <c r="AB29" s="60">
        <f t="shared" si="25"/>
        <v>0.0003360972929175287</v>
      </c>
    </row>
    <row r="30" spans="1:28" ht="12.75">
      <c r="A30" s="12" t="s">
        <v>40</v>
      </c>
      <c r="B30" s="1">
        <f>'DATOS MENSUALES'!F150</f>
        <v>1.056905</v>
      </c>
      <c r="C30" s="1">
        <f>'DATOS MENSUALES'!F151</f>
        <v>2.689228</v>
      </c>
      <c r="D30" s="1">
        <f>'DATOS MENSUALES'!F152</f>
        <v>2.054624</v>
      </c>
      <c r="E30" s="1">
        <f>'DATOS MENSUALES'!F153</f>
        <v>0.9272800000000001</v>
      </c>
      <c r="F30" s="1">
        <f>'DATOS MENSUALES'!F154</f>
        <v>0.728596</v>
      </c>
      <c r="G30" s="1">
        <f>'DATOS MENSUALES'!F155</f>
        <v>0.9861350000000001</v>
      </c>
      <c r="H30" s="1">
        <f>'DATOS MENSUALES'!F156</f>
        <v>4.420575</v>
      </c>
      <c r="I30" s="1">
        <f>'DATOS MENSUALES'!F157</f>
        <v>0.850438</v>
      </c>
      <c r="J30" s="1">
        <f>'DATOS MENSUALES'!F158</f>
        <v>0.650625</v>
      </c>
      <c r="K30" s="1">
        <f>'DATOS MENSUALES'!F159</f>
        <v>0.536036</v>
      </c>
      <c r="L30" s="1">
        <f>'DATOS MENSUALES'!F160</f>
        <v>0.47656</v>
      </c>
      <c r="M30" s="1">
        <f>'DATOS MENSUALES'!F161</f>
        <v>0.4444</v>
      </c>
      <c r="N30" s="1">
        <f t="shared" si="12"/>
        <v>15.821401999999999</v>
      </c>
      <c r="O30" s="10"/>
      <c r="P30" s="60">
        <f t="shared" si="13"/>
        <v>-2.763704531221183</v>
      </c>
      <c r="Q30" s="60">
        <f t="shared" si="14"/>
        <v>-0.04628624850885496</v>
      </c>
      <c r="R30" s="60">
        <f t="shared" si="15"/>
        <v>-33.630751998531395</v>
      </c>
      <c r="S30" s="60">
        <f t="shared" si="16"/>
        <v>-254.30190430450233</v>
      </c>
      <c r="T30" s="60">
        <f t="shared" si="17"/>
        <v>-278.0068501078411</v>
      </c>
      <c r="U30" s="60">
        <f t="shared" si="18"/>
        <v>-100.62386278355271</v>
      </c>
      <c r="V30" s="60">
        <f t="shared" si="19"/>
        <v>0.011752517170808992</v>
      </c>
      <c r="W30" s="60">
        <f t="shared" si="20"/>
        <v>-25.408319720907357</v>
      </c>
      <c r="X30" s="60">
        <f t="shared" si="21"/>
        <v>-1.115419036966849</v>
      </c>
      <c r="Y30" s="60">
        <f t="shared" si="22"/>
        <v>-0.23608368607032396</v>
      </c>
      <c r="Z30" s="60">
        <f t="shared" si="23"/>
        <v>-0.08551836132305414</v>
      </c>
      <c r="AA30" s="60">
        <f t="shared" si="24"/>
        <v>-0.13506867595486693</v>
      </c>
      <c r="AB30" s="60">
        <f t="shared" si="25"/>
        <v>-21542.583335668092</v>
      </c>
    </row>
    <row r="31" spans="1:28" ht="12.75">
      <c r="A31" s="12" t="s">
        <v>41</v>
      </c>
      <c r="B31" s="1">
        <f>'DATOS MENSUALES'!F162</f>
        <v>5.506952</v>
      </c>
      <c r="C31" s="1">
        <f>'DATOS MENSUALES'!F163</f>
        <v>1.270374</v>
      </c>
      <c r="D31" s="1">
        <f>'DATOS MENSUALES'!F164</f>
        <v>3.741688000000001</v>
      </c>
      <c r="E31" s="1">
        <f>'DATOS MENSUALES'!F165</f>
        <v>1.133901</v>
      </c>
      <c r="F31" s="1">
        <f>'DATOS MENSUALES'!F166</f>
        <v>1.074822</v>
      </c>
      <c r="G31" s="1">
        <f>'DATOS MENSUALES'!F167</f>
        <v>7.40968</v>
      </c>
      <c r="H31" s="1">
        <f>'DATOS MENSUALES'!F168</f>
        <v>2.06908</v>
      </c>
      <c r="I31" s="1">
        <f>'DATOS MENSUALES'!F169</f>
        <v>1.265955</v>
      </c>
      <c r="J31" s="1">
        <f>'DATOS MENSUALES'!F170</f>
        <v>0.783982</v>
      </c>
      <c r="K31" s="1">
        <f>'DATOS MENSUALES'!F171</f>
        <v>0.6136</v>
      </c>
      <c r="L31" s="1">
        <f>'DATOS MENSUALES'!F172</f>
        <v>0.508618</v>
      </c>
      <c r="M31" s="1">
        <f>'DATOS MENSUALES'!F173</f>
        <v>0.42885199999999996</v>
      </c>
      <c r="N31" s="1">
        <f t="shared" si="12"/>
        <v>25.807503999999998</v>
      </c>
      <c r="O31" s="10"/>
      <c r="P31" s="60">
        <f t="shared" si="13"/>
        <v>28.280737870859927</v>
      </c>
      <c r="Q31" s="60">
        <f t="shared" si="14"/>
        <v>-5.619819074175667</v>
      </c>
      <c r="R31" s="60">
        <f t="shared" si="15"/>
        <v>-3.657798118653372</v>
      </c>
      <c r="S31" s="60">
        <f t="shared" si="16"/>
        <v>-230.223844600732</v>
      </c>
      <c r="T31" s="60">
        <f t="shared" si="17"/>
        <v>-236.06873348958308</v>
      </c>
      <c r="U31" s="60">
        <f t="shared" si="18"/>
        <v>5.567102271632249</v>
      </c>
      <c r="V31" s="60">
        <f t="shared" si="19"/>
        <v>-9.584016508956665</v>
      </c>
      <c r="W31" s="60">
        <f t="shared" si="20"/>
        <v>-16.08571740659475</v>
      </c>
      <c r="X31" s="60">
        <f t="shared" si="21"/>
        <v>-0.7380868528437916</v>
      </c>
      <c r="Y31" s="60">
        <f t="shared" si="22"/>
        <v>-0.15788751724192676</v>
      </c>
      <c r="Z31" s="60">
        <f t="shared" si="23"/>
        <v>-0.0681757946209945</v>
      </c>
      <c r="AA31" s="60">
        <f t="shared" si="24"/>
        <v>-0.14772360277343158</v>
      </c>
      <c r="AB31" s="60">
        <f t="shared" si="25"/>
        <v>-5676.648430934423</v>
      </c>
    </row>
    <row r="32" spans="1:28" ht="12.75">
      <c r="A32" s="12" t="s">
        <v>42</v>
      </c>
      <c r="B32" s="1">
        <f>'DATOS MENSUALES'!F174</f>
        <v>0.39215</v>
      </c>
      <c r="C32" s="1">
        <f>'DATOS MENSUALES'!F175</f>
        <v>4.234242</v>
      </c>
      <c r="D32" s="1">
        <f>'DATOS MENSUALES'!F176</f>
        <v>0.8798600000000001</v>
      </c>
      <c r="E32" s="1">
        <f>'DATOS MENSUALES'!F177</f>
        <v>11.672676000000001</v>
      </c>
      <c r="F32" s="1">
        <f>'DATOS MENSUALES'!F178</f>
        <v>12.13424</v>
      </c>
      <c r="G32" s="1">
        <f>'DATOS MENSUALES'!F179</f>
        <v>4.368978</v>
      </c>
      <c r="H32" s="1">
        <f>'DATOS MENSUALES'!F180</f>
        <v>2.6285089999999998</v>
      </c>
      <c r="I32" s="1">
        <f>'DATOS MENSUALES'!F181</f>
        <v>2.55492</v>
      </c>
      <c r="J32" s="1">
        <f>'DATOS MENSUALES'!F182</f>
        <v>1.8126959999999999</v>
      </c>
      <c r="K32" s="1">
        <f>'DATOS MENSUALES'!F183</f>
        <v>1.260748</v>
      </c>
      <c r="L32" s="1">
        <f>'DATOS MENSUALES'!F184</f>
        <v>1.04489</v>
      </c>
      <c r="M32" s="1">
        <f>'DATOS MENSUALES'!F185</f>
        <v>0.811512</v>
      </c>
      <c r="N32" s="1">
        <f t="shared" si="12"/>
        <v>43.795421000000005</v>
      </c>
      <c r="O32" s="10"/>
      <c r="P32" s="60">
        <f t="shared" si="13"/>
        <v>-8.845317374323661</v>
      </c>
      <c r="Q32" s="60">
        <f t="shared" si="14"/>
        <v>1.6680858445134612</v>
      </c>
      <c r="R32" s="60">
        <f t="shared" si="15"/>
        <v>-85.33541354343703</v>
      </c>
      <c r="S32" s="60">
        <f t="shared" si="16"/>
        <v>85.75808830148458</v>
      </c>
      <c r="T32" s="60">
        <f t="shared" si="17"/>
        <v>116.14795069138358</v>
      </c>
      <c r="U32" s="60">
        <f t="shared" si="18"/>
        <v>-2.04054567177176</v>
      </c>
      <c r="V32" s="60">
        <f t="shared" si="19"/>
        <v>-3.8308917816158616</v>
      </c>
      <c r="W32" s="60">
        <f t="shared" si="20"/>
        <v>-1.8853416648620658</v>
      </c>
      <c r="X32" s="60">
        <f t="shared" si="21"/>
        <v>0.0019526555773854318</v>
      </c>
      <c r="Y32" s="60">
        <f t="shared" si="22"/>
        <v>0.0012135489526295031</v>
      </c>
      <c r="Z32" s="60">
        <f t="shared" si="23"/>
        <v>0.0020851357624116543</v>
      </c>
      <c r="AA32" s="60">
        <f t="shared" si="24"/>
        <v>-0.003110074616754409</v>
      </c>
      <c r="AB32" s="60">
        <f t="shared" si="25"/>
        <v>0.0033202352779724224</v>
      </c>
    </row>
    <row r="33" spans="1:28" ht="12.75">
      <c r="A33" s="12" t="s">
        <v>43</v>
      </c>
      <c r="B33" s="1">
        <f>'DATOS MENSUALES'!F186</f>
        <v>0.886272</v>
      </c>
      <c r="C33" s="1">
        <f>'DATOS MENSUALES'!F187</f>
        <v>4.995568</v>
      </c>
      <c r="D33" s="1">
        <f>'DATOS MENSUALES'!F188</f>
        <v>7.943183999999999</v>
      </c>
      <c r="E33" s="1">
        <f>'DATOS MENSUALES'!F189</f>
        <v>23.722082999999998</v>
      </c>
      <c r="F33" s="1">
        <f>'DATOS MENSUALES'!F190</f>
        <v>4.591236</v>
      </c>
      <c r="G33" s="1">
        <f>'DATOS MENSUALES'!F191</f>
        <v>25.316339999999997</v>
      </c>
      <c r="H33" s="1">
        <f>'DATOS MENSUALES'!F192</f>
        <v>16.4816</v>
      </c>
      <c r="I33" s="1">
        <f>'DATOS MENSUALES'!F193</f>
        <v>8.230302</v>
      </c>
      <c r="J33" s="1">
        <f>'DATOS MENSUALES'!F194</f>
        <v>4.326871</v>
      </c>
      <c r="K33" s="1">
        <f>'DATOS MENSUALES'!F195</f>
        <v>3.1774679999999997</v>
      </c>
      <c r="L33" s="1">
        <f>'DATOS MENSUALES'!F196</f>
        <v>2.457826</v>
      </c>
      <c r="M33" s="1">
        <f>'DATOS MENSUALES'!F197</f>
        <v>2.33662</v>
      </c>
      <c r="N33" s="1">
        <f t="shared" si="12"/>
        <v>104.46536999999998</v>
      </c>
      <c r="O33" s="10"/>
      <c r="P33" s="60">
        <f t="shared" si="13"/>
        <v>-3.899369749320828</v>
      </c>
      <c r="Q33" s="60">
        <f t="shared" si="14"/>
        <v>7.38404377822957</v>
      </c>
      <c r="R33" s="60">
        <f t="shared" si="15"/>
        <v>18.836352862951905</v>
      </c>
      <c r="S33" s="60">
        <f t="shared" si="16"/>
        <v>4458.940267981117</v>
      </c>
      <c r="T33" s="60">
        <f t="shared" si="17"/>
        <v>-18.90469353640345</v>
      </c>
      <c r="U33" s="60">
        <f t="shared" si="18"/>
        <v>7620.930548788428</v>
      </c>
      <c r="V33" s="60">
        <f t="shared" si="19"/>
        <v>1855.5993841979239</v>
      </c>
      <c r="W33" s="60">
        <f t="shared" si="20"/>
        <v>87.52915462480702</v>
      </c>
      <c r="X33" s="60">
        <f t="shared" si="21"/>
        <v>18.382290356840183</v>
      </c>
      <c r="Y33" s="60">
        <f t="shared" si="22"/>
        <v>8.283905377269106</v>
      </c>
      <c r="Z33" s="60">
        <f t="shared" si="23"/>
        <v>3.657182964679222</v>
      </c>
      <c r="AA33" s="60">
        <f t="shared" si="24"/>
        <v>2.6231630926006515</v>
      </c>
      <c r="AB33" s="60">
        <f t="shared" si="25"/>
        <v>224967.9649079977</v>
      </c>
    </row>
    <row r="34" spans="1:28" ht="12.75">
      <c r="A34" s="12" t="s">
        <v>44</v>
      </c>
      <c r="B34" s="1">
        <f>'DATOS MENSUALES'!F198</f>
        <v>2.101032</v>
      </c>
      <c r="C34" s="1">
        <f>'DATOS MENSUALES'!F199</f>
        <v>1.2588659999999998</v>
      </c>
      <c r="D34" s="1">
        <f>'DATOS MENSUALES'!F200</f>
        <v>1.0431119999999998</v>
      </c>
      <c r="E34" s="1">
        <f>'DATOS MENSUALES'!F201</f>
        <v>0.78213</v>
      </c>
      <c r="F34" s="1">
        <f>'DATOS MENSUALES'!F202</f>
        <v>3.5062239999999996</v>
      </c>
      <c r="G34" s="1">
        <f>'DATOS MENSUALES'!F203</f>
        <v>2.13831</v>
      </c>
      <c r="H34" s="1">
        <f>'DATOS MENSUALES'!F204</f>
        <v>1.1401919999999999</v>
      </c>
      <c r="I34" s="1">
        <f>'DATOS MENSUALES'!F205</f>
        <v>1.070352</v>
      </c>
      <c r="J34" s="1">
        <f>'DATOS MENSUALES'!F206</f>
        <v>0.566904</v>
      </c>
      <c r="K34" s="1">
        <f>'DATOS MENSUALES'!F207</f>
        <v>0.460572</v>
      </c>
      <c r="L34" s="1">
        <f>'DATOS MENSUALES'!F208</f>
        <v>0.414346</v>
      </c>
      <c r="M34" s="1">
        <f>'DATOS MENSUALES'!F209</f>
        <v>0.394167</v>
      </c>
      <c r="N34" s="1">
        <f t="shared" si="12"/>
        <v>14.876206999999999</v>
      </c>
      <c r="O34" s="10"/>
      <c r="P34" s="60">
        <f t="shared" si="13"/>
        <v>-0.04635189106883683</v>
      </c>
      <c r="Q34" s="60">
        <f t="shared" si="14"/>
        <v>-5.729654912067698</v>
      </c>
      <c r="R34" s="60">
        <f t="shared" si="15"/>
        <v>-76.19015849335177</v>
      </c>
      <c r="S34" s="60">
        <f t="shared" si="16"/>
        <v>-272.18392530603495</v>
      </c>
      <c r="T34" s="60">
        <f t="shared" si="17"/>
        <v>-52.68985798713225</v>
      </c>
      <c r="U34" s="60">
        <f t="shared" si="18"/>
        <v>-42.83995784655572</v>
      </c>
      <c r="V34" s="60">
        <f t="shared" si="19"/>
        <v>-28.457128096039295</v>
      </c>
      <c r="W34" s="60">
        <f t="shared" si="20"/>
        <v>-20.12224906223615</v>
      </c>
      <c r="X34" s="60">
        <f t="shared" si="21"/>
        <v>-1.4079483051811608</v>
      </c>
      <c r="Y34" s="60">
        <f t="shared" si="22"/>
        <v>-0.3335503273604266</v>
      </c>
      <c r="Z34" s="60">
        <f t="shared" si="23"/>
        <v>-0.12710339351275</v>
      </c>
      <c r="AA34" s="60">
        <f t="shared" si="24"/>
        <v>-0.17875111561210585</v>
      </c>
      <c r="AB34" s="60">
        <f t="shared" si="25"/>
        <v>-23813.374025264406</v>
      </c>
    </row>
    <row r="35" spans="1:28" ht="12.75">
      <c r="A35" s="12" t="s">
        <v>45</v>
      </c>
      <c r="B35" s="1">
        <f>'DATOS MENSUALES'!F210</f>
        <v>0.413915</v>
      </c>
      <c r="C35" s="1">
        <f>'DATOS MENSUALES'!F211</f>
        <v>0.74334</v>
      </c>
      <c r="D35" s="1">
        <f>'DATOS MENSUALES'!F212</f>
        <v>1.656248</v>
      </c>
      <c r="E35" s="1">
        <f>'DATOS MENSUALES'!F213</f>
        <v>4.13972</v>
      </c>
      <c r="F35" s="1">
        <f>'DATOS MENSUALES'!F214</f>
        <v>3.996526</v>
      </c>
      <c r="G35" s="1">
        <f>'DATOS MENSUALES'!F215</f>
        <v>10.248147</v>
      </c>
      <c r="H35" s="1">
        <f>'DATOS MENSUALES'!F216</f>
        <v>2.073228</v>
      </c>
      <c r="I35" s="1">
        <f>'DATOS MENSUALES'!F217</f>
        <v>1.81485</v>
      </c>
      <c r="J35" s="1">
        <f>'DATOS MENSUALES'!F218</f>
        <v>1.131016</v>
      </c>
      <c r="K35" s="1">
        <f>'DATOS MENSUALES'!F219</f>
        <v>0.744821</v>
      </c>
      <c r="L35" s="1">
        <f>'DATOS MENSUALES'!F220</f>
        <v>0.612165</v>
      </c>
      <c r="M35" s="1">
        <f>'DATOS MENSUALES'!F221</f>
        <v>0.5247</v>
      </c>
      <c r="N35" s="1">
        <f t="shared" si="12"/>
        <v>28.098675999999998</v>
      </c>
      <c r="O35" s="10"/>
      <c r="P35" s="60">
        <f t="shared" si="13"/>
        <v>-8.568977469277261</v>
      </c>
      <c r="Q35" s="60">
        <f t="shared" si="14"/>
        <v>-12.245478162279486</v>
      </c>
      <c r="R35" s="60">
        <f t="shared" si="15"/>
        <v>-47.682775488887984</v>
      </c>
      <c r="S35" s="60">
        <f t="shared" si="16"/>
        <v>-30.461763021798852</v>
      </c>
      <c r="T35" s="60">
        <f t="shared" si="17"/>
        <v>-34.60271263647309</v>
      </c>
      <c r="U35" s="60">
        <f t="shared" si="18"/>
        <v>98.02260735825865</v>
      </c>
      <c r="V35" s="60">
        <f t="shared" si="19"/>
        <v>-9.52797927699201</v>
      </c>
      <c r="W35" s="60">
        <f t="shared" si="20"/>
        <v>-7.7088722853216085</v>
      </c>
      <c r="X35" s="60">
        <f t="shared" si="21"/>
        <v>-0.17252033606984388</v>
      </c>
      <c r="Y35" s="60">
        <f t="shared" si="22"/>
        <v>-0.06854984632839163</v>
      </c>
      <c r="Z35" s="60">
        <f t="shared" si="23"/>
        <v>-0.028364236663167123</v>
      </c>
      <c r="AA35" s="60">
        <f t="shared" si="24"/>
        <v>-0.08105892090391675</v>
      </c>
      <c r="AB35" s="60">
        <f t="shared" si="25"/>
        <v>-3758.2597077996274</v>
      </c>
    </row>
    <row r="36" spans="1:28" ht="12.75">
      <c r="A36" s="12" t="s">
        <v>46</v>
      </c>
      <c r="B36" s="1">
        <f>'DATOS MENSUALES'!F222</f>
        <v>0.7188479999999999</v>
      </c>
      <c r="C36" s="1">
        <f>'DATOS MENSUALES'!F223</f>
        <v>0.45792999999999995</v>
      </c>
      <c r="D36" s="1">
        <f>'DATOS MENSUALES'!F224</f>
        <v>12.374424999999999</v>
      </c>
      <c r="E36" s="1">
        <f>'DATOS MENSUALES'!F225</f>
        <v>8.505665000000002</v>
      </c>
      <c r="F36" s="1">
        <f>'DATOS MENSUALES'!F226</f>
        <v>2.46704</v>
      </c>
      <c r="G36" s="1">
        <f>'DATOS MENSUALES'!F227</f>
        <v>7.147224</v>
      </c>
      <c r="H36" s="1">
        <f>'DATOS MENSUALES'!F228</f>
        <v>4.967701</v>
      </c>
      <c r="I36" s="1">
        <f>'DATOS MENSUALES'!F229</f>
        <v>3.922366</v>
      </c>
      <c r="J36" s="1">
        <f>'DATOS MENSUALES'!F230</f>
        <v>1.5594000000000001</v>
      </c>
      <c r="K36" s="1">
        <f>'DATOS MENSUALES'!F231</f>
        <v>1.1787299999999998</v>
      </c>
      <c r="L36" s="1">
        <f>'DATOS MENSUALES'!F232</f>
        <v>0.98664</v>
      </c>
      <c r="M36" s="1">
        <f>'DATOS MENSUALES'!F233</f>
        <v>1.361365</v>
      </c>
      <c r="N36" s="1">
        <f t="shared" si="12"/>
        <v>45.647334</v>
      </c>
      <c r="O36" s="10"/>
      <c r="P36" s="60">
        <f t="shared" si="13"/>
        <v>-5.280751256661893</v>
      </c>
      <c r="Q36" s="60">
        <f t="shared" si="14"/>
        <v>-17.380912133546932</v>
      </c>
      <c r="R36" s="60">
        <f t="shared" si="15"/>
        <v>356.69642084722915</v>
      </c>
      <c r="S36" s="60">
        <f t="shared" si="16"/>
        <v>1.919806827347557</v>
      </c>
      <c r="T36" s="60">
        <f t="shared" si="17"/>
        <v>-109.77346863299739</v>
      </c>
      <c r="U36" s="60">
        <f t="shared" si="18"/>
        <v>3.442046708609559</v>
      </c>
      <c r="V36" s="60">
        <f t="shared" si="19"/>
        <v>0.464555280937399</v>
      </c>
      <c r="W36" s="60">
        <f t="shared" si="20"/>
        <v>0.002303996878189401</v>
      </c>
      <c r="X36" s="60">
        <f t="shared" si="21"/>
        <v>-0.002112229245168962</v>
      </c>
      <c r="Y36" s="60">
        <f t="shared" si="22"/>
        <v>1.497115654975786E-05</v>
      </c>
      <c r="Z36" s="60">
        <f t="shared" si="23"/>
        <v>0.0003357757123170309</v>
      </c>
      <c r="AA36" s="60">
        <f t="shared" si="24"/>
        <v>0.06588308914222715</v>
      </c>
      <c r="AB36" s="60">
        <f t="shared" si="25"/>
        <v>8.013174134057566</v>
      </c>
    </row>
    <row r="37" spans="1:28" ht="12.75">
      <c r="A37" s="12" t="s">
        <v>47</v>
      </c>
      <c r="B37" s="1">
        <f>'DATOS MENSUALES'!F234</f>
        <v>1.925158</v>
      </c>
      <c r="C37" s="1">
        <f>'DATOS MENSUALES'!F235</f>
        <v>5.89116</v>
      </c>
      <c r="D37" s="1">
        <f>'DATOS MENSUALES'!F236</f>
        <v>11.598759999999999</v>
      </c>
      <c r="E37" s="1">
        <f>'DATOS MENSUALES'!F237</f>
        <v>8.782592000000001</v>
      </c>
      <c r="F37" s="1">
        <f>'DATOS MENSUALES'!F238</f>
        <v>26.493555</v>
      </c>
      <c r="G37" s="1">
        <f>'DATOS MENSUALES'!F239</f>
        <v>12.271336</v>
      </c>
      <c r="H37" s="1">
        <f>'DATOS MENSUALES'!F240</f>
        <v>4.793884</v>
      </c>
      <c r="I37" s="1">
        <f>'DATOS MENSUALES'!F241</f>
        <v>5.657596</v>
      </c>
      <c r="J37" s="1">
        <f>'DATOS MENSUALES'!F242</f>
        <v>2.452322</v>
      </c>
      <c r="K37" s="1">
        <f>'DATOS MENSUALES'!F243</f>
        <v>1.8549440000000001</v>
      </c>
      <c r="L37" s="1">
        <f>'DATOS MENSUALES'!F244</f>
        <v>1.447472</v>
      </c>
      <c r="M37" s="1">
        <f>'DATOS MENSUALES'!F245</f>
        <v>1.3831399999999998</v>
      </c>
      <c r="N37" s="1">
        <f t="shared" si="12"/>
        <v>84.55191900000001</v>
      </c>
      <c r="O37" s="10"/>
      <c r="P37" s="60">
        <f t="shared" si="13"/>
        <v>-0.15320777286809312</v>
      </c>
      <c r="Q37" s="60">
        <f t="shared" si="14"/>
        <v>22.976195563611416</v>
      </c>
      <c r="R37" s="60">
        <f t="shared" si="15"/>
        <v>251.99221584790752</v>
      </c>
      <c r="S37" s="60">
        <f t="shared" si="16"/>
        <v>3.510271703062235</v>
      </c>
      <c r="T37" s="60">
        <f t="shared" si="17"/>
        <v>7120.425346413655</v>
      </c>
      <c r="U37" s="60">
        <f t="shared" si="18"/>
        <v>291.95937950843484</v>
      </c>
      <c r="V37" s="60">
        <f t="shared" si="19"/>
        <v>0.21672119389701805</v>
      </c>
      <c r="W37" s="60">
        <f t="shared" si="20"/>
        <v>6.510992527471621</v>
      </c>
      <c r="X37" s="60">
        <f t="shared" si="21"/>
        <v>0.44702325758045974</v>
      </c>
      <c r="Y37" s="60">
        <f t="shared" si="22"/>
        <v>0.34426620034601246</v>
      </c>
      <c r="Z37" s="60">
        <f t="shared" si="23"/>
        <v>0.14916122165068568</v>
      </c>
      <c r="AA37" s="60">
        <f t="shared" si="24"/>
        <v>0.07712394994952407</v>
      </c>
      <c r="AB37" s="60">
        <f t="shared" si="25"/>
        <v>68446.44889775537</v>
      </c>
    </row>
    <row r="38" spans="1:28" ht="12.75">
      <c r="A38" s="12" t="s">
        <v>48</v>
      </c>
      <c r="B38" s="1">
        <f>'DATOS MENSUALES'!F246</f>
        <v>19.154925000000002</v>
      </c>
      <c r="C38" s="1">
        <f>'DATOS MENSUALES'!F247</f>
        <v>6.5315840000000005</v>
      </c>
      <c r="D38" s="1">
        <f>'DATOS MENSUALES'!F248</f>
        <v>7.4871170000000005</v>
      </c>
      <c r="E38" s="1">
        <f>'DATOS MENSUALES'!F249</f>
        <v>6.935328000000001</v>
      </c>
      <c r="F38" s="1">
        <f>'DATOS MENSUALES'!F250</f>
        <v>3.239656</v>
      </c>
      <c r="G38" s="1">
        <f>'DATOS MENSUALES'!F251</f>
        <v>2.4633840000000005</v>
      </c>
      <c r="H38" s="1">
        <f>'DATOS MENSUALES'!F252</f>
        <v>6.578804</v>
      </c>
      <c r="I38" s="1">
        <f>'DATOS MENSUALES'!F253</f>
        <v>6.1716</v>
      </c>
      <c r="J38" s="1">
        <f>'DATOS MENSUALES'!F254</f>
        <v>2.03952</v>
      </c>
      <c r="K38" s="1">
        <f>'DATOS MENSUALES'!F255</f>
        <v>1.46016</v>
      </c>
      <c r="L38" s="1">
        <f>'DATOS MENSUALES'!F256</f>
        <v>1.14076</v>
      </c>
      <c r="M38" s="1">
        <f>'DATOS MENSUALES'!F257</f>
        <v>1.27953</v>
      </c>
      <c r="N38" s="1">
        <f t="shared" si="12"/>
        <v>64.482368</v>
      </c>
      <c r="O38" s="10"/>
      <c r="P38" s="60">
        <f t="shared" si="13"/>
        <v>4653.010723639157</v>
      </c>
      <c r="Q38" s="60">
        <f t="shared" si="14"/>
        <v>42.26454559281895</v>
      </c>
      <c r="R38" s="60">
        <f t="shared" si="15"/>
        <v>10.71568356495199</v>
      </c>
      <c r="S38" s="60">
        <f t="shared" si="16"/>
        <v>-0.0351218149329532</v>
      </c>
      <c r="T38" s="60">
        <f t="shared" si="17"/>
        <v>-64.74749065184217</v>
      </c>
      <c r="U38" s="60">
        <f t="shared" si="18"/>
        <v>-31.974912203071455</v>
      </c>
      <c r="V38" s="60">
        <f t="shared" si="19"/>
        <v>13.576436572184376</v>
      </c>
      <c r="W38" s="60">
        <f t="shared" si="20"/>
        <v>13.503562874634095</v>
      </c>
      <c r="X38" s="60">
        <f t="shared" si="21"/>
        <v>0.043545100468891755</v>
      </c>
      <c r="Y38" s="60">
        <f t="shared" si="22"/>
        <v>0.028674055476816496</v>
      </c>
      <c r="Z38" s="60">
        <f t="shared" si="23"/>
        <v>0.01118307953965729</v>
      </c>
      <c r="AA38" s="60">
        <f t="shared" si="24"/>
        <v>0.03340187844514723</v>
      </c>
      <c r="AB38" s="60">
        <f t="shared" si="25"/>
        <v>9045.888970456175</v>
      </c>
    </row>
    <row r="39" spans="1:28" ht="12.75">
      <c r="A39" s="12" t="s">
        <v>49</v>
      </c>
      <c r="B39" s="1">
        <f>'DATOS MENSUALES'!F258</f>
        <v>1.128368</v>
      </c>
      <c r="C39" s="1">
        <f>'DATOS MENSUALES'!F259</f>
        <v>5.588814</v>
      </c>
      <c r="D39" s="1">
        <f>'DATOS MENSUALES'!F260</f>
        <v>14.87442</v>
      </c>
      <c r="E39" s="1">
        <f>'DATOS MENSUALES'!F261</f>
        <v>11.37933</v>
      </c>
      <c r="F39" s="1">
        <f>'DATOS MENSUALES'!F262</f>
        <v>3.906929</v>
      </c>
      <c r="G39" s="1">
        <f>'DATOS MENSUALES'!F263</f>
        <v>14.439919999999999</v>
      </c>
      <c r="H39" s="1">
        <f>'DATOS MENSUALES'!F264</f>
        <v>3.960048</v>
      </c>
      <c r="I39" s="1">
        <f>'DATOS MENSUALES'!F265</f>
        <v>2.55143</v>
      </c>
      <c r="J39" s="1">
        <f>'DATOS MENSUALES'!F266</f>
        <v>1.9590360000000002</v>
      </c>
      <c r="K39" s="1">
        <f>'DATOS MENSUALES'!F267</f>
        <v>1.5224</v>
      </c>
      <c r="L39" s="1">
        <f>'DATOS MENSUALES'!F268</f>
        <v>1.202708</v>
      </c>
      <c r="M39" s="1">
        <f>'DATOS MENSUALES'!F269</f>
        <v>1.09901</v>
      </c>
      <c r="N39" s="1">
        <f t="shared" si="12"/>
        <v>63.612413000000004</v>
      </c>
      <c r="O39" s="10"/>
      <c r="P39" s="60">
        <f t="shared" si="13"/>
        <v>-2.362628349956859</v>
      </c>
      <c r="Q39" s="60">
        <f t="shared" si="14"/>
        <v>16.397508719394406</v>
      </c>
      <c r="R39" s="60">
        <f t="shared" si="15"/>
        <v>882.5134605935273</v>
      </c>
      <c r="S39" s="60">
        <f t="shared" si="16"/>
        <v>69.75727773320045</v>
      </c>
      <c r="T39" s="60">
        <f t="shared" si="17"/>
        <v>-37.53613399978654</v>
      </c>
      <c r="U39" s="60">
        <f t="shared" si="18"/>
        <v>682.0677927442699</v>
      </c>
      <c r="V39" s="60">
        <f t="shared" si="19"/>
        <v>-0.01267687654944101</v>
      </c>
      <c r="W39" s="60">
        <f t="shared" si="20"/>
        <v>-1.901365497187187</v>
      </c>
      <c r="X39" s="60">
        <f t="shared" si="21"/>
        <v>0.01997530281527498</v>
      </c>
      <c r="Y39" s="60">
        <f t="shared" si="22"/>
        <v>0.04996464754893071</v>
      </c>
      <c r="Z39" s="60">
        <f t="shared" si="23"/>
        <v>0.023289046512055836</v>
      </c>
      <c r="AA39" s="60">
        <f t="shared" si="24"/>
        <v>0.0028349653274135148</v>
      </c>
      <c r="AB39" s="60">
        <f t="shared" si="25"/>
        <v>7959.480095007735</v>
      </c>
    </row>
    <row r="40" spans="1:28" ht="12.75">
      <c r="A40" s="12" t="s">
        <v>50</v>
      </c>
      <c r="B40" s="1">
        <f>'DATOS MENSUALES'!F270</f>
        <v>1.9635</v>
      </c>
      <c r="C40" s="1">
        <f>'DATOS MENSUALES'!F271</f>
        <v>1.4067939999999999</v>
      </c>
      <c r="D40" s="1">
        <f>'DATOS MENSUALES'!F272</f>
        <v>3.28719</v>
      </c>
      <c r="E40" s="1">
        <f>'DATOS MENSUALES'!F273</f>
        <v>16.533186</v>
      </c>
      <c r="F40" s="1">
        <f>'DATOS MENSUALES'!F274</f>
        <v>9.998208</v>
      </c>
      <c r="G40" s="1">
        <f>'DATOS MENSUALES'!F275</f>
        <v>7.244066</v>
      </c>
      <c r="H40" s="1">
        <f>'DATOS MENSUALES'!F276</f>
        <v>6.855888</v>
      </c>
      <c r="I40" s="1">
        <f>'DATOS MENSUALES'!F277</f>
        <v>2.6388149999999997</v>
      </c>
      <c r="J40" s="1">
        <f>'DATOS MENSUALES'!F278</f>
        <v>2.3517550000000003</v>
      </c>
      <c r="K40" s="1">
        <f>'DATOS MENSUALES'!F279</f>
        <v>1.4088800000000001</v>
      </c>
      <c r="L40" s="1">
        <f>'DATOS MENSUALES'!F280</f>
        <v>1.1156760000000001</v>
      </c>
      <c r="M40" s="1">
        <f>'DATOS MENSUALES'!F281</f>
        <v>0.9529279999999999</v>
      </c>
      <c r="N40" s="1">
        <f t="shared" si="12"/>
        <v>55.75688600000001</v>
      </c>
      <c r="O40" s="10"/>
      <c r="P40" s="60">
        <f t="shared" si="13"/>
        <v>-0.12257691859487496</v>
      </c>
      <c r="Q40" s="60">
        <f t="shared" si="14"/>
        <v>-4.422900400745167</v>
      </c>
      <c r="R40" s="60">
        <f t="shared" si="15"/>
        <v>-7.943439096105632</v>
      </c>
      <c r="S40" s="60">
        <f t="shared" si="16"/>
        <v>796.6939699983566</v>
      </c>
      <c r="T40" s="60">
        <f t="shared" si="17"/>
        <v>20.639358361657887</v>
      </c>
      <c r="U40" s="60">
        <f t="shared" si="18"/>
        <v>4.147747575008364</v>
      </c>
      <c r="V40" s="60">
        <f t="shared" si="19"/>
        <v>18.87785037762752</v>
      </c>
      <c r="W40" s="60">
        <f t="shared" si="20"/>
        <v>-1.5267304733990603</v>
      </c>
      <c r="X40" s="60">
        <f t="shared" si="21"/>
        <v>0.29281974045122505</v>
      </c>
      <c r="Y40" s="60">
        <f t="shared" si="22"/>
        <v>0.01654167054691292</v>
      </c>
      <c r="Z40" s="60">
        <f t="shared" si="23"/>
        <v>0.007826201269861834</v>
      </c>
      <c r="AA40" s="60">
        <f t="shared" si="24"/>
        <v>-9.430557580764486E-08</v>
      </c>
      <c r="AB40" s="60">
        <f t="shared" si="25"/>
        <v>1776.242584608717</v>
      </c>
    </row>
    <row r="41" spans="1:28" ht="12.75">
      <c r="A41" s="12" t="s">
        <v>51</v>
      </c>
      <c r="B41" s="1">
        <f>'DATOS MENSUALES'!F282</f>
        <v>0.797088</v>
      </c>
      <c r="C41" s="1">
        <f>'DATOS MENSUALES'!F283</f>
        <v>14.7877</v>
      </c>
      <c r="D41" s="1">
        <f>'DATOS MENSUALES'!F284</f>
        <v>12.328400000000002</v>
      </c>
      <c r="E41" s="1">
        <f>'DATOS MENSUALES'!F285</f>
        <v>3.01264</v>
      </c>
      <c r="F41" s="1">
        <f>'DATOS MENSUALES'!F286</f>
        <v>21.550264000000002</v>
      </c>
      <c r="G41" s="1">
        <f>'DATOS MENSUALES'!F287</f>
        <v>15.421896</v>
      </c>
      <c r="H41" s="1">
        <f>'DATOS MENSUALES'!F288</f>
        <v>4.093402</v>
      </c>
      <c r="I41" s="1">
        <f>'DATOS MENSUALES'!F289</f>
        <v>2.829306</v>
      </c>
      <c r="J41" s="1">
        <f>'DATOS MENSUALES'!F290</f>
        <v>2.438204</v>
      </c>
      <c r="K41" s="1">
        <f>'DATOS MENSUALES'!F291</f>
        <v>1.6766999999999999</v>
      </c>
      <c r="L41" s="1">
        <f>'DATOS MENSUALES'!F292</f>
        <v>1.3146</v>
      </c>
      <c r="M41" s="1">
        <f>'DATOS MENSUALES'!F293</f>
        <v>1.172408</v>
      </c>
      <c r="N41" s="1">
        <f t="shared" si="12"/>
        <v>81.42260800000001</v>
      </c>
      <c r="O41" s="10"/>
      <c r="P41" s="60">
        <f t="shared" si="13"/>
        <v>-4.600469853697557</v>
      </c>
      <c r="Q41" s="60">
        <f t="shared" si="14"/>
        <v>1617.8585022841353</v>
      </c>
      <c r="R41" s="60">
        <f t="shared" si="15"/>
        <v>349.79678699129227</v>
      </c>
      <c r="S41" s="60">
        <f t="shared" si="16"/>
        <v>-76.77503676813643</v>
      </c>
      <c r="T41" s="60">
        <f t="shared" si="17"/>
        <v>2921.199277477411</v>
      </c>
      <c r="U41" s="60">
        <f t="shared" si="18"/>
        <v>936.7446271222348</v>
      </c>
      <c r="V41" s="60">
        <f t="shared" si="19"/>
        <v>-0.0009944593554383051</v>
      </c>
      <c r="W41" s="60">
        <f t="shared" si="20"/>
        <v>-0.8874564983087021</v>
      </c>
      <c r="X41" s="60">
        <f t="shared" si="21"/>
        <v>0.42271590753035826</v>
      </c>
      <c r="Y41" s="60">
        <f t="shared" si="22"/>
        <v>0.14274104119169695</v>
      </c>
      <c r="Z41" s="60">
        <f t="shared" si="23"/>
        <v>0.0627909239028742</v>
      </c>
      <c r="AA41" s="60">
        <f t="shared" si="24"/>
        <v>0.009928427339013847</v>
      </c>
      <c r="AB41" s="60">
        <f t="shared" si="25"/>
        <v>53908.930158166186</v>
      </c>
    </row>
    <row r="42" spans="1:28" ht="12.75">
      <c r="A42" s="12" t="s">
        <v>52</v>
      </c>
      <c r="B42" s="1">
        <f>'DATOS MENSUALES'!F294</f>
        <v>1.009192</v>
      </c>
      <c r="C42" s="1">
        <f>'DATOS MENSUALES'!F295</f>
        <v>0.72318</v>
      </c>
      <c r="D42" s="1">
        <f>'DATOS MENSUALES'!F296</f>
        <v>0.6109739999999999</v>
      </c>
      <c r="E42" s="1">
        <f>'DATOS MENSUALES'!F297</f>
        <v>3.347752</v>
      </c>
      <c r="F42" s="1">
        <f>'DATOS MENSUALES'!F298</f>
        <v>1.27872</v>
      </c>
      <c r="G42" s="1">
        <f>'DATOS MENSUALES'!F299</f>
        <v>2.958186</v>
      </c>
      <c r="H42" s="1">
        <f>'DATOS MENSUALES'!F300</f>
        <v>0.6675</v>
      </c>
      <c r="I42" s="1">
        <f>'DATOS MENSUALES'!F301</f>
        <v>0.555675</v>
      </c>
      <c r="J42" s="1">
        <f>'DATOS MENSUALES'!F302</f>
        <v>0.46031700000000003</v>
      </c>
      <c r="K42" s="1">
        <f>'DATOS MENSUALES'!F303</f>
        <v>0.386958</v>
      </c>
      <c r="L42" s="1">
        <f>'DATOS MENSUALES'!F304</f>
        <v>0.336856</v>
      </c>
      <c r="M42" s="1">
        <f>'DATOS MENSUALES'!F305</f>
        <v>1.6898400000000002</v>
      </c>
      <c r="N42" s="1">
        <f t="shared" si="12"/>
        <v>14.02515</v>
      </c>
      <c r="O42" s="10"/>
      <c r="P42" s="60">
        <f t="shared" si="13"/>
        <v>-3.055291337678715</v>
      </c>
      <c r="Q42" s="60">
        <f t="shared" si="14"/>
        <v>-12.569610190516443</v>
      </c>
      <c r="R42" s="60">
        <f t="shared" si="15"/>
        <v>-101.94517412483738</v>
      </c>
      <c r="S42" s="60">
        <f t="shared" si="16"/>
        <v>-60.00892215300282</v>
      </c>
      <c r="T42" s="60">
        <f t="shared" si="17"/>
        <v>-213.46640742981342</v>
      </c>
      <c r="U42" s="60">
        <f t="shared" si="18"/>
        <v>-19.23095792997215</v>
      </c>
      <c r="V42" s="60">
        <f t="shared" si="19"/>
        <v>-43.82705995117299</v>
      </c>
      <c r="W42" s="60">
        <f t="shared" si="20"/>
        <v>-33.84288463924163</v>
      </c>
      <c r="X42" s="60">
        <f t="shared" si="21"/>
        <v>-1.8490416608910003</v>
      </c>
      <c r="Y42" s="60">
        <f t="shared" si="22"/>
        <v>-0.4514395377909788</v>
      </c>
      <c r="Z42" s="60">
        <f t="shared" si="23"/>
        <v>-0.19539364104256987</v>
      </c>
      <c r="AA42" s="60">
        <f t="shared" si="24"/>
        <v>0.3928025326419633</v>
      </c>
      <c r="AB42" s="60">
        <f t="shared" si="25"/>
        <v>-25989.801614968423</v>
      </c>
    </row>
    <row r="43" spans="1:28" ht="12.75">
      <c r="A43" s="12" t="s">
        <v>53</v>
      </c>
      <c r="B43" s="1">
        <f>'DATOS MENSUALES'!F306</f>
        <v>3.75106</v>
      </c>
      <c r="C43" s="1">
        <f>'DATOS MENSUALES'!F307</f>
        <v>8.244188000000001</v>
      </c>
      <c r="D43" s="1">
        <f>'DATOS MENSUALES'!F308</f>
        <v>3.387216</v>
      </c>
      <c r="E43" s="1">
        <f>'DATOS MENSUALES'!F309</f>
        <v>19.73538</v>
      </c>
      <c r="F43" s="1">
        <f>'DATOS MENSUALES'!F310</f>
        <v>32.566815</v>
      </c>
      <c r="G43" s="1">
        <f>'DATOS MENSUALES'!F311</f>
        <v>4.22521</v>
      </c>
      <c r="H43" s="1">
        <f>'DATOS MENSUALES'!F312</f>
        <v>12.00016</v>
      </c>
      <c r="I43" s="1">
        <f>'DATOS MENSUALES'!F313</f>
        <v>3.409296</v>
      </c>
      <c r="J43" s="1">
        <f>'DATOS MENSUALES'!F314</f>
        <v>2.6175100000000002</v>
      </c>
      <c r="K43" s="1">
        <f>'DATOS MENSUALES'!F315</f>
        <v>1.9929480000000002</v>
      </c>
      <c r="L43" s="1">
        <f>'DATOS MENSUALES'!F316</f>
        <v>1.553112</v>
      </c>
      <c r="M43" s="1">
        <f>'DATOS MENSUALES'!F317</f>
        <v>1.2313619999999998</v>
      </c>
      <c r="N43" s="1">
        <f t="shared" si="12"/>
        <v>94.71425699999999</v>
      </c>
      <c r="O43" s="10"/>
      <c r="P43" s="60">
        <f t="shared" si="13"/>
        <v>2.1507446939074004</v>
      </c>
      <c r="Q43" s="60">
        <f t="shared" si="14"/>
        <v>140.27676601800047</v>
      </c>
      <c r="R43" s="60">
        <f t="shared" si="15"/>
        <v>-6.807679958035136</v>
      </c>
      <c r="S43" s="60">
        <f t="shared" si="16"/>
        <v>1940.2936637596283</v>
      </c>
      <c r="T43" s="60">
        <f t="shared" si="17"/>
        <v>16216.651750405565</v>
      </c>
      <c r="U43" s="60">
        <f t="shared" si="18"/>
        <v>-2.816041147178454</v>
      </c>
      <c r="V43" s="60">
        <f t="shared" si="19"/>
        <v>475.82037023827513</v>
      </c>
      <c r="W43" s="60">
        <f t="shared" si="20"/>
        <v>-0.05530327947903832</v>
      </c>
      <c r="X43" s="60">
        <f t="shared" si="21"/>
        <v>0.8038485066760441</v>
      </c>
      <c r="Y43" s="60">
        <f t="shared" si="22"/>
        <v>0.5903032055048847</v>
      </c>
      <c r="Z43" s="60">
        <f t="shared" si="23"/>
        <v>0.25723162032473496</v>
      </c>
      <c r="AA43" s="60">
        <f t="shared" si="24"/>
        <v>0.020544313093642238</v>
      </c>
      <c r="AB43" s="60">
        <f t="shared" si="25"/>
        <v>133182.47015961623</v>
      </c>
    </row>
    <row r="44" spans="1:28" ht="12.75">
      <c r="A44" s="12" t="s">
        <v>54</v>
      </c>
      <c r="B44" s="1">
        <f>'DATOS MENSUALES'!F318</f>
        <v>11.110806</v>
      </c>
      <c r="C44" s="1">
        <f>'DATOS MENSUALES'!F319</f>
        <v>2.302752</v>
      </c>
      <c r="D44" s="1">
        <f>'DATOS MENSUALES'!F320</f>
        <v>1.2511880000000002</v>
      </c>
      <c r="E44" s="1">
        <f>'DATOS MENSUALES'!F321</f>
        <v>2.088402</v>
      </c>
      <c r="F44" s="1">
        <f>'DATOS MENSUALES'!F322</f>
        <v>3.222414</v>
      </c>
      <c r="G44" s="1">
        <f>'DATOS MENSUALES'!F323</f>
        <v>3.424701</v>
      </c>
      <c r="H44" s="1">
        <f>'DATOS MENSUALES'!F324</f>
        <v>1.67896</v>
      </c>
      <c r="I44" s="1">
        <f>'DATOS MENSUALES'!F325</f>
        <v>4.333752</v>
      </c>
      <c r="J44" s="1">
        <f>'DATOS MENSUALES'!F326</f>
        <v>1.114484</v>
      </c>
      <c r="K44" s="1">
        <f>'DATOS MENSUALES'!F327</f>
        <v>0.9104999999999999</v>
      </c>
      <c r="L44" s="1">
        <f>'DATOS MENSUALES'!F328</f>
        <v>0.7417680000000001</v>
      </c>
      <c r="M44" s="1">
        <f>'DATOS MENSUALES'!F329</f>
        <v>0.598732</v>
      </c>
      <c r="N44" s="1">
        <f t="shared" si="12"/>
        <v>32.778459</v>
      </c>
      <c r="O44" s="10"/>
      <c r="P44" s="60">
        <f t="shared" si="13"/>
        <v>647.3398587333774</v>
      </c>
      <c r="Q44" s="60">
        <f t="shared" si="14"/>
        <v>-0.4143641864714991</v>
      </c>
      <c r="R44" s="60">
        <f t="shared" si="15"/>
        <v>-65.51308702752712</v>
      </c>
      <c r="S44" s="60">
        <f t="shared" si="16"/>
        <v>-138.54247316245883</v>
      </c>
      <c r="T44" s="60">
        <f t="shared" si="17"/>
        <v>-65.58512468891436</v>
      </c>
      <c r="U44" s="60">
        <f t="shared" si="18"/>
        <v>-10.832812725787129</v>
      </c>
      <c r="V44" s="60">
        <f t="shared" si="19"/>
        <v>-15.893845538593817</v>
      </c>
      <c r="W44" s="60">
        <f t="shared" si="20"/>
        <v>0.16051292841753934</v>
      </c>
      <c r="X44" s="60">
        <f t="shared" si="21"/>
        <v>-0.18835128377974944</v>
      </c>
      <c r="Y44" s="60">
        <f t="shared" si="22"/>
        <v>-0.014452555737826884</v>
      </c>
      <c r="Z44" s="60">
        <f t="shared" si="23"/>
        <v>-0.005393158294596937</v>
      </c>
      <c r="AA44" s="60">
        <f t="shared" si="24"/>
        <v>-0.046170819741775525</v>
      </c>
      <c r="AB44" s="60">
        <f t="shared" si="25"/>
        <v>-1283.5779442013004</v>
      </c>
    </row>
    <row r="45" spans="1:28" ht="12.75">
      <c r="A45" s="12" t="s">
        <v>55</v>
      </c>
      <c r="B45" s="1">
        <f>'DATOS MENSUALES'!F330</f>
        <v>0.690976</v>
      </c>
      <c r="C45" s="1">
        <f>'DATOS MENSUALES'!F331</f>
        <v>2.600077</v>
      </c>
      <c r="D45" s="1">
        <f>'DATOS MENSUALES'!F332</f>
        <v>0.706576</v>
      </c>
      <c r="E45" s="1">
        <f>'DATOS MENSUALES'!F333</f>
        <v>0.570048</v>
      </c>
      <c r="F45" s="1">
        <f>'DATOS MENSUALES'!F334</f>
        <v>21.770127000000002</v>
      </c>
      <c r="G45" s="1">
        <f>'DATOS MENSUALES'!F335</f>
        <v>2.31849</v>
      </c>
      <c r="H45" s="1">
        <f>'DATOS MENSUALES'!F336</f>
        <v>13.15608</v>
      </c>
      <c r="I45" s="1">
        <f>'DATOS MENSUALES'!F337</f>
        <v>2.6387159999999996</v>
      </c>
      <c r="J45" s="1">
        <f>'DATOS MENSUALES'!F338</f>
        <v>1.284822</v>
      </c>
      <c r="K45" s="1">
        <f>'DATOS MENSUALES'!F339</f>
        <v>1.0191659999999998</v>
      </c>
      <c r="L45" s="1">
        <f>'DATOS MENSUALES'!F340</f>
        <v>0.9351299999999999</v>
      </c>
      <c r="M45" s="1">
        <f>'DATOS MENSUALES'!F341</f>
        <v>0.670839</v>
      </c>
      <c r="N45" s="1">
        <f t="shared" si="12"/>
        <v>48.361047000000006</v>
      </c>
      <c r="O45" s="10"/>
      <c r="P45" s="60">
        <f t="shared" si="13"/>
        <v>-5.538394698528723</v>
      </c>
      <c r="Q45" s="60">
        <f t="shared" si="14"/>
        <v>-0.09003434329019598</v>
      </c>
      <c r="R45" s="60">
        <f t="shared" si="15"/>
        <v>-95.81346980082881</v>
      </c>
      <c r="S45" s="60">
        <f t="shared" si="16"/>
        <v>-299.7898059325709</v>
      </c>
      <c r="T45" s="60">
        <f t="shared" si="17"/>
        <v>3058.06982021603</v>
      </c>
      <c r="U45" s="60">
        <f t="shared" si="18"/>
        <v>-36.55688961132764</v>
      </c>
      <c r="V45" s="60">
        <f t="shared" si="19"/>
        <v>720.0129023180097</v>
      </c>
      <c r="W45" s="60">
        <f t="shared" si="20"/>
        <v>-1.5271242972707784</v>
      </c>
      <c r="X45" s="60">
        <f t="shared" si="21"/>
        <v>-0.06539433231272157</v>
      </c>
      <c r="Y45" s="60">
        <f t="shared" si="22"/>
        <v>-0.002455877824645156</v>
      </c>
      <c r="Z45" s="60">
        <f t="shared" si="23"/>
        <v>5.827200226441358E-06</v>
      </c>
      <c r="AA45" s="60">
        <f t="shared" si="24"/>
        <v>-0.023551242752368463</v>
      </c>
      <c r="AB45" s="60">
        <f t="shared" si="25"/>
        <v>104.80757075423955</v>
      </c>
    </row>
    <row r="46" spans="1:28" ht="12.75">
      <c r="A46" s="12" t="s">
        <v>56</v>
      </c>
      <c r="B46" s="1">
        <f>'DATOS MENSUALES'!F342</f>
        <v>3.5300480000000003</v>
      </c>
      <c r="C46" s="1">
        <f>'DATOS MENSUALES'!F343</f>
        <v>1.682697</v>
      </c>
      <c r="D46" s="1">
        <f>'DATOS MENSUALES'!F344</f>
        <v>2.74784</v>
      </c>
      <c r="E46" s="1">
        <f>'DATOS MENSUALES'!F345</f>
        <v>10.166623999999999</v>
      </c>
      <c r="F46" s="1">
        <f>'DATOS MENSUALES'!F346</f>
        <v>15.794371</v>
      </c>
      <c r="G46" s="1">
        <f>'DATOS MENSUALES'!F347</f>
        <v>16.203</v>
      </c>
      <c r="H46" s="1">
        <f>'DATOS MENSUALES'!F348</f>
        <v>4.390425</v>
      </c>
      <c r="I46" s="1">
        <f>'DATOS MENSUALES'!F349</f>
        <v>7.44671</v>
      </c>
      <c r="J46" s="1">
        <f>'DATOS MENSUALES'!F350</f>
        <v>2.362368</v>
      </c>
      <c r="K46" s="1">
        <f>'DATOS MENSUALES'!F351</f>
        <v>1.7658</v>
      </c>
      <c r="L46" s="1">
        <f>'DATOS MENSUALES'!F352</f>
        <v>1.3852160000000002</v>
      </c>
      <c r="M46" s="1">
        <f>'DATOS MENSUALES'!F353</f>
        <v>3.32304</v>
      </c>
      <c r="N46" s="1">
        <f t="shared" si="12"/>
        <v>70.798139</v>
      </c>
      <c r="O46" s="10"/>
      <c r="P46" s="60">
        <f t="shared" si="13"/>
        <v>1.2243557722203926</v>
      </c>
      <c r="Q46" s="60">
        <f t="shared" si="14"/>
        <v>-2.5465313586857516</v>
      </c>
      <c r="R46" s="60">
        <f t="shared" si="15"/>
        <v>-16.283260409703782</v>
      </c>
      <c r="S46" s="60">
        <f t="shared" si="16"/>
        <v>24.485260694211888</v>
      </c>
      <c r="T46" s="60">
        <f t="shared" si="17"/>
        <v>622.6613947554258</v>
      </c>
      <c r="U46" s="60">
        <f t="shared" si="18"/>
        <v>1179.4727025739503</v>
      </c>
      <c r="V46" s="60">
        <f t="shared" si="19"/>
        <v>0.007669618929568253</v>
      </c>
      <c r="W46" s="60">
        <f t="shared" si="20"/>
        <v>48.88420925782323</v>
      </c>
      <c r="X46" s="60">
        <f t="shared" si="21"/>
        <v>0.30708508186599426</v>
      </c>
      <c r="Y46" s="60">
        <f t="shared" si="22"/>
        <v>0.2289023047522824</v>
      </c>
      <c r="Z46" s="60">
        <f t="shared" si="23"/>
        <v>0.1025565038805121</v>
      </c>
      <c r="AA46" s="60">
        <f t="shared" si="24"/>
        <v>13.237380037894667</v>
      </c>
      <c r="AB46" s="60">
        <f t="shared" si="25"/>
        <v>20017.082726809953</v>
      </c>
    </row>
    <row r="47" spans="1:28" ht="12.75">
      <c r="A47" s="12" t="s">
        <v>57</v>
      </c>
      <c r="B47" s="1">
        <f>'DATOS MENSUALES'!F354</f>
        <v>1.6472820000000001</v>
      </c>
      <c r="C47" s="1">
        <f>'DATOS MENSUALES'!F355</f>
        <v>5.21794</v>
      </c>
      <c r="D47" s="1">
        <f>'DATOS MENSUALES'!F356</f>
        <v>1.347432</v>
      </c>
      <c r="E47" s="1">
        <f>'DATOS MENSUALES'!F357</f>
        <v>44.338801999999994</v>
      </c>
      <c r="F47" s="1">
        <f>'DATOS MENSUALES'!F358</f>
        <v>2.8962299999999996</v>
      </c>
      <c r="G47" s="1">
        <f>'DATOS MENSUALES'!F359</f>
        <v>2.105796</v>
      </c>
      <c r="H47" s="1">
        <f>'DATOS MENSUALES'!F360</f>
        <v>1.640574</v>
      </c>
      <c r="I47" s="1">
        <f>'DATOS MENSUALES'!F361</f>
        <v>3.3411630000000003</v>
      </c>
      <c r="J47" s="1">
        <f>'DATOS MENSUALES'!F362</f>
        <v>1.51424</v>
      </c>
      <c r="K47" s="1">
        <f>'DATOS MENSUALES'!F363</f>
        <v>0.9188079999999998</v>
      </c>
      <c r="L47" s="1">
        <f>'DATOS MENSUALES'!F364</f>
        <v>0.7425</v>
      </c>
      <c r="M47" s="1">
        <f>'DATOS MENSUALES'!F365</f>
        <v>0.610718</v>
      </c>
      <c r="N47" s="1">
        <f t="shared" si="12"/>
        <v>66.32148500000001</v>
      </c>
      <c r="O47" s="10"/>
      <c r="P47" s="60">
        <f t="shared" si="13"/>
        <v>-0.5373006213137437</v>
      </c>
      <c r="Q47" s="60">
        <f t="shared" si="14"/>
        <v>10.213588775167949</v>
      </c>
      <c r="R47" s="60">
        <f t="shared" si="15"/>
        <v>-60.93197873749912</v>
      </c>
      <c r="S47" s="60">
        <f t="shared" si="16"/>
        <v>50965.72540046583</v>
      </c>
      <c r="T47" s="60">
        <f t="shared" si="17"/>
        <v>-82.82133380226384</v>
      </c>
      <c r="U47" s="60">
        <f t="shared" si="18"/>
        <v>-44.04532772429476</v>
      </c>
      <c r="V47" s="60">
        <f t="shared" si="19"/>
        <v>-16.632986187285038</v>
      </c>
      <c r="W47" s="60">
        <f t="shared" si="20"/>
        <v>-0.09059505722732243</v>
      </c>
      <c r="X47" s="60">
        <f t="shared" si="21"/>
        <v>-0.005219671914906698</v>
      </c>
      <c r="Y47" s="60">
        <f t="shared" si="22"/>
        <v>-0.013023604702627449</v>
      </c>
      <c r="Z47" s="60">
        <f t="shared" si="23"/>
        <v>-0.005325904974521029</v>
      </c>
      <c r="AA47" s="60">
        <f t="shared" si="24"/>
        <v>-0.04169592247688598</v>
      </c>
      <c r="AB47" s="60">
        <f t="shared" si="25"/>
        <v>11658.861706783387</v>
      </c>
    </row>
    <row r="48" spans="1:28" ht="12.75">
      <c r="A48" s="12" t="s">
        <v>58</v>
      </c>
      <c r="B48" s="1">
        <f>'DATOS MENSUALES'!F366</f>
        <v>0.474555</v>
      </c>
      <c r="C48" s="1">
        <f>'DATOS MENSUALES'!F367</f>
        <v>3.2336850000000004</v>
      </c>
      <c r="D48" s="1">
        <f>'DATOS MENSUALES'!F368</f>
        <v>0.67106</v>
      </c>
      <c r="E48" s="1">
        <f>'DATOS MENSUALES'!F369</f>
        <v>5.96551</v>
      </c>
      <c r="F48" s="1">
        <f>'DATOS MENSUALES'!F370</f>
        <v>0.792675</v>
      </c>
      <c r="G48" s="1">
        <f>'DATOS MENSUALES'!F371</f>
        <v>2.42022</v>
      </c>
      <c r="H48" s="1">
        <f>'DATOS MENSUALES'!F372</f>
        <v>8.355534</v>
      </c>
      <c r="I48" s="1">
        <f>'DATOS MENSUALES'!F373</f>
        <v>8.965888</v>
      </c>
      <c r="J48" s="1">
        <f>'DATOS MENSUALES'!F374</f>
        <v>2.74065</v>
      </c>
      <c r="K48" s="1">
        <f>'DATOS MENSUALES'!F375</f>
        <v>1.7399399999999998</v>
      </c>
      <c r="L48" s="1">
        <f>'DATOS MENSUALES'!F376</f>
        <v>1.281375</v>
      </c>
      <c r="M48" s="1">
        <f>'DATOS MENSUALES'!F377</f>
        <v>1.0122840000000002</v>
      </c>
      <c r="N48" s="1">
        <f t="shared" si="12"/>
        <v>37.653376</v>
      </c>
      <c r="O48" s="10"/>
      <c r="P48" s="60">
        <f t="shared" si="13"/>
        <v>-7.829542646800416</v>
      </c>
      <c r="Q48" s="60">
        <f t="shared" si="14"/>
        <v>0.006373869805049417</v>
      </c>
      <c r="R48" s="60">
        <f t="shared" si="15"/>
        <v>-98.06181393625215</v>
      </c>
      <c r="S48" s="60">
        <f t="shared" si="16"/>
        <v>-2.183358000729365</v>
      </c>
      <c r="T48" s="60">
        <f t="shared" si="17"/>
        <v>-269.89842784691695</v>
      </c>
      <c r="U48" s="60">
        <f t="shared" si="18"/>
        <v>-33.297248506160614</v>
      </c>
      <c r="V48" s="60">
        <f t="shared" si="19"/>
        <v>72.11165581177082</v>
      </c>
      <c r="W48" s="60">
        <f t="shared" si="20"/>
        <v>138.63786716389131</v>
      </c>
      <c r="X48" s="60">
        <f t="shared" si="21"/>
        <v>1.1673895565994004</v>
      </c>
      <c r="Y48" s="60">
        <f t="shared" si="22"/>
        <v>0.20108205740383836</v>
      </c>
      <c r="Z48" s="60">
        <f t="shared" si="23"/>
        <v>0.04832402815498754</v>
      </c>
      <c r="AA48" s="60">
        <f t="shared" si="24"/>
        <v>0.0001646048154680663</v>
      </c>
      <c r="AB48" s="60">
        <f t="shared" si="25"/>
        <v>-215.22987889238613</v>
      </c>
    </row>
    <row r="49" spans="1:28" ht="12.75">
      <c r="A49" s="12" t="s">
        <v>59</v>
      </c>
      <c r="B49" s="1">
        <f>'DATOS MENSUALES'!F378</f>
        <v>0.7863479999999999</v>
      </c>
      <c r="C49" s="1">
        <f>'DATOS MENSUALES'!F379</f>
        <v>0.649003</v>
      </c>
      <c r="D49" s="1">
        <f>'DATOS MENSUALES'!F380</f>
        <v>0.517094</v>
      </c>
      <c r="E49" s="1">
        <f>'DATOS MENSUALES'!F381</f>
        <v>2.10384</v>
      </c>
      <c r="F49" s="1">
        <f>'DATOS MENSUALES'!F382</f>
        <v>22.2377</v>
      </c>
      <c r="G49" s="1">
        <f>'DATOS MENSUALES'!F383</f>
        <v>7.482251000000001</v>
      </c>
      <c r="H49" s="1">
        <f>'DATOS MENSUALES'!F384</f>
        <v>1.98664</v>
      </c>
      <c r="I49" s="1">
        <f>'DATOS MENSUALES'!F385</f>
        <v>1.7977260000000002</v>
      </c>
      <c r="J49" s="1">
        <f>'DATOS MENSUALES'!F386</f>
        <v>1.157775</v>
      </c>
      <c r="K49" s="1">
        <f>'DATOS MENSUALES'!F387</f>
        <v>0.9272969999999999</v>
      </c>
      <c r="L49" s="1">
        <f>'DATOS MENSUALES'!F388</f>
        <v>0.7444879999999999</v>
      </c>
      <c r="M49" s="1">
        <f>'DATOS MENSUALES'!F389</f>
        <v>0.8329789999999999</v>
      </c>
      <c r="N49" s="1">
        <f t="shared" si="12"/>
        <v>41.223141</v>
      </c>
      <c r="O49" s="10"/>
      <c r="P49" s="60">
        <f t="shared" si="13"/>
        <v>-4.690170410306799</v>
      </c>
      <c r="Q49" s="60">
        <f t="shared" si="14"/>
        <v>-13.811414817423065</v>
      </c>
      <c r="R49" s="60">
        <f t="shared" si="15"/>
        <v>-108.21569994233239</v>
      </c>
      <c r="S49" s="60">
        <f t="shared" si="16"/>
        <v>-137.30613329230653</v>
      </c>
      <c r="T49" s="60">
        <f t="shared" si="17"/>
        <v>3363.22249905513</v>
      </c>
      <c r="U49" s="60">
        <f t="shared" si="18"/>
        <v>6.279351752196293</v>
      </c>
      <c r="V49" s="60">
        <f t="shared" si="19"/>
        <v>-10.74378337759752</v>
      </c>
      <c r="W49" s="60">
        <f t="shared" si="20"/>
        <v>-7.911087081544179</v>
      </c>
      <c r="X49" s="60">
        <f t="shared" si="21"/>
        <v>-0.1488188740345195</v>
      </c>
      <c r="Y49" s="60">
        <f t="shared" si="22"/>
        <v>-0.01166414009901211</v>
      </c>
      <c r="Z49" s="60">
        <f t="shared" si="23"/>
        <v>-0.005146081397633823</v>
      </c>
      <c r="AA49" s="60">
        <f t="shared" si="24"/>
        <v>-0.0019298163530552766</v>
      </c>
      <c r="AB49" s="60">
        <f t="shared" si="25"/>
        <v>-14.226947591439544</v>
      </c>
    </row>
    <row r="50" spans="1:28" ht="12.75">
      <c r="A50" s="12" t="s">
        <v>60</v>
      </c>
      <c r="B50" s="1">
        <f>'DATOS MENSUALES'!F390</f>
        <v>5.716709</v>
      </c>
      <c r="C50" s="1">
        <f>'DATOS MENSUALES'!F391</f>
        <v>1.513226</v>
      </c>
      <c r="D50" s="1">
        <f>'DATOS MENSUALES'!F392</f>
        <v>9.260484</v>
      </c>
      <c r="E50" s="1">
        <f>'DATOS MENSUALES'!F393</f>
        <v>4.820952</v>
      </c>
      <c r="F50" s="1">
        <f>'DATOS MENSUALES'!F394</f>
        <v>1.333948</v>
      </c>
      <c r="G50" s="1">
        <f>'DATOS MENSUALES'!F395</f>
        <v>1.084176</v>
      </c>
      <c r="H50" s="1">
        <f>'DATOS MENSUALES'!F396</f>
        <v>0.857344</v>
      </c>
      <c r="I50" s="1">
        <f>'DATOS MENSUALES'!F397</f>
        <v>10.533999999999999</v>
      </c>
      <c r="J50" s="1">
        <f>'DATOS MENSUALES'!F398</f>
        <v>1.4843840000000001</v>
      </c>
      <c r="K50" s="1">
        <f>'DATOS MENSUALES'!F399</f>
        <v>0.828828</v>
      </c>
      <c r="L50" s="1">
        <f>'DATOS MENSUALES'!F400</f>
        <v>0.7140770000000001</v>
      </c>
      <c r="M50" s="1">
        <f>'DATOS MENSUALES'!F401</f>
        <v>0.591852</v>
      </c>
      <c r="N50" s="1">
        <f t="shared" si="12"/>
        <v>38.73998000000001</v>
      </c>
      <c r="O50" s="10"/>
      <c r="P50" s="60">
        <f t="shared" si="13"/>
        <v>34.533261360095466</v>
      </c>
      <c r="Q50" s="60">
        <f t="shared" si="14"/>
        <v>-3.6171480023539226</v>
      </c>
      <c r="R50" s="60">
        <f t="shared" si="15"/>
        <v>62.95067849215218</v>
      </c>
      <c r="S50" s="60">
        <f t="shared" si="16"/>
        <v>-14.560060503159779</v>
      </c>
      <c r="T50" s="60">
        <f t="shared" si="17"/>
        <v>-207.6030352573988</v>
      </c>
      <c r="U50" s="60">
        <f t="shared" si="18"/>
        <v>-94.39402810915776</v>
      </c>
      <c r="V50" s="60">
        <f t="shared" si="19"/>
        <v>-37.12175609640026</v>
      </c>
      <c r="W50" s="60">
        <f t="shared" si="20"/>
        <v>306.68805211639125</v>
      </c>
      <c r="X50" s="60">
        <f t="shared" si="21"/>
        <v>-0.008405299950025829</v>
      </c>
      <c r="Y50" s="60">
        <f t="shared" si="22"/>
        <v>-0.03440921274040726</v>
      </c>
      <c r="Z50" s="60">
        <f t="shared" si="23"/>
        <v>-0.008372591918045824</v>
      </c>
      <c r="AA50" s="60">
        <f t="shared" si="24"/>
        <v>-0.0488784557736108</v>
      </c>
      <c r="AB50" s="60">
        <f t="shared" si="25"/>
        <v>-118.10024995424025</v>
      </c>
    </row>
    <row r="51" spans="1:28" ht="12.75">
      <c r="A51" s="12" t="s">
        <v>61</v>
      </c>
      <c r="B51" s="1">
        <f>'DATOS MENSUALES'!F402</f>
        <v>0.720473</v>
      </c>
      <c r="C51" s="1">
        <f>'DATOS MENSUALES'!F403</f>
        <v>2.266928</v>
      </c>
      <c r="D51" s="1">
        <f>'DATOS MENSUALES'!F404</f>
        <v>4.162883999999999</v>
      </c>
      <c r="E51" s="1">
        <f>'DATOS MENSUALES'!F405</f>
        <v>10.063689</v>
      </c>
      <c r="F51" s="1">
        <f>'DATOS MENSUALES'!F406</f>
        <v>5.144378000000001</v>
      </c>
      <c r="G51" s="1">
        <f>'DATOS MENSUALES'!F407</f>
        <v>4.57425</v>
      </c>
      <c r="H51" s="1">
        <f>'DATOS MENSUALES'!F408</f>
        <v>4.643044</v>
      </c>
      <c r="I51" s="1">
        <f>'DATOS MENSUALES'!F409</f>
        <v>2.4384799999999998</v>
      </c>
      <c r="J51" s="1">
        <f>'DATOS MENSUALES'!F410</f>
        <v>2.71824</v>
      </c>
      <c r="K51" s="1">
        <f>'DATOS MENSUALES'!F411</f>
        <v>1.24712</v>
      </c>
      <c r="L51" s="1">
        <f>'DATOS MENSUALES'!F412</f>
        <v>0.9829599999999998</v>
      </c>
      <c r="M51" s="1">
        <f>'DATOS MENSUALES'!F413</f>
        <v>0.790319</v>
      </c>
      <c r="N51" s="1">
        <f t="shared" si="12"/>
        <v>39.752765</v>
      </c>
      <c r="O51" s="10"/>
      <c r="P51" s="60">
        <f t="shared" si="13"/>
        <v>-5.265981734911943</v>
      </c>
      <c r="Q51" s="60">
        <f t="shared" si="14"/>
        <v>-0.47701382130674186</v>
      </c>
      <c r="R51" s="60">
        <f t="shared" si="15"/>
        <v>-1.403353461302359</v>
      </c>
      <c r="S51" s="60">
        <f t="shared" si="16"/>
        <v>21.972593920235163</v>
      </c>
      <c r="T51" s="60">
        <f t="shared" si="17"/>
        <v>-9.404492908679439</v>
      </c>
      <c r="U51" s="60">
        <f t="shared" si="18"/>
        <v>-1.201517132189537</v>
      </c>
      <c r="V51" s="60">
        <f t="shared" si="19"/>
        <v>0.09101996129391152</v>
      </c>
      <c r="W51" s="60">
        <f t="shared" si="20"/>
        <v>-2.470278800841833</v>
      </c>
      <c r="X51" s="60">
        <f t="shared" si="21"/>
        <v>1.0944273948115721</v>
      </c>
      <c r="Y51" s="60">
        <f t="shared" si="22"/>
        <v>0.0008052993224720079</v>
      </c>
      <c r="Z51" s="60">
        <f t="shared" si="23"/>
        <v>0.0002852159461969161</v>
      </c>
      <c r="AA51" s="60">
        <f t="shared" si="24"/>
        <v>-0.004670926055587454</v>
      </c>
      <c r="AB51" s="60">
        <f t="shared" si="25"/>
        <v>-59.02161464996669</v>
      </c>
    </row>
    <row r="52" spans="1:28" ht="12.75">
      <c r="A52" s="12" t="s">
        <v>62</v>
      </c>
      <c r="B52" s="1">
        <f>'DATOS MENSUALES'!F414</f>
        <v>0.644856</v>
      </c>
      <c r="C52" s="1">
        <f>'DATOS MENSUALES'!F415</f>
        <v>2.167275</v>
      </c>
      <c r="D52" s="1">
        <f>'DATOS MENSUALES'!F416</f>
        <v>0.566496</v>
      </c>
      <c r="E52" s="1">
        <f>'DATOS MENSUALES'!F417</f>
        <v>4.21377</v>
      </c>
      <c r="F52" s="1">
        <f>'DATOS MENSUALES'!F418</f>
        <v>2.6968799999999997</v>
      </c>
      <c r="G52" s="1">
        <f>'DATOS MENSUALES'!F419</f>
        <v>3.715296</v>
      </c>
      <c r="H52" s="1">
        <f>'DATOS MENSUALES'!F420</f>
        <v>0.928608</v>
      </c>
      <c r="I52" s="1">
        <f>'DATOS MENSUALES'!F421</f>
        <v>1.4097600000000001</v>
      </c>
      <c r="J52" s="1">
        <f>'DATOS MENSUALES'!F422</f>
        <v>0.729875</v>
      </c>
      <c r="K52" s="1">
        <f>'DATOS MENSUALES'!F423</f>
        <v>0.6051599999999999</v>
      </c>
      <c r="L52" s="1">
        <f>'DATOS MENSUALES'!F424</f>
        <v>0.536015</v>
      </c>
      <c r="M52" s="1">
        <f>'DATOS MENSUALES'!F425</f>
        <v>0.48853800000000003</v>
      </c>
      <c r="N52" s="1">
        <f t="shared" si="12"/>
        <v>18.702529</v>
      </c>
      <c r="O52" s="10"/>
      <c r="P52" s="60">
        <f t="shared" si="13"/>
        <v>-5.982894418778307</v>
      </c>
      <c r="Q52" s="60">
        <f t="shared" si="14"/>
        <v>-0.6837966061991527</v>
      </c>
      <c r="R52" s="60">
        <f t="shared" si="15"/>
        <v>-104.8848946454338</v>
      </c>
      <c r="S52" s="60">
        <f t="shared" si="16"/>
        <v>-28.345944917548138</v>
      </c>
      <c r="T52" s="60">
        <f t="shared" si="17"/>
        <v>-94.71209038322971</v>
      </c>
      <c r="U52" s="60">
        <f t="shared" si="18"/>
        <v>-7.100696754805583</v>
      </c>
      <c r="V52" s="60">
        <f t="shared" si="19"/>
        <v>-34.79313070960541</v>
      </c>
      <c r="W52" s="60">
        <f t="shared" si="20"/>
        <v>-13.490262885838392</v>
      </c>
      <c r="X52" s="60">
        <f t="shared" si="21"/>
        <v>-0.8787527294333165</v>
      </c>
      <c r="Y52" s="60">
        <f t="shared" si="22"/>
        <v>-0.16540016515973185</v>
      </c>
      <c r="Z52" s="60">
        <f t="shared" si="23"/>
        <v>-0.055358589011395044</v>
      </c>
      <c r="AA52" s="60">
        <f t="shared" si="24"/>
        <v>-0.10312328058696332</v>
      </c>
      <c r="AB52" s="60">
        <f t="shared" si="25"/>
        <v>-15519.689528316543</v>
      </c>
    </row>
    <row r="53" spans="1:28" ht="12.75">
      <c r="A53" s="12" t="s">
        <v>63</v>
      </c>
      <c r="B53" s="1">
        <f>'DATOS MENSUALES'!F426</f>
        <v>0.393435</v>
      </c>
      <c r="C53" s="1">
        <f>'DATOS MENSUALES'!F427</f>
        <v>0.45681900000000003</v>
      </c>
      <c r="D53" s="1">
        <f>'DATOS MENSUALES'!F428</f>
        <v>0.551449</v>
      </c>
      <c r="E53" s="1">
        <f>'DATOS MENSUALES'!F429</f>
        <v>0.398816</v>
      </c>
      <c r="F53" s="1">
        <f>'DATOS MENSUALES'!F430</f>
        <v>0.594238</v>
      </c>
      <c r="G53" s="1">
        <f>'DATOS MENSUALES'!F431</f>
        <v>0.479961</v>
      </c>
      <c r="H53" s="1">
        <f>'DATOS MENSUALES'!F432</f>
        <v>0.7455420000000001</v>
      </c>
      <c r="I53" s="1">
        <f>'DATOS MENSUALES'!F433</f>
        <v>0.528039</v>
      </c>
      <c r="J53" s="1">
        <f>'DATOS MENSUALES'!F434</f>
        <v>0.481688</v>
      </c>
      <c r="K53" s="1">
        <f>'DATOS MENSUALES'!F435</f>
        <v>0.36652499999999993</v>
      </c>
      <c r="L53" s="1">
        <f>'DATOS MENSUALES'!F436</f>
        <v>0.33726</v>
      </c>
      <c r="M53" s="1">
        <f>'DATOS MENSUALES'!F437</f>
        <v>1.041468</v>
      </c>
      <c r="N53" s="1">
        <f t="shared" si="12"/>
        <v>6.37524</v>
      </c>
      <c r="O53" s="10"/>
      <c r="P53" s="60">
        <f t="shared" si="13"/>
        <v>-8.828839666858606</v>
      </c>
      <c r="Q53" s="60">
        <f t="shared" si="14"/>
        <v>-17.403285771812133</v>
      </c>
      <c r="R53" s="60">
        <f t="shared" si="15"/>
        <v>-105.89205375218496</v>
      </c>
      <c r="S53" s="60">
        <f t="shared" si="16"/>
        <v>-323.39357288420655</v>
      </c>
      <c r="T53" s="60">
        <f t="shared" si="17"/>
        <v>-295.5321299407673</v>
      </c>
      <c r="U53" s="60">
        <f t="shared" si="18"/>
        <v>-137.18013889245032</v>
      </c>
      <c r="V53" s="60">
        <f t="shared" si="19"/>
        <v>-40.98065991756319</v>
      </c>
      <c r="W53" s="60">
        <f t="shared" si="20"/>
        <v>-34.71776085516109</v>
      </c>
      <c r="X53" s="60">
        <f t="shared" si="21"/>
        <v>-1.7541284228289407</v>
      </c>
      <c r="Y53" s="60">
        <f t="shared" si="22"/>
        <v>-0.48848225889264546</v>
      </c>
      <c r="Z53" s="60">
        <f t="shared" si="23"/>
        <v>-0.19498581604827772</v>
      </c>
      <c r="AA53" s="60">
        <f t="shared" si="24"/>
        <v>0.000592455150471366</v>
      </c>
      <c r="AB53" s="60">
        <f t="shared" si="25"/>
        <v>-51774.155341090715</v>
      </c>
    </row>
    <row r="54" spans="1:28" ht="12.75">
      <c r="A54" s="12" t="s">
        <v>64</v>
      </c>
      <c r="B54" s="1">
        <f>'DATOS MENSUALES'!F438</f>
        <v>2.8567</v>
      </c>
      <c r="C54" s="1">
        <f>'DATOS MENSUALES'!F439</f>
        <v>1.5248249999999999</v>
      </c>
      <c r="D54" s="1">
        <f>'DATOS MENSUALES'!F440</f>
        <v>5.379328</v>
      </c>
      <c r="E54" s="1">
        <f>'DATOS MENSUALES'!F441</f>
        <v>13.770660000000001</v>
      </c>
      <c r="F54" s="1">
        <f>'DATOS MENSUALES'!F442</f>
        <v>16.498944</v>
      </c>
      <c r="G54" s="1">
        <f>'DATOS MENSUALES'!F443</f>
        <v>3.4643980000000005</v>
      </c>
      <c r="H54" s="1">
        <f>'DATOS MENSUALES'!F444</f>
        <v>3.307837</v>
      </c>
      <c r="I54" s="1">
        <f>'DATOS MENSUALES'!F445</f>
        <v>2.330244</v>
      </c>
      <c r="J54" s="1">
        <f>'DATOS MENSUALES'!F446</f>
        <v>2.60984</v>
      </c>
      <c r="K54" s="1">
        <f>'DATOS MENSUALES'!F447</f>
        <v>1.358714</v>
      </c>
      <c r="L54" s="1">
        <f>'DATOS MENSUALES'!F448</f>
        <v>1.078782</v>
      </c>
      <c r="M54" s="1">
        <f>'DATOS MENSUALES'!F449</f>
        <v>0.877716</v>
      </c>
      <c r="N54" s="1">
        <f t="shared" si="12"/>
        <v>55.057988</v>
      </c>
      <c r="O54" s="10"/>
      <c r="P54" s="60">
        <f t="shared" si="13"/>
        <v>0.06231196414726397</v>
      </c>
      <c r="Q54" s="60">
        <f t="shared" si="14"/>
        <v>-3.535771264124159</v>
      </c>
      <c r="R54" s="60">
        <f t="shared" si="15"/>
        <v>0.0009087989925009518</v>
      </c>
      <c r="S54" s="60">
        <f t="shared" si="16"/>
        <v>275.62072182442773</v>
      </c>
      <c r="T54" s="60">
        <f t="shared" si="17"/>
        <v>789.8564524561647</v>
      </c>
      <c r="U54" s="60">
        <f t="shared" si="18"/>
        <v>-10.26015977019349</v>
      </c>
      <c r="V54" s="60">
        <f t="shared" si="19"/>
        <v>-0.6940473136734464</v>
      </c>
      <c r="W54" s="60">
        <f t="shared" si="20"/>
        <v>-3.1124235810758343</v>
      </c>
      <c r="X54" s="60">
        <f t="shared" si="21"/>
        <v>0.7841191927852885</v>
      </c>
      <c r="Y54" s="60">
        <f t="shared" si="22"/>
        <v>0.008568599459664178</v>
      </c>
      <c r="Z54" s="60">
        <f t="shared" si="23"/>
        <v>0.004223800870852906</v>
      </c>
      <c r="AA54" s="60">
        <f t="shared" si="24"/>
        <v>-0.000507477526785665</v>
      </c>
      <c r="AB54" s="60">
        <f t="shared" si="25"/>
        <v>1486.1302987552028</v>
      </c>
    </row>
    <row r="55" spans="1:28" ht="12.75">
      <c r="A55" s="12" t="s">
        <v>65</v>
      </c>
      <c r="B55" s="1">
        <f>'DATOS MENSUALES'!F450</f>
        <v>2.191588</v>
      </c>
      <c r="C55" s="1">
        <f>'DATOS MENSUALES'!F451</f>
        <v>1.070184</v>
      </c>
      <c r="D55" s="1">
        <f>'DATOS MENSUALES'!F452</f>
        <v>14.00575</v>
      </c>
      <c r="E55" s="1">
        <f>'DATOS MENSUALES'!F453</f>
        <v>5.76097</v>
      </c>
      <c r="F55" s="1">
        <f>'DATOS MENSUALES'!F454</f>
        <v>29.11997</v>
      </c>
      <c r="G55" s="1">
        <f>'DATOS MENSUALES'!F455</f>
        <v>4.58838</v>
      </c>
      <c r="H55" s="1">
        <f>'DATOS MENSUALES'!F456</f>
        <v>11.663599999999999</v>
      </c>
      <c r="I55" s="1">
        <f>'DATOS MENSUALES'!F457</f>
        <v>6.798132</v>
      </c>
      <c r="J55" s="1">
        <f>'DATOS MENSUALES'!F458</f>
        <v>3.032552</v>
      </c>
      <c r="K55" s="1">
        <f>'DATOS MENSUALES'!F459</f>
        <v>2.274624</v>
      </c>
      <c r="L55" s="1">
        <f>'DATOS MENSUALES'!F460</f>
        <v>1.7562119999999999</v>
      </c>
      <c r="M55" s="1">
        <f>'DATOS MENSUALES'!F461</f>
        <v>1.376973</v>
      </c>
      <c r="N55" s="1">
        <f t="shared" si="12"/>
        <v>83.638935</v>
      </c>
      <c r="O55" s="10"/>
      <c r="P55" s="60">
        <f t="shared" si="13"/>
        <v>-0.01939142027652474</v>
      </c>
      <c r="Q55" s="60">
        <f t="shared" si="14"/>
        <v>-7.739955284294781</v>
      </c>
      <c r="R55" s="60">
        <f t="shared" si="15"/>
        <v>663.8043884579309</v>
      </c>
      <c r="S55" s="60">
        <f t="shared" si="16"/>
        <v>-3.387460154771604</v>
      </c>
      <c r="T55" s="60">
        <f t="shared" si="17"/>
        <v>10452.895718357026</v>
      </c>
      <c r="U55" s="60">
        <f t="shared" si="18"/>
        <v>-1.1542421221639418</v>
      </c>
      <c r="V55" s="60">
        <f t="shared" si="19"/>
        <v>416.89684659478553</v>
      </c>
      <c r="W55" s="60">
        <f t="shared" si="20"/>
        <v>27.21231591875011</v>
      </c>
      <c r="X55" s="60">
        <f t="shared" si="21"/>
        <v>2.4323028689308273</v>
      </c>
      <c r="Y55" s="60">
        <f t="shared" si="22"/>
        <v>1.406962249397311</v>
      </c>
      <c r="Z55" s="60">
        <f t="shared" si="23"/>
        <v>0.5907524676838879</v>
      </c>
      <c r="AA55" s="60">
        <f t="shared" si="24"/>
        <v>0.0738201473328552</v>
      </c>
      <c r="AB55" s="60">
        <f t="shared" si="25"/>
        <v>63964.957961126725</v>
      </c>
    </row>
    <row r="56" spans="1:28" ht="12.75">
      <c r="A56" s="12" t="s">
        <v>66</v>
      </c>
      <c r="B56" s="1">
        <f>'DATOS MENSUALES'!F462</f>
        <v>1.331022</v>
      </c>
      <c r="C56" s="1">
        <f>'DATOS MENSUALES'!F463</f>
        <v>1.654432</v>
      </c>
      <c r="D56" s="1">
        <f>'DATOS MENSUALES'!F464</f>
        <v>18.527832</v>
      </c>
      <c r="E56" s="1">
        <f>'DATOS MENSUALES'!F465</f>
        <v>14.68864</v>
      </c>
      <c r="F56" s="1">
        <f>'DATOS MENSUALES'!F466</f>
        <v>39.122282</v>
      </c>
      <c r="G56" s="1">
        <f>'DATOS MENSUALES'!F467</f>
        <v>19.564352</v>
      </c>
      <c r="H56" s="1">
        <f>'DATOS MENSUALES'!F468</f>
        <v>11.172067</v>
      </c>
      <c r="I56" s="1">
        <f>'DATOS MENSUALES'!F469</f>
        <v>5.059004999999999</v>
      </c>
      <c r="J56" s="1">
        <f>'DATOS MENSUALES'!F470</f>
        <v>3.742566</v>
      </c>
      <c r="K56" s="1">
        <f>'DATOS MENSUALES'!F471</f>
        <v>2.649053</v>
      </c>
      <c r="L56" s="1">
        <f>'DATOS MENSUALES'!F472</f>
        <v>2.0259769999999997</v>
      </c>
      <c r="M56" s="1">
        <f>'DATOS MENSUALES'!F473</f>
        <v>1.579188</v>
      </c>
      <c r="N56" s="1">
        <f t="shared" si="12"/>
        <v>121.11641599999999</v>
      </c>
      <c r="O56" s="10"/>
      <c r="P56" s="60">
        <f t="shared" si="13"/>
        <v>-1.4399345322954136</v>
      </c>
      <c r="Q56" s="60">
        <f t="shared" si="14"/>
        <v>-2.707952732107935</v>
      </c>
      <c r="R56" s="60">
        <f t="shared" si="15"/>
        <v>2323.7636036729655</v>
      </c>
      <c r="S56" s="60">
        <f t="shared" si="16"/>
        <v>409.48157214841046</v>
      </c>
      <c r="T56" s="60">
        <f t="shared" si="17"/>
        <v>32361.465618441332</v>
      </c>
      <c r="U56" s="60">
        <f t="shared" si="18"/>
        <v>2701.2969780178564</v>
      </c>
      <c r="V56" s="60">
        <f t="shared" si="19"/>
        <v>339.9003387392969</v>
      </c>
      <c r="W56" s="60">
        <f t="shared" si="20"/>
        <v>2.042176534793418</v>
      </c>
      <c r="X56" s="60">
        <f t="shared" si="21"/>
        <v>8.67654263340173</v>
      </c>
      <c r="Y56" s="60">
        <f t="shared" si="22"/>
        <v>3.341156553742112</v>
      </c>
      <c r="Z56" s="60">
        <f t="shared" si="23"/>
        <v>1.3633553720083094</v>
      </c>
      <c r="AA56" s="60">
        <f t="shared" si="24"/>
        <v>0.24030337779989996</v>
      </c>
      <c r="AB56" s="60">
        <f t="shared" si="25"/>
        <v>464947.2489549504</v>
      </c>
    </row>
    <row r="57" spans="1:28" ht="12.75">
      <c r="A57" s="12" t="s">
        <v>67</v>
      </c>
      <c r="B57" s="1">
        <f>'DATOS MENSUALES'!F474</f>
        <v>6.475584</v>
      </c>
      <c r="C57" s="1">
        <f>'DATOS MENSUALES'!F475</f>
        <v>1.644792</v>
      </c>
      <c r="D57" s="1">
        <f>'DATOS MENSUALES'!F476</f>
        <v>1.7148320000000001</v>
      </c>
      <c r="E57" s="1">
        <f>'DATOS MENSUALES'!F477</f>
        <v>1.836764</v>
      </c>
      <c r="F57" s="1">
        <f>'DATOS MENSUALES'!F478</f>
        <v>1.2168480000000002</v>
      </c>
      <c r="G57" s="1">
        <f>'DATOS MENSUALES'!F479</f>
        <v>1.503128</v>
      </c>
      <c r="H57" s="1">
        <f>'DATOS MENSUALES'!F480</f>
        <v>1.757016</v>
      </c>
      <c r="I57" s="1">
        <f>'DATOS MENSUALES'!F481</f>
        <v>2.6494159999999995</v>
      </c>
      <c r="J57" s="1">
        <f>'DATOS MENSUALES'!F482</f>
        <v>0.9193800000000001</v>
      </c>
      <c r="K57" s="1">
        <f>'DATOS MENSUALES'!F483</f>
        <v>0.73941</v>
      </c>
      <c r="L57" s="1">
        <f>'DATOS MENSUALES'!F484</f>
        <v>0.6283080000000001</v>
      </c>
      <c r="M57" s="1">
        <f>'DATOS MENSUALES'!F485</f>
        <v>0.5499</v>
      </c>
      <c r="N57" s="1">
        <f t="shared" si="12"/>
        <v>21.635378</v>
      </c>
      <c r="O57" s="10"/>
      <c r="P57" s="60">
        <f t="shared" si="13"/>
        <v>64.73894805878915</v>
      </c>
      <c r="Q57" s="60">
        <f t="shared" si="14"/>
        <v>-2.7645278999519647</v>
      </c>
      <c r="R57" s="60">
        <f t="shared" si="15"/>
        <v>-45.408868234464705</v>
      </c>
      <c r="S57" s="60">
        <f t="shared" si="16"/>
        <v>-159.7538369343517</v>
      </c>
      <c r="T57" s="60">
        <f t="shared" si="17"/>
        <v>-220.16510090778132</v>
      </c>
      <c r="U57" s="60">
        <f t="shared" si="18"/>
        <v>-70.66157915524819</v>
      </c>
      <c r="V57" s="60">
        <f t="shared" si="19"/>
        <v>-14.45903587159436</v>
      </c>
      <c r="W57" s="60">
        <f t="shared" si="20"/>
        <v>-1.4849501412200523</v>
      </c>
      <c r="X57" s="60">
        <f t="shared" si="21"/>
        <v>-0.453561951599498</v>
      </c>
      <c r="Y57" s="60">
        <f t="shared" si="22"/>
        <v>-0.07130491490679168</v>
      </c>
      <c r="Z57" s="60">
        <f t="shared" si="23"/>
        <v>-0.024094232376807374</v>
      </c>
      <c r="AA57" s="60">
        <f t="shared" si="24"/>
        <v>-0.06770766238397923</v>
      </c>
      <c r="AB57" s="60">
        <f t="shared" si="25"/>
        <v>-10663.774699513046</v>
      </c>
    </row>
    <row r="58" spans="1:28" ht="12.75">
      <c r="A58" s="12" t="s">
        <v>68</v>
      </c>
      <c r="B58" s="1">
        <f>'DATOS MENSUALES'!F486</f>
        <v>0.60152</v>
      </c>
      <c r="C58" s="1">
        <f>'DATOS MENSUALES'!F487</f>
        <v>0.66847</v>
      </c>
      <c r="D58" s="1">
        <f>'DATOS MENSUALES'!F488</f>
        <v>0.399591</v>
      </c>
      <c r="E58" s="1">
        <f>'DATOS MENSUALES'!F489</f>
        <v>0.542375</v>
      </c>
      <c r="F58" s="1">
        <f>'DATOS MENSUALES'!F490</f>
        <v>0.744744</v>
      </c>
      <c r="G58" s="1">
        <f>'DATOS MENSUALES'!F491</f>
        <v>0.790659</v>
      </c>
      <c r="H58" s="1">
        <f>'DATOS MENSUALES'!F492</f>
        <v>0.771764</v>
      </c>
      <c r="I58" s="1">
        <f>'DATOS MENSUALES'!F493</f>
        <v>3.2084</v>
      </c>
      <c r="J58" s="1">
        <f>'DATOS MENSUALES'!F494</f>
        <v>0.498484</v>
      </c>
      <c r="K58" s="1">
        <f>'DATOS MENSUALES'!F495</f>
        <v>0.338835</v>
      </c>
      <c r="L58" s="1">
        <f>'DATOS MENSUALES'!F496</f>
        <v>0.291555</v>
      </c>
      <c r="M58" s="1">
        <f>'DATOS MENSUALES'!F497</f>
        <v>0.29733</v>
      </c>
      <c r="N58" s="1">
        <f t="shared" si="12"/>
        <v>9.153727</v>
      </c>
      <c r="O58" s="10"/>
      <c r="P58" s="60">
        <f t="shared" si="13"/>
        <v>-6.421664449009023</v>
      </c>
      <c r="Q58" s="60">
        <f t="shared" si="14"/>
        <v>-13.477949587424261</v>
      </c>
      <c r="R58" s="60">
        <f t="shared" si="15"/>
        <v>-116.41975213382158</v>
      </c>
      <c r="S58" s="60">
        <f t="shared" si="16"/>
        <v>-303.52388238676434</v>
      </c>
      <c r="T58" s="60">
        <f t="shared" si="17"/>
        <v>-275.94842365011823</v>
      </c>
      <c r="U58" s="60">
        <f t="shared" si="18"/>
        <v>-113.85121419766861</v>
      </c>
      <c r="V58" s="60">
        <f t="shared" si="19"/>
        <v>-40.0526932074592</v>
      </c>
      <c r="W58" s="60">
        <f t="shared" si="20"/>
        <v>-0.19702456363775409</v>
      </c>
      <c r="X58" s="60">
        <f t="shared" si="21"/>
        <v>-1.6818560472770148</v>
      </c>
      <c r="Y58" s="60">
        <f t="shared" si="22"/>
        <v>-0.5418390984731698</v>
      </c>
      <c r="Z58" s="60">
        <f t="shared" si="23"/>
        <v>-0.2448208722905123</v>
      </c>
      <c r="AA58" s="60">
        <f t="shared" si="24"/>
        <v>-0.28769174760947513</v>
      </c>
      <c r="AB58" s="60">
        <f t="shared" si="25"/>
        <v>-41036.88502317964</v>
      </c>
    </row>
    <row r="59" spans="1:28" ht="12.75">
      <c r="A59" s="12" t="s">
        <v>69</v>
      </c>
      <c r="B59" s="1">
        <f>'DATOS MENSUALES'!F498</f>
        <v>0.29803199999999996</v>
      </c>
      <c r="C59" s="1">
        <f>'DATOS MENSUALES'!F499</f>
        <v>0.2339</v>
      </c>
      <c r="D59" s="1">
        <f>'DATOS MENSUALES'!F500</f>
        <v>12.430088</v>
      </c>
      <c r="E59" s="1">
        <f>'DATOS MENSUALES'!F501</f>
        <v>3.8599819999999996</v>
      </c>
      <c r="F59" s="1">
        <f>'DATOS MENSUALES'!F502</f>
        <v>4.159248</v>
      </c>
      <c r="G59" s="1">
        <f>'DATOS MENSUALES'!F503</f>
        <v>1.47684</v>
      </c>
      <c r="H59" s="1">
        <f>'DATOS MENSUALES'!F504</f>
        <v>0.9902949999999999</v>
      </c>
      <c r="I59" s="1">
        <f>'DATOS MENSUALES'!F505</f>
        <v>1.259082</v>
      </c>
      <c r="J59" s="1">
        <f>'DATOS MENSUALES'!F506</f>
        <v>0.7456499999999999</v>
      </c>
      <c r="K59" s="1">
        <f>'DATOS MENSUALES'!F507</f>
        <v>0.581839</v>
      </c>
      <c r="L59" s="1">
        <f>'DATOS MENSUALES'!F508</f>
        <v>0.48601</v>
      </c>
      <c r="M59" s="1">
        <f>'DATOS MENSUALES'!F509</f>
        <v>1.541179</v>
      </c>
      <c r="N59" s="1">
        <f t="shared" si="12"/>
        <v>28.062144999999994</v>
      </c>
      <c r="O59" s="10"/>
      <c r="P59" s="60">
        <f t="shared" si="13"/>
        <v>-10.108746440797747</v>
      </c>
      <c r="Q59" s="60">
        <f t="shared" si="14"/>
        <v>-22.29182615058717</v>
      </c>
      <c r="R59" s="60">
        <f t="shared" si="15"/>
        <v>365.1613742903899</v>
      </c>
      <c r="S59" s="60">
        <f t="shared" si="16"/>
        <v>-39.402284536063725</v>
      </c>
      <c r="T59" s="60">
        <f t="shared" si="17"/>
        <v>-29.673542285016786</v>
      </c>
      <c r="U59" s="60">
        <f t="shared" si="18"/>
        <v>-72.01809940719954</v>
      </c>
      <c r="V59" s="60">
        <f t="shared" si="19"/>
        <v>-32.85784489794481</v>
      </c>
      <c r="W59" s="60">
        <f t="shared" si="20"/>
        <v>-16.217465135686986</v>
      </c>
      <c r="X59" s="60">
        <f t="shared" si="21"/>
        <v>-0.8360460143540359</v>
      </c>
      <c r="Y59" s="60">
        <f t="shared" si="22"/>
        <v>-0.18738953356290927</v>
      </c>
      <c r="Z59" s="60">
        <f t="shared" si="23"/>
        <v>-0.08013263778576186</v>
      </c>
      <c r="AA59" s="60">
        <f t="shared" si="24"/>
        <v>0.19886913692289135</v>
      </c>
      <c r="AB59" s="60">
        <f t="shared" si="25"/>
        <v>-3784.8135501228644</v>
      </c>
    </row>
    <row r="60" spans="1:28" ht="12.75">
      <c r="A60" s="12" t="s">
        <v>70</v>
      </c>
      <c r="B60" s="1">
        <f>'DATOS MENSUALES'!F510</f>
        <v>0.586482</v>
      </c>
      <c r="C60" s="1">
        <f>'DATOS MENSUALES'!F511</f>
        <v>3.9684069999999996</v>
      </c>
      <c r="D60" s="1">
        <f>'DATOS MENSUALES'!F512</f>
        <v>1.3849799999999999</v>
      </c>
      <c r="E60" s="1">
        <f>'DATOS MENSUALES'!F513</f>
        <v>1.180472</v>
      </c>
      <c r="F60" s="1">
        <f>'DATOS MENSUALES'!F514</f>
        <v>1.4488109999999998</v>
      </c>
      <c r="G60" s="1">
        <f>'DATOS MENSUALES'!F515</f>
        <v>0.637274</v>
      </c>
      <c r="H60" s="1">
        <f>'DATOS MENSUALES'!F516</f>
        <v>8.881454999999999</v>
      </c>
      <c r="I60" s="1">
        <f>'DATOS MENSUALES'!F517</f>
        <v>3.016</v>
      </c>
      <c r="J60" s="1">
        <f>'DATOS MENSUALES'!F518</f>
        <v>0.9818499999999999</v>
      </c>
      <c r="K60" s="1">
        <f>'DATOS MENSUALES'!F519</f>
        <v>0.786105</v>
      </c>
      <c r="L60" s="1">
        <f>'DATOS MENSUALES'!F520</f>
        <v>0.659765</v>
      </c>
      <c r="M60" s="1">
        <f>'DATOS MENSUALES'!F521</f>
        <v>0.537</v>
      </c>
      <c r="N60" s="1">
        <f t="shared" si="12"/>
        <v>24.068600999999994</v>
      </c>
      <c r="O60" s="10"/>
      <c r="P60" s="60">
        <f t="shared" si="13"/>
        <v>-6.578791871600433</v>
      </c>
      <c r="Q60" s="60">
        <f t="shared" si="14"/>
        <v>0.7790245694251968</v>
      </c>
      <c r="R60" s="60">
        <f t="shared" si="15"/>
        <v>-59.20433456292181</v>
      </c>
      <c r="S60" s="60">
        <f t="shared" si="16"/>
        <v>-225.01550267169236</v>
      </c>
      <c r="T60" s="60">
        <f t="shared" si="17"/>
        <v>-195.75430089434028</v>
      </c>
      <c r="U60" s="60">
        <f t="shared" si="18"/>
        <v>-125.00616601047402</v>
      </c>
      <c r="V60" s="60">
        <f t="shared" si="19"/>
        <v>103.04548329041377</v>
      </c>
      <c r="W60" s="60">
        <f t="shared" si="20"/>
        <v>-0.4642043623497702</v>
      </c>
      <c r="X60" s="60">
        <f t="shared" si="21"/>
        <v>-0.35168055821080346</v>
      </c>
      <c r="Y60" s="60">
        <f t="shared" si="22"/>
        <v>-0.04982737767627935</v>
      </c>
      <c r="Z60" s="60">
        <f t="shared" si="23"/>
        <v>-0.01704800094704367</v>
      </c>
      <c r="AA60" s="60">
        <f t="shared" si="24"/>
        <v>-0.07434217783035313</v>
      </c>
      <c r="AB60" s="60">
        <f t="shared" si="25"/>
        <v>-7503.791056074376</v>
      </c>
    </row>
    <row r="61" spans="1:28" ht="12.75">
      <c r="A61" s="12" t="s">
        <v>71</v>
      </c>
      <c r="B61" s="1">
        <f>'DATOS MENSUALES'!F522</f>
        <v>0.491908</v>
      </c>
      <c r="C61" s="1">
        <f>'DATOS MENSUALES'!F523</f>
        <v>1.6803839999999999</v>
      </c>
      <c r="D61" s="1">
        <f>'DATOS MENSUALES'!F524</f>
        <v>4.44994</v>
      </c>
      <c r="E61" s="1">
        <f>'DATOS MENSUALES'!F525</f>
        <v>4.558529999999999</v>
      </c>
      <c r="F61" s="1">
        <f>'DATOS MENSUALES'!F526</f>
        <v>1.14879</v>
      </c>
      <c r="G61" s="1">
        <f>'DATOS MENSUALES'!F527</f>
        <v>7.264491</v>
      </c>
      <c r="H61" s="1">
        <f>'DATOS MENSUALES'!F528</f>
        <v>3.167226</v>
      </c>
      <c r="I61" s="1">
        <f>'DATOS MENSUALES'!F529</f>
        <v>11.752888</v>
      </c>
      <c r="J61" s="1">
        <f>'DATOS MENSUALES'!F530</f>
        <v>4.89512</v>
      </c>
      <c r="K61" s="1">
        <f>'DATOS MENSUALES'!F531</f>
        <v>2.1024000000000003</v>
      </c>
      <c r="L61" s="1">
        <f>'DATOS MENSUALES'!F532</f>
        <v>1.596108</v>
      </c>
      <c r="M61" s="1">
        <f>'DATOS MENSUALES'!F533</f>
        <v>1.230614</v>
      </c>
      <c r="N61" s="1">
        <f t="shared" si="12"/>
        <v>44.338399</v>
      </c>
      <c r="O61" s="10"/>
      <c r="P61" s="60">
        <f t="shared" si="13"/>
        <v>-7.626063807880845</v>
      </c>
      <c r="Q61" s="60">
        <f t="shared" si="14"/>
        <v>-2.559493148320459</v>
      </c>
      <c r="R61" s="60">
        <f t="shared" si="15"/>
        <v>-0.5770222225342013</v>
      </c>
      <c r="S61" s="60">
        <f t="shared" si="16"/>
        <v>-19.77683283440124</v>
      </c>
      <c r="T61" s="60">
        <f t="shared" si="17"/>
        <v>-227.69377505990772</v>
      </c>
      <c r="U61" s="60">
        <f t="shared" si="18"/>
        <v>4.307949374387702</v>
      </c>
      <c r="V61" s="60">
        <f t="shared" si="19"/>
        <v>-1.0800170583011859</v>
      </c>
      <c r="W61" s="60">
        <f t="shared" si="20"/>
        <v>504.8525334813111</v>
      </c>
      <c r="X61" s="60">
        <f t="shared" si="21"/>
        <v>32.99628570691605</v>
      </c>
      <c r="Y61" s="60">
        <f t="shared" si="22"/>
        <v>0.8528244649626765</v>
      </c>
      <c r="Z61" s="60">
        <f t="shared" si="23"/>
        <v>0.31300957998293083</v>
      </c>
      <c r="AA61" s="60">
        <f t="shared" si="24"/>
        <v>0.020376446622550597</v>
      </c>
      <c r="AB61" s="60">
        <f t="shared" si="25"/>
        <v>0.33160701881872906</v>
      </c>
    </row>
    <row r="62" spans="1:28" ht="12.75">
      <c r="A62" s="12" t="s">
        <v>72</v>
      </c>
      <c r="B62" s="1">
        <f>'DATOS MENSUALES'!F534</f>
        <v>1.076071</v>
      </c>
      <c r="C62" s="1">
        <f>'DATOS MENSUALES'!F535</f>
        <v>11.202</v>
      </c>
      <c r="D62" s="1">
        <f>'DATOS MENSUALES'!F536</f>
        <v>2.396874</v>
      </c>
      <c r="E62" s="1">
        <f>'DATOS MENSUALES'!F537</f>
        <v>8.558335999999999</v>
      </c>
      <c r="F62" s="1">
        <f>'DATOS MENSUALES'!F538</f>
        <v>14.582144999999999</v>
      </c>
      <c r="G62" s="1">
        <f>'DATOS MENSUALES'!F539</f>
        <v>3.14184</v>
      </c>
      <c r="H62" s="1">
        <f>'DATOS MENSUALES'!F540</f>
        <v>5.296901999999999</v>
      </c>
      <c r="I62" s="1">
        <f>'DATOS MENSUALES'!F541</f>
        <v>3.86022</v>
      </c>
      <c r="J62" s="1">
        <f>'DATOS MENSUALES'!F542</f>
        <v>1.969275</v>
      </c>
      <c r="K62" s="1">
        <f>'DATOS MENSUALES'!F543</f>
        <v>1.4910499999999998</v>
      </c>
      <c r="L62" s="1">
        <f>'DATOS MENSUALES'!F544</f>
        <v>1.194388</v>
      </c>
      <c r="M62" s="1">
        <f>'DATOS MENSUALES'!F545</f>
        <v>0.9723280000000001</v>
      </c>
      <c r="N62" s="1">
        <f t="shared" si="12"/>
        <v>55.74142899999999</v>
      </c>
      <c r="O62" s="10"/>
      <c r="P62" s="60">
        <f t="shared" si="13"/>
        <v>-2.6520090379272463</v>
      </c>
      <c r="Q62" s="60">
        <f t="shared" si="14"/>
        <v>542.0860915170019</v>
      </c>
      <c r="R62" s="60">
        <f t="shared" si="15"/>
        <v>-24.027275202179545</v>
      </c>
      <c r="S62" s="60">
        <f t="shared" si="16"/>
        <v>2.1743762569803455</v>
      </c>
      <c r="T62" s="60">
        <f t="shared" si="17"/>
        <v>393.34569244785234</v>
      </c>
      <c r="U62" s="60">
        <f t="shared" si="18"/>
        <v>-15.54107966978214</v>
      </c>
      <c r="V62" s="60">
        <f t="shared" si="19"/>
        <v>1.3444215222201736</v>
      </c>
      <c r="W62" s="60">
        <f t="shared" si="20"/>
        <v>0.00034198714405847314</v>
      </c>
      <c r="X62" s="60">
        <f t="shared" si="21"/>
        <v>0.02232309693805675</v>
      </c>
      <c r="Y62" s="60">
        <f t="shared" si="22"/>
        <v>0.0382612733544832</v>
      </c>
      <c r="Z62" s="60">
        <f t="shared" si="23"/>
        <v>0.021312237494899237</v>
      </c>
      <c r="AA62" s="60">
        <f t="shared" si="24"/>
        <v>3.2735965076127568E-06</v>
      </c>
      <c r="AB62" s="60">
        <f t="shared" si="25"/>
        <v>1769.450127586411</v>
      </c>
    </row>
    <row r="63" spans="1:28" ht="12.75">
      <c r="A63" s="12" t="s">
        <v>73</v>
      </c>
      <c r="B63" s="1">
        <f>'DATOS MENSUALES'!F546</f>
        <v>0.762018</v>
      </c>
      <c r="C63" s="1">
        <f>'DATOS MENSUALES'!F547</f>
        <v>1.68916</v>
      </c>
      <c r="D63" s="1">
        <f>'DATOS MENSUALES'!F548</f>
        <v>5.185107</v>
      </c>
      <c r="E63" s="1">
        <f>'DATOS MENSUALES'!F549</f>
        <v>4.573719</v>
      </c>
      <c r="F63" s="1">
        <f>'DATOS MENSUALES'!F550</f>
        <v>17.72662</v>
      </c>
      <c r="G63" s="1">
        <f>'DATOS MENSUALES'!F551</f>
        <v>3.07551</v>
      </c>
      <c r="H63" s="1">
        <f>'DATOS MENSUALES'!F552</f>
        <v>3.34985</v>
      </c>
      <c r="I63" s="1">
        <f>'DATOS MENSUALES'!F553</f>
        <v>1.6886020000000002</v>
      </c>
      <c r="J63" s="1">
        <f>'DATOS MENSUALES'!F554</f>
        <v>1.289568</v>
      </c>
      <c r="K63" s="1">
        <f>'DATOS MENSUALES'!F555</f>
        <v>1.01934</v>
      </c>
      <c r="L63" s="1">
        <f>'DATOS MENSUALES'!F556</f>
        <v>0.823592</v>
      </c>
      <c r="M63" s="1">
        <f>'DATOS MENSUALES'!F557</f>
        <v>2.131558</v>
      </c>
      <c r="N63" s="1">
        <f t="shared" si="12"/>
        <v>43.31464400000001</v>
      </c>
      <c r="O63" s="10"/>
      <c r="P63" s="60">
        <f t="shared" si="13"/>
        <v>-4.897671120966721</v>
      </c>
      <c r="Q63" s="60">
        <f t="shared" si="14"/>
        <v>-2.5105455681489293</v>
      </c>
      <c r="R63" s="60">
        <f t="shared" si="15"/>
        <v>-0.0009228281021550955</v>
      </c>
      <c r="S63" s="60">
        <f t="shared" si="16"/>
        <v>-19.44546269475178</v>
      </c>
      <c r="T63" s="60">
        <f t="shared" si="17"/>
        <v>1148.208238372487</v>
      </c>
      <c r="U63" s="60">
        <f t="shared" si="18"/>
        <v>-16.81354019083938</v>
      </c>
      <c r="V63" s="60">
        <f t="shared" si="19"/>
        <v>-0.5998598075661996</v>
      </c>
      <c r="W63" s="60">
        <f t="shared" si="20"/>
        <v>-9.283336542852378</v>
      </c>
      <c r="X63" s="60">
        <f t="shared" si="21"/>
        <v>-0.06311040120234017</v>
      </c>
      <c r="Y63" s="60">
        <f t="shared" si="22"/>
        <v>-0.002446388219934879</v>
      </c>
      <c r="Z63" s="60">
        <f t="shared" si="23"/>
        <v>-0.0008185270530127025</v>
      </c>
      <c r="AA63" s="60">
        <f t="shared" si="24"/>
        <v>1.618419564528275</v>
      </c>
      <c r="AB63" s="60">
        <f t="shared" si="25"/>
        <v>-0.036459869448554755</v>
      </c>
    </row>
    <row r="64" spans="1:28" ht="12.75">
      <c r="A64" s="12" t="s">
        <v>74</v>
      </c>
      <c r="B64" s="1">
        <f>'DATOS MENSUALES'!F558</f>
        <v>0.9400160000000001</v>
      </c>
      <c r="C64" s="1">
        <f>'DATOS MENSUALES'!F559</f>
        <v>1.108822</v>
      </c>
      <c r="D64" s="1">
        <f>'DATOS MENSUALES'!F560</f>
        <v>0.92232</v>
      </c>
      <c r="E64" s="1">
        <f>'DATOS MENSUALES'!F561</f>
        <v>8.379144</v>
      </c>
      <c r="F64" s="1">
        <f>'DATOS MENSUALES'!F562</f>
        <v>9.143722</v>
      </c>
      <c r="G64" s="1">
        <f>'DATOS MENSUALES'!F563</f>
        <v>1.954085</v>
      </c>
      <c r="H64" s="1">
        <f>'DATOS MENSUALES'!F564</f>
        <v>7.19422</v>
      </c>
      <c r="I64" s="1">
        <f>'DATOS MENSUALES'!F565</f>
        <v>1.727424</v>
      </c>
      <c r="J64" s="1">
        <f>'DATOS MENSUALES'!F566</f>
        <v>1.1870519999999998</v>
      </c>
      <c r="K64" s="1">
        <f>'DATOS MENSUALES'!F567</f>
        <v>1.043383</v>
      </c>
      <c r="L64" s="1">
        <f>'DATOS MENSUALES'!F568</f>
        <v>0.799977</v>
      </c>
      <c r="M64" s="1">
        <f>'DATOS MENSUALES'!F569</f>
        <v>0.753648</v>
      </c>
      <c r="N64" s="1">
        <f t="shared" si="12"/>
        <v>35.15381299999999</v>
      </c>
      <c r="O64" s="10"/>
      <c r="P64" s="60">
        <f t="shared" si="13"/>
        <v>-3.513417124251943</v>
      </c>
      <c r="Q64" s="60">
        <f t="shared" si="14"/>
        <v>-7.295203689464903</v>
      </c>
      <c r="R64" s="60">
        <f t="shared" si="15"/>
        <v>-82.89015051078833</v>
      </c>
      <c r="S64" s="60">
        <f t="shared" si="16"/>
        <v>1.3911634516210272</v>
      </c>
      <c r="T64" s="60">
        <f t="shared" si="17"/>
        <v>6.735779894837079</v>
      </c>
      <c r="U64" s="60">
        <f t="shared" si="18"/>
        <v>-49.96905036124492</v>
      </c>
      <c r="V64" s="60">
        <f t="shared" si="19"/>
        <v>27.027090873818985</v>
      </c>
      <c r="W64" s="60">
        <f t="shared" si="20"/>
        <v>-8.778340105491438</v>
      </c>
      <c r="X64" s="60">
        <f t="shared" si="21"/>
        <v>-0.12549115324711</v>
      </c>
      <c r="Y64" s="60">
        <f t="shared" si="22"/>
        <v>-0.0013565976661858731</v>
      </c>
      <c r="Z64" s="60">
        <f t="shared" si="23"/>
        <v>-0.0016081078566737904</v>
      </c>
      <c r="AA64" s="60">
        <f t="shared" si="24"/>
        <v>-0.008468676588030154</v>
      </c>
      <c r="AB64" s="60">
        <f t="shared" si="25"/>
        <v>-612.4843127056313</v>
      </c>
    </row>
    <row r="65" spans="1:28" ht="12.75">
      <c r="A65" s="12" t="s">
        <v>75</v>
      </c>
      <c r="B65" s="1">
        <f>'DATOS MENSUALES'!F570</f>
        <v>3.78742</v>
      </c>
      <c r="C65" s="1">
        <f>'DATOS MENSUALES'!F571</f>
        <v>0.9120090000000001</v>
      </c>
      <c r="D65" s="1">
        <f>'DATOS MENSUALES'!F572</f>
        <v>9.402905999999998</v>
      </c>
      <c r="E65" s="1">
        <f>'DATOS MENSUALES'!F573</f>
        <v>15.704687999999999</v>
      </c>
      <c r="F65" s="1">
        <f>'DATOS MENSUALES'!F574</f>
        <v>2.764215</v>
      </c>
      <c r="G65" s="1">
        <f>'DATOS MENSUALES'!F575</f>
        <v>1.4217</v>
      </c>
      <c r="H65" s="1">
        <f>'DATOS MENSUALES'!F576</f>
        <v>6.588864000000001</v>
      </c>
      <c r="I65" s="1">
        <f>'DATOS MENSUALES'!F577</f>
        <v>2.896096</v>
      </c>
      <c r="J65" s="1">
        <f>'DATOS MENSUALES'!F578</f>
        <v>6.309424000000001</v>
      </c>
      <c r="K65" s="1">
        <f>'DATOS MENSUALES'!F579</f>
        <v>2.121448</v>
      </c>
      <c r="L65" s="1">
        <f>'DATOS MENSUALES'!F580</f>
        <v>1.3080759999999998</v>
      </c>
      <c r="M65" s="1">
        <f>'DATOS MENSUALES'!F581</f>
        <v>1.033728</v>
      </c>
      <c r="N65" s="1">
        <f t="shared" si="12"/>
        <v>54.250574</v>
      </c>
      <c r="O65" s="10"/>
      <c r="P65" s="60">
        <f t="shared" si="13"/>
        <v>2.3376608996392196</v>
      </c>
      <c r="Q65" s="60">
        <f t="shared" si="14"/>
        <v>-9.749125520908766</v>
      </c>
      <c r="R65" s="60">
        <f t="shared" si="15"/>
        <v>69.95696515493749</v>
      </c>
      <c r="S65" s="60">
        <f t="shared" si="16"/>
        <v>601.6122162523916</v>
      </c>
      <c r="T65" s="60">
        <f t="shared" si="17"/>
        <v>-90.57652829657509</v>
      </c>
      <c r="U65" s="60">
        <f t="shared" si="18"/>
        <v>-74.91961905698055</v>
      </c>
      <c r="V65" s="60">
        <f t="shared" si="19"/>
        <v>13.748917029240097</v>
      </c>
      <c r="W65" s="60">
        <f t="shared" si="20"/>
        <v>-0.7149797688638178</v>
      </c>
      <c r="X65" s="60">
        <f t="shared" si="21"/>
        <v>98.72117697987171</v>
      </c>
      <c r="Y65" s="60">
        <f t="shared" si="22"/>
        <v>0.9052534153283985</v>
      </c>
      <c r="Z65" s="60">
        <f t="shared" si="23"/>
        <v>0.059749442934169186</v>
      </c>
      <c r="AA65" s="60">
        <f t="shared" si="24"/>
        <v>0.0004432916103657092</v>
      </c>
      <c r="AB65" s="60">
        <f t="shared" si="25"/>
        <v>1192.4785959691194</v>
      </c>
    </row>
    <row r="66" spans="1:28" ht="12.75">
      <c r="A66" s="12" t="s">
        <v>76</v>
      </c>
      <c r="B66" s="1">
        <f>'DATOS MENSUALES'!F582</f>
        <v>1.446432</v>
      </c>
      <c r="C66" s="1">
        <f>'DATOS MENSUALES'!F583</f>
        <v>1.716318</v>
      </c>
      <c r="D66" s="1">
        <f>'DATOS MENSUALES'!F584</f>
        <v>0.74893</v>
      </c>
      <c r="E66" s="1">
        <f>'DATOS MENSUALES'!F585</f>
        <v>1.3625999999999998</v>
      </c>
      <c r="F66" s="1">
        <f>'DATOS MENSUALES'!F586</f>
        <v>1.6278569999999999</v>
      </c>
      <c r="G66" s="1">
        <f>'DATOS MENSUALES'!F587</f>
        <v>1.231468</v>
      </c>
      <c r="H66" s="1">
        <f>'DATOS MENSUALES'!F588</f>
        <v>3.5781760000000005</v>
      </c>
      <c r="I66" s="1">
        <f>'DATOS MENSUALES'!F589</f>
        <v>2.74148</v>
      </c>
      <c r="J66" s="1">
        <f>'DATOS MENSUALES'!F590</f>
        <v>1.089804</v>
      </c>
      <c r="K66" s="1">
        <f>'DATOS MENSUALES'!F591</f>
        <v>0.586908</v>
      </c>
      <c r="L66" s="1">
        <f>'DATOS MENSUALES'!F592</f>
        <v>0.502971</v>
      </c>
      <c r="M66" s="1">
        <f>'DATOS MENSUALES'!F593</f>
        <v>0.43874099999999994</v>
      </c>
      <c r="N66" s="1">
        <f t="shared" si="12"/>
        <v>17.071685000000002</v>
      </c>
      <c r="O66" s="10"/>
      <c r="P66" s="60">
        <f t="shared" si="13"/>
        <v>-1.0420236565455467</v>
      </c>
      <c r="Q66" s="60">
        <f t="shared" si="14"/>
        <v>-2.3630346780467972</v>
      </c>
      <c r="R66" s="60">
        <f t="shared" si="15"/>
        <v>-93.17749810488577</v>
      </c>
      <c r="S66" s="60">
        <f t="shared" si="16"/>
        <v>-205.40131560046302</v>
      </c>
      <c r="T66" s="60">
        <f t="shared" si="17"/>
        <v>-178.1980162756899</v>
      </c>
      <c r="U66" s="60">
        <f t="shared" si="18"/>
        <v>-85.52644522190465</v>
      </c>
      <c r="V66" s="60">
        <f t="shared" si="19"/>
        <v>-0.23265486538784122</v>
      </c>
      <c r="W66" s="60">
        <f t="shared" si="20"/>
        <v>-1.1536901340257142</v>
      </c>
      <c r="X66" s="60">
        <f t="shared" si="21"/>
        <v>-0.21374208990203544</v>
      </c>
      <c r="Y66" s="60">
        <f t="shared" si="22"/>
        <v>-0.18245376944358865</v>
      </c>
      <c r="Z66" s="60">
        <f t="shared" si="23"/>
        <v>-0.07104227305364412</v>
      </c>
      <c r="AA66" s="60">
        <f t="shared" si="24"/>
        <v>-0.13958735968178163</v>
      </c>
      <c r="AB66" s="60">
        <f t="shared" si="25"/>
        <v>-18767.12918781108</v>
      </c>
    </row>
    <row r="67" spans="1:28" ht="12.75">
      <c r="A67" s="12" t="s">
        <v>77</v>
      </c>
      <c r="B67" s="1">
        <f>'DATOS MENSUALES'!F594</f>
        <v>0.485645</v>
      </c>
      <c r="C67" s="1">
        <f>'DATOS MENSUALES'!F595</f>
        <v>9.632629999999999</v>
      </c>
      <c r="D67" s="1">
        <f>'DATOS MENSUALES'!F596</f>
        <v>31.884598</v>
      </c>
      <c r="E67" s="1">
        <f>'DATOS MENSUALES'!F597</f>
        <v>11.115103999999999</v>
      </c>
      <c r="F67" s="1">
        <f>'DATOS MENSUALES'!F598</f>
        <v>3.099796</v>
      </c>
      <c r="G67" s="1">
        <f>'DATOS MENSUALES'!F599</f>
        <v>2.7256</v>
      </c>
      <c r="H67" s="1">
        <f>'DATOS MENSUALES'!F600</f>
        <v>2.3355200000000003</v>
      </c>
      <c r="I67" s="1">
        <f>'DATOS MENSUALES'!F601</f>
        <v>1.5173600000000003</v>
      </c>
      <c r="J67" s="1">
        <f>'DATOS MENSUALES'!F602</f>
        <v>1.098135</v>
      </c>
      <c r="K67" s="1">
        <f>'DATOS MENSUALES'!F603</f>
        <v>0.867556</v>
      </c>
      <c r="L67" s="1">
        <f>'DATOS MENSUALES'!F604</f>
        <v>0.713666</v>
      </c>
      <c r="M67" s="1">
        <f>'DATOS MENSUALES'!F605</f>
        <v>0.6050880000000001</v>
      </c>
      <c r="N67" s="1">
        <f t="shared" si="12"/>
        <v>66.080698</v>
      </c>
      <c r="O67" s="10"/>
      <c r="P67" s="60">
        <f t="shared" si="13"/>
        <v>-7.69909108223477</v>
      </c>
      <c r="Q67" s="60">
        <f t="shared" si="14"/>
        <v>285.45642290978026</v>
      </c>
      <c r="R67" s="60">
        <f t="shared" si="15"/>
        <v>18825.62310667259</v>
      </c>
      <c r="S67" s="60">
        <f t="shared" si="16"/>
        <v>57.16853032195165</v>
      </c>
      <c r="T67" s="60">
        <f t="shared" si="17"/>
        <v>-71.75131736771681</v>
      </c>
      <c r="U67" s="60">
        <f t="shared" si="18"/>
        <v>-24.68681327078083</v>
      </c>
      <c r="V67" s="60">
        <f t="shared" si="19"/>
        <v>-6.410982892908826</v>
      </c>
      <c r="W67" s="60">
        <f t="shared" si="20"/>
        <v>-11.74241951104212</v>
      </c>
      <c r="X67" s="60">
        <f t="shared" si="21"/>
        <v>-0.20493133677334252</v>
      </c>
      <c r="Y67" s="60">
        <f t="shared" si="22"/>
        <v>-0.023523385573135464</v>
      </c>
      <c r="Z67" s="60">
        <f t="shared" si="23"/>
        <v>-0.008423534595206776</v>
      </c>
      <c r="AA67" s="60">
        <f t="shared" si="24"/>
        <v>-0.04375999112066666</v>
      </c>
      <c r="AB67" s="60">
        <f t="shared" si="25"/>
        <v>11291.377665111566</v>
      </c>
    </row>
    <row r="68" spans="1:28" ht="12.75">
      <c r="A68" s="12" t="s">
        <v>78</v>
      </c>
      <c r="B68" s="1">
        <f>'DATOS MENSUALES'!F606</f>
        <v>3.849112</v>
      </c>
      <c r="C68" s="1">
        <f>'DATOS MENSUALES'!F607</f>
        <v>2.189152</v>
      </c>
      <c r="D68" s="1">
        <f>'DATOS MENSUALES'!F608</f>
        <v>1.264203</v>
      </c>
      <c r="E68" s="1">
        <f>'DATOS MENSUALES'!F609</f>
        <v>4.568601</v>
      </c>
      <c r="F68" s="1">
        <f>'DATOS MENSUALES'!F610</f>
        <v>5.103336</v>
      </c>
      <c r="G68" s="1">
        <f>'DATOS MENSUALES'!F611</f>
        <v>15.469722</v>
      </c>
      <c r="H68" s="1">
        <f>'DATOS MENSUALES'!F612</f>
        <v>2.268564</v>
      </c>
      <c r="I68" s="1">
        <f>'DATOS MENSUALES'!F613</f>
        <v>1.5696119999999998</v>
      </c>
      <c r="J68" s="1">
        <f>'DATOS MENSUALES'!F614</f>
        <v>1.208472</v>
      </c>
      <c r="K68" s="1">
        <f>'DATOS MENSUALES'!F615</f>
        <v>0.9456</v>
      </c>
      <c r="L68" s="1">
        <f>'DATOS MENSUALES'!F616</f>
        <v>0.7613940000000001</v>
      </c>
      <c r="M68" s="1">
        <f>'DATOS MENSUALES'!F617</f>
        <v>0.6248549999999999</v>
      </c>
      <c r="N68" s="1">
        <f t="shared" si="12"/>
        <v>39.82262299999999</v>
      </c>
      <c r="O68" s="10"/>
      <c r="P68" s="60">
        <f t="shared" si="13"/>
        <v>2.6790390816684746</v>
      </c>
      <c r="Q68" s="60">
        <f t="shared" si="14"/>
        <v>-0.6341109218412229</v>
      </c>
      <c r="R68" s="60">
        <f t="shared" si="15"/>
        <v>-64.88060538204883</v>
      </c>
      <c r="S68" s="60">
        <f t="shared" si="16"/>
        <v>-19.556702451247745</v>
      </c>
      <c r="T68" s="60">
        <f t="shared" si="17"/>
        <v>-9.963808648894528</v>
      </c>
      <c r="U68" s="60">
        <f t="shared" si="18"/>
        <v>950.5480625084464</v>
      </c>
      <c r="V68" s="60">
        <f t="shared" si="19"/>
        <v>-7.129470927941655</v>
      </c>
      <c r="W68" s="60">
        <f t="shared" si="20"/>
        <v>-10.951060184871777</v>
      </c>
      <c r="X68" s="60">
        <f t="shared" si="21"/>
        <v>-0.11006339571851384</v>
      </c>
      <c r="Y68" s="60">
        <f t="shared" si="22"/>
        <v>-0.009061838103019297</v>
      </c>
      <c r="Z68" s="60">
        <f t="shared" si="23"/>
        <v>-0.003777533894488624</v>
      </c>
      <c r="AA68" s="60">
        <f t="shared" si="24"/>
        <v>-0.036801346841687954</v>
      </c>
      <c r="AB68" s="60">
        <f t="shared" si="25"/>
        <v>-55.90131789427281</v>
      </c>
    </row>
    <row r="69" spans="1:28" ht="12.75">
      <c r="A69" s="12" t="s">
        <v>79</v>
      </c>
      <c r="B69" s="1">
        <f>'DATOS MENSUALES'!F618</f>
        <v>0.793125</v>
      </c>
      <c r="C69" s="1">
        <f>'DATOS MENSUALES'!F619</f>
        <v>0.68472</v>
      </c>
      <c r="D69" s="1">
        <f>'DATOS MENSUALES'!F620</f>
        <v>0.48928999999999995</v>
      </c>
      <c r="E69" s="1">
        <f>'DATOS MENSUALES'!F621</f>
        <v>1.192158</v>
      </c>
      <c r="F69" s="1">
        <f>'DATOS MENSUALES'!F622</f>
        <v>0.559793</v>
      </c>
      <c r="G69" s="1">
        <f>'DATOS MENSUALES'!F623</f>
        <v>0.5525260000000001</v>
      </c>
      <c r="H69" s="1">
        <f>'DATOS MENSUALES'!F624</f>
        <v>0.756988</v>
      </c>
      <c r="I69" s="1">
        <f>'DATOS MENSUALES'!F625</f>
        <v>0.711138</v>
      </c>
      <c r="J69" s="1">
        <f>'DATOS MENSUALES'!F626</f>
        <v>0.301276</v>
      </c>
      <c r="K69" s="1">
        <f>'DATOS MENSUALES'!F627</f>
        <v>0.24696200000000001</v>
      </c>
      <c r="L69" s="1">
        <f>'DATOS MENSUALES'!F628</f>
        <v>0.23284499999999997</v>
      </c>
      <c r="M69" s="1">
        <f>'DATOS MENSUALES'!F629</f>
        <v>0.22106499999999998</v>
      </c>
      <c r="N69" s="1">
        <f t="shared" si="12"/>
        <v>6.741886</v>
      </c>
      <c r="O69" s="10"/>
      <c r="P69" s="60">
        <f t="shared" si="13"/>
        <v>-4.633434459357293</v>
      </c>
      <c r="Q69" s="60">
        <f t="shared" si="14"/>
        <v>-13.203736418704981</v>
      </c>
      <c r="R69" s="60">
        <f t="shared" si="15"/>
        <v>-110.1209567276932</v>
      </c>
      <c r="S69" s="60">
        <f t="shared" si="16"/>
        <v>-223.72102642216853</v>
      </c>
      <c r="T69" s="60">
        <f t="shared" si="17"/>
        <v>-300.14064630706696</v>
      </c>
      <c r="U69" s="60">
        <f t="shared" si="18"/>
        <v>-131.47081883461283</v>
      </c>
      <c r="V69" s="60">
        <f t="shared" si="19"/>
        <v>-40.573856111101385</v>
      </c>
      <c r="W69" s="60">
        <f t="shared" si="20"/>
        <v>-29.193955936864675</v>
      </c>
      <c r="X69" s="60">
        <f t="shared" si="21"/>
        <v>-2.6649793971058977</v>
      </c>
      <c r="Y69" s="60">
        <f t="shared" si="22"/>
        <v>-0.7464430249715001</v>
      </c>
      <c r="Z69" s="60">
        <f t="shared" si="23"/>
        <v>-0.32042062618072314</v>
      </c>
      <c r="AA69" s="60">
        <f t="shared" si="24"/>
        <v>-0.3993626534592745</v>
      </c>
      <c r="AB69" s="60">
        <f t="shared" si="25"/>
        <v>-50261.183200600964</v>
      </c>
    </row>
    <row r="70" spans="1:28" ht="12.75">
      <c r="A70" s="12" t="s">
        <v>80</v>
      </c>
      <c r="B70" s="1">
        <f>'DATOS MENSUALES'!F630</f>
        <v>0.986271</v>
      </c>
      <c r="C70" s="1">
        <f>'DATOS MENSUALES'!F631</f>
        <v>0.526254</v>
      </c>
      <c r="D70" s="1">
        <f>'DATOS MENSUALES'!F632</f>
        <v>1.220364</v>
      </c>
      <c r="E70" s="1">
        <f>'DATOS MENSUALES'!F633</f>
        <v>0.941105</v>
      </c>
      <c r="F70" s="1">
        <f>'DATOS MENSUALES'!F634</f>
        <v>0.50154</v>
      </c>
      <c r="G70" s="1">
        <f>'DATOS MENSUALES'!F635</f>
        <v>0.600122</v>
      </c>
      <c r="H70" s="1">
        <f>'DATOS MENSUALES'!F636</f>
        <v>1.2473579999999997</v>
      </c>
      <c r="I70" s="1">
        <f>'DATOS MENSUALES'!F637</f>
        <v>3.033889</v>
      </c>
      <c r="J70" s="1">
        <f>'DATOS MENSUALES'!F638</f>
        <v>0.999855</v>
      </c>
      <c r="K70" s="1">
        <f>'DATOS MENSUALES'!F639</f>
        <v>0.496596</v>
      </c>
      <c r="L70" s="1">
        <f>'DATOS MENSUALES'!F640</f>
        <v>0.41547</v>
      </c>
      <c r="M70" s="1">
        <f>'DATOS MENSUALES'!F641</f>
        <v>0.404984</v>
      </c>
      <c r="N70" s="1">
        <f t="shared" si="12"/>
        <v>11.373808000000002</v>
      </c>
      <c r="O70" s="10"/>
      <c r="P70" s="60">
        <f t="shared" si="13"/>
        <v>-3.202375301734644</v>
      </c>
      <c r="Q70" s="60">
        <f t="shared" si="14"/>
        <v>-16.04153124271041</v>
      </c>
      <c r="R70" s="60">
        <f t="shared" si="15"/>
        <v>-67.02738765592069</v>
      </c>
      <c r="S70" s="60">
        <f t="shared" si="16"/>
        <v>-252.64076991844595</v>
      </c>
      <c r="T70" s="60">
        <f t="shared" si="17"/>
        <v>-308.0431101800213</v>
      </c>
      <c r="U70" s="60">
        <f t="shared" si="18"/>
        <v>-127.81341332838625</v>
      </c>
      <c r="V70" s="60">
        <f t="shared" si="19"/>
        <v>-25.56441474132069</v>
      </c>
      <c r="W70" s="60">
        <f t="shared" si="20"/>
        <v>-0.4327673701311886</v>
      </c>
      <c r="X70" s="60">
        <f t="shared" si="21"/>
        <v>-0.32544915455787476</v>
      </c>
      <c r="Y70" s="60">
        <f t="shared" si="22"/>
        <v>-0.28422540364288296</v>
      </c>
      <c r="Z70" s="60">
        <f t="shared" si="23"/>
        <v>-0.1262528671954834</v>
      </c>
      <c r="AA70" s="60">
        <f t="shared" si="24"/>
        <v>-0.16865019307528648</v>
      </c>
      <c r="AB70" s="60">
        <f t="shared" si="25"/>
        <v>-33612.046235318005</v>
      </c>
    </row>
    <row r="71" spans="1:28" ht="12.75">
      <c r="A71" s="12" t="s">
        <v>81</v>
      </c>
      <c r="B71" s="1">
        <f>'DATOS MENSUALES'!F642</f>
        <v>14.831113</v>
      </c>
      <c r="C71" s="1">
        <f>'DATOS MENSUALES'!F643</f>
        <v>3.942246</v>
      </c>
      <c r="D71" s="1">
        <f>'DATOS MENSUALES'!F644</f>
        <v>1.5030860000000001</v>
      </c>
      <c r="E71" s="1">
        <f>'DATOS MENSUALES'!F645</f>
        <v>5.573359999999999</v>
      </c>
      <c r="F71" s="1">
        <f>'DATOS MENSUALES'!F646</f>
        <v>16.098323</v>
      </c>
      <c r="G71" s="1">
        <f>'DATOS MENSUALES'!F647</f>
        <v>2.2267200000000003</v>
      </c>
      <c r="H71" s="1">
        <f>'DATOS MENSUALES'!F648</f>
        <v>1.975176</v>
      </c>
      <c r="I71" s="1">
        <f>'DATOS MENSUALES'!F649</f>
        <v>17.720208</v>
      </c>
      <c r="J71" s="1">
        <f>'DATOS MENSUALES'!F650</f>
        <v>1.897064</v>
      </c>
      <c r="K71" s="1">
        <f>'DATOS MENSUALES'!F651</f>
        <v>1.316812</v>
      </c>
      <c r="L71" s="1">
        <f>'DATOS MENSUALES'!F652</f>
        <v>1.0695000000000001</v>
      </c>
      <c r="M71" s="1">
        <f>'DATOS MENSUALES'!F653</f>
        <v>0.8435250000000001</v>
      </c>
      <c r="N71" s="1">
        <f t="shared" si="12"/>
        <v>68.99713299999999</v>
      </c>
      <c r="O71" s="10"/>
      <c r="P71" s="60">
        <f t="shared" si="13"/>
        <v>1893.2161039724856</v>
      </c>
      <c r="Q71" s="60">
        <f t="shared" si="14"/>
        <v>0.7144487241536188</v>
      </c>
      <c r="R71" s="60">
        <f t="shared" si="15"/>
        <v>-53.98355591225265</v>
      </c>
      <c r="S71" s="60">
        <f t="shared" si="16"/>
        <v>-4.822129494969899</v>
      </c>
      <c r="T71" s="60">
        <f t="shared" si="17"/>
        <v>691.5469023686771</v>
      </c>
      <c r="U71" s="60">
        <f t="shared" si="18"/>
        <v>-39.6740189555123</v>
      </c>
      <c r="V71" s="60">
        <f t="shared" si="19"/>
        <v>-10.912108897391478</v>
      </c>
      <c r="W71" s="60">
        <f t="shared" si="20"/>
        <v>2702.9983220037234</v>
      </c>
      <c r="X71" s="60">
        <f t="shared" si="21"/>
        <v>0.00917632080640302</v>
      </c>
      <c r="Y71" s="60">
        <f t="shared" si="22"/>
        <v>0.004309126927189895</v>
      </c>
      <c r="Z71" s="60">
        <f t="shared" si="23"/>
        <v>0.0035371719001548517</v>
      </c>
      <c r="AA71" s="60">
        <f t="shared" si="24"/>
        <v>-0.0014797807883029479</v>
      </c>
      <c r="AB71" s="60">
        <f t="shared" si="25"/>
        <v>16292.208272729722</v>
      </c>
    </row>
    <row r="72" spans="1:28" ht="12.75">
      <c r="A72" s="12" t="s">
        <v>82</v>
      </c>
      <c r="B72" s="1">
        <f>'DATOS MENSUALES'!F654</f>
        <v>0.81258</v>
      </c>
      <c r="C72" s="1">
        <f>'DATOS MENSUALES'!F655</f>
        <v>2.024896</v>
      </c>
      <c r="D72" s="1">
        <f>'DATOS MENSUALES'!F656</f>
        <v>0.946764</v>
      </c>
      <c r="E72" s="1">
        <f>'DATOS MENSUALES'!F657</f>
        <v>2.530176</v>
      </c>
      <c r="F72" s="1">
        <f>'DATOS MENSUALES'!F658</f>
        <v>3.17373</v>
      </c>
      <c r="G72" s="1">
        <f>'DATOS MENSUALES'!F659</f>
        <v>0.8340879999999999</v>
      </c>
      <c r="H72" s="1">
        <f>'DATOS MENSUALES'!F660</f>
        <v>0.557024</v>
      </c>
      <c r="I72" s="1">
        <f>'DATOS MENSUALES'!F661</f>
        <v>0.506966</v>
      </c>
      <c r="J72" s="1">
        <f>'DATOS MENSUALES'!F662</f>
        <v>0.55236</v>
      </c>
      <c r="K72" s="1">
        <f>'DATOS MENSUALES'!F663</f>
        <v>0.370047</v>
      </c>
      <c r="L72" s="1">
        <f>'DATOS MENSUALES'!F664</f>
        <v>0.337337</v>
      </c>
      <c r="M72" s="1">
        <f>'DATOS MENSUALES'!F665</f>
        <v>0.301176</v>
      </c>
      <c r="N72" s="1">
        <f t="shared" si="12"/>
        <v>12.947144</v>
      </c>
      <c r="O72" s="10"/>
      <c r="P72" s="60">
        <f t="shared" si="13"/>
        <v>-4.473106283730522</v>
      </c>
      <c r="Q72" s="60">
        <f t="shared" si="14"/>
        <v>-1.0717878451961593</v>
      </c>
      <c r="R72" s="60">
        <f t="shared" si="15"/>
        <v>-81.50384659477338</v>
      </c>
      <c r="S72" s="60">
        <f t="shared" si="16"/>
        <v>-106.0009535180159</v>
      </c>
      <c r="T72" s="60">
        <f t="shared" si="17"/>
        <v>-67.98917411300333</v>
      </c>
      <c r="U72" s="60">
        <f t="shared" si="18"/>
        <v>-110.81805266615741</v>
      </c>
      <c r="V72" s="60">
        <f t="shared" si="19"/>
        <v>-48.07737732751248</v>
      </c>
      <c r="W72" s="60">
        <f t="shared" si="20"/>
        <v>-35.39491020279195</v>
      </c>
      <c r="X72" s="60">
        <f t="shared" si="21"/>
        <v>-1.4634730188157914</v>
      </c>
      <c r="Y72" s="60">
        <f t="shared" si="22"/>
        <v>-0.48195797520522987</v>
      </c>
      <c r="Z72" s="60">
        <f t="shared" si="23"/>
        <v>-0.19490815146968388</v>
      </c>
      <c r="AA72" s="60">
        <f t="shared" si="24"/>
        <v>-0.2826927510731234</v>
      </c>
      <c r="AB72" s="60">
        <f t="shared" si="25"/>
        <v>-28931.877875068454</v>
      </c>
    </row>
    <row r="73" spans="1:28" ht="12.75">
      <c r="A73" s="12" t="s">
        <v>83</v>
      </c>
      <c r="B73" s="1">
        <f>'DATOS MENSUALES'!F666</f>
        <v>0.27773200000000003</v>
      </c>
      <c r="C73" s="1">
        <f>'DATOS MENSUALES'!F667</f>
        <v>1.443528</v>
      </c>
      <c r="D73" s="1">
        <f>'DATOS MENSUALES'!F668</f>
        <v>6.5670720000000005</v>
      </c>
      <c r="E73" s="1">
        <f>'DATOS MENSUALES'!F669</f>
        <v>38.38065</v>
      </c>
      <c r="F73" s="1">
        <f>'DATOS MENSUALES'!F670</f>
        <v>4.27211</v>
      </c>
      <c r="G73" s="1">
        <f>'DATOS MENSUALES'!F671</f>
        <v>7.985328000000001</v>
      </c>
      <c r="H73" s="1">
        <f>'DATOS MENSUALES'!F672</f>
        <v>3.360186</v>
      </c>
      <c r="I73" s="1">
        <f>'DATOS MENSUALES'!F673</f>
        <v>12.053230999999998</v>
      </c>
      <c r="J73" s="1">
        <f>'DATOS MENSUALES'!F674</f>
        <v>2.526207</v>
      </c>
      <c r="K73" s="1">
        <f>'DATOS MENSUALES'!F675</f>
        <v>1.9344270000000001</v>
      </c>
      <c r="L73" s="1">
        <f>'DATOS MENSUALES'!F676</f>
        <v>1.4986059999999999</v>
      </c>
      <c r="M73" s="1">
        <f>'DATOS MENSUALES'!F677</f>
        <v>1.16184</v>
      </c>
      <c r="N73" s="1">
        <f t="shared" si="12"/>
        <v>81.460917</v>
      </c>
      <c r="O73" s="10"/>
      <c r="P73" s="60">
        <f t="shared" si="13"/>
        <v>-10.396146263138041</v>
      </c>
      <c r="Q73" s="60">
        <f t="shared" si="14"/>
        <v>-4.132561133283829</v>
      </c>
      <c r="R73" s="60">
        <f t="shared" si="15"/>
        <v>2.1198757507823487</v>
      </c>
      <c r="S73" s="60">
        <f t="shared" si="16"/>
        <v>30132.015083525446</v>
      </c>
      <c r="T73" s="60">
        <f t="shared" si="17"/>
        <v>-26.54515736286194</v>
      </c>
      <c r="U73" s="60">
        <f t="shared" si="18"/>
        <v>12.94430158853156</v>
      </c>
      <c r="V73" s="60">
        <f t="shared" si="19"/>
        <v>-0.5780740079930606</v>
      </c>
      <c r="W73" s="60">
        <f t="shared" si="20"/>
        <v>564.1623735099118</v>
      </c>
      <c r="X73" s="60">
        <f t="shared" si="21"/>
        <v>0.5895365439159052</v>
      </c>
      <c r="Y73" s="60">
        <f t="shared" si="22"/>
        <v>0.4751788725166811</v>
      </c>
      <c r="Z73" s="60">
        <f t="shared" si="23"/>
        <v>0.19660036294063346</v>
      </c>
      <c r="AA73" s="60">
        <f t="shared" si="24"/>
        <v>0.00853471901498991</v>
      </c>
      <c r="AB73" s="60">
        <f t="shared" si="25"/>
        <v>54073.10359469937</v>
      </c>
    </row>
    <row r="74" spans="1:28" s="24" customFormat="1" ht="12.75">
      <c r="A74" s="21" t="s">
        <v>84</v>
      </c>
      <c r="B74" s="22">
        <f>'DATOS MENSUALES'!F678</f>
        <v>0.933916</v>
      </c>
      <c r="C74" s="22">
        <f>'DATOS MENSUALES'!F679</f>
        <v>1.100374</v>
      </c>
      <c r="D74" s="22">
        <f>'DATOS MENSUALES'!F680</f>
        <v>28.613856000000002</v>
      </c>
      <c r="E74" s="22">
        <f>'DATOS MENSUALES'!F681</f>
        <v>8.790576</v>
      </c>
      <c r="F74" s="22">
        <f>'DATOS MENSUALES'!F682</f>
        <v>2.127312</v>
      </c>
      <c r="G74" s="22">
        <f>'DATOS MENSUALES'!F683</f>
        <v>1.6206479999999999</v>
      </c>
      <c r="H74" s="22">
        <f>'DATOS MENSUALES'!F684</f>
        <v>1.256673</v>
      </c>
      <c r="I74" s="22">
        <f>'DATOS MENSUALES'!F685</f>
        <v>3.3507179999999996</v>
      </c>
      <c r="J74" s="22">
        <f>'DATOS MENSUALES'!F686</f>
        <v>1.9027169999999998</v>
      </c>
      <c r="K74" s="22">
        <f>'DATOS MENSUALES'!F687</f>
        <v>0.87256</v>
      </c>
      <c r="L74" s="22">
        <f>'DATOS MENSUALES'!F688</f>
        <v>0.696849</v>
      </c>
      <c r="M74" s="22">
        <f>'DATOS MENSUALES'!F689</f>
        <v>0.635904</v>
      </c>
      <c r="N74" s="22">
        <f t="shared" si="12"/>
        <v>51.90210300000001</v>
      </c>
      <c r="O74" s="23"/>
      <c r="P74" s="60">
        <f t="shared" si="13"/>
        <v>-3.555880289097916</v>
      </c>
      <c r="Q74" s="60">
        <f t="shared" si="14"/>
        <v>-7.390950385774233</v>
      </c>
      <c r="R74" s="60">
        <f t="shared" si="15"/>
        <v>12700.53077244744</v>
      </c>
      <c r="S74" s="60">
        <f t="shared" si="16"/>
        <v>3.5658854038303236</v>
      </c>
      <c r="T74" s="60">
        <f t="shared" si="17"/>
        <v>-134.83653568025312</v>
      </c>
      <c r="U74" s="60">
        <f t="shared" si="18"/>
        <v>-64.80534881838287</v>
      </c>
      <c r="V74" s="60">
        <f t="shared" si="19"/>
        <v>-25.322671675501805</v>
      </c>
      <c r="W74" s="60">
        <f t="shared" si="20"/>
        <v>-0.08493506208947137</v>
      </c>
      <c r="X74" s="60">
        <f t="shared" si="21"/>
        <v>0.009939898401695057</v>
      </c>
      <c r="Y74" s="60">
        <f t="shared" si="22"/>
        <v>-0.022312327252830142</v>
      </c>
      <c r="Z74" s="60">
        <f t="shared" si="23"/>
        <v>-0.010689572385861207</v>
      </c>
      <c r="AA74" s="60">
        <f t="shared" si="24"/>
        <v>-0.03325446033135767</v>
      </c>
      <c r="AB74" s="60">
        <f t="shared" si="25"/>
        <v>562.7142902936807</v>
      </c>
    </row>
    <row r="75" spans="1:28" s="24" customFormat="1" ht="12.75">
      <c r="A75" s="21" t="s">
        <v>85</v>
      </c>
      <c r="B75" s="22">
        <f>'DATOS MENSUALES'!F690</f>
        <v>1.1959499999999998</v>
      </c>
      <c r="C75" s="22">
        <f>'DATOS MENSUALES'!F691</f>
        <v>17.126183</v>
      </c>
      <c r="D75" s="22">
        <f>'DATOS MENSUALES'!F692</f>
        <v>13.876927999999998</v>
      </c>
      <c r="E75" s="22">
        <f>'DATOS MENSUALES'!F693</f>
        <v>8.1252</v>
      </c>
      <c r="F75" s="22">
        <f>'DATOS MENSUALES'!F694</f>
        <v>4.43178</v>
      </c>
      <c r="G75" s="22">
        <f>'DATOS MENSUALES'!F695</f>
        <v>3.2004200000000003</v>
      </c>
      <c r="H75" s="22">
        <f>'DATOS MENSUALES'!F696</f>
        <v>3.795904</v>
      </c>
      <c r="I75" s="22">
        <f>'DATOS MENSUALES'!F697</f>
        <v>8.790984000000002</v>
      </c>
      <c r="J75" s="22">
        <f>'DATOS MENSUALES'!F698</f>
        <v>2.100352</v>
      </c>
      <c r="K75" s="22">
        <f>'DATOS MENSUALES'!F699</f>
        <v>1.5071940000000001</v>
      </c>
      <c r="L75" s="22">
        <f>'DATOS MENSUALES'!F700</f>
        <v>1.171144</v>
      </c>
      <c r="M75" s="22">
        <f>'DATOS MENSUALES'!F701</f>
        <v>2.008314</v>
      </c>
      <c r="N75" s="22">
        <f t="shared" si="12"/>
        <v>67.330353</v>
      </c>
      <c r="O75" s="23"/>
      <c r="P75" s="60">
        <f t="shared" si="13"/>
        <v>-2.0209170022496337</v>
      </c>
      <c r="Q75" s="60">
        <f t="shared" si="14"/>
        <v>2790.0656177445812</v>
      </c>
      <c r="R75" s="60">
        <f t="shared" si="15"/>
        <v>634.8281438889408</v>
      </c>
      <c r="S75" s="60">
        <f t="shared" si="16"/>
        <v>0.6413654682180617</v>
      </c>
      <c r="T75" s="60">
        <f t="shared" si="17"/>
        <v>-22.506704935911483</v>
      </c>
      <c r="U75" s="60">
        <f t="shared" si="18"/>
        <v>-14.472130980043334</v>
      </c>
      <c r="V75" s="60">
        <f t="shared" si="19"/>
        <v>-0.06271887021205232</v>
      </c>
      <c r="W75" s="60">
        <f t="shared" si="20"/>
        <v>125.05213451906994</v>
      </c>
      <c r="X75" s="60">
        <f t="shared" si="21"/>
        <v>0.07026400020431137</v>
      </c>
      <c r="Y75" s="60">
        <f t="shared" si="22"/>
        <v>0.04402822413684839</v>
      </c>
      <c r="Z75" s="60">
        <f t="shared" si="23"/>
        <v>0.016388817724738623</v>
      </c>
      <c r="AA75" s="60">
        <f t="shared" si="24"/>
        <v>1.1603864496741116</v>
      </c>
      <c r="AB75" s="60">
        <f t="shared" si="25"/>
        <v>13285.30569070041</v>
      </c>
    </row>
    <row r="76" spans="1:28" s="24" customFormat="1" ht="12.75">
      <c r="A76" s="21" t="s">
        <v>86</v>
      </c>
      <c r="B76" s="22">
        <f>'DATOS MENSUALES'!F702</f>
        <v>0.8934749999999999</v>
      </c>
      <c r="C76" s="22">
        <f>'DATOS MENSUALES'!F703</f>
        <v>0.812328</v>
      </c>
      <c r="D76" s="22">
        <f>'DATOS MENSUALES'!F704</f>
        <v>1.3714920000000002</v>
      </c>
      <c r="E76" s="22">
        <f>'DATOS MENSUALES'!F705</f>
        <v>1.9196799999999998</v>
      </c>
      <c r="F76" s="22">
        <f>'DATOS MENSUALES'!F706</f>
        <v>0.9615</v>
      </c>
      <c r="G76" s="22">
        <f>'DATOS MENSUALES'!F707</f>
        <v>1.7596019999999999</v>
      </c>
      <c r="H76" s="22">
        <f>'DATOS MENSUALES'!F708</f>
        <v>0.88874</v>
      </c>
      <c r="I76" s="22">
        <f>'DATOS MENSUALES'!F709</f>
        <v>1.021943</v>
      </c>
      <c r="J76" s="22">
        <f>'DATOS MENSUALES'!F710</f>
        <v>0.40332799999999996</v>
      </c>
      <c r="K76" s="22">
        <f>'DATOS MENSUALES'!F711</f>
        <v>0.344781</v>
      </c>
      <c r="L76" s="22">
        <f>'DATOS MENSUALES'!F712</f>
        <v>0.30710499999999996</v>
      </c>
      <c r="M76" s="22">
        <f>'DATOS MENSUALES'!F713</f>
        <v>0.840345</v>
      </c>
      <c r="N76" s="22">
        <f t="shared" si="12"/>
        <v>11.524318999999998</v>
      </c>
      <c r="O76" s="23"/>
      <c r="P76" s="60">
        <f t="shared" si="13"/>
        <v>-3.8460802098636226</v>
      </c>
      <c r="Q76" s="60">
        <f t="shared" si="14"/>
        <v>-11.178517369495763</v>
      </c>
      <c r="R76" s="60">
        <f t="shared" si="15"/>
        <v>-59.821128232481115</v>
      </c>
      <c r="S76" s="60">
        <f t="shared" si="16"/>
        <v>-152.54153779832328</v>
      </c>
      <c r="T76" s="60">
        <f t="shared" si="17"/>
        <v>-249.29386390188077</v>
      </c>
      <c r="U76" s="60">
        <f t="shared" si="18"/>
        <v>-58.30970372862158</v>
      </c>
      <c r="V76" s="60">
        <f t="shared" si="19"/>
        <v>-36.08346111798402</v>
      </c>
      <c r="W76" s="60">
        <f t="shared" si="20"/>
        <v>-21.215882102771502</v>
      </c>
      <c r="X76" s="60">
        <f t="shared" si="21"/>
        <v>-2.118744505330219</v>
      </c>
      <c r="Y76" s="60">
        <f t="shared" si="22"/>
        <v>-0.530069679648988</v>
      </c>
      <c r="Z76" s="60">
        <f t="shared" si="23"/>
        <v>-0.22701442298583363</v>
      </c>
      <c r="AA76" s="60">
        <f t="shared" si="24"/>
        <v>-0.001607153465831866</v>
      </c>
      <c r="AB76" s="60">
        <f t="shared" si="25"/>
        <v>-33143.9601016537</v>
      </c>
    </row>
    <row r="77" spans="1:28" s="24" customFormat="1" ht="12.75">
      <c r="A77" s="21" t="s">
        <v>87</v>
      </c>
      <c r="B77" s="22">
        <f>'DATOS MENSUALES'!F714</f>
        <v>6.08016</v>
      </c>
      <c r="C77" s="22">
        <f>'DATOS MENSUALES'!F715</f>
        <v>0.898922</v>
      </c>
      <c r="D77" s="22">
        <f>'DATOS MENSUALES'!F716</f>
        <v>1.2846079999999998</v>
      </c>
      <c r="E77" s="22">
        <f>'DATOS MENSUALES'!F717</f>
        <v>1.7205540000000001</v>
      </c>
      <c r="F77" s="22">
        <f>'DATOS MENSUALES'!F718</f>
        <v>0.794808</v>
      </c>
      <c r="G77" s="22">
        <f>'DATOS MENSUALES'!F719</f>
        <v>0.8553459999999999</v>
      </c>
      <c r="H77" s="22">
        <f>'DATOS MENSUALES'!F720</f>
        <v>9.699031999999999</v>
      </c>
      <c r="I77" s="22">
        <f>'DATOS MENSUALES'!F721</f>
        <v>2.521852</v>
      </c>
      <c r="J77" s="22">
        <f>'DATOS MENSUALES'!F722</f>
        <v>0.88413</v>
      </c>
      <c r="K77" s="22">
        <f>'DATOS MENSUALES'!F723</f>
        <v>0.6854399999999999</v>
      </c>
      <c r="L77" s="22">
        <f>'DATOS MENSUALES'!F724</f>
        <v>0.560932</v>
      </c>
      <c r="M77" s="22">
        <f>'DATOS MENSUALES'!F725</f>
        <v>0.46905</v>
      </c>
      <c r="N77" s="22">
        <f t="shared" si="12"/>
        <v>26.454833999999998</v>
      </c>
      <c r="O77" s="23"/>
      <c r="P77" s="60">
        <f t="shared" si="13"/>
        <v>47.43446375749459</v>
      </c>
      <c r="Q77" s="60">
        <f t="shared" si="14"/>
        <v>-9.929398077707152</v>
      </c>
      <c r="R77" s="60">
        <f t="shared" si="15"/>
        <v>-63.8972121678649</v>
      </c>
      <c r="S77" s="60">
        <f t="shared" si="16"/>
        <v>-170.23960862742206</v>
      </c>
      <c r="T77" s="60">
        <f t="shared" si="17"/>
        <v>-269.6312693469742</v>
      </c>
      <c r="U77" s="60">
        <f t="shared" si="18"/>
        <v>-109.35320034727687</v>
      </c>
      <c r="V77" s="60">
        <f t="shared" si="19"/>
        <v>166.9032721371601</v>
      </c>
      <c r="W77" s="60">
        <f t="shared" si="20"/>
        <v>-2.0408292695269514</v>
      </c>
      <c r="X77" s="60">
        <f t="shared" si="21"/>
        <v>-0.5188966857430509</v>
      </c>
      <c r="Y77" s="60">
        <f t="shared" si="22"/>
        <v>-0.10292676926347341</v>
      </c>
      <c r="Z77" s="60">
        <f t="shared" si="23"/>
        <v>-0.045195219174385515</v>
      </c>
      <c r="AA77" s="60">
        <f t="shared" si="24"/>
        <v>-0.1165215750322005</v>
      </c>
      <c r="AB77" s="60">
        <f t="shared" si="25"/>
        <v>-5080.821588657182</v>
      </c>
    </row>
    <row r="78" spans="1:28" s="24" customFormat="1" ht="12.75">
      <c r="A78" s="21" t="s">
        <v>88</v>
      </c>
      <c r="B78" s="22">
        <f>'DATOS MENSUALES'!F726</f>
        <v>0.601896</v>
      </c>
      <c r="C78" s="22">
        <f>'DATOS MENSUALES'!F727</f>
        <v>4.022706</v>
      </c>
      <c r="D78" s="22">
        <f>'DATOS MENSUALES'!F728</f>
        <v>23.085642</v>
      </c>
      <c r="E78" s="22">
        <f>'DATOS MENSUALES'!F729</f>
        <v>28.138936000000005</v>
      </c>
      <c r="F78" s="22">
        <f>'DATOS MENSUALES'!F730</f>
        <v>15.95429</v>
      </c>
      <c r="G78" s="22">
        <f>'DATOS MENSUALES'!F731</f>
        <v>21.706056</v>
      </c>
      <c r="H78" s="22">
        <f>'DATOS MENSUALES'!F732</f>
        <v>4.428128</v>
      </c>
      <c r="I78" s="22">
        <f>'DATOS MENSUALES'!F733</f>
        <v>4.1263440000000005</v>
      </c>
      <c r="J78" s="22">
        <f>'DATOS MENSUALES'!F734</f>
        <v>2.5347839999999997</v>
      </c>
      <c r="K78" s="22">
        <f>'DATOS MENSUALES'!F735</f>
        <v>1.95845</v>
      </c>
      <c r="L78" s="22">
        <f>'DATOS MENSUALES'!F736</f>
        <v>1.500135</v>
      </c>
      <c r="M78" s="22">
        <f>'DATOS MENSUALES'!F737</f>
        <v>1.182566</v>
      </c>
      <c r="N78" s="22">
        <f t="shared" si="12"/>
        <v>109.23993300000001</v>
      </c>
      <c r="O78" s="23"/>
      <c r="P78" s="60">
        <f t="shared" si="13"/>
        <v>-6.417768143676663</v>
      </c>
      <c r="Q78" s="60">
        <f t="shared" si="14"/>
        <v>0.9252391155358038</v>
      </c>
      <c r="R78" s="60">
        <f t="shared" si="15"/>
        <v>5642.7719232540185</v>
      </c>
      <c r="S78" s="60">
        <f t="shared" si="16"/>
        <v>9098.0747038106</v>
      </c>
      <c r="T78" s="60">
        <f t="shared" si="17"/>
        <v>658.3035425870763</v>
      </c>
      <c r="U78" s="60">
        <f t="shared" si="18"/>
        <v>4148.98830505163</v>
      </c>
      <c r="V78" s="60">
        <f t="shared" si="19"/>
        <v>0.012963140525252976</v>
      </c>
      <c r="W78" s="60">
        <f t="shared" si="20"/>
        <v>0.0379516971560003</v>
      </c>
      <c r="X78" s="60">
        <f t="shared" si="21"/>
        <v>0.607813279550412</v>
      </c>
      <c r="Y78" s="60">
        <f t="shared" si="22"/>
        <v>0.5204291401051777</v>
      </c>
      <c r="Z78" s="60">
        <f t="shared" si="23"/>
        <v>0.1981553487980064</v>
      </c>
      <c r="AA78" s="60">
        <f t="shared" si="24"/>
        <v>0.011403728089308382</v>
      </c>
      <c r="AB78" s="60">
        <f t="shared" si="25"/>
        <v>282219.04180545826</v>
      </c>
    </row>
    <row r="79" spans="1:28" s="24" customFormat="1" ht="12.75">
      <c r="A79" s="21" t="s">
        <v>89</v>
      </c>
      <c r="B79" s="22">
        <f>'DATOS MENSUALES'!F738</f>
        <v>2.43432</v>
      </c>
      <c r="C79" s="22">
        <f>'DATOS MENSUALES'!F739</f>
        <v>0.913805</v>
      </c>
      <c r="D79" s="22">
        <f>'DATOS MENSUALES'!F740</f>
        <v>0.7182719999999999</v>
      </c>
      <c r="E79" s="22">
        <f>'DATOS MENSUALES'!F741</f>
        <v>2.252214</v>
      </c>
      <c r="F79" s="22">
        <f>'DATOS MENSUALES'!F742</f>
        <v>0.7050810000000001</v>
      </c>
      <c r="G79" s="22">
        <f>'DATOS MENSUALES'!F743</f>
        <v>5.131438</v>
      </c>
      <c r="H79" s="22">
        <f>'DATOS MENSUALES'!F744</f>
        <v>1.2034750000000003</v>
      </c>
      <c r="I79" s="22">
        <f>'DATOS MENSUALES'!F745</f>
        <v>0.6469100000000001</v>
      </c>
      <c r="J79" s="22">
        <f>'DATOS MENSUALES'!F746</f>
        <v>0.5113</v>
      </c>
      <c r="K79" s="22">
        <f>'DATOS MENSUALES'!F747</f>
        <v>0.434562</v>
      </c>
      <c r="L79" s="22">
        <f>'DATOS MENSUALES'!F748</f>
        <v>0.39151199999999997</v>
      </c>
      <c r="M79" s="22">
        <f>'DATOS MENSUALES'!F749</f>
        <v>1.7544210000000002</v>
      </c>
      <c r="N79" s="22">
        <f t="shared" si="12"/>
        <v>17.09731</v>
      </c>
      <c r="O79" s="23"/>
      <c r="P79" s="60">
        <f t="shared" si="13"/>
        <v>-1.743063243850982E-05</v>
      </c>
      <c r="Q79" s="60">
        <f t="shared" si="14"/>
        <v>-9.724557348145776</v>
      </c>
      <c r="R79" s="60">
        <f t="shared" si="15"/>
        <v>-95.0806467397832</v>
      </c>
      <c r="S79" s="60">
        <f t="shared" si="16"/>
        <v>-125.79666262609206</v>
      </c>
      <c r="T79" s="60">
        <f t="shared" si="17"/>
        <v>-281.0226351065305</v>
      </c>
      <c r="U79" s="60">
        <f t="shared" si="18"/>
        <v>-0.12949140422974545</v>
      </c>
      <c r="V79" s="60">
        <f t="shared" si="19"/>
        <v>-26.72397914706584</v>
      </c>
      <c r="W79" s="60">
        <f t="shared" si="20"/>
        <v>-31.059197459701036</v>
      </c>
      <c r="X79" s="60">
        <f t="shared" si="21"/>
        <v>-1.6280648852822908</v>
      </c>
      <c r="Y79" s="60">
        <f t="shared" si="22"/>
        <v>-0.3725046371692334</v>
      </c>
      <c r="Z79" s="60">
        <f t="shared" si="23"/>
        <v>-0.1452188294373419</v>
      </c>
      <c r="AA79" s="60">
        <f t="shared" si="24"/>
        <v>0.5061496112317937</v>
      </c>
      <c r="AB79" s="60">
        <f t="shared" si="25"/>
        <v>-18712.891872939694</v>
      </c>
    </row>
    <row r="80" spans="1:28" s="24" customFormat="1" ht="12.75">
      <c r="A80" s="21" t="s">
        <v>90</v>
      </c>
      <c r="B80" s="22">
        <f>'DATOS MENSUALES'!F750</f>
        <v>1.474982</v>
      </c>
      <c r="C80" s="22">
        <f>'DATOS MENSUALES'!F751</f>
        <v>4.579715</v>
      </c>
      <c r="D80" s="22">
        <f>'DATOS MENSUALES'!F752</f>
        <v>8.571101</v>
      </c>
      <c r="E80" s="22">
        <f>'DATOS MENSUALES'!F753</f>
        <v>13.953828</v>
      </c>
      <c r="F80" s="22">
        <f>'DATOS MENSUALES'!F754</f>
        <v>11.63838</v>
      </c>
      <c r="G80" s="22">
        <f>'DATOS MENSUALES'!F755</f>
        <v>4.732451</v>
      </c>
      <c r="H80" s="22">
        <f>'DATOS MENSUALES'!F756</f>
        <v>8.81347</v>
      </c>
      <c r="I80" s="22">
        <f>'DATOS MENSUALES'!F757</f>
        <v>2.558844</v>
      </c>
      <c r="J80" s="22">
        <f>'DATOS MENSUALES'!F758</f>
        <v>1.96692</v>
      </c>
      <c r="K80" s="22">
        <f>'DATOS MENSUALES'!F759</f>
        <v>1.51646</v>
      </c>
      <c r="L80" s="22">
        <f>'DATOS MENSUALES'!F760</f>
        <v>1.207778</v>
      </c>
      <c r="M80" s="22">
        <f>'DATOS MENSUALES'!F761</f>
        <v>0.9963839999999999</v>
      </c>
      <c r="N80" s="22">
        <f t="shared" si="12"/>
        <v>62.010313</v>
      </c>
      <c r="O80" s="23"/>
      <c r="P80" s="60">
        <f t="shared" si="13"/>
        <v>-0.9564464266525177</v>
      </c>
      <c r="Q80" s="60">
        <f t="shared" si="14"/>
        <v>3.5917029399838474</v>
      </c>
      <c r="R80" s="60">
        <f t="shared" si="15"/>
        <v>35.56700088705633</v>
      </c>
      <c r="S80" s="60">
        <f t="shared" si="16"/>
        <v>299.55452042782184</v>
      </c>
      <c r="T80" s="60">
        <f t="shared" si="17"/>
        <v>84.2126405306616</v>
      </c>
      <c r="U80" s="60">
        <f t="shared" si="18"/>
        <v>-0.7409847484654509</v>
      </c>
      <c r="V80" s="60">
        <f t="shared" si="19"/>
        <v>98.62733122739341</v>
      </c>
      <c r="W80" s="60">
        <f t="shared" si="20"/>
        <v>-1.8674329914697432</v>
      </c>
      <c r="X80" s="60">
        <f t="shared" si="21"/>
        <v>0.02176764771939533</v>
      </c>
      <c r="Y80" s="60">
        <f t="shared" si="22"/>
        <v>0.04758601859810713</v>
      </c>
      <c r="Z80" s="60">
        <f t="shared" si="23"/>
        <v>0.024551604225272444</v>
      </c>
      <c r="AA80" s="60">
        <f t="shared" si="24"/>
        <v>5.8883130136825034E-05</v>
      </c>
      <c r="AB80" s="60">
        <f t="shared" si="25"/>
        <v>6193.088148048237</v>
      </c>
    </row>
    <row r="81" spans="1:28" s="24" customFormat="1" ht="12.75">
      <c r="A81" s="21" t="s">
        <v>91</v>
      </c>
      <c r="B81" s="22">
        <f>'DATOS MENSUALES'!F762</f>
        <v>10.277078000000001</v>
      </c>
      <c r="C81" s="22">
        <f>'DATOS MENSUALES'!F763</f>
        <v>6.171378</v>
      </c>
      <c r="D81" s="22">
        <f>'DATOS MENSUALES'!F764</f>
        <v>3.896925</v>
      </c>
      <c r="E81" s="22">
        <f>'DATOS MENSUALES'!F765</f>
        <v>2.259262</v>
      </c>
      <c r="F81" s="22">
        <f>'DATOS MENSUALES'!F766</f>
        <v>2.296182</v>
      </c>
      <c r="G81" s="22">
        <f>'DATOS MENSUALES'!F767</f>
        <v>2.363337</v>
      </c>
      <c r="H81" s="22">
        <f>'DATOS MENSUALES'!F768</f>
        <v>1.48608</v>
      </c>
      <c r="I81" s="22">
        <f>'DATOS MENSUALES'!F769</f>
        <v>1.4506720000000002</v>
      </c>
      <c r="J81" s="22">
        <f>'DATOS MENSUALES'!F770</f>
        <v>0.856958</v>
      </c>
      <c r="K81" s="22">
        <f>'DATOS MENSUALES'!F771</f>
        <v>0.6723089999999999</v>
      </c>
      <c r="L81" s="22">
        <f>'DATOS MENSUALES'!F772</f>
        <v>0.5720430000000001</v>
      </c>
      <c r="M81" s="22">
        <f>'DATOS MENSUALES'!F773</f>
        <v>0.46257899999999996</v>
      </c>
      <c r="N81" s="22">
        <f t="shared" si="12"/>
        <v>32.76480299999999</v>
      </c>
      <c r="O81" s="23"/>
      <c r="P81" s="60">
        <f t="shared" si="13"/>
        <v>477.63042217212785</v>
      </c>
      <c r="Q81" s="60">
        <f t="shared" si="14"/>
        <v>30.462051200625538</v>
      </c>
      <c r="R81" s="60">
        <f t="shared" si="15"/>
        <v>-2.659852891797699</v>
      </c>
      <c r="S81" s="60">
        <f t="shared" si="16"/>
        <v>-125.26656539782208</v>
      </c>
      <c r="T81" s="60">
        <f t="shared" si="17"/>
        <v>-121.9491490008334</v>
      </c>
      <c r="U81" s="60">
        <f t="shared" si="18"/>
        <v>-35.09487263618756</v>
      </c>
      <c r="V81" s="60">
        <f t="shared" si="19"/>
        <v>-19.839498475129133</v>
      </c>
      <c r="W81" s="60">
        <f t="shared" si="20"/>
        <v>-12.806613067681731</v>
      </c>
      <c r="X81" s="60">
        <f t="shared" si="21"/>
        <v>-0.5733343165535717</v>
      </c>
      <c r="Y81" s="60">
        <f t="shared" si="22"/>
        <v>-0.11182321148599161</v>
      </c>
      <c r="Z81" s="60">
        <f t="shared" si="23"/>
        <v>-0.041096463008570026</v>
      </c>
      <c r="AA81" s="60">
        <f t="shared" si="24"/>
        <v>-0.12121443899987491</v>
      </c>
      <c r="AB81" s="60">
        <f t="shared" si="25"/>
        <v>-1288.4226996780449</v>
      </c>
    </row>
    <row r="82" spans="1:28" s="24" customFormat="1" ht="12.75">
      <c r="A82" s="21" t="s">
        <v>92</v>
      </c>
      <c r="B82" s="22">
        <f>'DATOS MENSUALES'!F774</f>
        <v>5.737512</v>
      </c>
      <c r="C82" s="22">
        <f>'DATOS MENSUALES'!F775</f>
        <v>0.7263879999999999</v>
      </c>
      <c r="D82" s="22">
        <f>'DATOS MENSUALES'!F776</f>
        <v>0.848552</v>
      </c>
      <c r="E82" s="22">
        <f>'DATOS MENSUALES'!F777</f>
        <v>0.53703</v>
      </c>
      <c r="F82" s="22">
        <f>'DATOS MENSUALES'!F778</f>
        <v>0.54396</v>
      </c>
      <c r="G82" s="22">
        <f>'DATOS MENSUALES'!F779</f>
        <v>1.2233699999999998</v>
      </c>
      <c r="H82" s="22">
        <f>'DATOS MENSUALES'!F780</f>
        <v>0.539484</v>
      </c>
      <c r="I82" s="22">
        <f>'DATOS MENSUALES'!F781</f>
        <v>0.42972000000000005</v>
      </c>
      <c r="J82" s="22">
        <f>'DATOS MENSUALES'!F782</f>
        <v>0.32252400000000003</v>
      </c>
      <c r="K82" s="22">
        <f>'DATOS MENSUALES'!F783</f>
        <v>0.284256</v>
      </c>
      <c r="L82" s="22">
        <f>'DATOS MENSUALES'!F784</f>
        <v>0.260004</v>
      </c>
      <c r="M82" s="22">
        <f>'DATOS MENSUALES'!F785</f>
        <v>0.233588</v>
      </c>
      <c r="N82" s="22">
        <f t="shared" si="12"/>
        <v>11.686387999999996</v>
      </c>
      <c r="O82" s="23"/>
      <c r="P82" s="60">
        <f t="shared" si="13"/>
        <v>35.199316785946294</v>
      </c>
      <c r="Q82" s="60">
        <f t="shared" si="14"/>
        <v>-12.517653979229127</v>
      </c>
      <c r="R82" s="60">
        <f t="shared" si="15"/>
        <v>-87.16891316667552</v>
      </c>
      <c r="S82" s="60">
        <f t="shared" si="16"/>
        <v>-304.2486680161878</v>
      </c>
      <c r="T82" s="60">
        <f t="shared" si="17"/>
        <v>-302.27497322833443</v>
      </c>
      <c r="U82" s="60">
        <f t="shared" si="18"/>
        <v>-85.99890404241013</v>
      </c>
      <c r="V82" s="60">
        <f t="shared" si="19"/>
        <v>-48.776475107320074</v>
      </c>
      <c r="W82" s="60">
        <f t="shared" si="20"/>
        <v>-37.95232958422021</v>
      </c>
      <c r="X82" s="60">
        <f t="shared" si="21"/>
        <v>-2.544319666213442</v>
      </c>
      <c r="Y82" s="60">
        <f t="shared" si="22"/>
        <v>-0.6581118289905279</v>
      </c>
      <c r="Z82" s="60">
        <f t="shared" si="23"/>
        <v>-0.2837629863706498</v>
      </c>
      <c r="AA82" s="60">
        <f t="shared" si="24"/>
        <v>-0.3793332352038923</v>
      </c>
      <c r="AB82" s="60">
        <f t="shared" si="25"/>
        <v>-32644.81008228178</v>
      </c>
    </row>
    <row r="83" spans="1:28" s="24" customFormat="1" ht="12.75">
      <c r="A83" s="21" t="s">
        <v>93</v>
      </c>
      <c r="B83" s="22">
        <f>'DATOS MENSUALES'!F786</f>
        <v>6.36384</v>
      </c>
      <c r="C83" s="22">
        <f>'DATOS MENSUALES'!F787</f>
        <v>1.64112</v>
      </c>
      <c r="D83" s="22">
        <f>'DATOS MENSUALES'!F788</f>
        <v>2.877896</v>
      </c>
      <c r="E83" s="22">
        <f>'DATOS MENSUALES'!F789</f>
        <v>2.3657399999999997</v>
      </c>
      <c r="F83" s="22">
        <f>'DATOS MENSUALES'!F790</f>
        <v>4.92102</v>
      </c>
      <c r="G83" s="22">
        <f>'DATOS MENSUALES'!F791</f>
        <v>8.395634000000001</v>
      </c>
      <c r="H83" s="22">
        <f>'DATOS MENSUALES'!F792</f>
        <v>3.117348</v>
      </c>
      <c r="I83" s="22">
        <f>'DATOS MENSUALES'!F793</f>
        <v>1.677783</v>
      </c>
      <c r="J83" s="22">
        <f>'DATOS MENSUALES'!F794</f>
        <v>1.118675</v>
      </c>
      <c r="K83" s="22">
        <f>'DATOS MENSUALES'!F795</f>
        <v>0.8157240000000001</v>
      </c>
      <c r="L83" s="22">
        <f>'DATOS MENSUALES'!F796</f>
        <v>0.6777599999999999</v>
      </c>
      <c r="M83" s="22">
        <f>'DATOS MENSUALES'!F797</f>
        <v>0.602852</v>
      </c>
      <c r="N83" s="22">
        <f>SUM(B83:M83)</f>
        <v>34.575392</v>
      </c>
      <c r="O83" s="23"/>
      <c r="P83" s="60">
        <f aca="true" t="shared" si="26" ref="P83:AB83">(B83-B$6)^3</f>
        <v>59.48304842407255</v>
      </c>
      <c r="Q83" s="60">
        <f t="shared" si="26"/>
        <v>-2.786283631063902</v>
      </c>
      <c r="R83" s="60">
        <f t="shared" si="26"/>
        <v>-13.90311034252603</v>
      </c>
      <c r="S83" s="60">
        <f t="shared" si="26"/>
        <v>-117.43834315737463</v>
      </c>
      <c r="T83" s="60">
        <f t="shared" si="26"/>
        <v>-12.717022496963468</v>
      </c>
      <c r="U83" s="60">
        <f t="shared" si="26"/>
        <v>20.985243184329082</v>
      </c>
      <c r="V83" s="60">
        <f t="shared" si="26"/>
        <v>-1.245311920198732</v>
      </c>
      <c r="W83" s="60">
        <f t="shared" si="26"/>
        <v>-9.427441250467337</v>
      </c>
      <c r="X83" s="60">
        <f t="shared" si="26"/>
        <v>-0.18425013513146993</v>
      </c>
      <c r="Y83" s="60">
        <f t="shared" si="26"/>
        <v>-0.038737882901613195</v>
      </c>
      <c r="Z83" s="60">
        <f t="shared" si="26"/>
        <v>-0.013716270587609191</v>
      </c>
      <c r="AA83" s="60">
        <f t="shared" si="26"/>
        <v>-0.044598286964984864</v>
      </c>
      <c r="AB83" s="60">
        <f t="shared" si="26"/>
        <v>-746.3511441105583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7739.478535589543</v>
      </c>
      <c r="Q84" s="61">
        <f t="shared" si="27"/>
        <v>5909.003869465401</v>
      </c>
      <c r="R84" s="61">
        <f t="shared" si="27"/>
        <v>42093.34675702114</v>
      </c>
      <c r="S84" s="61">
        <f t="shared" si="27"/>
        <v>97211.78030095018</v>
      </c>
      <c r="T84" s="61">
        <f t="shared" si="27"/>
        <v>76389.47877137305</v>
      </c>
      <c r="U84" s="61">
        <f t="shared" si="27"/>
        <v>20178.32501555989</v>
      </c>
      <c r="V84" s="61">
        <f t="shared" si="27"/>
        <v>4122.02285876161</v>
      </c>
      <c r="W84" s="61">
        <f t="shared" si="27"/>
        <v>5375.633063674463</v>
      </c>
      <c r="X84" s="61">
        <f t="shared" si="27"/>
        <v>156.64100280664013</v>
      </c>
      <c r="Y84" s="61">
        <f t="shared" si="27"/>
        <v>22.132536208969466</v>
      </c>
      <c r="Z84" s="61">
        <f t="shared" si="27"/>
        <v>8.538787684350945</v>
      </c>
      <c r="AA84" s="61">
        <f t="shared" si="27"/>
        <v>17.67455715743091</v>
      </c>
      <c r="AB84" s="61">
        <f t="shared" si="27"/>
        <v>1009012.8846800432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586 - Río Yeltes desde su confluencia con río Morasverdes hasta su confluencia con la Rivera de Campocerrado.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0.27773200000000003</v>
      </c>
      <c r="C4" s="1">
        <f t="shared" si="0"/>
        <v>0.2339</v>
      </c>
      <c r="D4" s="1">
        <f t="shared" si="0"/>
        <v>0.399591</v>
      </c>
      <c r="E4" s="1">
        <f t="shared" si="0"/>
        <v>0.53703</v>
      </c>
      <c r="F4" s="1">
        <f t="shared" si="0"/>
        <v>0.50154</v>
      </c>
      <c r="G4" s="1">
        <f t="shared" si="0"/>
        <v>0.5525260000000001</v>
      </c>
      <c r="H4" s="1">
        <f t="shared" si="0"/>
        <v>0.539484</v>
      </c>
      <c r="I4" s="1">
        <f t="shared" si="0"/>
        <v>0.42972000000000005</v>
      </c>
      <c r="J4" s="1">
        <f t="shared" si="0"/>
        <v>0.301276</v>
      </c>
      <c r="K4" s="1">
        <f t="shared" si="0"/>
        <v>0.24696200000000001</v>
      </c>
      <c r="L4" s="1">
        <f t="shared" si="0"/>
        <v>0.23284499999999997</v>
      </c>
      <c r="M4" s="1">
        <f t="shared" si="0"/>
        <v>0.22106499999999998</v>
      </c>
      <c r="N4" s="1">
        <f>MIN(N18:N43)</f>
        <v>6.741886</v>
      </c>
    </row>
    <row r="5" spans="1:14" ht="12.75">
      <c r="A5" s="13" t="s">
        <v>94</v>
      </c>
      <c r="B5" s="1">
        <f aca="true" t="shared" si="1" ref="B5:M5">MAX(B18:B43)</f>
        <v>14.831113</v>
      </c>
      <c r="C5" s="1">
        <f t="shared" si="1"/>
        <v>17.126183</v>
      </c>
      <c r="D5" s="1">
        <f t="shared" si="1"/>
        <v>31.884598</v>
      </c>
      <c r="E5" s="1">
        <f t="shared" si="1"/>
        <v>38.38065</v>
      </c>
      <c r="F5" s="1">
        <f t="shared" si="1"/>
        <v>17.72662</v>
      </c>
      <c r="G5" s="1">
        <f t="shared" si="1"/>
        <v>21.706056</v>
      </c>
      <c r="H5" s="1">
        <f t="shared" si="1"/>
        <v>9.699031999999999</v>
      </c>
      <c r="I5" s="1">
        <f t="shared" si="1"/>
        <v>17.720208</v>
      </c>
      <c r="J5" s="1">
        <f t="shared" si="1"/>
        <v>6.309424000000001</v>
      </c>
      <c r="K5" s="1">
        <f t="shared" si="1"/>
        <v>2.121448</v>
      </c>
      <c r="L5" s="1">
        <f t="shared" si="1"/>
        <v>1.596108</v>
      </c>
      <c r="M5" s="1">
        <f t="shared" si="1"/>
        <v>2.131558</v>
      </c>
      <c r="N5" s="1">
        <f>MAX(N18:N43)</f>
        <v>109.23993300000001</v>
      </c>
    </row>
    <row r="6" spans="1:14" ht="12.75">
      <c r="A6" s="13" t="s">
        <v>16</v>
      </c>
      <c r="B6" s="1">
        <f aca="true" t="shared" si="2" ref="B6:M6">AVERAGE(B18:B43)</f>
        <v>2.6161002307692303</v>
      </c>
      <c r="C6" s="1">
        <f t="shared" si="2"/>
        <v>3.1390698076923083</v>
      </c>
      <c r="D6" s="1">
        <f t="shared" si="2"/>
        <v>6.397745576923077</v>
      </c>
      <c r="E6" s="1">
        <f t="shared" si="2"/>
        <v>7.0416930769230754</v>
      </c>
      <c r="F6" s="1">
        <f t="shared" si="2"/>
        <v>5.020349730769231</v>
      </c>
      <c r="G6" s="1">
        <f t="shared" si="2"/>
        <v>3.9375490384615386</v>
      </c>
      <c r="H6" s="1">
        <f t="shared" si="2"/>
        <v>3.3672269999999997</v>
      </c>
      <c r="I6" s="1">
        <f t="shared" si="2"/>
        <v>3.6860910000000002</v>
      </c>
      <c r="J6" s="1">
        <f t="shared" si="2"/>
        <v>1.5442801538461544</v>
      </c>
      <c r="K6" s="1">
        <f t="shared" si="2"/>
        <v>0.9746555384615385</v>
      </c>
      <c r="L6" s="1">
        <f t="shared" si="2"/>
        <v>0.7706354615384614</v>
      </c>
      <c r="M6" s="1">
        <f t="shared" si="2"/>
        <v>0.8571023846153848</v>
      </c>
      <c r="N6" s="1">
        <f>SUM(B6:M6)</f>
        <v>39.352499</v>
      </c>
    </row>
    <row r="7" spans="1:14" ht="12.75">
      <c r="A7" s="13" t="s">
        <v>17</v>
      </c>
      <c r="B7" s="1">
        <f aca="true" t="shared" si="3" ref="B7:N7">PERCENTILE(B18:B43,0.1)</f>
        <v>0.4887765</v>
      </c>
      <c r="C7" s="1">
        <f t="shared" si="3"/>
        <v>0.6765950000000001</v>
      </c>
      <c r="D7" s="1">
        <f t="shared" si="3"/>
        <v>0.733601</v>
      </c>
      <c r="E7" s="1">
        <f t="shared" si="3"/>
        <v>1.0607885</v>
      </c>
      <c r="F7" s="1">
        <f t="shared" si="3"/>
        <v>0.632437</v>
      </c>
      <c r="G7" s="1">
        <f t="shared" si="3"/>
        <v>0.7139665</v>
      </c>
      <c r="H7" s="1">
        <f t="shared" si="3"/>
        <v>0.7643759999999999</v>
      </c>
      <c r="I7" s="1">
        <f t="shared" si="3"/>
        <v>0.6790240000000001</v>
      </c>
      <c r="J7" s="1">
        <f t="shared" si="3"/>
        <v>0.450906</v>
      </c>
      <c r="K7" s="1">
        <f t="shared" si="3"/>
        <v>0.341808</v>
      </c>
      <c r="L7" s="1">
        <f t="shared" si="3"/>
        <v>0.29933</v>
      </c>
      <c r="M7" s="1">
        <f t="shared" si="3"/>
        <v>0.299253</v>
      </c>
      <c r="N7" s="1">
        <f t="shared" si="3"/>
        <v>11.449063500000001</v>
      </c>
    </row>
    <row r="8" spans="1:14" ht="12.75">
      <c r="A8" s="13" t="s">
        <v>18</v>
      </c>
      <c r="B8" s="1">
        <f aca="true" t="shared" si="4" ref="B8:N8">PERCENTILE(B18:B43,0.25)</f>
        <v>0.6419265</v>
      </c>
      <c r="C8" s="1">
        <f t="shared" si="4"/>
        <v>0.90219375</v>
      </c>
      <c r="D8" s="1">
        <f t="shared" si="4"/>
        <v>1.015164</v>
      </c>
      <c r="E8" s="1">
        <f t="shared" si="4"/>
        <v>1.7703355</v>
      </c>
      <c r="F8" s="1">
        <f t="shared" si="4"/>
        <v>1.0083225</v>
      </c>
      <c r="G8" s="1">
        <f t="shared" si="4"/>
        <v>1.2253945</v>
      </c>
      <c r="H8" s="1">
        <f t="shared" si="4"/>
        <v>1.21444575</v>
      </c>
      <c r="I8" s="1">
        <f t="shared" si="4"/>
        <v>1.4673440000000002</v>
      </c>
      <c r="J8" s="1">
        <f t="shared" si="4"/>
        <v>0.773477</v>
      </c>
      <c r="K8" s="1">
        <f t="shared" si="4"/>
        <v>0.51790675</v>
      </c>
      <c r="L8" s="1">
        <f t="shared" si="4"/>
        <v>0.433105</v>
      </c>
      <c r="M8" s="1">
        <f t="shared" si="4"/>
        <v>0.46419675</v>
      </c>
      <c r="N8" s="1">
        <f t="shared" si="4"/>
        <v>17.07809125</v>
      </c>
    </row>
    <row r="9" spans="1:14" ht="12.75">
      <c r="A9" s="13" t="s">
        <v>19</v>
      </c>
      <c r="B9" s="1">
        <f aca="true" t="shared" si="5" ref="B9:N9">PERCENTILE(B18:B43,0.5)</f>
        <v>0.9631435</v>
      </c>
      <c r="C9" s="1">
        <f t="shared" si="5"/>
        <v>1.660752</v>
      </c>
      <c r="D9" s="1">
        <f t="shared" si="5"/>
        <v>1.94998</v>
      </c>
      <c r="E9" s="1">
        <f t="shared" si="5"/>
        <v>4.209256</v>
      </c>
      <c r="F9" s="1">
        <f t="shared" si="5"/>
        <v>2.9320055</v>
      </c>
      <c r="G9" s="1">
        <f t="shared" si="5"/>
        <v>2.0904025</v>
      </c>
      <c r="H9" s="1">
        <f t="shared" si="5"/>
        <v>2.7264340000000002</v>
      </c>
      <c r="I9" s="1">
        <f t="shared" si="5"/>
        <v>2.540348</v>
      </c>
      <c r="J9" s="1">
        <f t="shared" si="5"/>
        <v>1.108405</v>
      </c>
      <c r="K9" s="1">
        <f t="shared" si="5"/>
        <v>0.84164</v>
      </c>
      <c r="L9" s="1">
        <f t="shared" si="5"/>
        <v>0.6873045</v>
      </c>
      <c r="M9" s="1">
        <f t="shared" si="5"/>
        <v>0.6947760000000001</v>
      </c>
      <c r="N9" s="1">
        <f t="shared" si="5"/>
        <v>34.8646025</v>
      </c>
    </row>
    <row r="10" spans="1:14" ht="12.75">
      <c r="A10" s="13" t="s">
        <v>20</v>
      </c>
      <c r="B10" s="1">
        <f aca="true" t="shared" si="6" ref="B10:N10">PERCENTILE(B18:B43,0.75)</f>
        <v>3.449145</v>
      </c>
      <c r="C10" s="1">
        <f t="shared" si="6"/>
        <v>3.9618667499999995</v>
      </c>
      <c r="D10" s="1">
        <f t="shared" si="6"/>
        <v>8.07009375</v>
      </c>
      <c r="E10" s="1">
        <f t="shared" si="6"/>
        <v>8.513537999999999</v>
      </c>
      <c r="F10" s="1">
        <f t="shared" si="6"/>
        <v>5.057757</v>
      </c>
      <c r="G10" s="1">
        <f t="shared" si="6"/>
        <v>4.34944325</v>
      </c>
      <c r="H10" s="1">
        <f t="shared" si="6"/>
        <v>4.270072</v>
      </c>
      <c r="I10" s="1">
        <f t="shared" si="6"/>
        <v>3.3151384999999998</v>
      </c>
      <c r="J10" s="1">
        <f t="shared" si="6"/>
        <v>1.95086925</v>
      </c>
      <c r="K10" s="1">
        <f t="shared" si="6"/>
        <v>1.4474904999999998</v>
      </c>
      <c r="L10" s="1">
        <f t="shared" si="6"/>
        <v>1.145733</v>
      </c>
      <c r="M10" s="1">
        <f t="shared" si="6"/>
        <v>1.129812</v>
      </c>
      <c r="N10" s="1">
        <f t="shared" si="6"/>
        <v>55.368715249999994</v>
      </c>
    </row>
    <row r="11" spans="1:14" ht="12.75">
      <c r="A11" s="13" t="s">
        <v>21</v>
      </c>
      <c r="B11" s="1">
        <f aca="true" t="shared" si="7" ref="B11:N11">PERCENTILE(B18:B43,0.9)</f>
        <v>6.2219999999999995</v>
      </c>
      <c r="C11" s="1">
        <f t="shared" si="7"/>
        <v>7.902004</v>
      </c>
      <c r="D11" s="1">
        <f t="shared" si="7"/>
        <v>18.481285</v>
      </c>
      <c r="E11" s="1">
        <f t="shared" si="7"/>
        <v>14.829258</v>
      </c>
      <c r="F11" s="1">
        <f t="shared" si="7"/>
        <v>15.268217499999999</v>
      </c>
      <c r="G11" s="1">
        <f t="shared" si="7"/>
        <v>8.190481000000002</v>
      </c>
      <c r="H11" s="1">
        <f t="shared" si="7"/>
        <v>8.003845</v>
      </c>
      <c r="I11" s="1">
        <f t="shared" si="7"/>
        <v>10.271936</v>
      </c>
      <c r="J11" s="1">
        <f t="shared" si="7"/>
        <v>2.5304955</v>
      </c>
      <c r="K11" s="1">
        <f t="shared" si="7"/>
        <v>1.9464385000000002</v>
      </c>
      <c r="L11" s="1">
        <f t="shared" si="7"/>
        <v>1.4033409999999997</v>
      </c>
      <c r="M11" s="1">
        <f t="shared" si="7"/>
        <v>1.6478000000000002</v>
      </c>
      <c r="N11" s="1">
        <f t="shared" si="7"/>
        <v>68.163743</v>
      </c>
    </row>
    <row r="12" spans="1:14" ht="12.75">
      <c r="A12" s="13" t="s">
        <v>25</v>
      </c>
      <c r="B12" s="1">
        <f aca="true" t="shared" si="8" ref="B12:N12">STDEV(B18:B43)</f>
        <v>3.5047020093493413</v>
      </c>
      <c r="C12" s="1">
        <f t="shared" si="8"/>
        <v>3.9575474991836854</v>
      </c>
      <c r="D12" s="1">
        <f t="shared" si="8"/>
        <v>8.82459776123151</v>
      </c>
      <c r="E12" s="1">
        <f t="shared" si="8"/>
        <v>8.878707824308938</v>
      </c>
      <c r="F12" s="1">
        <f t="shared" si="8"/>
        <v>5.500669822606062</v>
      </c>
      <c r="G12" s="1">
        <f t="shared" si="8"/>
        <v>4.941789209022436</v>
      </c>
      <c r="H12" s="1">
        <f t="shared" si="8"/>
        <v>2.7783377447202784</v>
      </c>
      <c r="I12" s="1">
        <f t="shared" si="8"/>
        <v>4.2024077010124845</v>
      </c>
      <c r="J12" s="1">
        <f t="shared" si="8"/>
        <v>1.3760275613288182</v>
      </c>
      <c r="K12" s="1">
        <f t="shared" si="8"/>
        <v>0.5899088137243742</v>
      </c>
      <c r="L12" s="1">
        <f t="shared" si="8"/>
        <v>0.41828891311620814</v>
      </c>
      <c r="M12" s="1">
        <f t="shared" si="8"/>
        <v>0.5318225819213077</v>
      </c>
      <c r="N12" s="1">
        <f t="shared" si="8"/>
        <v>25.949038686947155</v>
      </c>
    </row>
    <row r="13" spans="1:14" ht="12.75">
      <c r="A13" s="13" t="s">
        <v>127</v>
      </c>
      <c r="B13" s="1">
        <f aca="true" t="shared" si="9" ref="B13:L13">ROUND(B12/B6,2)</f>
        <v>1.34</v>
      </c>
      <c r="C13" s="1">
        <f t="shared" si="9"/>
        <v>1.26</v>
      </c>
      <c r="D13" s="1">
        <f t="shared" si="9"/>
        <v>1.38</v>
      </c>
      <c r="E13" s="1">
        <f t="shared" si="9"/>
        <v>1.26</v>
      </c>
      <c r="F13" s="1">
        <f t="shared" si="9"/>
        <v>1.1</v>
      </c>
      <c r="G13" s="1">
        <f t="shared" si="9"/>
        <v>1.26</v>
      </c>
      <c r="H13" s="1">
        <f t="shared" si="9"/>
        <v>0.83</v>
      </c>
      <c r="I13" s="1">
        <f t="shared" si="9"/>
        <v>1.14</v>
      </c>
      <c r="J13" s="1">
        <f t="shared" si="9"/>
        <v>0.89</v>
      </c>
      <c r="K13" s="1">
        <f t="shared" si="9"/>
        <v>0.61</v>
      </c>
      <c r="L13" s="1">
        <f t="shared" si="9"/>
        <v>0.54</v>
      </c>
      <c r="M13" s="1">
        <f>ROUND(M12/M6,2)</f>
        <v>0.62</v>
      </c>
      <c r="N13" s="1">
        <f>ROUND(N12/N6,2)</f>
        <v>0.66</v>
      </c>
    </row>
    <row r="14" spans="1:14" ht="12.75">
      <c r="A14" s="13" t="s">
        <v>126</v>
      </c>
      <c r="B14" s="53">
        <f>26*P44/(25*24*B12^3)</f>
        <v>2.299404911938178</v>
      </c>
      <c r="C14" s="53">
        <f aca="true" t="shared" si="10" ref="C14:N14">26*Q44/(25*24*C12^3)</f>
        <v>2.3759495287352324</v>
      </c>
      <c r="D14" s="53">
        <f t="shared" si="10"/>
        <v>1.932736263861886</v>
      </c>
      <c r="E14" s="53">
        <f t="shared" si="10"/>
        <v>2.42006593162076</v>
      </c>
      <c r="F14" s="53">
        <f t="shared" si="10"/>
        <v>1.3454201861834183</v>
      </c>
      <c r="G14" s="53">
        <f t="shared" si="10"/>
        <v>2.5212671371755464</v>
      </c>
      <c r="H14" s="53">
        <f t="shared" si="10"/>
        <v>1.073782947253883</v>
      </c>
      <c r="I14" s="53">
        <f t="shared" si="10"/>
        <v>2.215357936033585</v>
      </c>
      <c r="J14" s="53">
        <f t="shared" si="10"/>
        <v>2.2932718756574992</v>
      </c>
      <c r="K14" s="53">
        <f t="shared" si="10"/>
        <v>0.7122223727742046</v>
      </c>
      <c r="L14" s="53">
        <f t="shared" si="10"/>
        <v>0.5930057227733295</v>
      </c>
      <c r="M14" s="53">
        <f t="shared" si="10"/>
        <v>1.0200667701248862</v>
      </c>
      <c r="N14" s="53">
        <f t="shared" si="10"/>
        <v>0.8174050927920575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-0.2802030598307077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0.60152</v>
      </c>
      <c r="C18" s="1">
        <f>'DATOS MENSUALES'!F487</f>
        <v>0.66847</v>
      </c>
      <c r="D18" s="1">
        <f>'DATOS MENSUALES'!F488</f>
        <v>0.399591</v>
      </c>
      <c r="E18" s="1">
        <f>'DATOS MENSUALES'!F489</f>
        <v>0.542375</v>
      </c>
      <c r="F18" s="1">
        <f>'DATOS MENSUALES'!F490</f>
        <v>0.744744</v>
      </c>
      <c r="G18" s="1">
        <f>'DATOS MENSUALES'!F491</f>
        <v>0.790659</v>
      </c>
      <c r="H18" s="1">
        <f>'DATOS MENSUALES'!F492</f>
        <v>0.771764</v>
      </c>
      <c r="I18" s="1">
        <f>'DATOS MENSUALES'!F493</f>
        <v>3.2084</v>
      </c>
      <c r="J18" s="1">
        <f>'DATOS MENSUALES'!F494</f>
        <v>0.498484</v>
      </c>
      <c r="K18" s="1">
        <f>'DATOS MENSUALES'!F495</f>
        <v>0.338835</v>
      </c>
      <c r="L18" s="1">
        <f>'DATOS MENSUALES'!F496</f>
        <v>0.291555</v>
      </c>
      <c r="M18" s="1">
        <f>'DATOS MENSUALES'!F497</f>
        <v>0.29733</v>
      </c>
      <c r="N18" s="1">
        <f aca="true" t="shared" si="11" ref="N18:N41">SUM(B18:M18)</f>
        <v>9.153727</v>
      </c>
      <c r="O18" s="10"/>
      <c r="P18" s="60">
        <f>(B18-B$6)^3</f>
        <v>-8.176241367517546</v>
      </c>
      <c r="Q18" s="60">
        <f aca="true" t="shared" si="12" ref="Q18:AB18">(C18-C$6)^3</f>
        <v>-15.080203766356075</v>
      </c>
      <c r="R18" s="60">
        <f t="shared" si="12"/>
        <v>-215.80075560196153</v>
      </c>
      <c r="S18" s="60">
        <f t="shared" si="12"/>
        <v>-274.53857531755483</v>
      </c>
      <c r="T18" s="60">
        <f t="shared" si="12"/>
        <v>-78.16151190600829</v>
      </c>
      <c r="U18" s="60">
        <f t="shared" si="12"/>
        <v>-31.163390588909024</v>
      </c>
      <c r="V18" s="60">
        <f t="shared" si="12"/>
        <v>-17.48415010468691</v>
      </c>
      <c r="W18" s="60">
        <f t="shared" si="12"/>
        <v>-0.10900368422225043</v>
      </c>
      <c r="X18" s="60">
        <f t="shared" si="12"/>
        <v>-1.1437763723702592</v>
      </c>
      <c r="Y18" s="60">
        <f t="shared" si="12"/>
        <v>-0.2570417430207304</v>
      </c>
      <c r="Z18" s="60">
        <f t="shared" si="12"/>
        <v>-0.10995763183128231</v>
      </c>
      <c r="AA18" s="60">
        <f t="shared" si="12"/>
        <v>-0.1754019464730839</v>
      </c>
      <c r="AB18" s="60">
        <f t="shared" si="12"/>
        <v>-27540.248181261504</v>
      </c>
    </row>
    <row r="19" spans="1:28" ht="12.75">
      <c r="A19" s="12" t="s">
        <v>69</v>
      </c>
      <c r="B19" s="1">
        <f>'DATOS MENSUALES'!F498</f>
        <v>0.29803199999999996</v>
      </c>
      <c r="C19" s="1">
        <f>'DATOS MENSUALES'!F499</f>
        <v>0.2339</v>
      </c>
      <c r="D19" s="1">
        <f>'DATOS MENSUALES'!F500</f>
        <v>12.430088</v>
      </c>
      <c r="E19" s="1">
        <f>'DATOS MENSUALES'!F501</f>
        <v>3.8599819999999996</v>
      </c>
      <c r="F19" s="1">
        <f>'DATOS MENSUALES'!F502</f>
        <v>4.159248</v>
      </c>
      <c r="G19" s="1">
        <f>'DATOS MENSUALES'!F503</f>
        <v>1.47684</v>
      </c>
      <c r="H19" s="1">
        <f>'DATOS MENSUALES'!F504</f>
        <v>0.9902949999999999</v>
      </c>
      <c r="I19" s="1">
        <f>'DATOS MENSUALES'!F505</f>
        <v>1.259082</v>
      </c>
      <c r="J19" s="1">
        <f>'DATOS MENSUALES'!F506</f>
        <v>0.7456499999999999</v>
      </c>
      <c r="K19" s="1">
        <f>'DATOS MENSUALES'!F507</f>
        <v>0.581839</v>
      </c>
      <c r="L19" s="1">
        <f>'DATOS MENSUALES'!F508</f>
        <v>0.48601</v>
      </c>
      <c r="M19" s="1">
        <f>'DATOS MENSUALES'!F509</f>
        <v>1.541179</v>
      </c>
      <c r="N19" s="1">
        <f t="shared" si="11"/>
        <v>28.062144999999994</v>
      </c>
      <c r="O19" s="10"/>
      <c r="P19" s="60">
        <f aca="true" t="shared" si="13" ref="P19:P43">(B19-B$6)^3</f>
        <v>-12.456001301525301</v>
      </c>
      <c r="Q19" s="60">
        <f aca="true" t="shared" si="14" ref="Q19:Q43">(C19-C$6)^3</f>
        <v>-24.519666910380643</v>
      </c>
      <c r="R19" s="60">
        <f aca="true" t="shared" si="15" ref="R19:R43">(D19-D$6)^3</f>
        <v>219.5118441054766</v>
      </c>
      <c r="S19" s="60">
        <f aca="true" t="shared" si="16" ref="S19:S43">(E19-E$6)^3</f>
        <v>-32.20936921890202</v>
      </c>
      <c r="T19" s="60">
        <f aca="true" t="shared" si="17" ref="T19:T43">(F19-F$6)^3</f>
        <v>-0.6385036531996381</v>
      </c>
      <c r="U19" s="60">
        <f aca="true" t="shared" si="18" ref="U19:U43">(G19-G$6)^3</f>
        <v>-14.899812162006281</v>
      </c>
      <c r="V19" s="60">
        <f aca="true" t="shared" si="19" ref="V19:V43">(H19-H$6)^3</f>
        <v>-13.42920403965743</v>
      </c>
      <c r="W19" s="60">
        <f aca="true" t="shared" si="20" ref="W19:W43">(I19-I$6)^3</f>
        <v>-14.295987522472762</v>
      </c>
      <c r="X19" s="60">
        <f aca="true" t="shared" si="21" ref="X19:X43">(J19-J$6)^3</f>
        <v>-0.5093743963624942</v>
      </c>
      <c r="Y19" s="60">
        <f aca="true" t="shared" si="22" ref="Y19:Y43">(K19-K$6)^3</f>
        <v>-0.06061349032330597</v>
      </c>
      <c r="Z19" s="60">
        <f aca="true" t="shared" si="23" ref="Z19:Z43">(L19-L$6)^3</f>
        <v>-0.023057979226440272</v>
      </c>
      <c r="AA19" s="60">
        <f aca="true" t="shared" si="24" ref="AA19:AA43">(M19-M$6)^3</f>
        <v>0.3201210509476734</v>
      </c>
      <c r="AB19" s="60">
        <f aca="true" t="shared" si="25" ref="AB19:AB43">(N19-N$6)^3</f>
        <v>-1439.2050601187002</v>
      </c>
    </row>
    <row r="20" spans="1:28" ht="12.75">
      <c r="A20" s="12" t="s">
        <v>70</v>
      </c>
      <c r="B20" s="1">
        <f>'DATOS MENSUALES'!F510</f>
        <v>0.586482</v>
      </c>
      <c r="C20" s="1">
        <f>'DATOS MENSUALES'!F511</f>
        <v>3.9684069999999996</v>
      </c>
      <c r="D20" s="1">
        <f>'DATOS MENSUALES'!F512</f>
        <v>1.3849799999999999</v>
      </c>
      <c r="E20" s="1">
        <f>'DATOS MENSUALES'!F513</f>
        <v>1.180472</v>
      </c>
      <c r="F20" s="1">
        <f>'DATOS MENSUALES'!F514</f>
        <v>1.4488109999999998</v>
      </c>
      <c r="G20" s="1">
        <f>'DATOS MENSUALES'!F515</f>
        <v>0.637274</v>
      </c>
      <c r="H20" s="1">
        <f>'DATOS MENSUALES'!F516</f>
        <v>8.881454999999999</v>
      </c>
      <c r="I20" s="1">
        <f>'DATOS MENSUALES'!F517</f>
        <v>3.016</v>
      </c>
      <c r="J20" s="1">
        <f>'DATOS MENSUALES'!F518</f>
        <v>0.9818499999999999</v>
      </c>
      <c r="K20" s="1">
        <f>'DATOS MENSUALES'!F519</f>
        <v>0.786105</v>
      </c>
      <c r="L20" s="1">
        <f>'DATOS MENSUALES'!F520</f>
        <v>0.659765</v>
      </c>
      <c r="M20" s="1">
        <f>'DATOS MENSUALES'!F521</f>
        <v>0.537</v>
      </c>
      <c r="N20" s="1">
        <f t="shared" si="11"/>
        <v>24.068600999999994</v>
      </c>
      <c r="O20" s="10"/>
      <c r="P20" s="60">
        <f t="shared" si="13"/>
        <v>-8.360708189078895</v>
      </c>
      <c r="Q20" s="60">
        <f t="shared" si="14"/>
        <v>0.570418268943077</v>
      </c>
      <c r="R20" s="60">
        <f t="shared" si="15"/>
        <v>-125.95986474882132</v>
      </c>
      <c r="S20" s="60">
        <f t="shared" si="16"/>
        <v>-201.35587609343082</v>
      </c>
      <c r="T20" s="60">
        <f t="shared" si="17"/>
        <v>-45.55815127097095</v>
      </c>
      <c r="U20" s="60">
        <f t="shared" si="18"/>
        <v>-35.945986255456205</v>
      </c>
      <c r="V20" s="60">
        <f t="shared" si="19"/>
        <v>167.66953407399512</v>
      </c>
      <c r="W20" s="60">
        <f t="shared" si="20"/>
        <v>-0.30088556634556385</v>
      </c>
      <c r="X20" s="60">
        <f t="shared" si="21"/>
        <v>-0.17791222457825748</v>
      </c>
      <c r="Y20" s="60">
        <f t="shared" si="22"/>
        <v>-0.006703217805243044</v>
      </c>
      <c r="Z20" s="60">
        <f t="shared" si="23"/>
        <v>-0.0013628484554833993</v>
      </c>
      <c r="AA20" s="60">
        <f t="shared" si="24"/>
        <v>-0.03279946261822455</v>
      </c>
      <c r="AB20" s="60">
        <f t="shared" si="25"/>
        <v>-3570.2809449803126</v>
      </c>
    </row>
    <row r="21" spans="1:28" ht="12.75">
      <c r="A21" s="12" t="s">
        <v>71</v>
      </c>
      <c r="B21" s="1">
        <f>'DATOS MENSUALES'!F522</f>
        <v>0.491908</v>
      </c>
      <c r="C21" s="1">
        <f>'DATOS MENSUALES'!F523</f>
        <v>1.6803839999999999</v>
      </c>
      <c r="D21" s="1">
        <f>'DATOS MENSUALES'!F524</f>
        <v>4.44994</v>
      </c>
      <c r="E21" s="1">
        <f>'DATOS MENSUALES'!F525</f>
        <v>4.558529999999999</v>
      </c>
      <c r="F21" s="1">
        <f>'DATOS MENSUALES'!F526</f>
        <v>1.14879</v>
      </c>
      <c r="G21" s="1">
        <f>'DATOS MENSUALES'!F527</f>
        <v>7.264491</v>
      </c>
      <c r="H21" s="1">
        <f>'DATOS MENSUALES'!F528</f>
        <v>3.167226</v>
      </c>
      <c r="I21" s="1">
        <f>'DATOS MENSUALES'!F529</f>
        <v>11.752888</v>
      </c>
      <c r="J21" s="1">
        <f>'DATOS MENSUALES'!F530</f>
        <v>4.89512</v>
      </c>
      <c r="K21" s="1">
        <f>'DATOS MENSUALES'!F531</f>
        <v>2.1024000000000003</v>
      </c>
      <c r="L21" s="1">
        <f>'DATOS MENSUALES'!F532</f>
        <v>1.596108</v>
      </c>
      <c r="M21" s="1">
        <f>'DATOS MENSUALES'!F533</f>
        <v>1.230614</v>
      </c>
      <c r="N21" s="1">
        <f t="shared" si="11"/>
        <v>44.338399</v>
      </c>
      <c r="O21" s="10"/>
      <c r="P21" s="60">
        <f t="shared" si="13"/>
        <v>-9.584764535305808</v>
      </c>
      <c r="Q21" s="60">
        <f t="shared" si="14"/>
        <v>-3.103739565465257</v>
      </c>
      <c r="R21" s="60">
        <f t="shared" si="15"/>
        <v>-7.389870278814721</v>
      </c>
      <c r="S21" s="60">
        <f t="shared" si="16"/>
        <v>-15.311429034183645</v>
      </c>
      <c r="T21" s="60">
        <f t="shared" si="17"/>
        <v>-58.030711043412</v>
      </c>
      <c r="U21" s="60">
        <f t="shared" si="18"/>
        <v>36.8243995457903</v>
      </c>
      <c r="V21" s="60">
        <f t="shared" si="19"/>
        <v>-0.008000120000599985</v>
      </c>
      <c r="W21" s="60">
        <f t="shared" si="20"/>
        <v>524.9324061784898</v>
      </c>
      <c r="X21" s="60">
        <f t="shared" si="21"/>
        <v>37.623657609659695</v>
      </c>
      <c r="Y21" s="60">
        <f t="shared" si="22"/>
        <v>1.4342739438086554</v>
      </c>
      <c r="Z21" s="60">
        <f t="shared" si="23"/>
        <v>0.5624810422258477</v>
      </c>
      <c r="AA21" s="60">
        <f t="shared" si="24"/>
        <v>0.0521089516430416</v>
      </c>
      <c r="AB21" s="60">
        <f t="shared" si="25"/>
        <v>123.94547934677907</v>
      </c>
    </row>
    <row r="22" spans="1:28" ht="12.75">
      <c r="A22" s="12" t="s">
        <v>72</v>
      </c>
      <c r="B22" s="1">
        <f>'DATOS MENSUALES'!F534</f>
        <v>1.076071</v>
      </c>
      <c r="C22" s="1">
        <f>'DATOS MENSUALES'!F535</f>
        <v>11.202</v>
      </c>
      <c r="D22" s="1">
        <f>'DATOS MENSUALES'!F536</f>
        <v>2.396874</v>
      </c>
      <c r="E22" s="1">
        <f>'DATOS MENSUALES'!F537</f>
        <v>8.558335999999999</v>
      </c>
      <c r="F22" s="1">
        <f>'DATOS MENSUALES'!F538</f>
        <v>14.582144999999999</v>
      </c>
      <c r="G22" s="1">
        <f>'DATOS MENSUALES'!F539</f>
        <v>3.14184</v>
      </c>
      <c r="H22" s="1">
        <f>'DATOS MENSUALES'!F540</f>
        <v>5.296901999999999</v>
      </c>
      <c r="I22" s="1">
        <f>'DATOS MENSUALES'!F541</f>
        <v>3.86022</v>
      </c>
      <c r="J22" s="1">
        <f>'DATOS MENSUALES'!F542</f>
        <v>1.969275</v>
      </c>
      <c r="K22" s="1">
        <f>'DATOS MENSUALES'!F543</f>
        <v>1.4910499999999998</v>
      </c>
      <c r="L22" s="1">
        <f>'DATOS MENSUALES'!F544</f>
        <v>1.194388</v>
      </c>
      <c r="M22" s="1">
        <f>'DATOS MENSUALES'!F545</f>
        <v>0.9723280000000001</v>
      </c>
      <c r="N22" s="1">
        <f t="shared" si="11"/>
        <v>55.74142899999999</v>
      </c>
      <c r="O22" s="10"/>
      <c r="P22" s="60">
        <f t="shared" si="13"/>
        <v>-3.652471975024447</v>
      </c>
      <c r="Q22" s="60">
        <f t="shared" si="14"/>
        <v>524.1778911582903</v>
      </c>
      <c r="R22" s="60">
        <f t="shared" si="15"/>
        <v>-64.04184480872576</v>
      </c>
      <c r="S22" s="60">
        <f t="shared" si="16"/>
        <v>3.488590781639162</v>
      </c>
      <c r="T22" s="60">
        <f t="shared" si="17"/>
        <v>874.2151367950928</v>
      </c>
      <c r="U22" s="60">
        <f t="shared" si="18"/>
        <v>-0.5038054644816831</v>
      </c>
      <c r="V22" s="60">
        <f t="shared" si="19"/>
        <v>7.185425834034417</v>
      </c>
      <c r="W22" s="60">
        <f t="shared" si="20"/>
        <v>0.005279749500748667</v>
      </c>
      <c r="X22" s="60">
        <f t="shared" si="21"/>
        <v>0.07676283229348176</v>
      </c>
      <c r="Y22" s="60">
        <f t="shared" si="22"/>
        <v>0.13770342018418524</v>
      </c>
      <c r="Z22" s="60">
        <f t="shared" si="23"/>
        <v>0.07609163894196579</v>
      </c>
      <c r="AA22" s="60">
        <f t="shared" si="24"/>
        <v>0.0015298438631630663</v>
      </c>
      <c r="AB22" s="60">
        <f t="shared" si="25"/>
        <v>4402.017866252499</v>
      </c>
    </row>
    <row r="23" spans="1:28" ht="12.75">
      <c r="A23" s="12" t="s">
        <v>73</v>
      </c>
      <c r="B23" s="1">
        <f>'DATOS MENSUALES'!F546</f>
        <v>0.762018</v>
      </c>
      <c r="C23" s="1">
        <f>'DATOS MENSUALES'!F547</f>
        <v>1.68916</v>
      </c>
      <c r="D23" s="1">
        <f>'DATOS MENSUALES'!F548</f>
        <v>5.185107</v>
      </c>
      <c r="E23" s="1">
        <f>'DATOS MENSUALES'!F549</f>
        <v>4.573719</v>
      </c>
      <c r="F23" s="1">
        <f>'DATOS MENSUALES'!F550</f>
        <v>17.72662</v>
      </c>
      <c r="G23" s="1">
        <f>'DATOS MENSUALES'!F551</f>
        <v>3.07551</v>
      </c>
      <c r="H23" s="1">
        <f>'DATOS MENSUALES'!F552</f>
        <v>3.34985</v>
      </c>
      <c r="I23" s="1">
        <f>'DATOS MENSUALES'!F553</f>
        <v>1.6886020000000002</v>
      </c>
      <c r="J23" s="1">
        <f>'DATOS MENSUALES'!F554</f>
        <v>1.289568</v>
      </c>
      <c r="K23" s="1">
        <f>'DATOS MENSUALES'!F555</f>
        <v>1.01934</v>
      </c>
      <c r="L23" s="1">
        <f>'DATOS MENSUALES'!F556</f>
        <v>0.823592</v>
      </c>
      <c r="M23" s="1">
        <f>'DATOS MENSUALES'!F557</f>
        <v>2.131558</v>
      </c>
      <c r="N23" s="1">
        <f t="shared" si="11"/>
        <v>43.31464400000001</v>
      </c>
      <c r="O23" s="10"/>
      <c r="P23" s="60">
        <f t="shared" si="13"/>
        <v>-6.373631861026545</v>
      </c>
      <c r="Q23" s="60">
        <f t="shared" si="14"/>
        <v>-3.0480561474042385</v>
      </c>
      <c r="R23" s="60">
        <f t="shared" si="15"/>
        <v>-1.783175712169324</v>
      </c>
      <c r="S23" s="60">
        <f t="shared" si="16"/>
        <v>-15.032173542724417</v>
      </c>
      <c r="T23" s="60">
        <f t="shared" si="17"/>
        <v>2051.4184933693405</v>
      </c>
      <c r="U23" s="60">
        <f t="shared" si="18"/>
        <v>-0.6405909538249739</v>
      </c>
      <c r="V23" s="60">
        <f t="shared" si="19"/>
        <v>-5.247161161632777E-06</v>
      </c>
      <c r="W23" s="60">
        <f t="shared" si="20"/>
        <v>-7.969905814893842</v>
      </c>
      <c r="X23" s="60">
        <f t="shared" si="21"/>
        <v>-0.016525286772076278</v>
      </c>
      <c r="Y23" s="60">
        <f t="shared" si="22"/>
        <v>8.922151364001315E-05</v>
      </c>
      <c r="Z23" s="60">
        <f t="shared" si="23"/>
        <v>0.00014851104986923763</v>
      </c>
      <c r="AA23" s="60">
        <f t="shared" si="24"/>
        <v>2.0700181126738966</v>
      </c>
      <c r="AB23" s="60">
        <f t="shared" si="25"/>
        <v>62.200101766046515</v>
      </c>
    </row>
    <row r="24" spans="1:28" ht="12.75">
      <c r="A24" s="12" t="s">
        <v>74</v>
      </c>
      <c r="B24" s="1">
        <f>'DATOS MENSUALES'!F558</f>
        <v>0.9400160000000001</v>
      </c>
      <c r="C24" s="1">
        <f>'DATOS MENSUALES'!F559</f>
        <v>1.108822</v>
      </c>
      <c r="D24" s="1">
        <f>'DATOS MENSUALES'!F560</f>
        <v>0.92232</v>
      </c>
      <c r="E24" s="1">
        <f>'DATOS MENSUALES'!F561</f>
        <v>8.379144</v>
      </c>
      <c r="F24" s="1">
        <f>'DATOS MENSUALES'!F562</f>
        <v>9.143722</v>
      </c>
      <c r="G24" s="1">
        <f>'DATOS MENSUALES'!F563</f>
        <v>1.954085</v>
      </c>
      <c r="H24" s="1">
        <f>'DATOS MENSUALES'!F564</f>
        <v>7.19422</v>
      </c>
      <c r="I24" s="1">
        <f>'DATOS MENSUALES'!F565</f>
        <v>1.727424</v>
      </c>
      <c r="J24" s="1">
        <f>'DATOS MENSUALES'!F566</f>
        <v>1.1870519999999998</v>
      </c>
      <c r="K24" s="1">
        <f>'DATOS MENSUALES'!F567</f>
        <v>1.043383</v>
      </c>
      <c r="L24" s="1">
        <f>'DATOS MENSUALES'!F568</f>
        <v>0.799977</v>
      </c>
      <c r="M24" s="1">
        <f>'DATOS MENSUALES'!F569</f>
        <v>0.753648</v>
      </c>
      <c r="N24" s="1">
        <f t="shared" si="11"/>
        <v>35.15381299999999</v>
      </c>
      <c r="O24" s="10"/>
      <c r="P24" s="60">
        <f t="shared" si="13"/>
        <v>-4.708553618301053</v>
      </c>
      <c r="Q24" s="60">
        <f t="shared" si="14"/>
        <v>-8.36849094615161</v>
      </c>
      <c r="R24" s="60">
        <f t="shared" si="15"/>
        <v>-164.15482065266715</v>
      </c>
      <c r="S24" s="60">
        <f t="shared" si="16"/>
        <v>2.3923987369959057</v>
      </c>
      <c r="T24" s="60">
        <f t="shared" si="17"/>
        <v>70.10639533923151</v>
      </c>
      <c r="U24" s="60">
        <f t="shared" si="18"/>
        <v>-7.803204568121823</v>
      </c>
      <c r="V24" s="60">
        <f t="shared" si="19"/>
        <v>56.049662719053565</v>
      </c>
      <c r="W24" s="60">
        <f t="shared" si="20"/>
        <v>-7.514183887338729</v>
      </c>
      <c r="X24" s="60">
        <f t="shared" si="21"/>
        <v>-0.045586582700516146</v>
      </c>
      <c r="Y24" s="60">
        <f t="shared" si="22"/>
        <v>0.00032463168829354193</v>
      </c>
      <c r="Z24" s="60">
        <f t="shared" si="23"/>
        <v>2.5260889799720083E-05</v>
      </c>
      <c r="AA24" s="60">
        <f t="shared" si="24"/>
        <v>-0.0011072525907705618</v>
      </c>
      <c r="AB24" s="60">
        <f t="shared" si="25"/>
        <v>-74.01848487284134</v>
      </c>
    </row>
    <row r="25" spans="1:28" ht="12.75">
      <c r="A25" s="12" t="s">
        <v>75</v>
      </c>
      <c r="B25" s="1">
        <f>'DATOS MENSUALES'!F570</f>
        <v>3.78742</v>
      </c>
      <c r="C25" s="1">
        <f>'DATOS MENSUALES'!F571</f>
        <v>0.9120090000000001</v>
      </c>
      <c r="D25" s="1">
        <f>'DATOS MENSUALES'!F572</f>
        <v>9.402905999999998</v>
      </c>
      <c r="E25" s="1">
        <f>'DATOS MENSUALES'!F573</f>
        <v>15.704687999999999</v>
      </c>
      <c r="F25" s="1">
        <f>'DATOS MENSUALES'!F574</f>
        <v>2.764215</v>
      </c>
      <c r="G25" s="1">
        <f>'DATOS MENSUALES'!F575</f>
        <v>1.4217</v>
      </c>
      <c r="H25" s="1">
        <f>'DATOS MENSUALES'!F576</f>
        <v>6.588864000000001</v>
      </c>
      <c r="I25" s="1">
        <f>'DATOS MENSUALES'!F577</f>
        <v>2.896096</v>
      </c>
      <c r="J25" s="1">
        <f>'DATOS MENSUALES'!F578</f>
        <v>6.309424000000001</v>
      </c>
      <c r="K25" s="1">
        <f>'DATOS MENSUALES'!F579</f>
        <v>2.121448</v>
      </c>
      <c r="L25" s="1">
        <f>'DATOS MENSUALES'!F580</f>
        <v>1.3080759999999998</v>
      </c>
      <c r="M25" s="1">
        <f>'DATOS MENSUALES'!F581</f>
        <v>1.033728</v>
      </c>
      <c r="N25" s="1">
        <f t="shared" si="11"/>
        <v>54.250574</v>
      </c>
      <c r="O25" s="10"/>
      <c r="P25" s="60">
        <f t="shared" si="13"/>
        <v>1.607039012284551</v>
      </c>
      <c r="Q25" s="60">
        <f t="shared" si="14"/>
        <v>-11.045775840244005</v>
      </c>
      <c r="R25" s="60">
        <f t="shared" si="15"/>
        <v>27.13957123019576</v>
      </c>
      <c r="S25" s="60">
        <f t="shared" si="16"/>
        <v>650.1359472154651</v>
      </c>
      <c r="T25" s="60">
        <f t="shared" si="17"/>
        <v>-11.484050490158685</v>
      </c>
      <c r="U25" s="60">
        <f t="shared" si="18"/>
        <v>-15.924057392457003</v>
      </c>
      <c r="V25" s="60">
        <f t="shared" si="19"/>
        <v>33.43719310335536</v>
      </c>
      <c r="W25" s="60">
        <f t="shared" si="20"/>
        <v>-0.4930296385592503</v>
      </c>
      <c r="X25" s="60">
        <f t="shared" si="21"/>
        <v>108.20019559865648</v>
      </c>
      <c r="Y25" s="60">
        <f t="shared" si="22"/>
        <v>1.5081845527990072</v>
      </c>
      <c r="Z25" s="60">
        <f t="shared" si="23"/>
        <v>0.15523557864577647</v>
      </c>
      <c r="AA25" s="60">
        <f t="shared" si="24"/>
        <v>0.005510120087677808</v>
      </c>
      <c r="AB25" s="60">
        <f t="shared" si="25"/>
        <v>3306.667057884303</v>
      </c>
    </row>
    <row r="26" spans="1:28" ht="12.75">
      <c r="A26" s="12" t="s">
        <v>76</v>
      </c>
      <c r="B26" s="1">
        <f>'DATOS MENSUALES'!F582</f>
        <v>1.446432</v>
      </c>
      <c r="C26" s="1">
        <f>'DATOS MENSUALES'!F583</f>
        <v>1.716318</v>
      </c>
      <c r="D26" s="1">
        <f>'DATOS MENSUALES'!F584</f>
        <v>0.74893</v>
      </c>
      <c r="E26" s="1">
        <f>'DATOS MENSUALES'!F585</f>
        <v>1.3625999999999998</v>
      </c>
      <c r="F26" s="1">
        <f>'DATOS MENSUALES'!F586</f>
        <v>1.6278569999999999</v>
      </c>
      <c r="G26" s="1">
        <f>'DATOS MENSUALES'!F587</f>
        <v>1.231468</v>
      </c>
      <c r="H26" s="1">
        <f>'DATOS MENSUALES'!F588</f>
        <v>3.5781760000000005</v>
      </c>
      <c r="I26" s="1">
        <f>'DATOS MENSUALES'!F589</f>
        <v>2.74148</v>
      </c>
      <c r="J26" s="1">
        <f>'DATOS MENSUALES'!F590</f>
        <v>1.089804</v>
      </c>
      <c r="K26" s="1">
        <f>'DATOS MENSUALES'!F591</f>
        <v>0.586908</v>
      </c>
      <c r="L26" s="1">
        <f>'DATOS MENSUALES'!F592</f>
        <v>0.502971</v>
      </c>
      <c r="M26" s="1">
        <f>'DATOS MENSUALES'!F593</f>
        <v>0.43874099999999994</v>
      </c>
      <c r="N26" s="1">
        <f t="shared" si="11"/>
        <v>17.071685000000002</v>
      </c>
      <c r="O26" s="10"/>
      <c r="P26" s="60">
        <f t="shared" si="13"/>
        <v>-1.6002509096120672</v>
      </c>
      <c r="Q26" s="60">
        <f t="shared" si="14"/>
        <v>-2.8799665145483764</v>
      </c>
      <c r="R26" s="60">
        <f t="shared" si="15"/>
        <v>-180.24871953976276</v>
      </c>
      <c r="S26" s="60">
        <f t="shared" si="16"/>
        <v>-183.1626674695845</v>
      </c>
      <c r="T26" s="60">
        <f t="shared" si="17"/>
        <v>-39.044222342705375</v>
      </c>
      <c r="U26" s="60">
        <f t="shared" si="18"/>
        <v>-19.81629206615779</v>
      </c>
      <c r="V26" s="60">
        <f t="shared" si="19"/>
        <v>0.009387120933300446</v>
      </c>
      <c r="W26" s="60">
        <f t="shared" si="20"/>
        <v>-0.8428668937611713</v>
      </c>
      <c r="X26" s="60">
        <f t="shared" si="21"/>
        <v>-0.0938714016824415</v>
      </c>
      <c r="Y26" s="60">
        <f t="shared" si="22"/>
        <v>-0.058297126464038736</v>
      </c>
      <c r="Z26" s="60">
        <f t="shared" si="23"/>
        <v>-0.01917662333802999</v>
      </c>
      <c r="AA26" s="60">
        <f t="shared" si="24"/>
        <v>-0.07322422351475757</v>
      </c>
      <c r="AB26" s="60">
        <f t="shared" si="25"/>
        <v>-11060.968601181256</v>
      </c>
    </row>
    <row r="27" spans="1:28" ht="12.75">
      <c r="A27" s="12" t="s">
        <v>77</v>
      </c>
      <c r="B27" s="1">
        <f>'DATOS MENSUALES'!F594</f>
        <v>0.485645</v>
      </c>
      <c r="C27" s="1">
        <f>'DATOS MENSUALES'!F595</f>
        <v>9.632629999999999</v>
      </c>
      <c r="D27" s="1">
        <f>'DATOS MENSUALES'!F596</f>
        <v>31.884598</v>
      </c>
      <c r="E27" s="1">
        <f>'DATOS MENSUALES'!F597</f>
        <v>11.115103999999999</v>
      </c>
      <c r="F27" s="1">
        <f>'DATOS MENSUALES'!F598</f>
        <v>3.099796</v>
      </c>
      <c r="G27" s="1">
        <f>'DATOS MENSUALES'!F599</f>
        <v>2.7256</v>
      </c>
      <c r="H27" s="1">
        <f>'DATOS MENSUALES'!F600</f>
        <v>2.3355200000000003</v>
      </c>
      <c r="I27" s="1">
        <f>'DATOS MENSUALES'!F601</f>
        <v>1.5173600000000003</v>
      </c>
      <c r="J27" s="1">
        <f>'DATOS MENSUALES'!F602</f>
        <v>1.098135</v>
      </c>
      <c r="K27" s="1">
        <f>'DATOS MENSUALES'!F603</f>
        <v>0.867556</v>
      </c>
      <c r="L27" s="1">
        <f>'DATOS MENSUALES'!F604</f>
        <v>0.713666</v>
      </c>
      <c r="M27" s="1">
        <f>'DATOS MENSUALES'!F605</f>
        <v>0.6050880000000001</v>
      </c>
      <c r="N27" s="1">
        <f t="shared" si="11"/>
        <v>66.080698</v>
      </c>
      <c r="O27" s="10"/>
      <c r="P27" s="60">
        <f t="shared" si="13"/>
        <v>-9.669794333757093</v>
      </c>
      <c r="Q27" s="60">
        <f t="shared" si="14"/>
        <v>273.8095627948344</v>
      </c>
      <c r="R27" s="60">
        <f t="shared" si="15"/>
        <v>16555.740585741227</v>
      </c>
      <c r="S27" s="60">
        <f t="shared" si="16"/>
        <v>67.58878989469285</v>
      </c>
      <c r="T27" s="60">
        <f t="shared" si="17"/>
        <v>-7.084013585611191</v>
      </c>
      <c r="U27" s="60">
        <f t="shared" si="18"/>
        <v>-1.7801355585043837</v>
      </c>
      <c r="V27" s="60">
        <f t="shared" si="19"/>
        <v>-1.0981688776673486</v>
      </c>
      <c r="W27" s="60">
        <f t="shared" si="20"/>
        <v>-10.200396699106564</v>
      </c>
      <c r="X27" s="60">
        <f t="shared" si="21"/>
        <v>-0.08880318446162026</v>
      </c>
      <c r="Y27" s="60">
        <f t="shared" si="22"/>
        <v>-0.0012284650289622907</v>
      </c>
      <c r="Z27" s="60">
        <f t="shared" si="23"/>
        <v>-0.00018489550106109832</v>
      </c>
      <c r="AA27" s="60">
        <f t="shared" si="24"/>
        <v>-0.016005748598278524</v>
      </c>
      <c r="AB27" s="60">
        <f t="shared" si="25"/>
        <v>19094.535071959817</v>
      </c>
    </row>
    <row r="28" spans="1:28" ht="12.75">
      <c r="A28" s="12" t="s">
        <v>78</v>
      </c>
      <c r="B28" s="1">
        <f>'DATOS MENSUALES'!F606</f>
        <v>3.849112</v>
      </c>
      <c r="C28" s="1">
        <f>'DATOS MENSUALES'!F607</f>
        <v>2.189152</v>
      </c>
      <c r="D28" s="1">
        <f>'DATOS MENSUALES'!F608</f>
        <v>1.264203</v>
      </c>
      <c r="E28" s="1">
        <f>'DATOS MENSUALES'!F609</f>
        <v>4.568601</v>
      </c>
      <c r="F28" s="1">
        <f>'DATOS MENSUALES'!F610</f>
        <v>5.103336</v>
      </c>
      <c r="G28" s="1">
        <f>'DATOS MENSUALES'!F611</f>
        <v>15.469722</v>
      </c>
      <c r="H28" s="1">
        <f>'DATOS MENSUALES'!F612</f>
        <v>2.268564</v>
      </c>
      <c r="I28" s="1">
        <f>'DATOS MENSUALES'!F613</f>
        <v>1.5696119999999998</v>
      </c>
      <c r="J28" s="1">
        <f>'DATOS MENSUALES'!F614</f>
        <v>1.208472</v>
      </c>
      <c r="K28" s="1">
        <f>'DATOS MENSUALES'!F615</f>
        <v>0.9456</v>
      </c>
      <c r="L28" s="1">
        <f>'DATOS MENSUALES'!F616</f>
        <v>0.7613940000000001</v>
      </c>
      <c r="M28" s="1">
        <f>'DATOS MENSUALES'!F617</f>
        <v>0.6248549999999999</v>
      </c>
      <c r="N28" s="1">
        <f t="shared" si="11"/>
        <v>39.82262299999999</v>
      </c>
      <c r="O28" s="10"/>
      <c r="P28" s="60">
        <f t="shared" si="13"/>
        <v>1.8745700154086005</v>
      </c>
      <c r="Q28" s="60">
        <f t="shared" si="14"/>
        <v>-0.8571524835797594</v>
      </c>
      <c r="R28" s="60">
        <f t="shared" si="15"/>
        <v>-135.2855791145504</v>
      </c>
      <c r="S28" s="60">
        <f t="shared" si="16"/>
        <v>-15.125887232426294</v>
      </c>
      <c r="T28" s="60">
        <f t="shared" si="17"/>
        <v>0.0005715032731346727</v>
      </c>
      <c r="U28" s="60">
        <f t="shared" si="18"/>
        <v>1533.6753667237683</v>
      </c>
      <c r="V28" s="60">
        <f t="shared" si="19"/>
        <v>-1.3261525865877193</v>
      </c>
      <c r="W28" s="60">
        <f t="shared" si="20"/>
        <v>-9.480732456873376</v>
      </c>
      <c r="X28" s="60">
        <f t="shared" si="21"/>
        <v>-0.037868117102171764</v>
      </c>
      <c r="Y28" s="60">
        <f t="shared" si="22"/>
        <v>-2.4529392063073E-05</v>
      </c>
      <c r="Z28" s="60">
        <f t="shared" si="23"/>
        <v>-7.892634311540622E-07</v>
      </c>
      <c r="AA28" s="60">
        <f t="shared" si="24"/>
        <v>-0.01252715629836211</v>
      </c>
      <c r="AB28" s="60">
        <f t="shared" si="25"/>
        <v>0.10390519648206087</v>
      </c>
    </row>
    <row r="29" spans="1:28" ht="12.75">
      <c r="A29" s="12" t="s">
        <v>79</v>
      </c>
      <c r="B29" s="1">
        <f>'DATOS MENSUALES'!F618</f>
        <v>0.793125</v>
      </c>
      <c r="C29" s="1">
        <f>'DATOS MENSUALES'!F619</f>
        <v>0.68472</v>
      </c>
      <c r="D29" s="1">
        <f>'DATOS MENSUALES'!F620</f>
        <v>0.48928999999999995</v>
      </c>
      <c r="E29" s="1">
        <f>'DATOS MENSUALES'!F621</f>
        <v>1.192158</v>
      </c>
      <c r="F29" s="1">
        <f>'DATOS MENSUALES'!F622</f>
        <v>0.559793</v>
      </c>
      <c r="G29" s="1">
        <f>'DATOS MENSUALES'!F623</f>
        <v>0.5525260000000001</v>
      </c>
      <c r="H29" s="1">
        <f>'DATOS MENSUALES'!F624</f>
        <v>0.756988</v>
      </c>
      <c r="I29" s="1">
        <f>'DATOS MENSUALES'!F625</f>
        <v>0.711138</v>
      </c>
      <c r="J29" s="1">
        <f>'DATOS MENSUALES'!F626</f>
        <v>0.301276</v>
      </c>
      <c r="K29" s="1">
        <f>'DATOS MENSUALES'!F627</f>
        <v>0.24696200000000001</v>
      </c>
      <c r="L29" s="1">
        <f>'DATOS MENSUALES'!F628</f>
        <v>0.23284499999999997</v>
      </c>
      <c r="M29" s="1">
        <f>'DATOS MENSUALES'!F629</f>
        <v>0.22106499999999998</v>
      </c>
      <c r="N29" s="1">
        <f t="shared" si="11"/>
        <v>6.741886</v>
      </c>
      <c r="O29" s="10"/>
      <c r="P29" s="60">
        <f t="shared" si="13"/>
        <v>-6.058181821446524</v>
      </c>
      <c r="Q29" s="60">
        <f t="shared" si="14"/>
        <v>-14.784593312399355</v>
      </c>
      <c r="R29" s="60">
        <f t="shared" si="15"/>
        <v>-206.263281995649</v>
      </c>
      <c r="S29" s="60">
        <f t="shared" si="16"/>
        <v>-200.15389630339268</v>
      </c>
      <c r="T29" s="60">
        <f t="shared" si="17"/>
        <v>-88.74976294459991</v>
      </c>
      <c r="U29" s="60">
        <f t="shared" si="18"/>
        <v>-38.78688357001787</v>
      </c>
      <c r="V29" s="60">
        <f t="shared" si="19"/>
        <v>-17.78446572297108</v>
      </c>
      <c r="W29" s="60">
        <f t="shared" si="20"/>
        <v>-26.329361456590224</v>
      </c>
      <c r="X29" s="60">
        <f t="shared" si="21"/>
        <v>-1.920515160751883</v>
      </c>
      <c r="Y29" s="60">
        <f t="shared" si="22"/>
        <v>-0.3853412979536028</v>
      </c>
      <c r="Z29" s="60">
        <f t="shared" si="23"/>
        <v>-0.15553899390429135</v>
      </c>
      <c r="AA29" s="60">
        <f t="shared" si="24"/>
        <v>-0.2573048244488452</v>
      </c>
      <c r="AB29" s="60">
        <f t="shared" si="25"/>
        <v>-34679.82423261361</v>
      </c>
    </row>
    <row r="30" spans="1:28" ht="12.75">
      <c r="A30" s="12" t="s">
        <v>80</v>
      </c>
      <c r="B30" s="1">
        <f>'DATOS MENSUALES'!F630</f>
        <v>0.986271</v>
      </c>
      <c r="C30" s="1">
        <f>'DATOS MENSUALES'!F631</f>
        <v>0.526254</v>
      </c>
      <c r="D30" s="1">
        <f>'DATOS MENSUALES'!F632</f>
        <v>1.220364</v>
      </c>
      <c r="E30" s="1">
        <f>'DATOS MENSUALES'!F633</f>
        <v>0.941105</v>
      </c>
      <c r="F30" s="1">
        <f>'DATOS MENSUALES'!F634</f>
        <v>0.50154</v>
      </c>
      <c r="G30" s="1">
        <f>'DATOS MENSUALES'!F635</f>
        <v>0.600122</v>
      </c>
      <c r="H30" s="1">
        <f>'DATOS MENSUALES'!F636</f>
        <v>1.2473579999999997</v>
      </c>
      <c r="I30" s="1">
        <f>'DATOS MENSUALES'!F637</f>
        <v>3.033889</v>
      </c>
      <c r="J30" s="1">
        <f>'DATOS MENSUALES'!F638</f>
        <v>0.999855</v>
      </c>
      <c r="K30" s="1">
        <f>'DATOS MENSUALES'!F639</f>
        <v>0.496596</v>
      </c>
      <c r="L30" s="1">
        <f>'DATOS MENSUALES'!F640</f>
        <v>0.41547</v>
      </c>
      <c r="M30" s="1">
        <f>'DATOS MENSUALES'!F641</f>
        <v>0.404984</v>
      </c>
      <c r="N30" s="1">
        <f t="shared" si="11"/>
        <v>11.373808000000002</v>
      </c>
      <c r="O30" s="10"/>
      <c r="P30" s="60">
        <f t="shared" si="13"/>
        <v>-4.329385992290141</v>
      </c>
      <c r="Q30" s="60">
        <f t="shared" si="14"/>
        <v>-17.837187795360492</v>
      </c>
      <c r="R30" s="60">
        <f t="shared" si="15"/>
        <v>-138.78116280034646</v>
      </c>
      <c r="S30" s="60">
        <f t="shared" si="16"/>
        <v>-227.046653355897</v>
      </c>
      <c r="T30" s="60">
        <f t="shared" si="17"/>
        <v>-92.27247417984259</v>
      </c>
      <c r="U30" s="60">
        <f t="shared" si="18"/>
        <v>-37.17366152746469</v>
      </c>
      <c r="V30" s="60">
        <f t="shared" si="19"/>
        <v>-9.526361809941712</v>
      </c>
      <c r="W30" s="60">
        <f t="shared" si="20"/>
        <v>-0.2774255008448669</v>
      </c>
      <c r="X30" s="60">
        <f t="shared" si="21"/>
        <v>-0.1613669340561496</v>
      </c>
      <c r="Y30" s="60">
        <f t="shared" si="22"/>
        <v>-0.1092561678410335</v>
      </c>
      <c r="Z30" s="60">
        <f t="shared" si="23"/>
        <v>-0.044801461032743274</v>
      </c>
      <c r="AA30" s="60">
        <f t="shared" si="24"/>
        <v>-0.09241798635727154</v>
      </c>
      <c r="AB30" s="60">
        <f t="shared" si="25"/>
        <v>-21901.91936449655</v>
      </c>
    </row>
    <row r="31" spans="1:28" ht="12.75">
      <c r="A31" s="12" t="s">
        <v>81</v>
      </c>
      <c r="B31" s="1">
        <f>'DATOS MENSUALES'!F642</f>
        <v>14.831113</v>
      </c>
      <c r="C31" s="1">
        <f>'DATOS MENSUALES'!F643</f>
        <v>3.942246</v>
      </c>
      <c r="D31" s="1">
        <f>'DATOS MENSUALES'!F644</f>
        <v>1.5030860000000001</v>
      </c>
      <c r="E31" s="1">
        <f>'DATOS MENSUALES'!F645</f>
        <v>5.573359999999999</v>
      </c>
      <c r="F31" s="1">
        <f>'DATOS MENSUALES'!F646</f>
        <v>16.098323</v>
      </c>
      <c r="G31" s="1">
        <f>'DATOS MENSUALES'!F647</f>
        <v>2.2267200000000003</v>
      </c>
      <c r="H31" s="1">
        <f>'DATOS MENSUALES'!F648</f>
        <v>1.975176</v>
      </c>
      <c r="I31" s="1">
        <f>'DATOS MENSUALES'!F649</f>
        <v>17.720208</v>
      </c>
      <c r="J31" s="1">
        <f>'DATOS MENSUALES'!F650</f>
        <v>1.897064</v>
      </c>
      <c r="K31" s="1">
        <f>'DATOS MENSUALES'!F651</f>
        <v>1.316812</v>
      </c>
      <c r="L31" s="1">
        <f>'DATOS MENSUALES'!F652</f>
        <v>1.0695000000000001</v>
      </c>
      <c r="M31" s="1">
        <f>'DATOS MENSUALES'!F653</f>
        <v>0.8435250000000001</v>
      </c>
      <c r="N31" s="1">
        <f t="shared" si="11"/>
        <v>68.99713299999999</v>
      </c>
      <c r="O31" s="10"/>
      <c r="P31" s="60">
        <f t="shared" si="13"/>
        <v>1822.5597541271327</v>
      </c>
      <c r="Q31" s="60">
        <f t="shared" si="14"/>
        <v>0.5181225329470046</v>
      </c>
      <c r="R31" s="60">
        <f t="shared" si="15"/>
        <v>-117.26474841920377</v>
      </c>
      <c r="S31" s="60">
        <f t="shared" si="16"/>
        <v>-3.16572908690698</v>
      </c>
      <c r="T31" s="60">
        <f t="shared" si="17"/>
        <v>1359.505405208626</v>
      </c>
      <c r="U31" s="60">
        <f t="shared" si="18"/>
        <v>-5.007487100539429</v>
      </c>
      <c r="V31" s="60">
        <f t="shared" si="19"/>
        <v>-2.697524761453907</v>
      </c>
      <c r="W31" s="60">
        <f t="shared" si="20"/>
        <v>2764.1097224380906</v>
      </c>
      <c r="X31" s="60">
        <f t="shared" si="21"/>
        <v>0.04390622232516628</v>
      </c>
      <c r="Y31" s="60">
        <f t="shared" si="22"/>
        <v>0.04005661422268263</v>
      </c>
      <c r="Z31" s="60">
        <f t="shared" si="23"/>
        <v>0.026694584266310446</v>
      </c>
      <c r="AA31" s="60">
        <f t="shared" si="24"/>
        <v>-2.5029280312072532E-06</v>
      </c>
      <c r="AB31" s="60">
        <f t="shared" si="25"/>
        <v>26051.83257206285</v>
      </c>
    </row>
    <row r="32" spans="1:28" ht="12.75">
      <c r="A32" s="12" t="s">
        <v>82</v>
      </c>
      <c r="B32" s="1">
        <f>'DATOS MENSUALES'!F654</f>
        <v>0.81258</v>
      </c>
      <c r="C32" s="1">
        <f>'DATOS MENSUALES'!F655</f>
        <v>2.024896</v>
      </c>
      <c r="D32" s="1">
        <f>'DATOS MENSUALES'!F656</f>
        <v>0.946764</v>
      </c>
      <c r="E32" s="1">
        <f>'DATOS MENSUALES'!F657</f>
        <v>2.530176</v>
      </c>
      <c r="F32" s="1">
        <f>'DATOS MENSUALES'!F658</f>
        <v>3.17373</v>
      </c>
      <c r="G32" s="1">
        <f>'DATOS MENSUALES'!F659</f>
        <v>0.8340879999999999</v>
      </c>
      <c r="H32" s="1">
        <f>'DATOS MENSUALES'!F660</f>
        <v>0.557024</v>
      </c>
      <c r="I32" s="1">
        <f>'DATOS MENSUALES'!F661</f>
        <v>0.506966</v>
      </c>
      <c r="J32" s="1">
        <f>'DATOS MENSUALES'!F662</f>
        <v>0.55236</v>
      </c>
      <c r="K32" s="1">
        <f>'DATOS MENSUALES'!F663</f>
        <v>0.370047</v>
      </c>
      <c r="L32" s="1">
        <f>'DATOS MENSUALES'!F664</f>
        <v>0.337337</v>
      </c>
      <c r="M32" s="1">
        <f>'DATOS MENSUALES'!F665</f>
        <v>0.301176</v>
      </c>
      <c r="N32" s="1">
        <f t="shared" si="11"/>
        <v>12.947144</v>
      </c>
      <c r="O32" s="10"/>
      <c r="P32" s="60">
        <f t="shared" si="13"/>
        <v>-5.8662836036329145</v>
      </c>
      <c r="Q32" s="60">
        <f t="shared" si="14"/>
        <v>-1.3831167289168806</v>
      </c>
      <c r="R32" s="60">
        <f t="shared" si="15"/>
        <v>-161.96610661973355</v>
      </c>
      <c r="S32" s="60">
        <f t="shared" si="16"/>
        <v>-91.82645463205868</v>
      </c>
      <c r="T32" s="60">
        <f t="shared" si="17"/>
        <v>-6.296981462570786</v>
      </c>
      <c r="U32" s="60">
        <f t="shared" si="18"/>
        <v>-29.890893183026463</v>
      </c>
      <c r="V32" s="60">
        <f t="shared" si="19"/>
        <v>-22.192850072300224</v>
      </c>
      <c r="W32" s="60">
        <f t="shared" si="20"/>
        <v>-32.130894253392576</v>
      </c>
      <c r="X32" s="60">
        <f t="shared" si="21"/>
        <v>-0.9759557857960922</v>
      </c>
      <c r="Y32" s="60">
        <f t="shared" si="22"/>
        <v>-0.2210155489456425</v>
      </c>
      <c r="Z32" s="60">
        <f t="shared" si="23"/>
        <v>-0.08135072750673815</v>
      </c>
      <c r="AA32" s="60">
        <f t="shared" si="24"/>
        <v>-0.17181135354225288</v>
      </c>
      <c r="AB32" s="60">
        <f t="shared" si="25"/>
        <v>-18410.94293369474</v>
      </c>
    </row>
    <row r="33" spans="1:28" ht="12.75">
      <c r="A33" s="12" t="s">
        <v>83</v>
      </c>
      <c r="B33" s="1">
        <f>'DATOS MENSUALES'!F666</f>
        <v>0.27773200000000003</v>
      </c>
      <c r="C33" s="1">
        <f>'DATOS MENSUALES'!F667</f>
        <v>1.443528</v>
      </c>
      <c r="D33" s="1">
        <f>'DATOS MENSUALES'!F668</f>
        <v>6.5670720000000005</v>
      </c>
      <c r="E33" s="1">
        <f>'DATOS MENSUALES'!F669</f>
        <v>38.38065</v>
      </c>
      <c r="F33" s="1">
        <f>'DATOS MENSUALES'!F670</f>
        <v>4.27211</v>
      </c>
      <c r="G33" s="1">
        <f>'DATOS MENSUALES'!F671</f>
        <v>7.985328000000001</v>
      </c>
      <c r="H33" s="1">
        <f>'DATOS MENSUALES'!F672</f>
        <v>3.360186</v>
      </c>
      <c r="I33" s="1">
        <f>'DATOS MENSUALES'!F673</f>
        <v>12.053230999999998</v>
      </c>
      <c r="J33" s="1">
        <f>'DATOS MENSUALES'!F674</f>
        <v>2.526207</v>
      </c>
      <c r="K33" s="1">
        <f>'DATOS MENSUALES'!F675</f>
        <v>1.9344270000000001</v>
      </c>
      <c r="L33" s="1">
        <f>'DATOS MENSUALES'!F676</f>
        <v>1.4986059999999999</v>
      </c>
      <c r="M33" s="1">
        <f>'DATOS MENSUALES'!F677</f>
        <v>1.16184</v>
      </c>
      <c r="N33" s="1">
        <f t="shared" si="11"/>
        <v>81.460917</v>
      </c>
      <c r="O33" s="10"/>
      <c r="P33" s="60">
        <f t="shared" si="13"/>
        <v>-12.786117940804303</v>
      </c>
      <c r="Q33" s="60">
        <f t="shared" si="14"/>
        <v>-4.874448749024734</v>
      </c>
      <c r="R33" s="60">
        <f t="shared" si="15"/>
        <v>0.004854831965157833</v>
      </c>
      <c r="S33" s="60">
        <f t="shared" si="16"/>
        <v>30778.936689600607</v>
      </c>
      <c r="T33" s="60">
        <f t="shared" si="17"/>
        <v>-0.41891151195127097</v>
      </c>
      <c r="U33" s="60">
        <f t="shared" si="18"/>
        <v>66.32089317504142</v>
      </c>
      <c r="V33" s="60">
        <f t="shared" si="19"/>
        <v>-3.4906236992094514E-07</v>
      </c>
      <c r="W33" s="60">
        <f t="shared" si="20"/>
        <v>585.7753701643621</v>
      </c>
      <c r="X33" s="60">
        <f t="shared" si="21"/>
        <v>0.9467545517364667</v>
      </c>
      <c r="Y33" s="60">
        <f t="shared" si="22"/>
        <v>0.8841042872715079</v>
      </c>
      <c r="Z33" s="60">
        <f t="shared" si="23"/>
        <v>0.3857815114636477</v>
      </c>
      <c r="AA33" s="60">
        <f t="shared" si="24"/>
        <v>0.028299462989200483</v>
      </c>
      <c r="AB33" s="60">
        <f t="shared" si="25"/>
        <v>74663.23039269853</v>
      </c>
    </row>
    <row r="34" spans="1:28" s="24" customFormat="1" ht="12.75">
      <c r="A34" s="21" t="s">
        <v>84</v>
      </c>
      <c r="B34" s="22">
        <f>'DATOS MENSUALES'!F678</f>
        <v>0.933916</v>
      </c>
      <c r="C34" s="22">
        <f>'DATOS MENSUALES'!F679</f>
        <v>1.100374</v>
      </c>
      <c r="D34" s="22">
        <f>'DATOS MENSUALES'!F680</f>
        <v>28.613856000000002</v>
      </c>
      <c r="E34" s="22">
        <f>'DATOS MENSUALES'!F681</f>
        <v>8.790576</v>
      </c>
      <c r="F34" s="22">
        <f>'DATOS MENSUALES'!F682</f>
        <v>2.127312</v>
      </c>
      <c r="G34" s="22">
        <f>'DATOS MENSUALES'!F683</f>
        <v>1.6206479999999999</v>
      </c>
      <c r="H34" s="22">
        <f>'DATOS MENSUALES'!F684</f>
        <v>1.256673</v>
      </c>
      <c r="I34" s="22">
        <f>'DATOS MENSUALES'!F685</f>
        <v>3.3507179999999996</v>
      </c>
      <c r="J34" s="22">
        <f>'DATOS MENSUALES'!F686</f>
        <v>1.9027169999999998</v>
      </c>
      <c r="K34" s="22">
        <f>'DATOS MENSUALES'!F687</f>
        <v>0.87256</v>
      </c>
      <c r="L34" s="22">
        <f>'DATOS MENSUALES'!F688</f>
        <v>0.696849</v>
      </c>
      <c r="M34" s="22">
        <f>'DATOS MENSUALES'!F689</f>
        <v>0.635904</v>
      </c>
      <c r="N34" s="22">
        <f t="shared" si="11"/>
        <v>51.90210300000001</v>
      </c>
      <c r="O34" s="23"/>
      <c r="P34" s="60">
        <f t="shared" si="13"/>
        <v>-4.7601503743447235</v>
      </c>
      <c r="Q34" s="60">
        <f t="shared" si="14"/>
        <v>-8.473391827274169</v>
      </c>
      <c r="R34" s="60">
        <f t="shared" si="15"/>
        <v>10964.88487265482</v>
      </c>
      <c r="S34" s="60">
        <f t="shared" si="16"/>
        <v>5.3491184056447585</v>
      </c>
      <c r="T34" s="60">
        <f t="shared" si="17"/>
        <v>-24.213763326602013</v>
      </c>
      <c r="U34" s="60">
        <f t="shared" si="18"/>
        <v>-12.437195259280896</v>
      </c>
      <c r="V34" s="60">
        <f t="shared" si="19"/>
        <v>-9.401332333148305</v>
      </c>
      <c r="W34" s="60">
        <f t="shared" si="20"/>
        <v>-0.03772109465154031</v>
      </c>
      <c r="X34" s="60">
        <f t="shared" si="21"/>
        <v>0.0460508808910694</v>
      </c>
      <c r="Y34" s="60">
        <f t="shared" si="22"/>
        <v>-0.0010641927403784526</v>
      </c>
      <c r="Z34" s="60">
        <f t="shared" si="23"/>
        <v>-0.00040172610332252386</v>
      </c>
      <c r="AA34" s="60">
        <f t="shared" si="24"/>
        <v>-0.010822955010137815</v>
      </c>
      <c r="AB34" s="60">
        <f t="shared" si="25"/>
        <v>1976.4692679340649</v>
      </c>
    </row>
    <row r="35" spans="1:28" s="24" customFormat="1" ht="12.75">
      <c r="A35" s="21" t="s">
        <v>85</v>
      </c>
      <c r="B35" s="22">
        <f>'DATOS MENSUALES'!F690</f>
        <v>1.1959499999999998</v>
      </c>
      <c r="C35" s="22">
        <f>'DATOS MENSUALES'!F691</f>
        <v>17.126183</v>
      </c>
      <c r="D35" s="22">
        <f>'DATOS MENSUALES'!F692</f>
        <v>13.876927999999998</v>
      </c>
      <c r="E35" s="22">
        <f>'DATOS MENSUALES'!F693</f>
        <v>8.1252</v>
      </c>
      <c r="F35" s="22">
        <f>'DATOS MENSUALES'!F694</f>
        <v>4.43178</v>
      </c>
      <c r="G35" s="22">
        <f>'DATOS MENSUALES'!F695</f>
        <v>3.2004200000000003</v>
      </c>
      <c r="H35" s="22">
        <f>'DATOS MENSUALES'!F696</f>
        <v>3.795904</v>
      </c>
      <c r="I35" s="22">
        <f>'DATOS MENSUALES'!F697</f>
        <v>8.790984000000002</v>
      </c>
      <c r="J35" s="22">
        <f>'DATOS MENSUALES'!F698</f>
        <v>2.100352</v>
      </c>
      <c r="K35" s="22">
        <f>'DATOS MENSUALES'!F699</f>
        <v>1.5071940000000001</v>
      </c>
      <c r="L35" s="22">
        <f>'DATOS MENSUALES'!F700</f>
        <v>1.171144</v>
      </c>
      <c r="M35" s="22">
        <f>'DATOS MENSUALES'!F701</f>
        <v>2.008314</v>
      </c>
      <c r="N35" s="22">
        <f t="shared" si="11"/>
        <v>67.330353</v>
      </c>
      <c r="O35" s="23"/>
      <c r="P35" s="60">
        <f t="shared" si="13"/>
        <v>-2.8641968721177693</v>
      </c>
      <c r="Q35" s="60">
        <f t="shared" si="14"/>
        <v>2736.429529868938</v>
      </c>
      <c r="R35" s="60">
        <f t="shared" si="15"/>
        <v>418.37177573143697</v>
      </c>
      <c r="S35" s="60">
        <f t="shared" si="16"/>
        <v>1.2720233155313738</v>
      </c>
      <c r="T35" s="60">
        <f t="shared" si="17"/>
        <v>-0.20388898775247777</v>
      </c>
      <c r="U35" s="60">
        <f t="shared" si="18"/>
        <v>-0.40052585889368875</v>
      </c>
      <c r="V35" s="60">
        <f t="shared" si="19"/>
        <v>0.07877538750872497</v>
      </c>
      <c r="W35" s="60">
        <f t="shared" si="20"/>
        <v>133.03316721131532</v>
      </c>
      <c r="X35" s="60">
        <f t="shared" si="21"/>
        <v>0.1719462553082154</v>
      </c>
      <c r="Y35" s="60">
        <f t="shared" si="22"/>
        <v>0.15102642351706883</v>
      </c>
      <c r="Z35" s="60">
        <f t="shared" si="23"/>
        <v>0.06424440892669256</v>
      </c>
      <c r="AA35" s="60">
        <f t="shared" si="24"/>
        <v>1.5256871504579756</v>
      </c>
      <c r="AB35" s="60">
        <f t="shared" si="25"/>
        <v>21899.95379454514</v>
      </c>
    </row>
    <row r="36" spans="1:28" s="24" customFormat="1" ht="12.75">
      <c r="A36" s="21" t="s">
        <v>86</v>
      </c>
      <c r="B36" s="22">
        <f>'DATOS MENSUALES'!F702</f>
        <v>0.8934749999999999</v>
      </c>
      <c r="C36" s="22">
        <f>'DATOS MENSUALES'!F703</f>
        <v>0.812328</v>
      </c>
      <c r="D36" s="22">
        <f>'DATOS MENSUALES'!F704</f>
        <v>1.3714920000000002</v>
      </c>
      <c r="E36" s="22">
        <f>'DATOS MENSUALES'!F705</f>
        <v>1.9196799999999998</v>
      </c>
      <c r="F36" s="22">
        <f>'DATOS MENSUALES'!F706</f>
        <v>0.9615</v>
      </c>
      <c r="G36" s="22">
        <f>'DATOS MENSUALES'!F707</f>
        <v>1.7596019999999999</v>
      </c>
      <c r="H36" s="22">
        <f>'DATOS MENSUALES'!F708</f>
        <v>0.88874</v>
      </c>
      <c r="I36" s="22">
        <f>'DATOS MENSUALES'!F709</f>
        <v>1.021943</v>
      </c>
      <c r="J36" s="22">
        <f>'DATOS MENSUALES'!F710</f>
        <v>0.40332799999999996</v>
      </c>
      <c r="K36" s="22">
        <f>'DATOS MENSUALES'!F711</f>
        <v>0.344781</v>
      </c>
      <c r="L36" s="22">
        <f>'DATOS MENSUALES'!F712</f>
        <v>0.30710499999999996</v>
      </c>
      <c r="M36" s="22">
        <f>'DATOS MENSUALES'!F713</f>
        <v>0.840345</v>
      </c>
      <c r="N36" s="22">
        <f t="shared" si="11"/>
        <v>11.524318999999998</v>
      </c>
      <c r="O36" s="23"/>
      <c r="P36" s="60">
        <f t="shared" si="13"/>
        <v>-5.111783028092547</v>
      </c>
      <c r="Q36" s="60">
        <f t="shared" si="14"/>
        <v>-12.596345969315571</v>
      </c>
      <c r="R36" s="60">
        <f t="shared" si="15"/>
        <v>-126.97937511903541</v>
      </c>
      <c r="S36" s="60">
        <f t="shared" si="16"/>
        <v>-134.3761050653076</v>
      </c>
      <c r="T36" s="60">
        <f t="shared" si="17"/>
        <v>-66.86655038039427</v>
      </c>
      <c r="U36" s="60">
        <f t="shared" si="18"/>
        <v>-10.330990071919382</v>
      </c>
      <c r="V36" s="60">
        <f t="shared" si="19"/>
        <v>-15.225092362353847</v>
      </c>
      <c r="W36" s="60">
        <f t="shared" si="20"/>
        <v>-18.90928214088401</v>
      </c>
      <c r="X36" s="60">
        <f t="shared" si="21"/>
        <v>-1.4852593588401648</v>
      </c>
      <c r="Y36" s="60">
        <f t="shared" si="22"/>
        <v>-0.2498976426939086</v>
      </c>
      <c r="Z36" s="60">
        <f t="shared" si="23"/>
        <v>-0.09959438152781902</v>
      </c>
      <c r="AA36" s="60">
        <f t="shared" si="24"/>
        <v>-4.705640154124738E-06</v>
      </c>
      <c r="AB36" s="60">
        <f t="shared" si="25"/>
        <v>-21550.354144952253</v>
      </c>
    </row>
    <row r="37" spans="1:28" s="24" customFormat="1" ht="12.75">
      <c r="A37" s="21" t="s">
        <v>87</v>
      </c>
      <c r="B37" s="22">
        <f>'DATOS MENSUALES'!F714</f>
        <v>6.08016</v>
      </c>
      <c r="C37" s="22">
        <f>'DATOS MENSUALES'!F715</f>
        <v>0.898922</v>
      </c>
      <c r="D37" s="22">
        <f>'DATOS MENSUALES'!F716</f>
        <v>1.2846079999999998</v>
      </c>
      <c r="E37" s="22">
        <f>'DATOS MENSUALES'!F717</f>
        <v>1.7205540000000001</v>
      </c>
      <c r="F37" s="22">
        <f>'DATOS MENSUALES'!F718</f>
        <v>0.794808</v>
      </c>
      <c r="G37" s="22">
        <f>'DATOS MENSUALES'!F719</f>
        <v>0.8553459999999999</v>
      </c>
      <c r="H37" s="22">
        <f>'DATOS MENSUALES'!F720</f>
        <v>9.699031999999999</v>
      </c>
      <c r="I37" s="22">
        <f>'DATOS MENSUALES'!F721</f>
        <v>2.521852</v>
      </c>
      <c r="J37" s="22">
        <f>'DATOS MENSUALES'!F722</f>
        <v>0.88413</v>
      </c>
      <c r="K37" s="22">
        <f>'DATOS MENSUALES'!F723</f>
        <v>0.6854399999999999</v>
      </c>
      <c r="L37" s="22">
        <f>'DATOS MENSUALES'!F724</f>
        <v>0.560932</v>
      </c>
      <c r="M37" s="22">
        <f>'DATOS MENSUALES'!F725</f>
        <v>0.46905</v>
      </c>
      <c r="N37" s="22">
        <f t="shared" si="11"/>
        <v>26.454833999999998</v>
      </c>
      <c r="O37" s="23"/>
      <c r="P37" s="60">
        <f t="shared" si="13"/>
        <v>41.56771294719929</v>
      </c>
      <c r="Q37" s="60">
        <f t="shared" si="14"/>
        <v>-11.241649066446609</v>
      </c>
      <c r="R37" s="60">
        <f t="shared" si="15"/>
        <v>-133.67876811248937</v>
      </c>
      <c r="S37" s="60">
        <f t="shared" si="16"/>
        <v>-150.66550454164084</v>
      </c>
      <c r="T37" s="60">
        <f t="shared" si="17"/>
        <v>-75.447905043357</v>
      </c>
      <c r="U37" s="60">
        <f t="shared" si="18"/>
        <v>-29.280853568093796</v>
      </c>
      <c r="V37" s="60">
        <f t="shared" si="19"/>
        <v>253.85317196927537</v>
      </c>
      <c r="W37" s="60">
        <f t="shared" si="20"/>
        <v>-1.5780706039121848</v>
      </c>
      <c r="X37" s="60">
        <f t="shared" si="21"/>
        <v>-0.28769226569097145</v>
      </c>
      <c r="Y37" s="60">
        <f t="shared" si="22"/>
        <v>-0.02419161525162195</v>
      </c>
      <c r="Z37" s="60">
        <f t="shared" si="23"/>
        <v>-0.009221823334549597</v>
      </c>
      <c r="AA37" s="60">
        <f t="shared" si="24"/>
        <v>-0.058434733762947395</v>
      </c>
      <c r="AB37" s="60">
        <f t="shared" si="25"/>
        <v>-2145.523508938378</v>
      </c>
    </row>
    <row r="38" spans="1:28" s="24" customFormat="1" ht="12.75">
      <c r="A38" s="21" t="s">
        <v>88</v>
      </c>
      <c r="B38" s="22">
        <f>'DATOS MENSUALES'!F726</f>
        <v>0.601896</v>
      </c>
      <c r="C38" s="22">
        <f>'DATOS MENSUALES'!F727</f>
        <v>4.022706</v>
      </c>
      <c r="D38" s="22">
        <f>'DATOS MENSUALES'!F728</f>
        <v>23.085642</v>
      </c>
      <c r="E38" s="22">
        <f>'DATOS MENSUALES'!F729</f>
        <v>28.138936000000005</v>
      </c>
      <c r="F38" s="22">
        <f>'DATOS MENSUALES'!F730</f>
        <v>15.95429</v>
      </c>
      <c r="G38" s="22">
        <f>'DATOS MENSUALES'!F731</f>
        <v>21.706056</v>
      </c>
      <c r="H38" s="22">
        <f>'DATOS MENSUALES'!F732</f>
        <v>4.428128</v>
      </c>
      <c r="I38" s="22">
        <f>'DATOS MENSUALES'!F733</f>
        <v>4.1263440000000005</v>
      </c>
      <c r="J38" s="22">
        <f>'DATOS MENSUALES'!F734</f>
        <v>2.5347839999999997</v>
      </c>
      <c r="K38" s="22">
        <f>'DATOS MENSUALES'!F735</f>
        <v>1.95845</v>
      </c>
      <c r="L38" s="22">
        <f>'DATOS MENSUALES'!F736</f>
        <v>1.500135</v>
      </c>
      <c r="M38" s="22">
        <f>'DATOS MENSUALES'!F737</f>
        <v>1.182566</v>
      </c>
      <c r="N38" s="22">
        <f t="shared" si="11"/>
        <v>109.23993300000001</v>
      </c>
      <c r="O38" s="23"/>
      <c r="P38" s="60">
        <f t="shared" si="13"/>
        <v>-8.171664196109276</v>
      </c>
      <c r="Q38" s="60">
        <f t="shared" si="14"/>
        <v>0.6899545558480574</v>
      </c>
      <c r="R38" s="60">
        <f t="shared" si="15"/>
        <v>4647.343638001009</v>
      </c>
      <c r="S38" s="60">
        <f t="shared" si="16"/>
        <v>9390.249046501533</v>
      </c>
      <c r="T38" s="60">
        <f t="shared" si="17"/>
        <v>1307.1640377584679</v>
      </c>
      <c r="U38" s="60">
        <f t="shared" si="18"/>
        <v>5609.870168578964</v>
      </c>
      <c r="V38" s="60">
        <f t="shared" si="19"/>
        <v>1.1940556730586136</v>
      </c>
      <c r="W38" s="60">
        <f t="shared" si="20"/>
        <v>0.08533102690807441</v>
      </c>
      <c r="X38" s="60">
        <f t="shared" si="21"/>
        <v>0.9717812129410701</v>
      </c>
      <c r="Y38" s="60">
        <f t="shared" si="22"/>
        <v>0.9521669871558373</v>
      </c>
      <c r="Z38" s="60">
        <f t="shared" si="23"/>
        <v>0.388217460524351</v>
      </c>
      <c r="AA38" s="60">
        <f t="shared" si="24"/>
        <v>0.03447524279039331</v>
      </c>
      <c r="AB38" s="60">
        <f t="shared" si="25"/>
        <v>341347.93930557946</v>
      </c>
    </row>
    <row r="39" spans="1:28" s="24" customFormat="1" ht="12.75">
      <c r="A39" s="21" t="s">
        <v>89</v>
      </c>
      <c r="B39" s="22">
        <f>'DATOS MENSUALES'!F738</f>
        <v>2.43432</v>
      </c>
      <c r="C39" s="22">
        <f>'DATOS MENSUALES'!F739</f>
        <v>0.913805</v>
      </c>
      <c r="D39" s="22">
        <f>'DATOS MENSUALES'!F740</f>
        <v>0.7182719999999999</v>
      </c>
      <c r="E39" s="22">
        <f>'DATOS MENSUALES'!F741</f>
        <v>2.252214</v>
      </c>
      <c r="F39" s="22">
        <f>'DATOS MENSUALES'!F742</f>
        <v>0.7050810000000001</v>
      </c>
      <c r="G39" s="22">
        <f>'DATOS MENSUALES'!F743</f>
        <v>5.131438</v>
      </c>
      <c r="H39" s="22">
        <f>'DATOS MENSUALES'!F744</f>
        <v>1.2034750000000003</v>
      </c>
      <c r="I39" s="22">
        <f>'DATOS MENSUALES'!F745</f>
        <v>0.6469100000000001</v>
      </c>
      <c r="J39" s="22">
        <f>'DATOS MENSUALES'!F746</f>
        <v>0.5113</v>
      </c>
      <c r="K39" s="22">
        <f>'DATOS MENSUALES'!F747</f>
        <v>0.434562</v>
      </c>
      <c r="L39" s="22">
        <f>'DATOS MENSUALES'!F748</f>
        <v>0.39151199999999997</v>
      </c>
      <c r="M39" s="22">
        <f>'DATOS MENSUALES'!F749</f>
        <v>1.7544210000000002</v>
      </c>
      <c r="N39" s="22">
        <f t="shared" si="11"/>
        <v>17.09731</v>
      </c>
      <c r="O39" s="23"/>
      <c r="P39" s="60">
        <f t="shared" si="13"/>
        <v>-0.0060067554523744945</v>
      </c>
      <c r="Q39" s="60">
        <f t="shared" si="14"/>
        <v>-11.019073983835556</v>
      </c>
      <c r="R39" s="60">
        <f t="shared" si="15"/>
        <v>-183.19948570636956</v>
      </c>
      <c r="S39" s="60">
        <f t="shared" si="16"/>
        <v>-109.86638656580632</v>
      </c>
      <c r="T39" s="60">
        <f t="shared" si="17"/>
        <v>-80.35696748582868</v>
      </c>
      <c r="U39" s="60">
        <f t="shared" si="18"/>
        <v>1.7017345268785815</v>
      </c>
      <c r="V39" s="60">
        <f t="shared" si="19"/>
        <v>-10.130303268644711</v>
      </c>
      <c r="W39" s="60">
        <f t="shared" si="20"/>
        <v>-28.071763505590972</v>
      </c>
      <c r="X39" s="60">
        <f t="shared" si="21"/>
        <v>-1.1022394053832114</v>
      </c>
      <c r="Y39" s="60">
        <f t="shared" si="22"/>
        <v>-0.15754584162107124</v>
      </c>
      <c r="Z39" s="60">
        <f t="shared" si="23"/>
        <v>-0.05449315874942874</v>
      </c>
      <c r="AA39" s="60">
        <f t="shared" si="24"/>
        <v>0.7225036286292637</v>
      </c>
      <c r="AB39" s="60">
        <f t="shared" si="25"/>
        <v>-11022.849060369095</v>
      </c>
    </row>
    <row r="40" spans="1:28" s="24" customFormat="1" ht="12.75">
      <c r="A40" s="21" t="s">
        <v>90</v>
      </c>
      <c r="B40" s="22">
        <f>'DATOS MENSUALES'!F750</f>
        <v>1.474982</v>
      </c>
      <c r="C40" s="22">
        <f>'DATOS MENSUALES'!F751</f>
        <v>4.579715</v>
      </c>
      <c r="D40" s="22">
        <f>'DATOS MENSUALES'!F752</f>
        <v>8.571101</v>
      </c>
      <c r="E40" s="22">
        <f>'DATOS MENSUALES'!F753</f>
        <v>13.953828</v>
      </c>
      <c r="F40" s="22">
        <f>'DATOS MENSUALES'!F754</f>
        <v>11.63838</v>
      </c>
      <c r="G40" s="22">
        <f>'DATOS MENSUALES'!F755</f>
        <v>4.732451</v>
      </c>
      <c r="H40" s="22">
        <f>'DATOS MENSUALES'!F756</f>
        <v>8.81347</v>
      </c>
      <c r="I40" s="22">
        <f>'DATOS MENSUALES'!F757</f>
        <v>2.558844</v>
      </c>
      <c r="J40" s="22">
        <f>'DATOS MENSUALES'!F758</f>
        <v>1.96692</v>
      </c>
      <c r="K40" s="22">
        <f>'DATOS MENSUALES'!F759</f>
        <v>1.51646</v>
      </c>
      <c r="L40" s="22">
        <f>'DATOS MENSUALES'!F760</f>
        <v>1.207778</v>
      </c>
      <c r="M40" s="22">
        <f>'DATOS MENSUALES'!F761</f>
        <v>0.9963839999999999</v>
      </c>
      <c r="N40" s="22">
        <f t="shared" si="11"/>
        <v>62.010313</v>
      </c>
      <c r="O40" s="23"/>
      <c r="P40" s="60">
        <f t="shared" si="13"/>
        <v>-1.4859080360263375</v>
      </c>
      <c r="Q40" s="60">
        <f t="shared" si="14"/>
        <v>2.9899994108761185</v>
      </c>
      <c r="R40" s="60">
        <f t="shared" si="15"/>
        <v>10.265787388163833</v>
      </c>
      <c r="S40" s="60">
        <f t="shared" si="16"/>
        <v>330.245281056634</v>
      </c>
      <c r="T40" s="60">
        <f t="shared" si="17"/>
        <v>289.85863823859694</v>
      </c>
      <c r="U40" s="60">
        <f t="shared" si="18"/>
        <v>0.502274009646619</v>
      </c>
      <c r="V40" s="60">
        <f t="shared" si="19"/>
        <v>161.54407885052098</v>
      </c>
      <c r="W40" s="60">
        <f t="shared" si="20"/>
        <v>-1.4323767548754984</v>
      </c>
      <c r="X40" s="60">
        <f t="shared" si="21"/>
        <v>0.07549380565366469</v>
      </c>
      <c r="Y40" s="60">
        <f t="shared" si="22"/>
        <v>0.1590478236812587</v>
      </c>
      <c r="Z40" s="60">
        <f t="shared" si="23"/>
        <v>0.08353514092114694</v>
      </c>
      <c r="AA40" s="60">
        <f t="shared" si="24"/>
        <v>0.0027019753659853455</v>
      </c>
      <c r="AB40" s="60">
        <f t="shared" si="25"/>
        <v>11631.9900478537</v>
      </c>
    </row>
    <row r="41" spans="1:28" s="24" customFormat="1" ht="12.75">
      <c r="A41" s="21" t="s">
        <v>91</v>
      </c>
      <c r="B41" s="22">
        <f>'DATOS MENSUALES'!F762</f>
        <v>10.277078000000001</v>
      </c>
      <c r="C41" s="22">
        <f>'DATOS MENSUALES'!F763</f>
        <v>6.171378</v>
      </c>
      <c r="D41" s="22">
        <f>'DATOS MENSUALES'!F764</f>
        <v>3.896925</v>
      </c>
      <c r="E41" s="22">
        <f>'DATOS MENSUALES'!F765</f>
        <v>2.259262</v>
      </c>
      <c r="F41" s="22">
        <f>'DATOS MENSUALES'!F766</f>
        <v>2.296182</v>
      </c>
      <c r="G41" s="22">
        <f>'DATOS MENSUALES'!F767</f>
        <v>2.363337</v>
      </c>
      <c r="H41" s="22">
        <f>'DATOS MENSUALES'!F768</f>
        <v>1.48608</v>
      </c>
      <c r="I41" s="22">
        <f>'DATOS MENSUALES'!F769</f>
        <v>1.4506720000000002</v>
      </c>
      <c r="J41" s="22">
        <f>'DATOS MENSUALES'!F770</f>
        <v>0.856958</v>
      </c>
      <c r="K41" s="22">
        <f>'DATOS MENSUALES'!F771</f>
        <v>0.6723089999999999</v>
      </c>
      <c r="L41" s="22">
        <f>'DATOS MENSUALES'!F772</f>
        <v>0.5720430000000001</v>
      </c>
      <c r="M41" s="22">
        <f>'DATOS MENSUALES'!F773</f>
        <v>0.46257899999999996</v>
      </c>
      <c r="N41" s="22">
        <f t="shared" si="11"/>
        <v>32.76480299999999</v>
      </c>
      <c r="O41" s="23"/>
      <c r="P41" s="60">
        <f t="shared" si="13"/>
        <v>449.6272315593965</v>
      </c>
      <c r="Q41" s="60">
        <f t="shared" si="14"/>
        <v>27.881749289833753</v>
      </c>
      <c r="R41" s="60">
        <f t="shared" si="15"/>
        <v>-15.640390867958875</v>
      </c>
      <c r="S41" s="60">
        <f t="shared" si="16"/>
        <v>-109.38207541961152</v>
      </c>
      <c r="T41" s="60">
        <f t="shared" si="17"/>
        <v>-20.216293429397524</v>
      </c>
      <c r="U41" s="60">
        <f t="shared" si="18"/>
        <v>-3.9011233969107293</v>
      </c>
      <c r="V41" s="60">
        <f t="shared" si="19"/>
        <v>-6.656841291943761</v>
      </c>
      <c r="W41" s="60">
        <f t="shared" si="20"/>
        <v>-11.170608050035069</v>
      </c>
      <c r="X41" s="60">
        <f t="shared" si="21"/>
        <v>-0.32469905681625133</v>
      </c>
      <c r="Y41" s="60">
        <f t="shared" si="22"/>
        <v>-0.027638533923702142</v>
      </c>
      <c r="Z41" s="60">
        <f t="shared" si="23"/>
        <v>-0.007832281294762525</v>
      </c>
      <c r="AA41" s="60">
        <f t="shared" si="24"/>
        <v>-0.0614070523328137</v>
      </c>
      <c r="AB41" s="60">
        <f t="shared" si="25"/>
        <v>-285.89110890795484</v>
      </c>
    </row>
    <row r="42" spans="1:28" s="24" customFormat="1" ht="12.75">
      <c r="A42" s="21" t="s">
        <v>92</v>
      </c>
      <c r="B42" s="22">
        <f>'DATOS MENSUALES'!F774</f>
        <v>5.737512</v>
      </c>
      <c r="C42" s="22">
        <f>'DATOS MENSUALES'!F775</f>
        <v>0.7263879999999999</v>
      </c>
      <c r="D42" s="22">
        <f>'DATOS MENSUALES'!F776</f>
        <v>0.848552</v>
      </c>
      <c r="E42" s="22">
        <f>'DATOS MENSUALES'!F777</f>
        <v>0.53703</v>
      </c>
      <c r="F42" s="22">
        <f>'DATOS MENSUALES'!F778</f>
        <v>0.54396</v>
      </c>
      <c r="G42" s="22">
        <f>'DATOS MENSUALES'!F779</f>
        <v>1.2233699999999998</v>
      </c>
      <c r="H42" s="22">
        <f>'DATOS MENSUALES'!F780</f>
        <v>0.539484</v>
      </c>
      <c r="I42" s="22">
        <f>'DATOS MENSUALES'!F781</f>
        <v>0.42972000000000005</v>
      </c>
      <c r="J42" s="22">
        <f>'DATOS MENSUALES'!F782</f>
        <v>0.32252400000000003</v>
      </c>
      <c r="K42" s="22">
        <f>'DATOS MENSUALES'!F783</f>
        <v>0.284256</v>
      </c>
      <c r="L42" s="22">
        <f>'DATOS MENSUALES'!F784</f>
        <v>0.260004</v>
      </c>
      <c r="M42" s="22">
        <f>'DATOS MENSUALES'!F785</f>
        <v>0.233588</v>
      </c>
      <c r="N42" s="22">
        <f>SUM(B42:M42)</f>
        <v>11.686387999999996</v>
      </c>
      <c r="O42" s="23"/>
      <c r="P42" s="60">
        <f t="shared" si="13"/>
        <v>30.412574837358292</v>
      </c>
      <c r="Q42" s="60">
        <f t="shared" si="14"/>
        <v>-14.04430163988966</v>
      </c>
      <c r="R42" s="60">
        <f t="shared" si="15"/>
        <v>-170.8793662867925</v>
      </c>
      <c r="S42" s="60">
        <f t="shared" si="16"/>
        <v>-275.21646911497976</v>
      </c>
      <c r="T42" s="60">
        <f t="shared" si="17"/>
        <v>-89.69818848778618</v>
      </c>
      <c r="U42" s="60">
        <f t="shared" si="18"/>
        <v>-19.994726887347223</v>
      </c>
      <c r="V42" s="60">
        <f t="shared" si="19"/>
        <v>-22.61100197507874</v>
      </c>
      <c r="W42" s="60">
        <f t="shared" si="20"/>
        <v>-34.53040207009636</v>
      </c>
      <c r="X42" s="60">
        <f t="shared" si="21"/>
        <v>-1.8237008712893337</v>
      </c>
      <c r="Y42" s="60">
        <f t="shared" si="22"/>
        <v>-0.32907999128452736</v>
      </c>
      <c r="Z42" s="60">
        <f t="shared" si="23"/>
        <v>-0.1331443397680748</v>
      </c>
      <c r="AA42" s="60">
        <f t="shared" si="24"/>
        <v>-0.24240380441683018</v>
      </c>
      <c r="AB42" s="60">
        <f t="shared" si="25"/>
        <v>-21176.020326034784</v>
      </c>
    </row>
    <row r="43" spans="1:28" s="24" customFormat="1" ht="12.75">
      <c r="A43" s="21" t="s">
        <v>93</v>
      </c>
      <c r="B43" s="22">
        <f>'DATOS MENSUALES'!F786</f>
        <v>6.36384</v>
      </c>
      <c r="C43" s="22">
        <f>'DATOS MENSUALES'!F787</f>
        <v>1.64112</v>
      </c>
      <c r="D43" s="22">
        <f>'DATOS MENSUALES'!F788</f>
        <v>2.877896</v>
      </c>
      <c r="E43" s="22">
        <f>'DATOS MENSUALES'!F789</f>
        <v>2.3657399999999997</v>
      </c>
      <c r="F43" s="22">
        <f>'DATOS MENSUALES'!F790</f>
        <v>4.92102</v>
      </c>
      <c r="G43" s="22">
        <f>'DATOS MENSUALES'!F791</f>
        <v>8.395634000000001</v>
      </c>
      <c r="H43" s="22">
        <f>'DATOS MENSUALES'!F792</f>
        <v>3.117348</v>
      </c>
      <c r="I43" s="22">
        <f>'DATOS MENSUALES'!F793</f>
        <v>1.677783</v>
      </c>
      <c r="J43" s="22">
        <f>'DATOS MENSUALES'!F794</f>
        <v>1.118675</v>
      </c>
      <c r="K43" s="22">
        <f>'DATOS MENSUALES'!F795</f>
        <v>0.8157240000000001</v>
      </c>
      <c r="L43" s="22">
        <f>'DATOS MENSUALES'!F796</f>
        <v>0.6777599999999999</v>
      </c>
      <c r="M43" s="22">
        <f>'DATOS MENSUALES'!F797</f>
        <v>0.602852</v>
      </c>
      <c r="N43" s="22">
        <f>SUM(B43:M43)</f>
        <v>34.575392</v>
      </c>
      <c r="O43" s="23"/>
      <c r="P43" s="60">
        <f t="shared" si="13"/>
        <v>52.63907897511159</v>
      </c>
      <c r="Q43" s="60">
        <f t="shared" si="14"/>
        <v>-3.361180108103775</v>
      </c>
      <c r="R43" s="60">
        <f t="shared" si="15"/>
        <v>-43.60861683266188</v>
      </c>
      <c r="S43" s="60">
        <f t="shared" si="16"/>
        <v>-102.237549891034</v>
      </c>
      <c r="T43" s="60">
        <f t="shared" si="17"/>
        <v>-0.0009800264002037232</v>
      </c>
      <c r="U43" s="60">
        <f t="shared" si="18"/>
        <v>88.60230552523379</v>
      </c>
      <c r="V43" s="60">
        <f t="shared" si="19"/>
        <v>-0.015602323478978433</v>
      </c>
      <c r="W43" s="60">
        <f t="shared" si="20"/>
        <v>-8.10011071062596</v>
      </c>
      <c r="X43" s="60">
        <f t="shared" si="21"/>
        <v>-0.07709400988125027</v>
      </c>
      <c r="Y43" s="60">
        <f t="shared" si="22"/>
        <v>-0.004014488906908111</v>
      </c>
      <c r="Z43" s="60">
        <f t="shared" si="23"/>
        <v>-0.0008011299258490144</v>
      </c>
      <c r="AA43" s="60">
        <f t="shared" si="24"/>
        <v>-0.016435573228886894</v>
      </c>
      <c r="AB43" s="60">
        <f t="shared" si="25"/>
        <v>-109.01717073008591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2284.2658647624257</v>
      </c>
      <c r="Q44" s="61">
        <f aca="true" t="shared" si="26" ref="Q44:AB44">SUM(Q18:Q43)</f>
        <v>3398.548886525814</v>
      </c>
      <c r="R44" s="61">
        <f t="shared" si="26"/>
        <v>30650.336996466584</v>
      </c>
      <c r="S44" s="61">
        <f t="shared" si="26"/>
        <v>39088.98508362329</v>
      </c>
      <c r="T44" s="61">
        <f t="shared" si="26"/>
        <v>5167.52484665408</v>
      </c>
      <c r="U44" s="61">
        <f t="shared" si="26"/>
        <v>7021.815526651909</v>
      </c>
      <c r="V44" s="61">
        <f t="shared" si="26"/>
        <v>531.4342274855967</v>
      </c>
      <c r="W44" s="61">
        <f t="shared" si="26"/>
        <v>3794.166268463594</v>
      </c>
      <c r="X44" s="61">
        <f t="shared" si="26"/>
        <v>137.88430855493021</v>
      </c>
      <c r="Y44" s="61">
        <f t="shared" si="26"/>
        <v>3.3740240126453966</v>
      </c>
      <c r="Z44" s="61">
        <f t="shared" si="26"/>
        <v>1.0015343470921003</v>
      </c>
      <c r="AA44" s="61">
        <f t="shared" si="26"/>
        <v>3.540844257686622</v>
      </c>
      <c r="AB44" s="61">
        <f t="shared" si="26"/>
        <v>329593.8217399276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586 - Río Yeltes desde su confluencia con río Morasverdes hasta su confluencia con la Rivera de Campocerrado.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2.4602481212121226</v>
      </c>
      <c r="C5" s="43">
        <f>'ANUAL (Acum. S.LARGA)'!C6</f>
        <v>3.04827446969697</v>
      </c>
      <c r="D5" s="43">
        <f>'ANUAL (Acum. S.LARGA)'!D6</f>
        <v>5.282465439393938</v>
      </c>
      <c r="E5" s="43">
        <f>'ANUAL (Acum. S.LARGA)'!E6</f>
        <v>7.262813681818181</v>
      </c>
      <c r="F5" s="43">
        <f>'ANUAL (Acum. S.LARGA)'!F6</f>
        <v>7.255168484848487</v>
      </c>
      <c r="G5" s="43">
        <f>'ANUAL (Acum. S.LARGA)'!G6</f>
        <v>5.637356212121213</v>
      </c>
      <c r="H5" s="43">
        <f>'ANUAL (Acum. S.LARGA)'!H6</f>
        <v>4.193216969696971</v>
      </c>
      <c r="I5" s="43">
        <f>'ANUAL (Acum. S.LARGA)'!I6</f>
        <v>3.79028896969697</v>
      </c>
      <c r="J5" s="43">
        <f>'ANUAL (Acum. S.LARGA)'!J6</f>
        <v>1.6877060151515153</v>
      </c>
      <c r="K5" s="43">
        <f>'ANUAL (Acum. S.LARGA)'!K6</f>
        <v>1.154083696969697</v>
      </c>
      <c r="L5" s="43">
        <f>'ANUAL (Acum. S.LARGA)'!L6</f>
        <v>0.9171349393939394</v>
      </c>
      <c r="M5" s="43">
        <f>'ANUAL (Acum. S.LARGA)'!M6</f>
        <v>0.9574797575757577</v>
      </c>
      <c r="N5" s="43">
        <f>'ANUAL (Acum. S.LARGA)'!N6</f>
        <v>43.64623675757576</v>
      </c>
    </row>
    <row r="6" spans="1:14" ht="12.75">
      <c r="A6" s="13" t="s">
        <v>111</v>
      </c>
      <c r="B6" s="43">
        <f>'ANUAL (Acum. S.CORTA)'!B6</f>
        <v>2.6161002307692303</v>
      </c>
      <c r="C6" s="43">
        <f>'ANUAL (Acum. S.CORTA)'!C6</f>
        <v>3.1390698076923083</v>
      </c>
      <c r="D6" s="43">
        <f>'ANUAL (Acum. S.CORTA)'!D6</f>
        <v>6.397745576923077</v>
      </c>
      <c r="E6" s="43">
        <f>'ANUAL (Acum. S.CORTA)'!E6</f>
        <v>7.0416930769230754</v>
      </c>
      <c r="F6" s="43">
        <f>'ANUAL (Acum. S.CORTA)'!F6</f>
        <v>5.020349730769231</v>
      </c>
      <c r="G6" s="43">
        <f>'ANUAL (Acum. S.CORTA)'!G6</f>
        <v>3.9375490384615386</v>
      </c>
      <c r="H6" s="43">
        <f>'ANUAL (Acum. S.CORTA)'!H6</f>
        <v>3.3672269999999997</v>
      </c>
      <c r="I6" s="43">
        <f>'ANUAL (Acum. S.CORTA)'!I6</f>
        <v>3.6860910000000002</v>
      </c>
      <c r="J6" s="43">
        <f>'ANUAL (Acum. S.CORTA)'!J6</f>
        <v>1.5442801538461544</v>
      </c>
      <c r="K6" s="43">
        <f>'ANUAL (Acum. S.CORTA)'!K6</f>
        <v>0.9746555384615385</v>
      </c>
      <c r="L6" s="43">
        <f>'ANUAL (Acum. S.CORTA)'!L6</f>
        <v>0.7706354615384614</v>
      </c>
      <c r="M6" s="43">
        <f>'ANUAL (Acum. S.CORTA)'!M6</f>
        <v>0.8571023846153848</v>
      </c>
      <c r="N6" s="43">
        <f>'ANUAL (Acum. S.CORTA)'!N6</f>
        <v>39.352499</v>
      </c>
    </row>
    <row r="7" spans="1:14" ht="12.75">
      <c r="A7" s="13" t="s">
        <v>116</v>
      </c>
      <c r="B7" s="44">
        <f>(B5-B6)/B5*100</f>
        <v>-6.334812664355252</v>
      </c>
      <c r="C7" s="44">
        <f aca="true" t="shared" si="0" ref="C7:N7">(C5-C6)/C5*100</f>
        <v>-2.9785814531446815</v>
      </c>
      <c r="D7" s="44">
        <f t="shared" si="0"/>
        <v>-21.112871448470766</v>
      </c>
      <c r="E7" s="44">
        <f t="shared" si="0"/>
        <v>3.0445584119645206</v>
      </c>
      <c r="F7" s="44">
        <f t="shared" si="0"/>
        <v>30.803126884598136</v>
      </c>
      <c r="G7" s="44">
        <f t="shared" si="0"/>
        <v>30.152559279557643</v>
      </c>
      <c r="H7" s="44">
        <f t="shared" si="0"/>
        <v>19.698240650701717</v>
      </c>
      <c r="I7" s="44">
        <f t="shared" si="0"/>
        <v>2.7490771951696455</v>
      </c>
      <c r="J7" s="44">
        <f t="shared" si="0"/>
        <v>8.498272804489872</v>
      </c>
      <c r="K7" s="44">
        <f t="shared" si="0"/>
        <v>15.547239682813904</v>
      </c>
      <c r="L7" s="44">
        <f t="shared" si="0"/>
        <v>15.973601218626312</v>
      </c>
      <c r="M7" s="44">
        <f t="shared" si="0"/>
        <v>10.483498180109653</v>
      </c>
      <c r="N7" s="44">
        <f t="shared" si="0"/>
        <v>9.837589850929092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2.312633233939395</v>
      </c>
      <c r="C10" s="43">
        <f aca="true" t="shared" si="1" ref="C10:M10">0.94*C5</f>
        <v>2.8653780015151518</v>
      </c>
      <c r="D10" s="43">
        <f t="shared" si="1"/>
        <v>4.965517513030302</v>
      </c>
      <c r="E10" s="43">
        <f t="shared" si="1"/>
        <v>6.82704486090909</v>
      </c>
      <c r="F10" s="43">
        <f t="shared" si="1"/>
        <v>6.819858375757577</v>
      </c>
      <c r="G10" s="43">
        <f t="shared" si="1"/>
        <v>5.29911483939394</v>
      </c>
      <c r="H10" s="43">
        <f t="shared" si="1"/>
        <v>3.9416239515151528</v>
      </c>
      <c r="I10" s="43">
        <f t="shared" si="1"/>
        <v>3.5628716315151516</v>
      </c>
      <c r="J10" s="43">
        <f t="shared" si="1"/>
        <v>1.5864436542424243</v>
      </c>
      <c r="K10" s="43">
        <f t="shared" si="1"/>
        <v>1.084838675151515</v>
      </c>
      <c r="L10" s="43">
        <f t="shared" si="1"/>
        <v>0.862106843030303</v>
      </c>
      <c r="M10" s="43">
        <f t="shared" si="1"/>
        <v>0.9000309721212122</v>
      </c>
      <c r="N10" s="43">
        <f>SUM(B10:M10)</f>
        <v>41.027462552121214</v>
      </c>
    </row>
    <row r="11" spans="1:14" ht="12.75">
      <c r="A11" s="13" t="s">
        <v>111</v>
      </c>
      <c r="B11" s="43">
        <f>0.94*B6</f>
        <v>2.459134216923076</v>
      </c>
      <c r="C11" s="43">
        <f aca="true" t="shared" si="2" ref="C11:M11">0.94*C6</f>
        <v>2.9507256192307696</v>
      </c>
      <c r="D11" s="43">
        <f t="shared" si="2"/>
        <v>6.0138808423076915</v>
      </c>
      <c r="E11" s="43">
        <f t="shared" si="2"/>
        <v>6.61919149230769</v>
      </c>
      <c r="F11" s="43">
        <f t="shared" si="2"/>
        <v>4.719128746923077</v>
      </c>
      <c r="G11" s="43">
        <f t="shared" si="2"/>
        <v>3.701296096153846</v>
      </c>
      <c r="H11" s="43">
        <f t="shared" si="2"/>
        <v>3.1651933799999994</v>
      </c>
      <c r="I11" s="43">
        <f t="shared" si="2"/>
        <v>3.46492554</v>
      </c>
      <c r="J11" s="43">
        <f t="shared" si="2"/>
        <v>1.451623344615385</v>
      </c>
      <c r="K11" s="43">
        <f t="shared" si="2"/>
        <v>0.9161762061538462</v>
      </c>
      <c r="L11" s="43">
        <f t="shared" si="2"/>
        <v>0.7243973338461537</v>
      </c>
      <c r="M11" s="43">
        <f t="shared" si="2"/>
        <v>0.8056762415384616</v>
      </c>
      <c r="N11" s="43">
        <f>SUM(B11:M11)</f>
        <v>36.991349060000005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0.27773200000000003</v>
      </c>
      <c r="C14" s="43">
        <f>'ANUAL (Acum. S.LARGA)'!C4</f>
        <v>0.2339</v>
      </c>
      <c r="D14" s="43">
        <f>'ANUAL (Acum. S.LARGA)'!D4</f>
        <v>0.399591</v>
      </c>
      <c r="E14" s="43">
        <f>'ANUAL (Acum. S.LARGA)'!E4</f>
        <v>0.398816</v>
      </c>
      <c r="F14" s="43">
        <f>'ANUAL (Acum. S.LARGA)'!F4</f>
        <v>0.499776</v>
      </c>
      <c r="G14" s="43">
        <f>'ANUAL (Acum. S.LARGA)'!G4</f>
        <v>0.479961</v>
      </c>
      <c r="H14" s="43">
        <f>'ANUAL (Acum. S.LARGA)'!H4</f>
        <v>0.49439</v>
      </c>
      <c r="I14" s="43">
        <f>'ANUAL (Acum. S.LARGA)'!I4</f>
        <v>0.42972000000000005</v>
      </c>
      <c r="J14" s="43">
        <f>'ANUAL (Acum. S.LARGA)'!J4</f>
        <v>0.301276</v>
      </c>
      <c r="K14" s="43">
        <f>'ANUAL (Acum. S.LARGA)'!K4</f>
        <v>0.24696200000000001</v>
      </c>
      <c r="L14" s="43">
        <f>'ANUAL (Acum. S.LARGA)'!L4</f>
        <v>0.23284499999999997</v>
      </c>
      <c r="M14" s="43">
        <f>'ANUAL (Acum. S.LARGA)'!M4</f>
        <v>0.22106499999999998</v>
      </c>
      <c r="N14" s="43">
        <f>'ANUAL (Acum. S.LARGA)'!N4</f>
        <v>6.37524</v>
      </c>
    </row>
    <row r="15" spans="1:14" ht="12.75">
      <c r="A15" s="13" t="s">
        <v>111</v>
      </c>
      <c r="B15" s="43">
        <f>'ANUAL (Acum. S.CORTA)'!B4</f>
        <v>0.27773200000000003</v>
      </c>
      <c r="C15" s="43">
        <f>'ANUAL (Acum. S.CORTA)'!C4</f>
        <v>0.2339</v>
      </c>
      <c r="D15" s="43">
        <f>'ANUAL (Acum. S.CORTA)'!D4</f>
        <v>0.399591</v>
      </c>
      <c r="E15" s="43">
        <f>'ANUAL (Acum. S.CORTA)'!E4</f>
        <v>0.53703</v>
      </c>
      <c r="F15" s="43">
        <f>'ANUAL (Acum. S.CORTA)'!F4</f>
        <v>0.50154</v>
      </c>
      <c r="G15" s="43">
        <f>'ANUAL (Acum. S.CORTA)'!G4</f>
        <v>0.5525260000000001</v>
      </c>
      <c r="H15" s="43">
        <f>'ANUAL (Acum. S.CORTA)'!H4</f>
        <v>0.539484</v>
      </c>
      <c r="I15" s="43">
        <f>'ANUAL (Acum. S.CORTA)'!I4</f>
        <v>0.42972000000000005</v>
      </c>
      <c r="J15" s="43">
        <f>'ANUAL (Acum. S.CORTA)'!J4</f>
        <v>0.301276</v>
      </c>
      <c r="K15" s="43">
        <f>'ANUAL (Acum. S.CORTA)'!K4</f>
        <v>0.24696200000000001</v>
      </c>
      <c r="L15" s="43">
        <f>'ANUAL (Acum. S.CORTA)'!L4</f>
        <v>0.23284499999999997</v>
      </c>
      <c r="M15" s="43">
        <f>'ANUAL (Acum. S.CORTA)'!M4</f>
        <v>0.22106499999999998</v>
      </c>
      <c r="N15" s="43">
        <f>'ANUAL (Acum. S.CORTA)'!N4</f>
        <v>6.741886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19.154925000000002</v>
      </c>
      <c r="C18" s="43">
        <f>'ANUAL (Acum. S.LARGA)'!C5</f>
        <v>17.126183</v>
      </c>
      <c r="D18" s="43">
        <f>'ANUAL (Acum. S.LARGA)'!D5</f>
        <v>31.884598</v>
      </c>
      <c r="E18" s="43">
        <f>'ANUAL (Acum. S.LARGA)'!E5</f>
        <v>44.338801999999994</v>
      </c>
      <c r="F18" s="43">
        <f>'ANUAL (Acum. S.LARGA)'!F5</f>
        <v>39.122282</v>
      </c>
      <c r="G18" s="43">
        <f>'ANUAL (Acum. S.LARGA)'!G5</f>
        <v>25.316339999999997</v>
      </c>
      <c r="H18" s="43">
        <f>'ANUAL (Acum. S.LARGA)'!H5</f>
        <v>16.4816</v>
      </c>
      <c r="I18" s="43">
        <f>'ANUAL (Acum. S.LARGA)'!I5</f>
        <v>17.720208</v>
      </c>
      <c r="J18" s="43">
        <f>'ANUAL (Acum. S.LARGA)'!J5</f>
        <v>6.309424000000001</v>
      </c>
      <c r="K18" s="43">
        <f>'ANUAL (Acum. S.LARGA)'!K5</f>
        <v>3.1774679999999997</v>
      </c>
      <c r="L18" s="43">
        <f>'ANUAL (Acum. S.LARGA)'!L5</f>
        <v>2.457826</v>
      </c>
      <c r="M18" s="43">
        <f>'ANUAL (Acum. S.LARGA)'!M5</f>
        <v>3.32304</v>
      </c>
      <c r="N18" s="43">
        <f>'ANUAL (Acum. S.LARGA)'!N5</f>
        <v>121.11641599999999</v>
      </c>
    </row>
    <row r="19" spans="1:14" ht="12.75">
      <c r="A19" s="13" t="s">
        <v>111</v>
      </c>
      <c r="B19" s="43">
        <f>'ANUAL (Acum. S.CORTA)'!B5</f>
        <v>14.831113</v>
      </c>
      <c r="C19" s="43">
        <f>'ANUAL (Acum. S.CORTA)'!C5</f>
        <v>17.126183</v>
      </c>
      <c r="D19" s="43">
        <f>'ANUAL (Acum. S.CORTA)'!D5</f>
        <v>31.884598</v>
      </c>
      <c r="E19" s="43">
        <f>'ANUAL (Acum. S.CORTA)'!E5</f>
        <v>38.38065</v>
      </c>
      <c r="F19" s="43">
        <f>'ANUAL (Acum. S.CORTA)'!F5</f>
        <v>17.72662</v>
      </c>
      <c r="G19" s="43">
        <f>'ANUAL (Acum. S.CORTA)'!G5</f>
        <v>21.706056</v>
      </c>
      <c r="H19" s="43">
        <f>'ANUAL (Acum. S.CORTA)'!H5</f>
        <v>9.699031999999999</v>
      </c>
      <c r="I19" s="43">
        <f>'ANUAL (Acum. S.CORTA)'!I5</f>
        <v>17.720208</v>
      </c>
      <c r="J19" s="43">
        <f>'ANUAL (Acum. S.CORTA)'!J5</f>
        <v>6.309424000000001</v>
      </c>
      <c r="K19" s="43">
        <f>'ANUAL (Acum. S.CORTA)'!K5</f>
        <v>2.121448</v>
      </c>
      <c r="L19" s="43">
        <f>'ANUAL (Acum. S.CORTA)'!L5</f>
        <v>1.596108</v>
      </c>
      <c r="M19" s="43">
        <f>'ANUAL (Acum. S.CORTA)'!M5</f>
        <v>2.131558</v>
      </c>
      <c r="N19" s="43">
        <f>'ANUAL (Acum. S.CORTA)'!N5</f>
        <v>109.23993300000001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1.066488</v>
      </c>
      <c r="C22" s="43">
        <f>'ANUAL (Acum. S.LARGA)'!C9</f>
        <v>1.667408</v>
      </c>
      <c r="D22" s="43">
        <f>'ANUAL (Acum. S.LARGA)'!D9</f>
        <v>1.810654</v>
      </c>
      <c r="E22" s="43">
        <f>'ANUAL (Acum. S.LARGA)'!E9</f>
        <v>4.176745</v>
      </c>
      <c r="F22" s="43">
        <f>'ANUAL (Acum. S.LARGA)'!F9</f>
        <v>3.196319</v>
      </c>
      <c r="G22" s="43">
        <f>'ANUAL (Acum. S.LARGA)'!G9</f>
        <v>3.1711300000000002</v>
      </c>
      <c r="H22" s="43">
        <f>'ANUAL (Acum. S.LARGA)'!H9</f>
        <v>3.2391685</v>
      </c>
      <c r="I22" s="43">
        <f>'ANUAL (Acum. S.LARGA)'!I9</f>
        <v>2.6387655</v>
      </c>
      <c r="J22" s="43">
        <f>'ANUAL (Acum. S.LARGA)'!J9</f>
        <v>1.3869760000000002</v>
      </c>
      <c r="K22" s="43">
        <f>'ANUAL (Acum. S.LARGA)'!K9</f>
        <v>0.9844464999999999</v>
      </c>
      <c r="L22" s="43">
        <f>'ANUAL (Acum. S.LARGA)'!L9</f>
        <v>0.7930125</v>
      </c>
      <c r="M22" s="43">
        <f>'ANUAL (Acum. S.LARGA)'!M9</f>
        <v>0.8412045</v>
      </c>
      <c r="N22" s="43">
        <f>'ANUAL (Acum. S.LARGA)'!N9</f>
        <v>39.24637250000001</v>
      </c>
    </row>
    <row r="23" spans="1:14" ht="12.75">
      <c r="A23" s="13" t="s">
        <v>111</v>
      </c>
      <c r="B23" s="43">
        <f>'ANUAL (Acum. S.CORTA)'!B9</f>
        <v>0.9631435</v>
      </c>
      <c r="C23" s="43">
        <f>'ANUAL (Acum. S.CORTA)'!C9</f>
        <v>1.660752</v>
      </c>
      <c r="D23" s="43">
        <f>'ANUAL (Acum. S.CORTA)'!D9</f>
        <v>1.94998</v>
      </c>
      <c r="E23" s="43">
        <f>'ANUAL (Acum. S.CORTA)'!E9</f>
        <v>4.209256</v>
      </c>
      <c r="F23" s="43">
        <f>'ANUAL (Acum. S.CORTA)'!F9</f>
        <v>2.9320055</v>
      </c>
      <c r="G23" s="43">
        <f>'ANUAL (Acum. S.CORTA)'!G9</f>
        <v>2.0904025</v>
      </c>
      <c r="H23" s="43">
        <f>'ANUAL (Acum. S.CORTA)'!H9</f>
        <v>2.7264340000000002</v>
      </c>
      <c r="I23" s="43">
        <f>'ANUAL (Acum. S.CORTA)'!I9</f>
        <v>2.540348</v>
      </c>
      <c r="J23" s="43">
        <f>'ANUAL (Acum. S.CORTA)'!J9</f>
        <v>1.108405</v>
      </c>
      <c r="K23" s="43">
        <f>'ANUAL (Acum. S.CORTA)'!K9</f>
        <v>0.84164</v>
      </c>
      <c r="L23" s="43">
        <f>'ANUAL (Acum. S.CORTA)'!L9</f>
        <v>0.6873045</v>
      </c>
      <c r="M23" s="43">
        <f>'ANUAL (Acum. S.CORTA)'!M9</f>
        <v>0.6947760000000001</v>
      </c>
      <c r="N23" s="43">
        <f>'ANUAL (Acum. S.CORTA)'!N9</f>
        <v>34.8646025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3.449958774871047</v>
      </c>
      <c r="C26" s="43">
        <f>'ANUAL (Acum. S.LARGA)'!C12</f>
        <v>3.448879056549071</v>
      </c>
      <c r="D26" s="43">
        <f>'ANUAL (Acum. S.LARGA)'!D12</f>
        <v>6.847501445599411</v>
      </c>
      <c r="E26" s="43">
        <f>'ANUAL (Acum. S.LARGA)'!E12</f>
        <v>8.71425183284736</v>
      </c>
      <c r="F26" s="43">
        <f>'ANUAL (Acum. S.LARGA)'!F12</f>
        <v>8.97758996049563</v>
      </c>
      <c r="G26" s="43">
        <f>'ANUAL (Acum. S.LARGA)'!G12</f>
        <v>5.845978253896861</v>
      </c>
      <c r="H26" s="43">
        <f>'ANUAL (Acum. S.LARGA)'!H12</f>
        <v>3.6606903922464693</v>
      </c>
      <c r="I26" s="43">
        <f>'ANUAL (Acum. S.LARGA)'!I12</f>
        <v>3.5624102831437483</v>
      </c>
      <c r="J26" s="43">
        <f>'ANUAL (Acum. S.LARGA)'!J12</f>
        <v>1.175038545169038</v>
      </c>
      <c r="K26" s="43">
        <f>'ANUAL (Acum. S.LARGA)'!K12</f>
        <v>0.7030035737501668</v>
      </c>
      <c r="L26" s="43">
        <f>'ANUAL (Acum. S.LARGA)'!L12</f>
        <v>0.5148239915842452</v>
      </c>
      <c r="M26" s="43">
        <f>'ANUAL (Acum. S.LARGA)'!M12</f>
        <v>0.5708218091739734</v>
      </c>
      <c r="N26" s="43">
        <f>'ANUAL (Acum. S.LARGA)'!N12</f>
        <v>27.792288114765775</v>
      </c>
    </row>
    <row r="27" spans="1:14" ht="12.75">
      <c r="A27" s="13" t="s">
        <v>111</v>
      </c>
      <c r="B27" s="43">
        <f>'ANUAL (Acum. S.CORTA)'!B12</f>
        <v>3.5047020093493413</v>
      </c>
      <c r="C27" s="43">
        <f>'ANUAL (Acum. S.CORTA)'!C12</f>
        <v>3.9575474991836854</v>
      </c>
      <c r="D27" s="43">
        <f>'ANUAL (Acum. S.CORTA)'!D12</f>
        <v>8.82459776123151</v>
      </c>
      <c r="E27" s="43">
        <f>'ANUAL (Acum. S.CORTA)'!E12</f>
        <v>8.878707824308938</v>
      </c>
      <c r="F27" s="43">
        <f>'ANUAL (Acum. S.CORTA)'!F12</f>
        <v>5.500669822606062</v>
      </c>
      <c r="G27" s="43">
        <f>'ANUAL (Acum. S.CORTA)'!G12</f>
        <v>4.941789209022436</v>
      </c>
      <c r="H27" s="43">
        <f>'ANUAL (Acum. S.CORTA)'!H12</f>
        <v>2.7783377447202784</v>
      </c>
      <c r="I27" s="43">
        <f>'ANUAL (Acum. S.CORTA)'!I12</f>
        <v>4.2024077010124845</v>
      </c>
      <c r="J27" s="43">
        <f>'ANUAL (Acum. S.CORTA)'!J12</f>
        <v>1.3760275613288182</v>
      </c>
      <c r="K27" s="43">
        <f>'ANUAL (Acum. S.CORTA)'!K12</f>
        <v>0.5899088137243742</v>
      </c>
      <c r="L27" s="43">
        <f>'ANUAL (Acum. S.CORTA)'!L12</f>
        <v>0.41828891311620814</v>
      </c>
      <c r="M27" s="43">
        <f>'ANUAL (Acum. S.CORTA)'!M12</f>
        <v>0.5318225819213077</v>
      </c>
      <c r="N27" s="43">
        <f>'ANUAL (Acum. S.CORTA)'!N12</f>
        <v>25.949038686947155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1.4</v>
      </c>
      <c r="C30" s="43">
        <f>'ANUAL (Acum. S.LARGA)'!C13</f>
        <v>1.13</v>
      </c>
      <c r="D30" s="43">
        <f>'ANUAL (Acum. S.LARGA)'!D13</f>
        <v>1.3</v>
      </c>
      <c r="E30" s="43">
        <f>'ANUAL (Acum. S.LARGA)'!E13</f>
        <v>1.2</v>
      </c>
      <c r="F30" s="43">
        <f>'ANUAL (Acum. S.LARGA)'!F13</f>
        <v>1.24</v>
      </c>
      <c r="G30" s="43">
        <f>'ANUAL (Acum. S.LARGA)'!G13</f>
        <v>1.04</v>
      </c>
      <c r="H30" s="43">
        <f>'ANUAL (Acum. S.LARGA)'!H13</f>
        <v>0.87</v>
      </c>
      <c r="I30" s="43">
        <f>'ANUAL (Acum. S.LARGA)'!I13</f>
        <v>0.94</v>
      </c>
      <c r="J30" s="43">
        <f>'ANUAL (Acum. S.LARGA)'!J13</f>
        <v>0.7</v>
      </c>
      <c r="K30" s="43">
        <f>'ANUAL (Acum. S.LARGA)'!K13</f>
        <v>0.61</v>
      </c>
      <c r="L30" s="43">
        <f>'ANUAL (Acum. S.LARGA)'!L13</f>
        <v>0.56</v>
      </c>
      <c r="M30" s="43">
        <f>'ANUAL (Acum. S.LARGA)'!M13</f>
        <v>0.6</v>
      </c>
      <c r="N30" s="43">
        <f>'ANUAL (Acum. S.LARGA)'!N13</f>
        <v>0.64</v>
      </c>
    </row>
    <row r="31" spans="1:14" ht="12.75">
      <c r="A31" s="13" t="s">
        <v>111</v>
      </c>
      <c r="B31" s="43">
        <f>'ANUAL (Acum. S.CORTA)'!B13</f>
        <v>1.34</v>
      </c>
      <c r="C31" s="43">
        <f>'ANUAL (Acum. S.CORTA)'!C13</f>
        <v>1.26</v>
      </c>
      <c r="D31" s="43">
        <f>'ANUAL (Acum. S.CORTA)'!D13</f>
        <v>1.38</v>
      </c>
      <c r="E31" s="43">
        <f>'ANUAL (Acum. S.CORTA)'!E13</f>
        <v>1.26</v>
      </c>
      <c r="F31" s="43">
        <f>'ANUAL (Acum. S.CORTA)'!F13</f>
        <v>1.1</v>
      </c>
      <c r="G31" s="43">
        <f>'ANUAL (Acum. S.CORTA)'!G13</f>
        <v>1.26</v>
      </c>
      <c r="H31" s="43">
        <f>'ANUAL (Acum. S.CORTA)'!H13</f>
        <v>0.83</v>
      </c>
      <c r="I31" s="43">
        <f>'ANUAL (Acum. S.CORTA)'!I13</f>
        <v>1.14</v>
      </c>
      <c r="J31" s="43">
        <f>'ANUAL (Acum. S.CORTA)'!J13</f>
        <v>0.89</v>
      </c>
      <c r="K31" s="43">
        <f>'ANUAL (Acum. S.CORTA)'!K13</f>
        <v>0.61</v>
      </c>
      <c r="L31" s="43">
        <f>'ANUAL (Acum. S.CORTA)'!L13</f>
        <v>0.54</v>
      </c>
      <c r="M31" s="43">
        <f>'ANUAL (Acum. S.CORTA)'!M13</f>
        <v>0.62</v>
      </c>
      <c r="N31" s="43">
        <f>'ANUAL (Acum. S.CORTA)'!N13</f>
        <v>0.66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2.9903401259907434</v>
      </c>
      <c r="C34" s="43">
        <f>'ANUAL (Acum. S.LARGA)'!C14</f>
        <v>2.28523561690672</v>
      </c>
      <c r="D34" s="43">
        <f>'ANUAL (Acum. S.LARGA)'!D14</f>
        <v>2.0800207338740586</v>
      </c>
      <c r="E34" s="43">
        <f>'ANUAL (Acum. S.LARGA)'!E14</f>
        <v>2.330661393476514</v>
      </c>
      <c r="F34" s="43">
        <f>'ANUAL (Acum. S.LARGA)'!F14</f>
        <v>1.6749615986504636</v>
      </c>
      <c r="G34" s="43">
        <f>'ANUAL (Acum. S.LARGA)'!G14</f>
        <v>1.6023748923416588</v>
      </c>
      <c r="H34" s="43">
        <f>'ANUAL (Acum. S.LARGA)'!H14</f>
        <v>1.3331284679374225</v>
      </c>
      <c r="I34" s="43">
        <f>'ANUAL (Acum. S.LARGA)'!I14</f>
        <v>1.8864635322351009</v>
      </c>
      <c r="J34" s="43">
        <f>'ANUAL (Acum. S.LARGA)'!J14</f>
        <v>1.5317917292993188</v>
      </c>
      <c r="K34" s="43">
        <f>'ANUAL (Acum. S.LARGA)'!K14</f>
        <v>1.0106695703273625</v>
      </c>
      <c r="L34" s="43">
        <f>'ANUAL (Acum. S.LARGA)'!L14</f>
        <v>0.9928199318432325</v>
      </c>
      <c r="M34" s="43">
        <f>'ANUAL (Acum. S.LARGA)'!M14</f>
        <v>1.5076393807824717</v>
      </c>
      <c r="N34" s="43">
        <f>'ANUAL (Acum. S.LARGA)'!N14</f>
        <v>0.7457176236373813</v>
      </c>
    </row>
    <row r="35" spans="1:14" ht="12.75">
      <c r="A35" s="13" t="s">
        <v>111</v>
      </c>
      <c r="B35" s="43">
        <f>'ANUAL (Acum. S.CORTA)'!B14</f>
        <v>2.299404911938178</v>
      </c>
      <c r="C35" s="43">
        <f>'ANUAL (Acum. S.CORTA)'!C14</f>
        <v>2.3759495287352324</v>
      </c>
      <c r="D35" s="43">
        <f>'ANUAL (Acum. S.CORTA)'!D14</f>
        <v>1.932736263861886</v>
      </c>
      <c r="E35" s="43">
        <f>'ANUAL (Acum. S.CORTA)'!E14</f>
        <v>2.42006593162076</v>
      </c>
      <c r="F35" s="43">
        <f>'ANUAL (Acum. S.CORTA)'!F14</f>
        <v>1.3454201861834183</v>
      </c>
      <c r="G35" s="43">
        <f>'ANUAL (Acum. S.CORTA)'!G14</f>
        <v>2.5212671371755464</v>
      </c>
      <c r="H35" s="43">
        <f>'ANUAL (Acum. S.CORTA)'!H14</f>
        <v>1.073782947253883</v>
      </c>
      <c r="I35" s="43">
        <f>'ANUAL (Acum. S.CORTA)'!I14</f>
        <v>2.215357936033585</v>
      </c>
      <c r="J35" s="43">
        <f>'ANUAL (Acum. S.CORTA)'!J14</f>
        <v>2.2932718756574992</v>
      </c>
      <c r="K35" s="43">
        <f>'ANUAL (Acum. S.CORTA)'!K14</f>
        <v>0.7122223727742046</v>
      </c>
      <c r="L35" s="43">
        <f>'ANUAL (Acum. S.CORTA)'!L14</f>
        <v>0.5930057227733295</v>
      </c>
      <c r="M35" s="43">
        <f>'ANUAL (Acum. S.CORTA)'!M14</f>
        <v>1.0200667701248862</v>
      </c>
      <c r="N35" s="43">
        <f>'ANUAL (Acum. S.CORTA)'!N14</f>
        <v>0.8174050927920575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0.3756749051176142</v>
      </c>
      <c r="C38" s="52">
        <f>'ANUAL (Acum. S.LARGA)'!N15</f>
        <v>-0.013038468475496539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0.3678813082525808</v>
      </c>
      <c r="C39" s="52">
        <f>'ANUAL (Acum. S.CORTA)'!N15</f>
        <v>-0.2802030598307077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586 - Río Yeltes desde su confluencia con río Morasverdes hasta su confluencia con la Rivera de Campocerrado.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0.034593</v>
      </c>
      <c r="C4" s="1">
        <f t="shared" si="0"/>
        <v>0.032746</v>
      </c>
      <c r="D4" s="1">
        <f t="shared" si="0"/>
        <v>0.048113</v>
      </c>
      <c r="E4" s="1">
        <f t="shared" si="0"/>
        <v>0.042848</v>
      </c>
      <c r="F4" s="1">
        <f>MIN(F18:F83)</f>
        <v>0.041327</v>
      </c>
      <c r="G4" s="1">
        <f t="shared" si="0"/>
        <v>0.038467</v>
      </c>
      <c r="H4" s="1">
        <f t="shared" si="0"/>
        <v>0.03902</v>
      </c>
      <c r="I4" s="1">
        <f t="shared" si="0"/>
        <v>0.038918</v>
      </c>
      <c r="J4" s="1">
        <f t="shared" si="0"/>
        <v>0.038696</v>
      </c>
      <c r="K4" s="1">
        <f t="shared" si="0"/>
        <v>0.03819</v>
      </c>
      <c r="L4" s="1">
        <f t="shared" si="0"/>
        <v>0.036765</v>
      </c>
      <c r="M4" s="1">
        <f t="shared" si="0"/>
        <v>0.034905</v>
      </c>
      <c r="N4" s="1">
        <f t="shared" si="0"/>
        <v>0.541079</v>
      </c>
    </row>
    <row r="5" spans="1:14" ht="12.75">
      <c r="A5" s="13" t="s">
        <v>94</v>
      </c>
      <c r="B5" s="1">
        <f aca="true" t="shared" si="1" ref="B5:N5">MAX(B18:B83)</f>
        <v>1.055178</v>
      </c>
      <c r="C5" s="1">
        <f t="shared" si="1"/>
        <v>2.009217</v>
      </c>
      <c r="D5" s="1">
        <f t="shared" si="1"/>
        <v>4.580108</v>
      </c>
      <c r="E5" s="1">
        <f t="shared" si="1"/>
        <v>5.084725</v>
      </c>
      <c r="F5" s="1">
        <f>MAX(F18:F83)</f>
        <v>6.720392</v>
      </c>
      <c r="G5" s="1">
        <f t="shared" si="1"/>
        <v>3.4444</v>
      </c>
      <c r="H5" s="1">
        <f t="shared" si="1"/>
        <v>2.36923</v>
      </c>
      <c r="I5" s="1">
        <f t="shared" si="1"/>
        <v>1.621684</v>
      </c>
      <c r="J5" s="1">
        <f t="shared" si="1"/>
        <v>0.915907</v>
      </c>
      <c r="K5" s="1">
        <f t="shared" si="1"/>
        <v>0.655668</v>
      </c>
      <c r="L5" s="1">
        <f t="shared" si="1"/>
        <v>0.495696</v>
      </c>
      <c r="M5" s="1">
        <f t="shared" si="1"/>
        <v>0.35948</v>
      </c>
      <c r="N5" s="1">
        <f t="shared" si="1"/>
        <v>16.943889000000002</v>
      </c>
    </row>
    <row r="6" spans="1:14" ht="12.75">
      <c r="A6" s="13" t="s">
        <v>16</v>
      </c>
      <c r="B6" s="1">
        <f aca="true" t="shared" si="2" ref="B6:M6">AVERAGE(B18:B83)</f>
        <v>0.17451063636363637</v>
      </c>
      <c r="C6" s="1">
        <f t="shared" si="2"/>
        <v>0.22303487878787875</v>
      </c>
      <c r="D6" s="1">
        <f t="shared" si="2"/>
        <v>0.4501164242424243</v>
      </c>
      <c r="E6" s="1">
        <f t="shared" si="2"/>
        <v>0.7227049545454542</v>
      </c>
      <c r="F6" s="1">
        <f>AVERAGE(F18:F83)</f>
        <v>0.8065988181818181</v>
      </c>
      <c r="G6" s="1">
        <f t="shared" si="2"/>
        <v>0.5959145454545457</v>
      </c>
      <c r="H6" s="1">
        <f t="shared" si="2"/>
        <v>0.4174050303030304</v>
      </c>
      <c r="I6" s="1">
        <f t="shared" si="2"/>
        <v>0.35307601515151504</v>
      </c>
      <c r="J6" s="1">
        <f t="shared" si="2"/>
        <v>0.2523286060606061</v>
      </c>
      <c r="K6" s="1">
        <f t="shared" si="2"/>
        <v>0.19220348484848487</v>
      </c>
      <c r="L6" s="1">
        <f t="shared" si="2"/>
        <v>0.15120434848484846</v>
      </c>
      <c r="M6" s="1">
        <f t="shared" si="2"/>
        <v>0.12606063636363637</v>
      </c>
      <c r="N6" s="1">
        <f>SUM(B6:M6)</f>
        <v>4.465158378787879</v>
      </c>
    </row>
    <row r="7" spans="1:14" ht="12.75">
      <c r="A7" s="13" t="s">
        <v>17</v>
      </c>
      <c r="B7" s="1">
        <f aca="true" t="shared" si="3" ref="B7:M7">PERCENTILE(B18:B83,0.1)</f>
        <v>0.053678500000000004</v>
      </c>
      <c r="C7" s="1">
        <f t="shared" si="3"/>
        <v>0.059637499999999996</v>
      </c>
      <c r="D7" s="1">
        <f t="shared" si="3"/>
        <v>0.059536</v>
      </c>
      <c r="E7" s="1">
        <f t="shared" si="3"/>
        <v>0.06622600000000001</v>
      </c>
      <c r="F7" s="1">
        <f>PERCENTILE(F18:F83,0.1)</f>
        <v>0.06578149999999999</v>
      </c>
      <c r="G7" s="1">
        <f t="shared" si="3"/>
        <v>0.0608685</v>
      </c>
      <c r="H7" s="1">
        <f t="shared" si="3"/>
        <v>0.061853000000000005</v>
      </c>
      <c r="I7" s="1">
        <f t="shared" si="3"/>
        <v>0.061727500000000005</v>
      </c>
      <c r="J7" s="1">
        <f t="shared" si="3"/>
        <v>0.057062</v>
      </c>
      <c r="K7" s="1">
        <f t="shared" si="3"/>
        <v>0.051818</v>
      </c>
      <c r="L7" s="1">
        <f t="shared" si="3"/>
        <v>0.0476905</v>
      </c>
      <c r="M7" s="1">
        <f t="shared" si="3"/>
        <v>0.045411</v>
      </c>
      <c r="N7" s="1">
        <f>PERCENTILE(N18:N83,0.1)</f>
        <v>0.8279850000000001</v>
      </c>
    </row>
    <row r="8" spans="1:14" ht="12.75">
      <c r="A8" s="13" t="s">
        <v>18</v>
      </c>
      <c r="B8" s="1">
        <f aca="true" t="shared" si="4" ref="B8:M8">PERCENTILE(B18:B83,0.25)</f>
        <v>0.07261325</v>
      </c>
      <c r="C8" s="1">
        <f t="shared" si="4"/>
        <v>0.08368300000000001</v>
      </c>
      <c r="D8" s="1">
        <f t="shared" si="4"/>
        <v>0.08677125000000001</v>
      </c>
      <c r="E8" s="1">
        <f t="shared" si="4"/>
        <v>0.08662425</v>
      </c>
      <c r="F8" s="1">
        <f>PERCENTILE(F18:F83,0.25)</f>
        <v>0.08360075</v>
      </c>
      <c r="G8" s="1">
        <f t="shared" si="4"/>
        <v>0.10772775</v>
      </c>
      <c r="H8" s="1">
        <f t="shared" si="4"/>
        <v>0.110688</v>
      </c>
      <c r="I8" s="1">
        <f t="shared" si="4"/>
        <v>0.11232125</v>
      </c>
      <c r="J8" s="1">
        <f t="shared" si="4"/>
        <v>0.09837375</v>
      </c>
      <c r="K8" s="1">
        <f t="shared" si="4"/>
        <v>0.08223925</v>
      </c>
      <c r="L8" s="1">
        <f t="shared" si="4"/>
        <v>0.0715115</v>
      </c>
      <c r="M8" s="1">
        <f t="shared" si="4"/>
        <v>0.06525149999999999</v>
      </c>
      <c r="N8" s="1">
        <f>PERCENTILE(N18:N83,0.25)</f>
        <v>1.4161942499999998</v>
      </c>
    </row>
    <row r="9" spans="1:14" ht="12.75">
      <c r="A9" s="13" t="s">
        <v>19</v>
      </c>
      <c r="B9" s="1">
        <f aca="true" t="shared" si="5" ref="B9:M9">PERCENTILE(B18:B83,0.5)</f>
        <v>0.1161895</v>
      </c>
      <c r="C9" s="1">
        <f t="shared" si="5"/>
        <v>0.116455</v>
      </c>
      <c r="D9" s="1">
        <f t="shared" si="5"/>
        <v>0.161142</v>
      </c>
      <c r="E9" s="1">
        <f t="shared" si="5"/>
        <v>0.278889</v>
      </c>
      <c r="F9" s="1">
        <f>PERCENTILE(F18:F83,0.5)</f>
        <v>0.37399</v>
      </c>
      <c r="G9" s="1">
        <f t="shared" si="5"/>
        <v>0.36733950000000004</v>
      </c>
      <c r="H9" s="1">
        <f t="shared" si="5"/>
        <v>0.328492</v>
      </c>
      <c r="I9" s="1">
        <f t="shared" si="5"/>
        <v>0.251554</v>
      </c>
      <c r="J9" s="1">
        <f t="shared" si="5"/>
        <v>0.18957000000000002</v>
      </c>
      <c r="K9" s="1">
        <f t="shared" si="5"/>
        <v>0.1486855</v>
      </c>
      <c r="L9" s="1">
        <f t="shared" si="5"/>
        <v>0.12004000000000001</v>
      </c>
      <c r="M9" s="1">
        <f t="shared" si="5"/>
        <v>0.10057150000000001</v>
      </c>
      <c r="N9" s="1">
        <f>PERCENTILE(N18:N83,0.5)</f>
        <v>3.3684955000000003</v>
      </c>
    </row>
    <row r="10" spans="1:14" ht="12.75">
      <c r="A10" s="13" t="s">
        <v>20</v>
      </c>
      <c r="B10" s="1">
        <f aca="true" t="shared" si="6" ref="B10:M10">PERCENTILE(B18:B83,0.75)</f>
        <v>0.17346799999999998</v>
      </c>
      <c r="C10" s="1">
        <f t="shared" si="6"/>
        <v>0.21751275</v>
      </c>
      <c r="D10" s="1">
        <f t="shared" si="6"/>
        <v>0.49488925</v>
      </c>
      <c r="E10" s="1">
        <f t="shared" si="6"/>
        <v>0.822198</v>
      </c>
      <c r="F10" s="1">
        <f>PERCENTILE(F18:F83,0.75)</f>
        <v>0.93985375</v>
      </c>
      <c r="G10" s="1">
        <f t="shared" si="6"/>
        <v>0.76771075</v>
      </c>
      <c r="H10" s="1">
        <f t="shared" si="6"/>
        <v>0.527304</v>
      </c>
      <c r="I10" s="1">
        <f t="shared" si="6"/>
        <v>0.452666</v>
      </c>
      <c r="J10" s="1">
        <f t="shared" si="6"/>
        <v>0.34116825</v>
      </c>
      <c r="K10" s="1">
        <f t="shared" si="6"/>
        <v>0.2565405</v>
      </c>
      <c r="L10" s="1">
        <f t="shared" si="6"/>
        <v>0.1975385</v>
      </c>
      <c r="M10" s="1">
        <f t="shared" si="6"/>
        <v>0.162987</v>
      </c>
      <c r="N10" s="1">
        <f>PERCENTILE(N18:N83,0.75)</f>
        <v>6.4597595000000005</v>
      </c>
    </row>
    <row r="11" spans="1:14" ht="12.75">
      <c r="A11" s="13" t="s">
        <v>21</v>
      </c>
      <c r="B11" s="1">
        <f aca="true" t="shared" si="7" ref="B11:M11">PERCENTILE(B18:B83,0.9)</f>
        <v>0.31416299999999997</v>
      </c>
      <c r="C11" s="1">
        <f t="shared" si="7"/>
        <v>0.4443625</v>
      </c>
      <c r="D11" s="1">
        <f t="shared" si="7"/>
        <v>1.156786</v>
      </c>
      <c r="E11" s="1">
        <f t="shared" si="7"/>
        <v>1.9695945</v>
      </c>
      <c r="F11" s="1">
        <f>PERCENTILE(F18:F83,0.9)</f>
        <v>2.257726</v>
      </c>
      <c r="G11" s="1">
        <f t="shared" si="7"/>
        <v>1.324118</v>
      </c>
      <c r="H11" s="1">
        <f t="shared" si="7"/>
        <v>0.833391</v>
      </c>
      <c r="I11" s="1">
        <f t="shared" si="7"/>
        <v>0.7814814999999999</v>
      </c>
      <c r="J11" s="1">
        <f t="shared" si="7"/>
        <v>0.524924</v>
      </c>
      <c r="K11" s="1">
        <f t="shared" si="7"/>
        <v>0.3761525</v>
      </c>
      <c r="L11" s="1">
        <f t="shared" si="7"/>
        <v>0.285771</v>
      </c>
      <c r="M11" s="1">
        <f t="shared" si="7"/>
        <v>0.22466999999999998</v>
      </c>
      <c r="N11" s="1">
        <f>PERCENTILE(N18:N83,0.9)</f>
        <v>8.7186295</v>
      </c>
    </row>
    <row r="12" spans="1:14" ht="12.75">
      <c r="A12" s="13" t="s">
        <v>25</v>
      </c>
      <c r="B12" s="1">
        <f aca="true" t="shared" si="8" ref="B12:M12">STDEV(B18:B83)</f>
        <v>0.1996697172938455</v>
      </c>
      <c r="C12" s="1">
        <f t="shared" si="8"/>
        <v>0.31572165440183425</v>
      </c>
      <c r="D12" s="1">
        <f t="shared" si="8"/>
        <v>0.7137633095633757</v>
      </c>
      <c r="E12" s="1">
        <f t="shared" si="8"/>
        <v>1.0721094081164901</v>
      </c>
      <c r="F12" s="1">
        <f>STDEV(F18:F83)</f>
        <v>1.2089006649703615</v>
      </c>
      <c r="G12" s="1">
        <f t="shared" si="8"/>
        <v>0.7151309760143063</v>
      </c>
      <c r="H12" s="1">
        <f t="shared" si="8"/>
        <v>0.4057781679696041</v>
      </c>
      <c r="I12" s="1">
        <f t="shared" si="8"/>
        <v>0.33309495006755574</v>
      </c>
      <c r="J12" s="1">
        <f t="shared" si="8"/>
        <v>0.20005911979365407</v>
      </c>
      <c r="K12" s="1">
        <f t="shared" si="8"/>
        <v>0.1417552523485724</v>
      </c>
      <c r="L12" s="1">
        <f t="shared" si="8"/>
        <v>0.10323522019744594</v>
      </c>
      <c r="M12" s="1">
        <f t="shared" si="8"/>
        <v>0.07624025715140184</v>
      </c>
      <c r="N12" s="1">
        <f>STDEV(N18:N83)</f>
        <v>3.763195536175163</v>
      </c>
    </row>
    <row r="13" spans="1:14" ht="12.75">
      <c r="A13" s="13" t="s">
        <v>127</v>
      </c>
      <c r="B13" s="1">
        <f>ROUND(B12/B6,2)</f>
        <v>1.14</v>
      </c>
      <c r="C13" s="1">
        <f aca="true" t="shared" si="9" ref="C13:N13">ROUND(C12/C6,2)</f>
        <v>1.42</v>
      </c>
      <c r="D13" s="1">
        <f t="shared" si="9"/>
        <v>1.59</v>
      </c>
      <c r="E13" s="1">
        <f t="shared" si="9"/>
        <v>1.48</v>
      </c>
      <c r="F13" s="1">
        <f t="shared" si="9"/>
        <v>1.5</v>
      </c>
      <c r="G13" s="1">
        <f t="shared" si="9"/>
        <v>1.2</v>
      </c>
      <c r="H13" s="1">
        <f t="shared" si="9"/>
        <v>0.97</v>
      </c>
      <c r="I13" s="1">
        <f t="shared" si="9"/>
        <v>0.94</v>
      </c>
      <c r="J13" s="1">
        <f t="shared" si="9"/>
        <v>0.79</v>
      </c>
      <c r="K13" s="1">
        <f t="shared" si="9"/>
        <v>0.74</v>
      </c>
      <c r="L13" s="1">
        <f t="shared" si="9"/>
        <v>0.68</v>
      </c>
      <c r="M13" s="1">
        <f t="shared" si="9"/>
        <v>0.6</v>
      </c>
      <c r="N13" s="1">
        <f t="shared" si="9"/>
        <v>0.84</v>
      </c>
    </row>
    <row r="14" spans="1:14" ht="12.75">
      <c r="A14" s="13" t="s">
        <v>126</v>
      </c>
      <c r="B14" s="53">
        <f aca="true" t="shared" si="10" ref="B14:N14">66*P84/(65*64*B12^3)</f>
        <v>2.9816116239359474</v>
      </c>
      <c r="C14" s="53">
        <f t="shared" si="10"/>
        <v>3.7597797934425587</v>
      </c>
      <c r="D14" s="53">
        <f t="shared" si="10"/>
        <v>3.605229667713077</v>
      </c>
      <c r="E14" s="53">
        <f t="shared" si="10"/>
        <v>2.4490737557742137</v>
      </c>
      <c r="F14" s="53">
        <f t="shared" si="10"/>
        <v>2.7848389353835783</v>
      </c>
      <c r="G14" s="53">
        <f t="shared" si="10"/>
        <v>2.2250688095697733</v>
      </c>
      <c r="H14" s="53">
        <f t="shared" si="10"/>
        <v>2.3035223053307408</v>
      </c>
      <c r="I14" s="53">
        <f t="shared" si="10"/>
        <v>1.781840736332245</v>
      </c>
      <c r="J14" s="53">
        <f t="shared" si="10"/>
        <v>1.3312776610844272</v>
      </c>
      <c r="K14" s="53">
        <f t="shared" si="10"/>
        <v>1.3521403779461578</v>
      </c>
      <c r="L14" s="53">
        <f t="shared" si="10"/>
        <v>1.380540913646641</v>
      </c>
      <c r="M14" s="53">
        <f t="shared" si="10"/>
        <v>1.1249179880897044</v>
      </c>
      <c r="N14" s="53">
        <f t="shared" si="10"/>
        <v>1.320140484418857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-0.06624524838999384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0.241098</v>
      </c>
      <c r="C18" s="1">
        <f>'DATOS MENSUALES'!E7</f>
        <v>0.268873</v>
      </c>
      <c r="D18" s="1">
        <f>'DATOS MENSUALES'!E8</f>
        <v>0.192735</v>
      </c>
      <c r="E18" s="1">
        <f>'DATOS MENSUALES'!E9</f>
        <v>2.017029</v>
      </c>
      <c r="F18" s="1">
        <f>'DATOS MENSUALES'!E10</f>
        <v>2.8859</v>
      </c>
      <c r="G18" s="1">
        <f>'DATOS MENSUALES'!E11</f>
        <v>1.60381</v>
      </c>
      <c r="H18" s="1">
        <f>'DATOS MENSUALES'!E12</f>
        <v>1.243352</v>
      </c>
      <c r="I18" s="1">
        <f>'DATOS MENSUALES'!E13</f>
        <v>1.126314</v>
      </c>
      <c r="J18" s="1">
        <f>'DATOS MENSUALES'!E14</f>
        <v>0.686256</v>
      </c>
      <c r="K18" s="1">
        <f>'DATOS MENSUALES'!E15</f>
        <v>0.521906</v>
      </c>
      <c r="L18" s="1">
        <f>'DATOS MENSUALES'!E16</f>
        <v>0.38116</v>
      </c>
      <c r="M18" s="1">
        <f>'DATOS MENSUALES'!E17</f>
        <v>0.29124</v>
      </c>
      <c r="N18" s="1">
        <f aca="true" t="shared" si="11" ref="N18:N49">SUM(B18:M18)</f>
        <v>11.459673</v>
      </c>
      <c r="O18" s="1"/>
      <c r="P18" s="60">
        <f aca="true" t="shared" si="12" ref="P18:P49">(B18-B$6)^3</f>
        <v>0.00029524017985431124</v>
      </c>
      <c r="Q18" s="60">
        <f aca="true" t="shared" si="13" ref="Q18:Q49">(C18-C$6)^3</f>
        <v>9.631200546694482E-05</v>
      </c>
      <c r="R18" s="60">
        <f aca="true" t="shared" si="14" ref="R18:AB33">(D18-D$6)^3</f>
        <v>-0.01705028329336799</v>
      </c>
      <c r="S18" s="60">
        <f t="shared" si="14"/>
        <v>2.168348371789392</v>
      </c>
      <c r="T18" s="60">
        <f t="shared" si="14"/>
        <v>8.989844945997634</v>
      </c>
      <c r="U18" s="60">
        <f t="shared" si="14"/>
        <v>1.0238738704322445</v>
      </c>
      <c r="V18" s="60">
        <f t="shared" si="14"/>
        <v>0.5634514390594239</v>
      </c>
      <c r="W18" s="60">
        <f t="shared" si="14"/>
        <v>0.4623166568997814</v>
      </c>
      <c r="X18" s="60">
        <f t="shared" si="14"/>
        <v>0.081705483501838</v>
      </c>
      <c r="Y18" s="60">
        <f t="shared" si="14"/>
        <v>0.03583989928593612</v>
      </c>
      <c r="Z18" s="60">
        <f t="shared" si="14"/>
        <v>0.01215996325245112</v>
      </c>
      <c r="AA18" s="60">
        <f t="shared" si="14"/>
        <v>0.004506790455570817</v>
      </c>
      <c r="AB18" s="60">
        <f t="shared" si="14"/>
        <v>342.19428103011955</v>
      </c>
    </row>
    <row r="19" spans="1:28" ht="12.75">
      <c r="A19" s="12" t="s">
        <v>29</v>
      </c>
      <c r="B19" s="1">
        <f>'DATOS MENSUALES'!E18</f>
        <v>0.215072</v>
      </c>
      <c r="C19" s="1">
        <f>'DATOS MENSUALES'!E19</f>
        <v>0.2268</v>
      </c>
      <c r="D19" s="1">
        <f>'DATOS MENSUALES'!E20</f>
        <v>0.162624</v>
      </c>
      <c r="E19" s="1">
        <f>'DATOS MENSUALES'!E21</f>
        <v>0.12834</v>
      </c>
      <c r="F19" s="1">
        <f>'DATOS MENSUALES'!E22</f>
        <v>0.101662</v>
      </c>
      <c r="G19" s="1">
        <f>'DATOS MENSUALES'!E23</f>
        <v>1.025908</v>
      </c>
      <c r="H19" s="1">
        <f>'DATOS MENSUALES'!E24</f>
        <v>0.473575</v>
      </c>
      <c r="I19" s="1">
        <f>'DATOS MENSUALES'!E25</f>
        <v>0.194586</v>
      </c>
      <c r="J19" s="1">
        <f>'DATOS MENSUALES'!E26</f>
        <v>0.154778</v>
      </c>
      <c r="K19" s="1">
        <f>'DATOS MENSUALES'!E27</f>
        <v>0.127283</v>
      </c>
      <c r="L19" s="1">
        <f>'DATOS MENSUALES'!E28</f>
        <v>0.105984</v>
      </c>
      <c r="M19" s="1">
        <f>'DATOS MENSUALES'!E29</f>
        <v>0.0951</v>
      </c>
      <c r="N19" s="1">
        <f t="shared" si="11"/>
        <v>3.0117119999999997</v>
      </c>
      <c r="O19" s="10"/>
      <c r="P19" s="60">
        <f t="shared" si="12"/>
        <v>6.673253785244887E-05</v>
      </c>
      <c r="Q19" s="60">
        <f t="shared" si="13"/>
        <v>5.3374876918226424E-08</v>
      </c>
      <c r="R19" s="60">
        <f t="shared" si="14"/>
        <v>-0.02376179337336391</v>
      </c>
      <c r="S19" s="60">
        <f t="shared" si="14"/>
        <v>-0.2099711287024323</v>
      </c>
      <c r="T19" s="60">
        <f t="shared" si="14"/>
        <v>-0.3503084246131598</v>
      </c>
      <c r="U19" s="60">
        <f t="shared" si="14"/>
        <v>0.07950336929163068</v>
      </c>
      <c r="V19" s="60">
        <f t="shared" si="14"/>
        <v>0.0001772199332887087</v>
      </c>
      <c r="W19" s="60">
        <f t="shared" si="14"/>
        <v>-0.003981124146825468</v>
      </c>
      <c r="X19" s="60">
        <f t="shared" si="14"/>
        <v>-0.0009283033458052214</v>
      </c>
      <c r="Y19" s="60">
        <f t="shared" si="14"/>
        <v>-0.00027361837787036596</v>
      </c>
      <c r="Z19" s="60">
        <f t="shared" si="14"/>
        <v>-9.247018246052922E-05</v>
      </c>
      <c r="AA19" s="60">
        <f t="shared" si="14"/>
        <v>-2.9677658678485568E-05</v>
      </c>
      <c r="AB19" s="60">
        <f t="shared" si="14"/>
        <v>-3.070414742380365</v>
      </c>
    </row>
    <row r="20" spans="1:28" ht="12.75">
      <c r="A20" s="12" t="s">
        <v>30</v>
      </c>
      <c r="B20" s="1">
        <f>'DATOS MENSUALES'!E30</f>
        <v>0.100111</v>
      </c>
      <c r="C20" s="1">
        <f>'DATOS MENSUALES'!E31</f>
        <v>0.078595</v>
      </c>
      <c r="D20" s="1">
        <f>'DATOS MENSUALES'!E32</f>
        <v>0.322764</v>
      </c>
      <c r="E20" s="1">
        <f>'DATOS MENSUALES'!E33</f>
        <v>1.92216</v>
      </c>
      <c r="F20" s="1">
        <f>'DATOS MENSUALES'!E34</f>
        <v>0.263592</v>
      </c>
      <c r="G20" s="1">
        <f>'DATOS MENSUALES'!E35</f>
        <v>1.05948</v>
      </c>
      <c r="H20" s="1">
        <f>'DATOS MENSUALES'!E36</f>
        <v>0.368004</v>
      </c>
      <c r="I20" s="1">
        <f>'DATOS MENSUALES'!E37</f>
        <v>0.252903</v>
      </c>
      <c r="J20" s="1">
        <f>'DATOS MENSUALES'!E38</f>
        <v>0.190665</v>
      </c>
      <c r="K20" s="1">
        <f>'DATOS MENSUALES'!E39</f>
        <v>0.146557</v>
      </c>
      <c r="L20" s="1">
        <f>'DATOS MENSUALES'!E40</f>
        <v>0.12008</v>
      </c>
      <c r="M20" s="1">
        <f>'DATOS MENSUALES'!E41</f>
        <v>0.115472</v>
      </c>
      <c r="N20" s="1">
        <f t="shared" si="11"/>
        <v>4.940382999999999</v>
      </c>
      <c r="O20" s="10"/>
      <c r="P20" s="60">
        <f t="shared" si="12"/>
        <v>-0.0004118247454549685</v>
      </c>
      <c r="Q20" s="60">
        <f t="shared" si="13"/>
        <v>-0.003013431653876328</v>
      </c>
      <c r="R20" s="60">
        <f t="shared" si="14"/>
        <v>-0.0020654831168748526</v>
      </c>
      <c r="S20" s="60">
        <f t="shared" si="14"/>
        <v>1.7256468653134438</v>
      </c>
      <c r="T20" s="60">
        <f t="shared" si="14"/>
        <v>-0.16010903807800134</v>
      </c>
      <c r="U20" s="60">
        <f t="shared" si="14"/>
        <v>0.09961693907441414</v>
      </c>
      <c r="V20" s="60">
        <f t="shared" si="14"/>
        <v>-0.00012056132708822875</v>
      </c>
      <c r="W20" s="60">
        <f t="shared" si="14"/>
        <v>-0.0010051994399973253</v>
      </c>
      <c r="X20" s="60">
        <f t="shared" si="14"/>
        <v>-0.00023446971494841209</v>
      </c>
      <c r="Y20" s="60">
        <f t="shared" si="14"/>
        <v>-9.51090879071507E-05</v>
      </c>
      <c r="Z20" s="60">
        <f t="shared" si="14"/>
        <v>-3.0150936621310828E-05</v>
      </c>
      <c r="AA20" s="60">
        <f t="shared" si="14"/>
        <v>-1.1871896503920945E-06</v>
      </c>
      <c r="AB20" s="60">
        <f t="shared" si="14"/>
        <v>0.10732398739221855</v>
      </c>
    </row>
    <row r="21" spans="1:28" ht="12.75">
      <c r="A21" s="12" t="s">
        <v>31</v>
      </c>
      <c r="B21" s="1">
        <f>'DATOS MENSUALES'!E42</f>
        <v>0.113674</v>
      </c>
      <c r="C21" s="1">
        <f>'DATOS MENSUALES'!E43</f>
        <v>0.092694</v>
      </c>
      <c r="D21" s="1">
        <f>'DATOS MENSUALES'!E44</f>
        <v>0.098618</v>
      </c>
      <c r="E21" s="1">
        <f>'DATOS MENSUALES'!E45</f>
        <v>0.076496</v>
      </c>
      <c r="F21" s="1">
        <f>'DATOS MENSUALES'!E46</f>
        <v>0.062472</v>
      </c>
      <c r="G21" s="1">
        <f>'DATOS MENSUALES'!E47</f>
        <v>0.060753</v>
      </c>
      <c r="H21" s="1">
        <f>'DATOS MENSUALES'!E48</f>
        <v>0.108385</v>
      </c>
      <c r="I21" s="1">
        <f>'DATOS MENSUALES'!E49</f>
        <v>0.10608</v>
      </c>
      <c r="J21" s="1">
        <f>'DATOS MENSUALES'!E50</f>
        <v>0.104039</v>
      </c>
      <c r="K21" s="1">
        <f>'DATOS MENSUALES'!E51</f>
        <v>0.092034</v>
      </c>
      <c r="L21" s="1">
        <f>'DATOS MENSUALES'!E52</f>
        <v>0.079237</v>
      </c>
      <c r="M21" s="1">
        <f>'DATOS MENSUALES'!E53</f>
        <v>0.070873</v>
      </c>
      <c r="N21" s="1">
        <f t="shared" si="11"/>
        <v>1.0653549999999998</v>
      </c>
      <c r="O21" s="10"/>
      <c r="P21" s="60">
        <f t="shared" si="12"/>
        <v>-0.00022516225121249327</v>
      </c>
      <c r="Q21" s="60">
        <f t="shared" si="13"/>
        <v>-0.0022143279115107353</v>
      </c>
      <c r="R21" s="60">
        <f t="shared" si="14"/>
        <v>-0.04342803181243655</v>
      </c>
      <c r="S21" s="60">
        <f t="shared" si="14"/>
        <v>-0.2698478208513557</v>
      </c>
      <c r="T21" s="60">
        <f t="shared" si="14"/>
        <v>-0.4120414151862362</v>
      </c>
      <c r="U21" s="60">
        <f t="shared" si="14"/>
        <v>-0.15326913193297678</v>
      </c>
      <c r="V21" s="60">
        <f t="shared" si="14"/>
        <v>-0.029509366912023452</v>
      </c>
      <c r="W21" s="60">
        <f t="shared" si="14"/>
        <v>-0.01506849367690263</v>
      </c>
      <c r="X21" s="60">
        <f t="shared" si="14"/>
        <v>-0.0032608598567659226</v>
      </c>
      <c r="Y21" s="60">
        <f t="shared" si="14"/>
        <v>-0.0010050931678571775</v>
      </c>
      <c r="Z21" s="60">
        <f t="shared" si="14"/>
        <v>-0.0003727404338837841</v>
      </c>
      <c r="AA21" s="60">
        <f t="shared" si="14"/>
        <v>-0.00016808361582800767</v>
      </c>
      <c r="AB21" s="60">
        <f t="shared" si="14"/>
        <v>-39.29718157068704</v>
      </c>
    </row>
    <row r="22" spans="1:28" ht="12.75">
      <c r="A22" s="12" t="s">
        <v>32</v>
      </c>
      <c r="B22" s="1">
        <f>'DATOS MENSUALES'!E54</f>
        <v>0.059995</v>
      </c>
      <c r="C22" s="1">
        <f>'DATOS MENSUALES'!E55</f>
        <v>0.055824</v>
      </c>
      <c r="D22" s="1">
        <f>'DATOS MENSUALES'!E56</f>
        <v>0.06229</v>
      </c>
      <c r="E22" s="1">
        <f>'DATOS MENSUALES'!E57</f>
        <v>0.069992</v>
      </c>
      <c r="F22" s="1">
        <f>'DATOS MENSUALES'!E58</f>
        <v>0.073967</v>
      </c>
      <c r="G22" s="1">
        <f>'DATOS MENSUALES'!E59</f>
        <v>0.068475</v>
      </c>
      <c r="H22" s="1">
        <f>'DATOS MENSUALES'!E60</f>
        <v>0.066453</v>
      </c>
      <c r="I22" s="1">
        <f>'DATOS MENSUALES'!E61</f>
        <v>0.062985</v>
      </c>
      <c r="J22" s="1">
        <f>'DATOS MENSUALES'!E62</f>
        <v>0.05982</v>
      </c>
      <c r="K22" s="1">
        <f>'DATOS MENSUALES'!E63</f>
        <v>0.05482</v>
      </c>
      <c r="L22" s="1">
        <f>'DATOS MENSUALES'!E64</f>
        <v>0.048412</v>
      </c>
      <c r="M22" s="1">
        <f>'DATOS MENSUALES'!E65</f>
        <v>0.044099</v>
      </c>
      <c r="N22" s="1">
        <f t="shared" si="11"/>
        <v>0.727132</v>
      </c>
      <c r="O22" s="10"/>
      <c r="P22" s="60">
        <f t="shared" si="12"/>
        <v>-0.001501738698897245</v>
      </c>
      <c r="Q22" s="60">
        <f t="shared" si="13"/>
        <v>-0.004675128884324656</v>
      </c>
      <c r="R22" s="60">
        <f t="shared" si="14"/>
        <v>-0.058332714697849765</v>
      </c>
      <c r="S22" s="60">
        <f t="shared" si="14"/>
        <v>-0.27807804209265374</v>
      </c>
      <c r="T22" s="60">
        <f t="shared" si="14"/>
        <v>-0.3932396749190775</v>
      </c>
      <c r="U22" s="60">
        <f t="shared" si="14"/>
        <v>-0.14672971209308353</v>
      </c>
      <c r="V22" s="60">
        <f t="shared" si="14"/>
        <v>-0.04322582367903026</v>
      </c>
      <c r="W22" s="60">
        <f t="shared" si="14"/>
        <v>-0.024411970330350478</v>
      </c>
      <c r="X22" s="60">
        <f t="shared" si="14"/>
        <v>-0.007134284892772763</v>
      </c>
      <c r="Y22" s="60">
        <f t="shared" si="14"/>
        <v>-0.0025930063796776866</v>
      </c>
      <c r="Z22" s="60">
        <f t="shared" si="14"/>
        <v>-0.0010861313900914038</v>
      </c>
      <c r="AA22" s="60">
        <f t="shared" si="14"/>
        <v>-0.000550594490725885</v>
      </c>
      <c r="AB22" s="60">
        <f t="shared" si="14"/>
        <v>-52.23084902403972</v>
      </c>
    </row>
    <row r="23" spans="1:28" ht="12.75">
      <c r="A23" s="12" t="s">
        <v>34</v>
      </c>
      <c r="B23" s="11">
        <f>'DATOS MENSUALES'!E66</f>
        <v>0.03717</v>
      </c>
      <c r="C23" s="1">
        <f>'DATOS MENSUALES'!E67</f>
        <v>0.064158</v>
      </c>
      <c r="D23" s="1">
        <f>'DATOS MENSUALES'!E68</f>
        <v>0.9684</v>
      </c>
      <c r="E23" s="1">
        <f>'DATOS MENSUALES'!E69</f>
        <v>0.390159</v>
      </c>
      <c r="F23" s="1">
        <f>'DATOS MENSUALES'!E70</f>
        <v>0.381267</v>
      </c>
      <c r="G23" s="1">
        <f>'DATOS MENSUALES'!E71</f>
        <v>0.499576</v>
      </c>
      <c r="H23" s="1">
        <f>'DATOS MENSUALES'!E72</f>
        <v>1.028034</v>
      </c>
      <c r="I23" s="1">
        <f>'DATOS MENSUALES'!E73</f>
        <v>1.621684</v>
      </c>
      <c r="J23" s="1">
        <f>'DATOS MENSUALES'!E74</f>
        <v>0.828768</v>
      </c>
      <c r="K23" s="1">
        <f>'DATOS MENSUALES'!E75</f>
        <v>0.61659</v>
      </c>
      <c r="L23" s="1">
        <f>'DATOS MENSUALES'!E76</f>
        <v>0.465808</v>
      </c>
      <c r="M23" s="1">
        <f>'DATOS MENSUALES'!E77</f>
        <v>0.3403</v>
      </c>
      <c r="N23" s="1">
        <f t="shared" si="11"/>
        <v>7.2419139999999995</v>
      </c>
      <c r="O23" s="10"/>
      <c r="P23" s="60">
        <f t="shared" si="12"/>
        <v>-0.0025905809408697236</v>
      </c>
      <c r="Q23" s="60">
        <f t="shared" si="13"/>
        <v>-0.004010348346805996</v>
      </c>
      <c r="R23" s="60">
        <f t="shared" si="14"/>
        <v>0.13922022753276778</v>
      </c>
      <c r="S23" s="60">
        <f t="shared" si="14"/>
        <v>-0.03677519691828538</v>
      </c>
      <c r="T23" s="60">
        <f t="shared" si="14"/>
        <v>-0.07694556939552183</v>
      </c>
      <c r="U23" s="60">
        <f t="shared" si="14"/>
        <v>-0.000894129152080138</v>
      </c>
      <c r="V23" s="60">
        <f t="shared" si="14"/>
        <v>0.2276838430748192</v>
      </c>
      <c r="W23" s="60">
        <f t="shared" si="14"/>
        <v>2.0416548362496005</v>
      </c>
      <c r="X23" s="60">
        <f t="shared" si="14"/>
        <v>0.19154065079557628</v>
      </c>
      <c r="Y23" s="60">
        <f t="shared" si="14"/>
        <v>0.07643367253049947</v>
      </c>
      <c r="Z23" s="60">
        <f t="shared" si="14"/>
        <v>0.031138040354564283</v>
      </c>
      <c r="AA23" s="60">
        <f t="shared" si="14"/>
        <v>0.009833266488345217</v>
      </c>
      <c r="AB23" s="60">
        <f t="shared" si="14"/>
        <v>21.409818181564564</v>
      </c>
    </row>
    <row r="24" spans="1:28" ht="12.75">
      <c r="A24" s="12" t="s">
        <v>33</v>
      </c>
      <c r="B24" s="1">
        <f>'DATOS MENSUALES'!E78</f>
        <v>0.257692</v>
      </c>
      <c r="C24" s="1">
        <f>'DATOS MENSUALES'!E79</f>
        <v>0.190908</v>
      </c>
      <c r="D24" s="1">
        <f>'DATOS MENSUALES'!E80</f>
        <v>0.152064</v>
      </c>
      <c r="E24" s="1">
        <f>'DATOS MENSUALES'!E81</f>
        <v>0.11851</v>
      </c>
      <c r="F24" s="1">
        <f>'DATOS MENSUALES'!E82</f>
        <v>0.702063</v>
      </c>
      <c r="G24" s="1">
        <f>'DATOS MENSUALES'!E83</f>
        <v>1.18031</v>
      </c>
      <c r="H24" s="1">
        <f>'DATOS MENSUALES'!E84</f>
        <v>0.68982</v>
      </c>
      <c r="I24" s="1">
        <f>'DATOS MENSUALES'!E85</f>
        <v>0.520398</v>
      </c>
      <c r="J24" s="1">
        <f>'DATOS MENSUALES'!E86</f>
        <v>0.382525</v>
      </c>
      <c r="K24" s="1">
        <f>'DATOS MENSUALES'!E87</f>
        <v>0.290283</v>
      </c>
      <c r="L24" s="1">
        <f>'DATOS MENSUALES'!E88</f>
        <v>0.224028</v>
      </c>
      <c r="M24" s="1">
        <f>'DATOS MENSUALES'!E89</f>
        <v>0.176662</v>
      </c>
      <c r="N24" s="1">
        <f t="shared" si="11"/>
        <v>4.885263</v>
      </c>
      <c r="O24" s="10"/>
      <c r="P24" s="60">
        <f t="shared" si="12"/>
        <v>0.000575543438537659</v>
      </c>
      <c r="Q24" s="60">
        <f t="shared" si="13"/>
        <v>-3.315931910866116E-05</v>
      </c>
      <c r="R24" s="60">
        <f t="shared" si="14"/>
        <v>-0.026477560904398085</v>
      </c>
      <c r="S24" s="60">
        <f t="shared" si="14"/>
        <v>-0.22056230048895492</v>
      </c>
      <c r="T24" s="60">
        <f t="shared" si="14"/>
        <v>-0.001142339957748314</v>
      </c>
      <c r="U24" s="60">
        <f t="shared" si="14"/>
        <v>0.19958159448349552</v>
      </c>
      <c r="V24" s="60">
        <f t="shared" si="14"/>
        <v>0.02021589194071663</v>
      </c>
      <c r="W24" s="60">
        <f t="shared" si="14"/>
        <v>0.004684454480495298</v>
      </c>
      <c r="X24" s="60">
        <f t="shared" si="14"/>
        <v>0.0022069722228282777</v>
      </c>
      <c r="Y24" s="60">
        <f t="shared" si="14"/>
        <v>0.0009434848499100417</v>
      </c>
      <c r="Z24" s="60">
        <f t="shared" si="14"/>
        <v>0.0003862045219230994</v>
      </c>
      <c r="AA24" s="60">
        <f t="shared" si="14"/>
        <v>0.0001295646904822753</v>
      </c>
      <c r="AB24" s="60">
        <f t="shared" si="14"/>
        <v>0.07414337933805315</v>
      </c>
    </row>
    <row r="25" spans="1:28" ht="12.75">
      <c r="A25" s="12" t="s">
        <v>35</v>
      </c>
      <c r="B25" s="1">
        <f>'DATOS MENSUALES'!E90</f>
        <v>0.137343</v>
      </c>
      <c r="C25" s="1">
        <f>'DATOS MENSUALES'!E91</f>
        <v>0.108765</v>
      </c>
      <c r="D25" s="1">
        <f>'DATOS MENSUALES'!E92</f>
        <v>0.08784</v>
      </c>
      <c r="E25" s="1">
        <f>'DATOS MENSUALES'!E93</f>
        <v>0.623442</v>
      </c>
      <c r="F25" s="1">
        <f>'DATOS MENSUALES'!E94</f>
        <v>0.397138</v>
      </c>
      <c r="G25" s="1">
        <f>'DATOS MENSUALES'!E95</f>
        <v>0.3211</v>
      </c>
      <c r="H25" s="1">
        <f>'DATOS MENSUALES'!E96</f>
        <v>0.277056</v>
      </c>
      <c r="I25" s="1">
        <f>'DATOS MENSUALES'!E97</f>
        <v>0.322407</v>
      </c>
      <c r="J25" s="1">
        <f>'DATOS MENSUALES'!E98</f>
        <v>0.318032</v>
      </c>
      <c r="K25" s="1">
        <f>'DATOS MENSUALES'!E99</f>
        <v>0.23952</v>
      </c>
      <c r="L25" s="1">
        <f>'DATOS MENSUALES'!E100</f>
        <v>0.183222</v>
      </c>
      <c r="M25" s="1">
        <f>'DATOS MENSUALES'!E101</f>
        <v>0.147747</v>
      </c>
      <c r="N25" s="1">
        <f t="shared" si="11"/>
        <v>3.1636120000000005</v>
      </c>
      <c r="O25" s="10"/>
      <c r="P25" s="60">
        <f t="shared" si="12"/>
        <v>-5.134460657285924E-05</v>
      </c>
      <c r="Q25" s="60">
        <f t="shared" si="13"/>
        <v>-0.0014920909632578899</v>
      </c>
      <c r="R25" s="60">
        <f t="shared" si="14"/>
        <v>-0.04754668221804736</v>
      </c>
      <c r="S25" s="60">
        <f t="shared" si="14"/>
        <v>-0.0009780512067746197</v>
      </c>
      <c r="T25" s="60">
        <f t="shared" si="14"/>
        <v>-0.0686494480342922</v>
      </c>
      <c r="U25" s="60">
        <f t="shared" si="14"/>
        <v>-0.0207548283681671</v>
      </c>
      <c r="V25" s="60">
        <f t="shared" si="14"/>
        <v>-0.00276457418964183</v>
      </c>
      <c r="W25" s="60">
        <f t="shared" si="14"/>
        <v>-2.8846922662309864E-05</v>
      </c>
      <c r="X25" s="60">
        <f t="shared" si="14"/>
        <v>0.00028363734498676246</v>
      </c>
      <c r="Y25" s="60">
        <f t="shared" si="14"/>
        <v>0.000105934703257762</v>
      </c>
      <c r="Z25" s="60">
        <f t="shared" si="14"/>
        <v>3.282225537134009E-05</v>
      </c>
      <c r="AA25" s="60">
        <f t="shared" si="14"/>
        <v>1.0199061421018001E-05</v>
      </c>
      <c r="AB25" s="60">
        <f t="shared" si="14"/>
        <v>-2.204849470173067</v>
      </c>
    </row>
    <row r="26" spans="1:28" ht="12.75">
      <c r="A26" s="12" t="s">
        <v>36</v>
      </c>
      <c r="B26" s="1">
        <f>'DATOS MENSUALES'!E102</f>
        <v>0.116259</v>
      </c>
      <c r="C26" s="1">
        <f>'DATOS MENSUALES'!E103</f>
        <v>0.093422</v>
      </c>
      <c r="D26" s="1">
        <f>'DATOS MENSUALES'!E104</f>
        <v>0.098256</v>
      </c>
      <c r="E26" s="1">
        <f>'DATOS MENSUALES'!E105</f>
        <v>0.080988</v>
      </c>
      <c r="F26" s="1">
        <f>'DATOS MENSUALES'!E106</f>
        <v>0.07116</v>
      </c>
      <c r="G26" s="1">
        <f>'DATOS MENSUALES'!E107</f>
        <v>0.062623</v>
      </c>
      <c r="H26" s="1">
        <f>'DATOS MENSUALES'!E108</f>
        <v>0.05478</v>
      </c>
      <c r="I26" s="1">
        <f>'DATOS MENSUALES'!E109</f>
        <v>0.049852</v>
      </c>
      <c r="J26" s="1">
        <f>'DATOS MENSUALES'!E110</f>
        <v>0.044209</v>
      </c>
      <c r="K26" s="1">
        <f>'DATOS MENSUALES'!E111</f>
        <v>0.04434</v>
      </c>
      <c r="L26" s="1">
        <f>'DATOS MENSUALES'!E112</f>
        <v>0.045604</v>
      </c>
      <c r="M26" s="1">
        <f>'DATOS MENSUALES'!E113</f>
        <v>0.064592</v>
      </c>
      <c r="N26" s="1">
        <f t="shared" si="11"/>
        <v>0.8260850000000002</v>
      </c>
      <c r="O26" s="10"/>
      <c r="P26" s="60">
        <f t="shared" si="12"/>
        <v>-0.00019766254794520275</v>
      </c>
      <c r="Q26" s="60">
        <f t="shared" si="13"/>
        <v>-0.002177431343035192</v>
      </c>
      <c r="R26" s="60">
        <f t="shared" si="14"/>
        <v>-0.043562346585630955</v>
      </c>
      <c r="S26" s="60">
        <f t="shared" si="14"/>
        <v>-0.26425945883811036</v>
      </c>
      <c r="T26" s="60">
        <f t="shared" si="14"/>
        <v>-0.3977769813391972</v>
      </c>
      <c r="U26" s="60">
        <f t="shared" si="14"/>
        <v>-0.15166804750769486</v>
      </c>
      <c r="V26" s="60">
        <f t="shared" si="14"/>
        <v>-0.04768407191715445</v>
      </c>
      <c r="W26" s="60">
        <f t="shared" si="14"/>
        <v>-0.02787987244853243</v>
      </c>
      <c r="X26" s="60">
        <f t="shared" si="14"/>
        <v>-0.009014444838229696</v>
      </c>
      <c r="Y26" s="60">
        <f t="shared" si="14"/>
        <v>-0.003232829588375137</v>
      </c>
      <c r="Z26" s="60">
        <f t="shared" si="14"/>
        <v>-0.0011775952742784715</v>
      </c>
      <c r="AA26" s="60">
        <f t="shared" si="14"/>
        <v>-0.00023225268111677242</v>
      </c>
      <c r="AB26" s="60">
        <f t="shared" si="14"/>
        <v>-48.191721294173455</v>
      </c>
    </row>
    <row r="27" spans="1:28" ht="12.75">
      <c r="A27" s="12" t="s">
        <v>37</v>
      </c>
      <c r="B27" s="1">
        <f>'DATOS MENSUALES'!E114</f>
        <v>0.061365</v>
      </c>
      <c r="C27" s="1">
        <f>'DATOS MENSUALES'!E115</f>
        <v>0.05696</v>
      </c>
      <c r="D27" s="1">
        <f>'DATOS MENSUALES'!E116</f>
        <v>0.055236</v>
      </c>
      <c r="E27" s="1">
        <f>'DATOS MENSUALES'!E117</f>
        <v>0.049704</v>
      </c>
      <c r="F27" s="1">
        <f>'DATOS MENSUALES'!E118</f>
        <v>0.060264</v>
      </c>
      <c r="G27" s="1">
        <f>'DATOS MENSUALES'!E119</f>
        <v>0.060984</v>
      </c>
      <c r="H27" s="1">
        <f>'DATOS MENSUALES'!E120</f>
        <v>0.053242</v>
      </c>
      <c r="I27" s="1">
        <f>'DATOS MENSUALES'!E121</f>
        <v>0.066056</v>
      </c>
      <c r="J27" s="1">
        <f>'DATOS MENSUALES'!E122</f>
        <v>0.057132</v>
      </c>
      <c r="K27" s="1">
        <f>'DATOS MENSUALES'!E123</f>
        <v>0.054915</v>
      </c>
      <c r="L27" s="1">
        <f>'DATOS MENSUALES'!E124</f>
        <v>0.050415</v>
      </c>
      <c r="M27" s="1">
        <f>'DATOS MENSUALES'!E125</f>
        <v>0.044985</v>
      </c>
      <c r="N27" s="1">
        <f t="shared" si="11"/>
        <v>0.6712579999999999</v>
      </c>
      <c r="O27" s="10"/>
      <c r="P27" s="60">
        <f t="shared" si="12"/>
        <v>-0.0014484830854439483</v>
      </c>
      <c r="Q27" s="60">
        <f t="shared" si="13"/>
        <v>-0.0045804888722589645</v>
      </c>
      <c r="R27" s="60">
        <f t="shared" si="14"/>
        <v>-0.06157392151912175</v>
      </c>
      <c r="S27" s="60">
        <f t="shared" si="14"/>
        <v>-0.3048225140257938</v>
      </c>
      <c r="T27" s="60">
        <f t="shared" si="14"/>
        <v>-0.41572018195034716</v>
      </c>
      <c r="U27" s="60">
        <f t="shared" si="14"/>
        <v>-0.15307074386026082</v>
      </c>
      <c r="V27" s="60">
        <f t="shared" si="14"/>
        <v>-0.04829337561756074</v>
      </c>
      <c r="W27" s="60">
        <f t="shared" si="14"/>
        <v>-0.02364484922897546</v>
      </c>
      <c r="X27" s="60">
        <f t="shared" si="14"/>
        <v>-0.007437325456519931</v>
      </c>
      <c r="Y27" s="60">
        <f t="shared" si="14"/>
        <v>-0.0025876309452340673</v>
      </c>
      <c r="Z27" s="60">
        <f t="shared" si="14"/>
        <v>-0.0010238678676747874</v>
      </c>
      <c r="AA27" s="60">
        <f t="shared" si="14"/>
        <v>-0.0005329311411470194</v>
      </c>
      <c r="AB27" s="60">
        <f t="shared" si="14"/>
        <v>-54.60818832347202</v>
      </c>
    </row>
    <row r="28" spans="1:28" ht="12.75">
      <c r="A28" s="12" t="s">
        <v>38</v>
      </c>
      <c r="B28" s="1">
        <f>'DATOS MENSUALES'!E126</f>
        <v>0.03878</v>
      </c>
      <c r="C28" s="1">
        <f>'DATOS MENSUALES'!E127</f>
        <v>0.045156</v>
      </c>
      <c r="D28" s="1">
        <f>'DATOS MENSUALES'!E128</f>
        <v>0.05005</v>
      </c>
      <c r="E28" s="1">
        <f>'DATOS MENSUALES'!E129</f>
        <v>0.090384</v>
      </c>
      <c r="F28" s="1">
        <f>'DATOS MENSUALES'!E130</f>
        <v>0.544635</v>
      </c>
      <c r="G28" s="1">
        <f>'DATOS MENSUALES'!E131</f>
        <v>1.31038</v>
      </c>
      <c r="H28" s="1">
        <f>'DATOS MENSUALES'!E132</f>
        <v>0.54085</v>
      </c>
      <c r="I28" s="1">
        <f>'DATOS MENSUALES'!E133</f>
        <v>0.40476</v>
      </c>
      <c r="J28" s="1">
        <f>'DATOS MENSUALES'!E134</f>
        <v>0.328375</v>
      </c>
      <c r="K28" s="1">
        <f>'DATOS MENSUALES'!E135</f>
        <v>0.246514</v>
      </c>
      <c r="L28" s="1">
        <f>'DATOS MENSUALES'!E136</f>
        <v>0.188895</v>
      </c>
      <c r="M28" s="1">
        <f>'DATOS MENSUALES'!E137</f>
        <v>0.145152</v>
      </c>
      <c r="N28" s="1">
        <f t="shared" si="11"/>
        <v>3.933931</v>
      </c>
      <c r="O28" s="10"/>
      <c r="P28" s="60">
        <f t="shared" si="12"/>
        <v>-0.002500539134162886</v>
      </c>
      <c r="Q28" s="60">
        <f t="shared" si="13"/>
        <v>-0.005628247018734407</v>
      </c>
      <c r="R28" s="60">
        <f t="shared" si="14"/>
        <v>-0.06403188893127273</v>
      </c>
      <c r="S28" s="60">
        <f t="shared" si="14"/>
        <v>-0.2528207541885638</v>
      </c>
      <c r="T28" s="60">
        <f t="shared" si="14"/>
        <v>-0.017977278034742243</v>
      </c>
      <c r="U28" s="60">
        <f t="shared" si="14"/>
        <v>0.3647066687570775</v>
      </c>
      <c r="V28" s="60">
        <f t="shared" si="14"/>
        <v>0.0018811359890130068</v>
      </c>
      <c r="W28" s="60">
        <f t="shared" si="14"/>
        <v>0.00013806003256172888</v>
      </c>
      <c r="X28" s="60">
        <f t="shared" si="14"/>
        <v>0.0004397804050283311</v>
      </c>
      <c r="Y28" s="60">
        <f t="shared" si="14"/>
        <v>0.00016019603647002945</v>
      </c>
      <c r="Z28" s="60">
        <f t="shared" si="14"/>
        <v>5.354278215937276E-05</v>
      </c>
      <c r="AA28" s="60">
        <f t="shared" si="14"/>
        <v>6.958423377723601E-06</v>
      </c>
      <c r="AB28" s="60">
        <f t="shared" si="14"/>
        <v>-0.14991370922285663</v>
      </c>
    </row>
    <row r="29" spans="1:28" ht="12.75">
      <c r="A29" s="12" t="s">
        <v>39</v>
      </c>
      <c r="B29" s="1">
        <f>'DATOS MENSUALES'!E138</f>
        <v>0.110176</v>
      </c>
      <c r="C29" s="1">
        <f>'DATOS MENSUALES'!E139</f>
        <v>1.034449</v>
      </c>
      <c r="D29" s="1">
        <f>'DATOS MENSUALES'!E140</f>
        <v>0.375518</v>
      </c>
      <c r="E29" s="1">
        <f>'DATOS MENSUALES'!E141</f>
        <v>0.302211</v>
      </c>
      <c r="F29" s="1">
        <f>'DATOS MENSUALES'!E142</f>
        <v>0.236588</v>
      </c>
      <c r="G29" s="1">
        <f>'DATOS MENSUALES'!E143</f>
        <v>0.380303</v>
      </c>
      <c r="H29" s="1">
        <f>'DATOS MENSUALES'!E144</f>
        <v>0.311052</v>
      </c>
      <c r="I29" s="1">
        <f>'DATOS MENSUALES'!E145</f>
        <v>0.291379</v>
      </c>
      <c r="J29" s="1">
        <f>'DATOS MENSUALES'!E146</f>
        <v>0.2424</v>
      </c>
      <c r="K29" s="1">
        <f>'DATOS MENSUALES'!E147</f>
        <v>0.193192</v>
      </c>
      <c r="L29" s="1">
        <f>'DATOS MENSUALES'!E148</f>
        <v>0.155862</v>
      </c>
      <c r="M29" s="1">
        <f>'DATOS MENSUALES'!E149</f>
        <v>0.11916</v>
      </c>
      <c r="N29" s="1">
        <f t="shared" si="11"/>
        <v>3.75229</v>
      </c>
      <c r="O29" s="10"/>
      <c r="P29" s="60">
        <f t="shared" si="12"/>
        <v>-0.00026627754955665093</v>
      </c>
      <c r="Q29" s="60">
        <f t="shared" si="13"/>
        <v>0.5342292769749815</v>
      </c>
      <c r="R29" s="60">
        <f t="shared" si="14"/>
        <v>-0.00041513462852660424</v>
      </c>
      <c r="S29" s="60">
        <f t="shared" si="14"/>
        <v>-0.07434970829475204</v>
      </c>
      <c r="T29" s="60">
        <f t="shared" si="14"/>
        <v>-0.18520354468194591</v>
      </c>
      <c r="U29" s="60">
        <f t="shared" si="14"/>
        <v>-0.010023422516778409</v>
      </c>
      <c r="V29" s="60">
        <f t="shared" si="14"/>
        <v>-0.0012029556219184195</v>
      </c>
      <c r="W29" s="60">
        <f t="shared" si="14"/>
        <v>-0.00023485102567954194</v>
      </c>
      <c r="X29" s="60">
        <f t="shared" si="14"/>
        <v>-9.787343671176284E-07</v>
      </c>
      <c r="Y29" s="60">
        <f t="shared" si="14"/>
        <v>9.659396449079956E-10</v>
      </c>
      <c r="Z29" s="60">
        <f t="shared" si="14"/>
        <v>1.0104177681934944E-07</v>
      </c>
      <c r="AA29" s="60">
        <f t="shared" si="14"/>
        <v>-3.2859990020108544E-07</v>
      </c>
      <c r="AB29" s="60">
        <f t="shared" si="14"/>
        <v>-0.3622663976221086</v>
      </c>
    </row>
    <row r="30" spans="1:28" ht="12.75">
      <c r="A30" s="12" t="s">
        <v>40</v>
      </c>
      <c r="B30" s="1">
        <f>'DATOS MENSUALES'!E150</f>
        <v>0.094757</v>
      </c>
      <c r="C30" s="1">
        <f>'DATOS MENSUALES'!E151</f>
        <v>0.090016</v>
      </c>
      <c r="D30" s="1">
        <f>'DATOS MENSUALES'!E152</f>
        <v>0.088902</v>
      </c>
      <c r="E30" s="1">
        <f>'DATOS MENSUALES'!E153</f>
        <v>0.08304</v>
      </c>
      <c r="F30" s="1">
        <f>'DATOS MENSUALES'!E154</f>
        <v>0.069091</v>
      </c>
      <c r="G30" s="1">
        <f>'DATOS MENSUALES'!E155</f>
        <v>0.05905</v>
      </c>
      <c r="H30" s="1">
        <f>'DATOS MENSUALES'!E156</f>
        <v>0.074925</v>
      </c>
      <c r="I30" s="1">
        <f>'DATOS MENSUALES'!E157</f>
        <v>0.071868</v>
      </c>
      <c r="J30" s="1">
        <f>'DATOS MENSUALES'!E158</f>
        <v>0.06246</v>
      </c>
      <c r="K30" s="1">
        <f>'DATOS MENSUALES'!E159</f>
        <v>0.055452</v>
      </c>
      <c r="L30" s="1">
        <f>'DATOS MENSUALES'!E160</f>
        <v>0.055315</v>
      </c>
      <c r="M30" s="1">
        <f>'DATOS MENSUALES'!E161</f>
        <v>0.05252</v>
      </c>
      <c r="N30" s="1">
        <f t="shared" si="11"/>
        <v>0.8573959999999999</v>
      </c>
      <c r="O30" s="10"/>
      <c r="P30" s="60">
        <f t="shared" si="12"/>
        <v>-0.0005072843700386847</v>
      </c>
      <c r="Q30" s="60">
        <f t="shared" si="13"/>
        <v>-0.0023536389828501354</v>
      </c>
      <c r="R30" s="60">
        <f t="shared" si="14"/>
        <v>-0.04712976274885916</v>
      </c>
      <c r="S30" s="60">
        <f t="shared" si="14"/>
        <v>-0.2617325116383202</v>
      </c>
      <c r="T30" s="60">
        <f t="shared" si="14"/>
        <v>-0.40114361658410075</v>
      </c>
      <c r="U30" s="60">
        <f t="shared" si="14"/>
        <v>-0.1547369998805818</v>
      </c>
      <c r="V30" s="60">
        <f t="shared" si="14"/>
        <v>-0.040170363323952095</v>
      </c>
      <c r="W30" s="60">
        <f t="shared" si="14"/>
        <v>-0.022237352739002868</v>
      </c>
      <c r="X30" s="60">
        <f t="shared" si="14"/>
        <v>-0.006844779874784571</v>
      </c>
      <c r="Y30" s="60">
        <f t="shared" si="14"/>
        <v>-0.0025573852252851956</v>
      </c>
      <c r="Z30" s="60">
        <f t="shared" si="14"/>
        <v>-0.0008816802317565477</v>
      </c>
      <c r="AA30" s="60">
        <f t="shared" si="14"/>
        <v>-0.0003977243225682152</v>
      </c>
      <c r="AB30" s="60">
        <f t="shared" si="14"/>
        <v>-46.9584525038552</v>
      </c>
    </row>
    <row r="31" spans="1:28" ht="12.75">
      <c r="A31" s="12" t="s">
        <v>41</v>
      </c>
      <c r="B31" s="1">
        <f>'DATOS MENSUALES'!E162</f>
        <v>0.728192</v>
      </c>
      <c r="C31" s="1">
        <f>'DATOS MENSUALES'!E163</f>
        <v>0.14602</v>
      </c>
      <c r="D31" s="1">
        <f>'DATOS MENSUALES'!E164</f>
        <v>0.12814</v>
      </c>
      <c r="E31" s="1">
        <f>'DATOS MENSUALES'!E165</f>
        <v>0.106096</v>
      </c>
      <c r="F31" s="1">
        <f>'DATOS MENSUALES'!E166</f>
        <v>0.092316</v>
      </c>
      <c r="G31" s="1">
        <f>'DATOS MENSUALES'!E167</f>
        <v>0.354376</v>
      </c>
      <c r="H31" s="1">
        <f>'DATOS MENSUALES'!E168</f>
        <v>0.13494</v>
      </c>
      <c r="I31" s="1">
        <f>'DATOS MENSUALES'!E169</f>
        <v>0.109488</v>
      </c>
      <c r="J31" s="1">
        <f>'DATOS MENSUALES'!E170</f>
        <v>0.093857</v>
      </c>
      <c r="K31" s="1">
        <f>'DATOS MENSUALES'!E171</f>
        <v>0.07552</v>
      </c>
      <c r="L31" s="1">
        <f>'DATOS MENSUALES'!E172</f>
        <v>0.062535</v>
      </c>
      <c r="M31" s="1">
        <f>'DATOS MENSUALES'!E173</f>
        <v>0.055455</v>
      </c>
      <c r="N31" s="1">
        <f t="shared" si="11"/>
        <v>2.086935</v>
      </c>
      <c r="O31" s="10"/>
      <c r="P31" s="60">
        <f t="shared" si="12"/>
        <v>0.16973824891452138</v>
      </c>
      <c r="Q31" s="60">
        <f t="shared" si="13"/>
        <v>-0.000456797700141687</v>
      </c>
      <c r="R31" s="60">
        <f t="shared" si="14"/>
        <v>-0.03337891525036006</v>
      </c>
      <c r="S31" s="60">
        <f t="shared" si="14"/>
        <v>-0.23443879587959549</v>
      </c>
      <c r="T31" s="60">
        <f t="shared" si="14"/>
        <v>-0.3644270540863536</v>
      </c>
      <c r="U31" s="60">
        <f t="shared" si="14"/>
        <v>-0.01409156862439377</v>
      </c>
      <c r="V31" s="60">
        <f t="shared" si="14"/>
        <v>-0.022536894260211444</v>
      </c>
      <c r="W31" s="60">
        <f t="shared" si="14"/>
        <v>-0.014453324383724245</v>
      </c>
      <c r="X31" s="60">
        <f t="shared" si="14"/>
        <v>-0.003979737049400902</v>
      </c>
      <c r="Y31" s="60">
        <f t="shared" si="14"/>
        <v>-0.0015886498043898973</v>
      </c>
      <c r="Z31" s="60">
        <f t="shared" si="14"/>
        <v>-0.0006971408831185175</v>
      </c>
      <c r="AA31" s="60">
        <f t="shared" si="14"/>
        <v>-0.00035198010372513124</v>
      </c>
      <c r="AB31" s="60">
        <f t="shared" si="14"/>
        <v>-13.45110405138462</v>
      </c>
    </row>
    <row r="32" spans="1:28" ht="12.75">
      <c r="A32" s="12" t="s">
        <v>42</v>
      </c>
      <c r="B32" s="1">
        <f>'DATOS MENSUALES'!E174</f>
        <v>0.04774</v>
      </c>
      <c r="C32" s="1">
        <f>'DATOS MENSUALES'!E175</f>
        <v>0.232258</v>
      </c>
      <c r="D32" s="1">
        <f>'DATOS MENSUALES'!E176</f>
        <v>0.112665</v>
      </c>
      <c r="E32" s="1">
        <f>'DATOS MENSUALES'!E177</f>
        <v>1.220672</v>
      </c>
      <c r="F32" s="1">
        <f>'DATOS MENSUALES'!E178</f>
        <v>1.440941</v>
      </c>
      <c r="G32" s="1">
        <f>'DATOS MENSUALES'!E179</f>
        <v>0.627588</v>
      </c>
      <c r="H32" s="1">
        <f>'DATOS MENSUALES'!E180</f>
        <v>0.476307</v>
      </c>
      <c r="I32" s="1">
        <f>'DATOS MENSUALES'!E181</f>
        <v>0.38916</v>
      </c>
      <c r="J32" s="1">
        <f>'DATOS MENSUALES'!E182</f>
        <v>0.295688</v>
      </c>
      <c r="K32" s="1">
        <f>'DATOS MENSUALES'!E183</f>
        <v>0.227348</v>
      </c>
      <c r="L32" s="1">
        <f>'DATOS MENSUALES'!E184</f>
        <v>0.1771</v>
      </c>
      <c r="M32" s="1">
        <f>'DATOS MENSUALES'!E185</f>
        <v>0.135252</v>
      </c>
      <c r="N32" s="1">
        <f t="shared" si="11"/>
        <v>5.382719000000002</v>
      </c>
      <c r="O32" s="10"/>
      <c r="P32" s="60">
        <f t="shared" si="12"/>
        <v>-0.0020373048131861827</v>
      </c>
      <c r="Q32" s="60">
        <f t="shared" si="13"/>
        <v>7.845737052386227E-07</v>
      </c>
      <c r="R32" s="60">
        <f t="shared" si="14"/>
        <v>-0.038426762516825586</v>
      </c>
      <c r="S32" s="60">
        <f t="shared" si="14"/>
        <v>0.12348147504517877</v>
      </c>
      <c r="T32" s="60">
        <f t="shared" si="14"/>
        <v>0.2552529528469234</v>
      </c>
      <c r="U32" s="60">
        <f t="shared" si="14"/>
        <v>3.177505420911531E-05</v>
      </c>
      <c r="V32" s="60">
        <f t="shared" si="14"/>
        <v>0.00020435696956282336</v>
      </c>
      <c r="W32" s="60">
        <f t="shared" si="14"/>
        <v>4.6983295456408566E-05</v>
      </c>
      <c r="X32" s="60">
        <f t="shared" si="14"/>
        <v>8.151726675905201E-05</v>
      </c>
      <c r="Y32" s="60">
        <f t="shared" si="14"/>
        <v>4.340828908601023E-05</v>
      </c>
      <c r="Z32" s="60">
        <f t="shared" si="14"/>
        <v>1.7365229447808413E-05</v>
      </c>
      <c r="AA32" s="60">
        <f t="shared" si="14"/>
        <v>7.764971124963374E-07</v>
      </c>
      <c r="AB32" s="60">
        <f t="shared" si="14"/>
        <v>0.7725103384362133</v>
      </c>
    </row>
    <row r="33" spans="1:28" ht="12.75">
      <c r="A33" s="12" t="s">
        <v>43</v>
      </c>
      <c r="B33" s="1">
        <f>'DATOS MENSUALES'!E186</f>
        <v>0.110784</v>
      </c>
      <c r="C33" s="1">
        <f>'DATOS MENSUALES'!E187</f>
        <v>0.319484</v>
      </c>
      <c r="D33" s="1">
        <f>'DATOS MENSUALES'!E188</f>
        <v>1.029672</v>
      </c>
      <c r="E33" s="1">
        <f>'DATOS MENSUALES'!E189</f>
        <v>2.361939</v>
      </c>
      <c r="F33" s="1">
        <f>'DATOS MENSUALES'!E190</f>
        <v>0.912361</v>
      </c>
      <c r="G33" s="1">
        <f>'DATOS MENSUALES'!E191</f>
        <v>3.4444</v>
      </c>
      <c r="H33" s="1">
        <f>'DATOS MENSUALES'!E192</f>
        <v>2.36923</v>
      </c>
      <c r="I33" s="1">
        <f>'DATOS MENSUALES'!E193</f>
        <v>1.236924</v>
      </c>
      <c r="J33" s="1">
        <f>'DATOS MENSUALES'!E194</f>
        <v>0.915907</v>
      </c>
      <c r="K33" s="1">
        <f>'DATOS MENSUALES'!E195</f>
        <v>0.655668</v>
      </c>
      <c r="L33" s="1">
        <f>'DATOS MENSUALES'!E196</f>
        <v>0.495696</v>
      </c>
      <c r="M33" s="1">
        <f>'DATOS MENSUALES'!E197</f>
        <v>0.35948</v>
      </c>
      <c r="N33" s="1">
        <f t="shared" si="11"/>
        <v>14.211545000000001</v>
      </c>
      <c r="O33" s="10"/>
      <c r="P33" s="60">
        <f t="shared" si="12"/>
        <v>-0.00025879923492264973</v>
      </c>
      <c r="Q33" s="60">
        <f t="shared" si="13"/>
        <v>0.0008972114863055013</v>
      </c>
      <c r="R33" s="60">
        <f t="shared" si="14"/>
        <v>0.19466383063922446</v>
      </c>
      <c r="S33" s="60">
        <f t="shared" si="14"/>
        <v>4.404766552011183</v>
      </c>
      <c r="T33" s="60">
        <f t="shared" si="14"/>
        <v>0.0011830175965579332</v>
      </c>
      <c r="U33" s="60">
        <f t="shared" si="14"/>
        <v>23.112238922562057</v>
      </c>
      <c r="V33" s="60">
        <f t="shared" si="14"/>
        <v>7.435712831405478</v>
      </c>
      <c r="W33" s="60">
        <f t="shared" si="14"/>
        <v>0.6904507858237837</v>
      </c>
      <c r="X33" s="60">
        <f t="shared" si="14"/>
        <v>0.29219764472929527</v>
      </c>
      <c r="Y33" s="60">
        <f t="shared" si="14"/>
        <v>0.0995518797563147</v>
      </c>
      <c r="Z33" s="60">
        <f t="shared" si="14"/>
        <v>0.04088237379622468</v>
      </c>
      <c r="AA33" s="60">
        <f t="shared" si="14"/>
        <v>0.012717760501351177</v>
      </c>
      <c r="AB33" s="60">
        <f t="shared" si="14"/>
        <v>925.829266392562</v>
      </c>
    </row>
    <row r="34" spans="1:28" ht="12.75">
      <c r="A34" s="12" t="s">
        <v>44</v>
      </c>
      <c r="B34" s="1">
        <f>'DATOS MENSUALES'!E198</f>
        <v>0.276048</v>
      </c>
      <c r="C34" s="1">
        <f>'DATOS MENSUALES'!E199</f>
        <v>0.207774</v>
      </c>
      <c r="D34" s="1">
        <f>'DATOS MENSUALES'!E200</f>
        <v>0.15966</v>
      </c>
      <c r="E34" s="1">
        <f>'DATOS MENSUALES'!E201</f>
        <v>0.11687</v>
      </c>
      <c r="F34" s="1">
        <f>'DATOS MENSUALES'!E202</f>
        <v>0.113104</v>
      </c>
      <c r="G34" s="1">
        <f>'DATOS MENSUALES'!E203</f>
        <v>0.1033</v>
      </c>
      <c r="H34" s="1">
        <f>'DATOS MENSUALES'!E204</f>
        <v>0.087098</v>
      </c>
      <c r="I34" s="1">
        <f>'DATOS MENSUALES'!E205</f>
        <v>0.07433</v>
      </c>
      <c r="J34" s="1">
        <f>'DATOS MENSUALES'!E206</f>
        <v>0.067782</v>
      </c>
      <c r="K34" s="1">
        <f>'DATOS MENSUALES'!E207</f>
        <v>0.065796</v>
      </c>
      <c r="L34" s="1">
        <f>'DATOS MENSUALES'!E208</f>
        <v>0.060636</v>
      </c>
      <c r="M34" s="1">
        <f>'DATOS MENSUALES'!E209</f>
        <v>0.056988</v>
      </c>
      <c r="N34" s="1">
        <f t="shared" si="11"/>
        <v>1.3893859999999998</v>
      </c>
      <c r="O34" s="10"/>
      <c r="P34" s="60">
        <f t="shared" si="12"/>
        <v>0.0010468335887149258</v>
      </c>
      <c r="Q34" s="60">
        <f t="shared" si="13"/>
        <v>-3.554173535027827E-06</v>
      </c>
      <c r="R34" s="60">
        <f aca="true" t="shared" si="15" ref="R34:R50">(D34-D$6)^3</f>
        <v>-0.024504337172534862</v>
      </c>
      <c r="S34" s="60">
        <f aca="true" t="shared" si="16" ref="S34:S50">(E34-E$6)^3</f>
        <v>-0.2223632336201912</v>
      </c>
      <c r="T34" s="60">
        <f aca="true" t="shared" si="17" ref="T34:T50">(F34-F$6)^3</f>
        <v>-0.33352597396497746</v>
      </c>
      <c r="U34" s="60">
        <f aca="true" t="shared" si="18" ref="U34:U50">(G34-G$6)^3</f>
        <v>-0.11954232366000722</v>
      </c>
      <c r="V34" s="60">
        <f aca="true" t="shared" si="19" ref="V34:V50">(H34-H$6)^3</f>
        <v>-0.036037400153873946</v>
      </c>
      <c r="W34" s="60">
        <f aca="true" t="shared" si="20" ref="W34:W50">(I34-I$6)^3</f>
        <v>-0.021658381673292943</v>
      </c>
      <c r="X34" s="60">
        <f aca="true" t="shared" si="21" ref="X34:X50">(J34-J$6)^3</f>
        <v>-0.006285186773235997</v>
      </c>
      <c r="Y34" s="60">
        <f aca="true" t="shared" si="22" ref="Y34:Y50">(K34-K$6)^3</f>
        <v>-0.0020198465206188714</v>
      </c>
      <c r="Z34" s="60">
        <f aca="true" t="shared" si="23" ref="Z34:Z50">(L34-L$6)^3</f>
        <v>-0.0007428982671698072</v>
      </c>
      <c r="AA34" s="60">
        <f aca="true" t="shared" si="24" ref="AA34:AA50">(M34-M$6)^3</f>
        <v>-0.0003295475577056046</v>
      </c>
      <c r="AB34" s="60">
        <f aca="true" t="shared" si="25" ref="AB34:AB50">(N34-N$6)^3</f>
        <v>-29.097962351338143</v>
      </c>
    </row>
    <row r="35" spans="1:28" ht="12.75">
      <c r="A35" s="12" t="s">
        <v>45</v>
      </c>
      <c r="B35" s="1">
        <f>'DATOS MENSUALES'!E210</f>
        <v>0.047927</v>
      </c>
      <c r="C35" s="1">
        <f>'DATOS MENSUALES'!E211</f>
        <v>0.042885</v>
      </c>
      <c r="D35" s="1">
        <f>'DATOS MENSUALES'!E212</f>
        <v>0.056144</v>
      </c>
      <c r="E35" s="1">
        <f>'DATOS MENSUALES'!E213</f>
        <v>0.065364</v>
      </c>
      <c r="F35" s="1">
        <f>'DATOS MENSUALES'!E214</f>
        <v>0.078108</v>
      </c>
      <c r="G35" s="1">
        <f>'DATOS MENSUALES'!E215</f>
        <v>0.450468</v>
      </c>
      <c r="H35" s="1">
        <f>'DATOS MENSUALES'!E216</f>
        <v>0.199956</v>
      </c>
      <c r="I35" s="1">
        <f>'DATOS MENSUALES'!E217</f>
        <v>0.15696</v>
      </c>
      <c r="J35" s="1">
        <f>'DATOS MENSUALES'!E218</f>
        <v>0.129914</v>
      </c>
      <c r="K35" s="1">
        <f>'DATOS MENSUALES'!E219</f>
        <v>0.106403</v>
      </c>
      <c r="L35" s="1">
        <f>'DATOS MENSUALES'!E220</f>
        <v>0.08824</v>
      </c>
      <c r="M35" s="1">
        <f>'DATOS MENSUALES'!E221</f>
        <v>0.07425</v>
      </c>
      <c r="N35" s="1">
        <f t="shared" si="11"/>
        <v>1.4966190000000001</v>
      </c>
      <c r="O35" s="10"/>
      <c r="P35" s="60">
        <f t="shared" si="12"/>
        <v>-0.002028302390203222</v>
      </c>
      <c r="Q35" s="60">
        <f t="shared" si="13"/>
        <v>-0.00584658035192021</v>
      </c>
      <c r="R35" s="60">
        <f t="shared" si="15"/>
        <v>-0.061150142647889254</v>
      </c>
      <c r="S35" s="60">
        <f t="shared" si="16"/>
        <v>-0.2840351402341624</v>
      </c>
      <c r="T35" s="60">
        <f t="shared" si="17"/>
        <v>-0.3866092555990904</v>
      </c>
      <c r="U35" s="60">
        <f t="shared" si="18"/>
        <v>-0.0030768776838245985</v>
      </c>
      <c r="V35" s="60">
        <f t="shared" si="19"/>
        <v>-0.01028187751432206</v>
      </c>
      <c r="W35" s="60">
        <f t="shared" si="20"/>
        <v>-0.007542914429938359</v>
      </c>
      <c r="X35" s="60">
        <f t="shared" si="21"/>
        <v>-0.001834423975824102</v>
      </c>
      <c r="Y35" s="60">
        <f t="shared" si="22"/>
        <v>-0.0006316394199005098</v>
      </c>
      <c r="Z35" s="60">
        <f t="shared" si="23"/>
        <v>-0.00024962273758854706</v>
      </c>
      <c r="AA35" s="60">
        <f t="shared" si="24"/>
        <v>-0.00013907746933104312</v>
      </c>
      <c r="AB35" s="60">
        <f t="shared" si="25"/>
        <v>-26.159440024655538</v>
      </c>
    </row>
    <row r="36" spans="1:28" ht="12.75">
      <c r="A36" s="12" t="s">
        <v>46</v>
      </c>
      <c r="B36" s="1">
        <f>'DATOS MENSUALES'!E222</f>
        <v>0.069888</v>
      </c>
      <c r="C36" s="1">
        <f>'DATOS MENSUALES'!E223</f>
        <v>0.062445</v>
      </c>
      <c r="D36" s="1">
        <f>'DATOS MENSUALES'!E224</f>
        <v>0.399175</v>
      </c>
      <c r="E36" s="1">
        <f>'DATOS MENSUALES'!E225</f>
        <v>0.381887</v>
      </c>
      <c r="F36" s="1">
        <f>'DATOS MENSUALES'!E226</f>
        <v>0.377312</v>
      </c>
      <c r="G36" s="1">
        <f>'DATOS MENSUALES'!E227</f>
        <v>0.30807</v>
      </c>
      <c r="H36" s="1">
        <f>'DATOS MENSUALES'!E228</f>
        <v>0.256634</v>
      </c>
      <c r="I36" s="1">
        <f>'DATOS MENSUALES'!E229</f>
        <v>0.270508</v>
      </c>
      <c r="J36" s="1">
        <f>'DATOS MENSUALES'!E230</f>
        <v>0.2147</v>
      </c>
      <c r="K36" s="1">
        <f>'DATOS MENSUALES'!E231</f>
        <v>0.16839</v>
      </c>
      <c r="L36" s="1">
        <f>'DATOS MENSUALES'!E232</f>
        <v>0.139774</v>
      </c>
      <c r="M36" s="1">
        <f>'DATOS MENSUALES'!E233</f>
        <v>0.114179</v>
      </c>
      <c r="N36" s="1">
        <f t="shared" si="11"/>
        <v>2.7629620000000004</v>
      </c>
      <c r="O36" s="10"/>
      <c r="P36" s="60">
        <f t="shared" si="12"/>
        <v>-0.0011451885010333657</v>
      </c>
      <c r="Q36" s="60">
        <f t="shared" si="13"/>
        <v>-0.00414146991551404</v>
      </c>
      <c r="R36" s="60">
        <f t="shared" si="15"/>
        <v>-0.000132194458123921</v>
      </c>
      <c r="S36" s="60">
        <f t="shared" si="16"/>
        <v>-0.03958834961424693</v>
      </c>
      <c r="T36" s="60">
        <f t="shared" si="17"/>
        <v>-0.07911205381322452</v>
      </c>
      <c r="U36" s="60">
        <f t="shared" si="18"/>
        <v>-0.023849210810312747</v>
      </c>
      <c r="V36" s="60">
        <f t="shared" si="19"/>
        <v>-0.004155500939750321</v>
      </c>
      <c r="W36" s="60">
        <f t="shared" si="20"/>
        <v>-0.0005629055546396963</v>
      </c>
      <c r="X36" s="60">
        <f t="shared" si="21"/>
        <v>-5.327879464113205E-05</v>
      </c>
      <c r="Y36" s="60">
        <f t="shared" si="22"/>
        <v>-1.3504200058636696E-05</v>
      </c>
      <c r="Z36" s="60">
        <f t="shared" si="23"/>
        <v>-1.493407794468808E-06</v>
      </c>
      <c r="AA36" s="60">
        <f t="shared" si="24"/>
        <v>-1.6773696090371125E-06</v>
      </c>
      <c r="AB36" s="60">
        <f t="shared" si="25"/>
        <v>-4.932067217493292</v>
      </c>
    </row>
    <row r="37" spans="1:28" ht="12.75">
      <c r="A37" s="12" t="s">
        <v>47</v>
      </c>
      <c r="B37" s="1">
        <f>'DATOS MENSUALES'!E234</f>
        <v>0.105972</v>
      </c>
      <c r="C37" s="1">
        <f>'DATOS MENSUALES'!E235</f>
        <v>0.13389</v>
      </c>
      <c r="D37" s="1">
        <f>'DATOS MENSUALES'!E236</f>
        <v>0.750508</v>
      </c>
      <c r="E37" s="1">
        <f>'DATOS MENSUALES'!E237</f>
        <v>0.58812</v>
      </c>
      <c r="F37" s="1">
        <f>'DATOS MENSUALES'!E238</f>
        <v>3.371907</v>
      </c>
      <c r="G37" s="1">
        <f>'DATOS MENSUALES'!E239</f>
        <v>1.274944</v>
      </c>
      <c r="H37" s="1">
        <f>'DATOS MENSUALES'!E240</f>
        <v>0.730775</v>
      </c>
      <c r="I37" s="1">
        <f>'DATOS MENSUALES'!E241</f>
        <v>0.559181</v>
      </c>
      <c r="J37" s="1">
        <f>'DATOS MENSUALES'!E242</f>
        <v>0.422121</v>
      </c>
      <c r="K37" s="1">
        <f>'DATOS MENSUALES'!E243</f>
        <v>0.314678</v>
      </c>
      <c r="L37" s="1">
        <f>'DATOS MENSUALES'!E244</f>
        <v>0.236606</v>
      </c>
      <c r="M37" s="1">
        <f>'DATOS MENSUALES'!E245</f>
        <v>0.18861</v>
      </c>
      <c r="N37" s="1">
        <f t="shared" si="11"/>
        <v>8.677312</v>
      </c>
      <c r="O37" s="10"/>
      <c r="P37" s="60">
        <f t="shared" si="12"/>
        <v>-0.0003219633062534397</v>
      </c>
      <c r="Q37" s="60">
        <f t="shared" si="13"/>
        <v>-0.000708417361970817</v>
      </c>
      <c r="R37" s="60">
        <f t="shared" si="15"/>
        <v>0.02710586351300288</v>
      </c>
      <c r="S37" s="60">
        <f t="shared" si="16"/>
        <v>-0.0024377520846812317</v>
      </c>
      <c r="T37" s="60">
        <f t="shared" si="17"/>
        <v>16.881795648438032</v>
      </c>
      <c r="U37" s="60">
        <f t="shared" si="18"/>
        <v>0.31308758002653864</v>
      </c>
      <c r="V37" s="60">
        <f t="shared" si="19"/>
        <v>0.03077316226241229</v>
      </c>
      <c r="W37" s="60">
        <f t="shared" si="20"/>
        <v>0.00875518822373183</v>
      </c>
      <c r="X37" s="60">
        <f t="shared" si="21"/>
        <v>0.00489502252673854</v>
      </c>
      <c r="Y37" s="60">
        <f t="shared" si="22"/>
        <v>0.0018371185676437024</v>
      </c>
      <c r="Z37" s="60">
        <f t="shared" si="23"/>
        <v>0.0006228719989915187</v>
      </c>
      <c r="AA37" s="60">
        <f t="shared" si="24"/>
        <v>0.00024471956212803554</v>
      </c>
      <c r="AB37" s="60">
        <f t="shared" si="25"/>
        <v>74.73303258217099</v>
      </c>
    </row>
    <row r="38" spans="1:28" ht="12.75">
      <c r="A38" s="12" t="s">
        <v>48</v>
      </c>
      <c r="B38" s="1">
        <f>'DATOS MENSUALES'!E246</f>
        <v>0.85133</v>
      </c>
      <c r="C38" s="1">
        <f>'DATOS MENSUALES'!E247</f>
        <v>0.816448</v>
      </c>
      <c r="D38" s="1">
        <f>'DATOS MENSUALES'!E248</f>
        <v>1.113786</v>
      </c>
      <c r="E38" s="1">
        <f>'DATOS MENSUALES'!E249</f>
        <v>0.915078</v>
      </c>
      <c r="F38" s="1">
        <f>'DATOS MENSUALES'!E250</f>
        <v>0.547883</v>
      </c>
      <c r="G38" s="1">
        <f>'DATOS MENSUALES'!E251</f>
        <v>0.417186</v>
      </c>
      <c r="H38" s="1">
        <f>'DATOS MENSUALES'!E252</f>
        <v>0.392314</v>
      </c>
      <c r="I38" s="1">
        <f>'DATOS MENSUALES'!E253</f>
        <v>0.432012</v>
      </c>
      <c r="J38" s="1">
        <f>'DATOS MENSUALES'!E254</f>
        <v>0.305928</v>
      </c>
      <c r="K38" s="1">
        <f>'DATOS MENSUALES'!E255</f>
        <v>0.23868</v>
      </c>
      <c r="L38" s="1">
        <f>'DATOS MENSUALES'!E256</f>
        <v>0.192128</v>
      </c>
      <c r="M38" s="1">
        <f>'DATOS MENSUALES'!E257</f>
        <v>0.158418</v>
      </c>
      <c r="N38" s="1">
        <f t="shared" si="11"/>
        <v>6.381191</v>
      </c>
      <c r="O38" s="10"/>
      <c r="P38" s="60">
        <f t="shared" si="12"/>
        <v>0.3100404266128848</v>
      </c>
      <c r="Q38" s="60">
        <f t="shared" si="13"/>
        <v>0.20896398167426342</v>
      </c>
      <c r="R38" s="60">
        <f t="shared" si="15"/>
        <v>0.292318113270479</v>
      </c>
      <c r="S38" s="60">
        <f t="shared" si="16"/>
        <v>0.0071192240526600364</v>
      </c>
      <c r="T38" s="60">
        <f t="shared" si="17"/>
        <v>-0.01731685212539389</v>
      </c>
      <c r="U38" s="60">
        <f t="shared" si="18"/>
        <v>-0.005709285524949693</v>
      </c>
      <c r="V38" s="60">
        <f t="shared" si="19"/>
        <v>-1.579630406121129E-05</v>
      </c>
      <c r="W38" s="60">
        <f t="shared" si="20"/>
        <v>0.0004918414152675445</v>
      </c>
      <c r="X38" s="60">
        <f t="shared" si="21"/>
        <v>0.00015398543249542636</v>
      </c>
      <c r="Y38" s="60">
        <f t="shared" si="22"/>
        <v>0.0001003923615857041</v>
      </c>
      <c r="Z38" s="60">
        <f t="shared" si="23"/>
        <v>6.853669112407698E-05</v>
      </c>
      <c r="AA38" s="60">
        <f t="shared" si="24"/>
        <v>3.3878126771164126E-05</v>
      </c>
      <c r="AB38" s="60">
        <f t="shared" si="25"/>
        <v>7.034102565006187</v>
      </c>
    </row>
    <row r="39" spans="1:28" ht="12.75">
      <c r="A39" s="12" t="s">
        <v>49</v>
      </c>
      <c r="B39" s="1">
        <f>'DATOS MENSUALES'!E258</f>
        <v>0.124224</v>
      </c>
      <c r="C39" s="1">
        <f>'DATOS MENSUALES'!E259</f>
        <v>0.193552</v>
      </c>
      <c r="D39" s="1">
        <f>'DATOS MENSUALES'!E260</f>
        <v>1.67937</v>
      </c>
      <c r="E39" s="1">
        <f>'DATOS MENSUALES'!E261</f>
        <v>0.90006</v>
      </c>
      <c r="F39" s="1">
        <f>'DATOS MENSUALES'!E262</f>
        <v>0.655525</v>
      </c>
      <c r="G39" s="1">
        <f>'DATOS MENSUALES'!E263</f>
        <v>0.918904</v>
      </c>
      <c r="H39" s="1">
        <f>'DATOS MENSUALES'!E264</f>
        <v>0.640596</v>
      </c>
      <c r="I39" s="1">
        <f>'DATOS MENSUALES'!E265</f>
        <v>0.44198</v>
      </c>
      <c r="J39" s="1">
        <f>'DATOS MENSUALES'!E266</f>
        <v>0.33204</v>
      </c>
      <c r="K39" s="1">
        <f>'DATOS MENSUALES'!E267</f>
        <v>0.24912</v>
      </c>
      <c r="L39" s="1">
        <f>'DATOS MENSUALES'!E268</f>
        <v>0.190528</v>
      </c>
      <c r="M39" s="1">
        <f>'DATOS MENSUALES'!E269</f>
        <v>0.16005</v>
      </c>
      <c r="N39" s="1">
        <f t="shared" si="11"/>
        <v>6.485949000000001</v>
      </c>
      <c r="O39" s="10"/>
      <c r="P39" s="60">
        <f t="shared" si="12"/>
        <v>-0.00012716212033817627</v>
      </c>
      <c r="Q39" s="60">
        <f t="shared" si="13"/>
        <v>-2.562770173296316E-05</v>
      </c>
      <c r="R39" s="60">
        <f t="shared" si="15"/>
        <v>1.8574812597554018</v>
      </c>
      <c r="S39" s="60">
        <f t="shared" si="16"/>
        <v>0.0055786696383053665</v>
      </c>
      <c r="T39" s="60">
        <f t="shared" si="17"/>
        <v>-0.003448002853946304</v>
      </c>
      <c r="U39" s="60">
        <f t="shared" si="18"/>
        <v>0.033694966517576155</v>
      </c>
      <c r="V39" s="60">
        <f t="shared" si="19"/>
        <v>0.011118081601191801</v>
      </c>
      <c r="W39" s="60">
        <f t="shared" si="20"/>
        <v>0.0007026898525181812</v>
      </c>
      <c r="X39" s="60">
        <f t="shared" si="21"/>
        <v>0.0005064787300273388</v>
      </c>
      <c r="Y39" s="60">
        <f t="shared" si="22"/>
        <v>0.00018438046442205945</v>
      </c>
      <c r="Z39" s="60">
        <f t="shared" si="23"/>
        <v>6.080811155171228E-05</v>
      </c>
      <c r="AA39" s="60">
        <f t="shared" si="24"/>
        <v>3.9267124629193334E-05</v>
      </c>
      <c r="AB39" s="60">
        <f t="shared" si="25"/>
        <v>8.252089940872345</v>
      </c>
    </row>
    <row r="40" spans="1:28" ht="12.75">
      <c r="A40" s="12" t="s">
        <v>50</v>
      </c>
      <c r="B40" s="1">
        <f>'DATOS MENSUALES'!E270</f>
        <v>0.1386</v>
      </c>
      <c r="C40" s="1">
        <f>'DATOS MENSUALES'!E271</f>
        <v>0.118884</v>
      </c>
      <c r="D40" s="1">
        <f>'DATOS MENSUALES'!E272</f>
        <v>0.11096</v>
      </c>
      <c r="E40" s="1">
        <f>'DATOS MENSUALES'!E273</f>
        <v>0.679446</v>
      </c>
      <c r="F40" s="1">
        <f>'DATOS MENSUALES'!E274</f>
        <v>1.04148</v>
      </c>
      <c r="G40" s="1">
        <f>'DATOS MENSUALES'!E275</f>
        <v>0.773243</v>
      </c>
      <c r="H40" s="1">
        <f>'DATOS MENSUALES'!E276</f>
        <v>0.527376</v>
      </c>
      <c r="I40" s="1">
        <f>'DATOS MENSUALES'!E277</f>
        <v>0.3743</v>
      </c>
      <c r="J40" s="1">
        <f>'DATOS MENSUALES'!E278</f>
        <v>0.291942</v>
      </c>
      <c r="K40" s="1">
        <f>'DATOS MENSUALES'!E279</f>
        <v>0.230544</v>
      </c>
      <c r="L40" s="1">
        <f>'DATOS MENSUALES'!E280</f>
        <v>0.175008</v>
      </c>
      <c r="M40" s="1">
        <f>'DATOS MENSUALES'!E281</f>
        <v>0.137536</v>
      </c>
      <c r="N40" s="1">
        <f t="shared" si="11"/>
        <v>4.5993189999999995</v>
      </c>
      <c r="O40" s="10"/>
      <c r="P40" s="60">
        <f t="shared" si="12"/>
        <v>-4.630941594099919E-05</v>
      </c>
      <c r="Q40" s="60">
        <f t="shared" si="13"/>
        <v>-0.0011297668208392491</v>
      </c>
      <c r="R40" s="60">
        <f t="shared" si="15"/>
        <v>-0.03901217317942727</v>
      </c>
      <c r="S40" s="60">
        <f t="shared" si="16"/>
        <v>-8.095208864037081E-05</v>
      </c>
      <c r="T40" s="60">
        <f t="shared" si="17"/>
        <v>0.012958199749070864</v>
      </c>
      <c r="U40" s="60">
        <f t="shared" si="18"/>
        <v>0.005576160778346332</v>
      </c>
      <c r="V40" s="60">
        <f t="shared" si="19"/>
        <v>0.0013299464780858327</v>
      </c>
      <c r="W40" s="60">
        <f t="shared" si="20"/>
        <v>9.560503852067156E-06</v>
      </c>
      <c r="X40" s="60">
        <f t="shared" si="21"/>
        <v>6.216216883483899E-05</v>
      </c>
      <c r="Y40" s="60">
        <f t="shared" si="22"/>
        <v>5.636036948408779E-05</v>
      </c>
      <c r="Z40" s="60">
        <f t="shared" si="23"/>
        <v>1.3487478044792396E-05</v>
      </c>
      <c r="AA40" s="60">
        <f t="shared" si="24"/>
        <v>1.51112144756347E-06</v>
      </c>
      <c r="AB40" s="60">
        <f t="shared" si="25"/>
        <v>0.0024147667188662604</v>
      </c>
    </row>
    <row r="41" spans="1:28" ht="12.75">
      <c r="A41" s="12" t="s">
        <v>51</v>
      </c>
      <c r="B41" s="1">
        <f>'DATOS MENSUALES'!E282</f>
        <v>0.107939</v>
      </c>
      <c r="C41" s="1">
        <f>'DATOS MENSUALES'!E283</f>
        <v>1.1438</v>
      </c>
      <c r="D41" s="1">
        <f>'DATOS MENSUALES'!E284</f>
        <v>1.1322</v>
      </c>
      <c r="E41" s="1">
        <f>'DATOS MENSUALES'!E285</f>
        <v>0.414238</v>
      </c>
      <c r="F41" s="1">
        <f>'DATOS MENSUALES'!E286</f>
        <v>1.991057</v>
      </c>
      <c r="G41" s="1">
        <f>'DATOS MENSUALES'!E287</f>
        <v>1.560549</v>
      </c>
      <c r="H41" s="1">
        <f>'DATOS MENSUALES'!E288</f>
        <v>0.672888</v>
      </c>
      <c r="I41" s="1">
        <f>'DATOS MENSUALES'!E289</f>
        <v>0.512394</v>
      </c>
      <c r="J41" s="1">
        <f>'DATOS MENSUALES'!E290</f>
        <v>0.378342</v>
      </c>
      <c r="K41" s="1">
        <f>'DATOS MENSUALES'!E291</f>
        <v>0.294975</v>
      </c>
      <c r="L41" s="1">
        <f>'DATOS MENSUALES'!E292</f>
        <v>0.223482</v>
      </c>
      <c r="M41" s="1">
        <f>'DATOS MENSUALES'!E293</f>
        <v>0.17412</v>
      </c>
      <c r="N41" s="1">
        <f t="shared" si="11"/>
        <v>8.605984000000001</v>
      </c>
      <c r="O41" s="10"/>
      <c r="P41" s="60">
        <f t="shared" si="12"/>
        <v>-0.0002950310308827288</v>
      </c>
      <c r="Q41" s="60">
        <f t="shared" si="13"/>
        <v>0.7806324119626231</v>
      </c>
      <c r="R41" s="60">
        <f t="shared" si="15"/>
        <v>0.31733120156370415</v>
      </c>
      <c r="S41" s="60">
        <f t="shared" si="16"/>
        <v>-0.029351205104827652</v>
      </c>
      <c r="T41" s="60">
        <f t="shared" si="17"/>
        <v>1.6617251645623297</v>
      </c>
      <c r="U41" s="60">
        <f t="shared" si="18"/>
        <v>0.8976112965933991</v>
      </c>
      <c r="V41" s="60">
        <f t="shared" si="19"/>
        <v>0.0166757688699858</v>
      </c>
      <c r="W41" s="60">
        <f t="shared" si="20"/>
        <v>0.004043844188568045</v>
      </c>
      <c r="X41" s="60">
        <f t="shared" si="21"/>
        <v>0.002001013994360154</v>
      </c>
      <c r="Y41" s="60">
        <f t="shared" si="22"/>
        <v>0.0010854711322448756</v>
      </c>
      <c r="Z41" s="60">
        <f t="shared" si="23"/>
        <v>0.000377582709286488</v>
      </c>
      <c r="AA41" s="60">
        <f t="shared" si="24"/>
        <v>0.00011100282912569568</v>
      </c>
      <c r="AB41" s="60">
        <f t="shared" si="25"/>
        <v>71.00040491864245</v>
      </c>
    </row>
    <row r="42" spans="1:28" ht="12.75">
      <c r="A42" s="12" t="s">
        <v>52</v>
      </c>
      <c r="B42" s="1">
        <f>'DATOS MENSUALES'!E294</f>
        <v>0.139888</v>
      </c>
      <c r="C42" s="1">
        <f>'DATOS MENSUALES'!E295</f>
        <v>0.110604</v>
      </c>
      <c r="D42" s="1">
        <f>'DATOS MENSUALES'!E296</f>
        <v>0.086163</v>
      </c>
      <c r="E42" s="1">
        <f>'DATOS MENSUALES'!E297</f>
        <v>0.094493</v>
      </c>
      <c r="F42" s="1">
        <f>'DATOS MENSUALES'!E298</f>
        <v>0.07992</v>
      </c>
      <c r="G42" s="1">
        <f>'DATOS MENSUALES'!E299</f>
        <v>0.127386</v>
      </c>
      <c r="H42" s="1">
        <f>'DATOS MENSUALES'!E300</f>
        <v>0.0801</v>
      </c>
      <c r="I42" s="1">
        <f>'DATOS MENSUALES'!E301</f>
        <v>0.065725</v>
      </c>
      <c r="J42" s="1">
        <f>'DATOS MENSUALES'!E302</f>
        <v>0.058201</v>
      </c>
      <c r="K42" s="1">
        <f>'DATOS MENSUALES'!E303</f>
        <v>0.051909</v>
      </c>
      <c r="L42" s="1">
        <f>'DATOS MENSUALES'!E304</f>
        <v>0.046904</v>
      </c>
      <c r="M42" s="1">
        <f>'DATOS MENSUALES'!E305</f>
        <v>0.049287</v>
      </c>
      <c r="N42" s="1">
        <f t="shared" si="11"/>
        <v>0.9905799999999999</v>
      </c>
      <c r="O42" s="10"/>
      <c r="P42" s="60">
        <f t="shared" si="12"/>
        <v>-4.150308724650639E-05</v>
      </c>
      <c r="Q42" s="60">
        <f t="shared" si="13"/>
        <v>-0.0014212052911349417</v>
      </c>
      <c r="R42" s="60">
        <f t="shared" si="15"/>
        <v>-0.04821003306404863</v>
      </c>
      <c r="S42" s="60">
        <f t="shared" si="16"/>
        <v>-0.24792401109207543</v>
      </c>
      <c r="T42" s="60">
        <f t="shared" si="17"/>
        <v>-0.38373154623839734</v>
      </c>
      <c r="U42" s="60">
        <f t="shared" si="18"/>
        <v>-0.10285091678842159</v>
      </c>
      <c r="V42" s="60">
        <f t="shared" si="19"/>
        <v>-0.038376773054799765</v>
      </c>
      <c r="W42" s="60">
        <f t="shared" si="20"/>
        <v>-0.02372674742951369</v>
      </c>
      <c r="X42" s="60">
        <f t="shared" si="21"/>
        <v>-0.0073158012240532614</v>
      </c>
      <c r="Y42" s="60">
        <f t="shared" si="22"/>
        <v>-0.0027613521575859425</v>
      </c>
      <c r="Z42" s="60">
        <f t="shared" si="23"/>
        <v>-0.0011346378800048164</v>
      </c>
      <c r="AA42" s="60">
        <f t="shared" si="24"/>
        <v>-0.0004525184949555607</v>
      </c>
      <c r="AB42" s="60">
        <f t="shared" si="25"/>
        <v>-41.94752470917055</v>
      </c>
    </row>
    <row r="43" spans="1:28" ht="12.75">
      <c r="A43" s="12" t="s">
        <v>53</v>
      </c>
      <c r="B43" s="1">
        <f>'DATOS MENSUALES'!E306</f>
        <v>0.1369</v>
      </c>
      <c r="C43" s="1">
        <f>'DATOS MENSUALES'!E307</f>
        <v>0.279464</v>
      </c>
      <c r="D43" s="1">
        <f>'DATOS MENSUALES'!E308</f>
        <v>0.574617</v>
      </c>
      <c r="E43" s="1">
        <f>'DATOS MENSUALES'!E309</f>
        <v>3.362324</v>
      </c>
      <c r="F43" s="1">
        <f>'DATOS MENSUALES'!E310</f>
        <v>4.68281</v>
      </c>
      <c r="G43" s="1">
        <f>'DATOS MENSUALES'!E311</f>
        <v>0.89265</v>
      </c>
      <c r="H43" s="1">
        <f>'DATOS MENSUALES'!E312</f>
        <v>1.13968</v>
      </c>
      <c r="I43" s="1">
        <f>'DATOS MENSUALES'!E313</f>
        <v>0.671528</v>
      </c>
      <c r="J43" s="1">
        <f>'DATOS MENSUALES'!E314</f>
        <v>0.493465</v>
      </c>
      <c r="K43" s="1">
        <f>'DATOS MENSUALES'!E315</f>
        <v>0.384604</v>
      </c>
      <c r="L43" s="1">
        <f>'DATOS MENSUALES'!E316</f>
        <v>0.29304</v>
      </c>
      <c r="M43" s="1">
        <f>'DATOS MENSUALES'!E317</f>
        <v>0.223884</v>
      </c>
      <c r="N43" s="1">
        <f t="shared" si="11"/>
        <v>13.134965999999999</v>
      </c>
      <c r="O43" s="10"/>
      <c r="P43" s="60">
        <f t="shared" si="12"/>
        <v>-5.3202500558882704E-05</v>
      </c>
      <c r="Q43" s="60">
        <f t="shared" si="13"/>
        <v>0.00017968418774663684</v>
      </c>
      <c r="R43" s="60">
        <f t="shared" si="15"/>
        <v>0.0019298078982829035</v>
      </c>
      <c r="S43" s="60">
        <f t="shared" si="16"/>
        <v>18.391779846945532</v>
      </c>
      <c r="T43" s="60">
        <f t="shared" si="17"/>
        <v>58.2401238861689</v>
      </c>
      <c r="U43" s="60">
        <f t="shared" si="18"/>
        <v>0.026128129467495015</v>
      </c>
      <c r="V43" s="60">
        <f t="shared" si="19"/>
        <v>0.37679722369898744</v>
      </c>
      <c r="W43" s="60">
        <f t="shared" si="20"/>
        <v>0.03229474653274002</v>
      </c>
      <c r="X43" s="60">
        <f t="shared" si="21"/>
        <v>0.014021300141909936</v>
      </c>
      <c r="Y43" s="60">
        <f t="shared" si="22"/>
        <v>0.0071222742334186295</v>
      </c>
      <c r="Z43" s="60">
        <f t="shared" si="23"/>
        <v>0.0028533577334562514</v>
      </c>
      <c r="AA43" s="60">
        <f t="shared" si="24"/>
        <v>0.0009361119204988407</v>
      </c>
      <c r="AB43" s="60">
        <f t="shared" si="25"/>
        <v>651.6709812570074</v>
      </c>
    </row>
    <row r="44" spans="1:28" ht="12.75">
      <c r="A44" s="12" t="s">
        <v>54</v>
      </c>
      <c r="B44" s="1">
        <f>'DATOS MENSUALES'!E318</f>
        <v>0.356769</v>
      </c>
      <c r="C44" s="1">
        <f>'DATOS MENSUALES'!E319</f>
        <v>0.237048</v>
      </c>
      <c r="D44" s="1">
        <f>'DATOS MENSUALES'!E320</f>
        <v>0.18582</v>
      </c>
      <c r="E44" s="1">
        <f>'DATOS MENSUALES'!E321</f>
        <v>0.15942</v>
      </c>
      <c r="F44" s="1">
        <f>'DATOS MENSUALES'!E322</f>
        <v>0.205686</v>
      </c>
      <c r="G44" s="1">
        <f>'DATOS MENSUALES'!E323</f>
        <v>0.170289</v>
      </c>
      <c r="H44" s="1">
        <f>'DATOS MENSUALES'!E324</f>
        <v>0.16248</v>
      </c>
      <c r="I44" s="1">
        <f>'DATOS MENSUALES'!E325</f>
        <v>0.167488</v>
      </c>
      <c r="J44" s="1">
        <f>'DATOS MENSUALES'!E326</f>
        <v>0.147196</v>
      </c>
      <c r="K44" s="1">
        <f>'DATOS MENSUALES'!E327</f>
        <v>0.118365</v>
      </c>
      <c r="L44" s="1">
        <f>'DATOS MENSUALES'!E328</f>
        <v>0.095712</v>
      </c>
      <c r="M44" s="1">
        <f>'DATOS MENSUALES'!E329</f>
        <v>0.076582</v>
      </c>
      <c r="N44" s="1">
        <f t="shared" si="11"/>
        <v>2.0828550000000003</v>
      </c>
      <c r="O44" s="10"/>
      <c r="P44" s="60">
        <f t="shared" si="12"/>
        <v>0.00605427857498461</v>
      </c>
      <c r="Q44" s="60">
        <f t="shared" si="13"/>
        <v>2.751722505967043E-06</v>
      </c>
      <c r="R44" s="60">
        <f t="shared" si="15"/>
        <v>-0.01846179236897256</v>
      </c>
      <c r="S44" s="60">
        <f t="shared" si="16"/>
        <v>-0.17872464944036034</v>
      </c>
      <c r="T44" s="60">
        <f t="shared" si="17"/>
        <v>-0.21698734422361696</v>
      </c>
      <c r="U44" s="60">
        <f t="shared" si="18"/>
        <v>-0.07710509160453485</v>
      </c>
      <c r="V44" s="60">
        <f t="shared" si="19"/>
        <v>-0.016566754585590714</v>
      </c>
      <c r="W44" s="60">
        <f t="shared" si="20"/>
        <v>-0.006392191556804213</v>
      </c>
      <c r="X44" s="60">
        <f t="shared" si="21"/>
        <v>-0.0011620164868620427</v>
      </c>
      <c r="Y44" s="60">
        <f t="shared" si="22"/>
        <v>-0.000402576416223446</v>
      </c>
      <c r="Z44" s="60">
        <f t="shared" si="23"/>
        <v>-0.00017088317900877176</v>
      </c>
      <c r="AA44" s="60">
        <f t="shared" si="24"/>
        <v>-0.000121130404016386</v>
      </c>
      <c r="AB44" s="60">
        <f t="shared" si="25"/>
        <v>-13.5204516702933</v>
      </c>
    </row>
    <row r="45" spans="1:28" ht="12.75">
      <c r="A45" s="12" t="s">
        <v>55</v>
      </c>
      <c r="B45" s="1">
        <f>'DATOS MENSUALES'!E330</f>
        <v>0.06644</v>
      </c>
      <c r="C45" s="1">
        <f>'DATOS MENSUALES'!E331</f>
        <v>0.115927</v>
      </c>
      <c r="D45" s="1">
        <f>'DATOS MENSUALES'!E332</f>
        <v>0.095116</v>
      </c>
      <c r="E45" s="1">
        <f>'DATOS MENSUALES'!E333</f>
        <v>0.077194</v>
      </c>
      <c r="F45" s="1">
        <f>'DATOS MENSUALES'!E334</f>
        <v>1.343835</v>
      </c>
      <c r="G45" s="1">
        <f>'DATOS MENSUALES'!E335</f>
        <v>0.29916</v>
      </c>
      <c r="H45" s="1">
        <f>'DATOS MENSUALES'!E336</f>
        <v>0.44121</v>
      </c>
      <c r="I45" s="1">
        <f>'DATOS MENSUALES'!E337</f>
        <v>0.253436</v>
      </c>
      <c r="J45" s="1">
        <f>'DATOS MENSUALES'!E338</f>
        <v>0.20394</v>
      </c>
      <c r="K45" s="1">
        <f>'DATOS MENSUALES'!E339</f>
        <v>0.155466</v>
      </c>
      <c r="L45" s="1">
        <f>'DATOS MENSUALES'!E340</f>
        <v>0.12264</v>
      </c>
      <c r="M45" s="1">
        <f>'DATOS MENSUALES'!E341</f>
        <v>0.097695</v>
      </c>
      <c r="N45" s="1">
        <f t="shared" si="11"/>
        <v>3.2720590000000005</v>
      </c>
      <c r="O45" s="10"/>
      <c r="P45" s="60">
        <f t="shared" si="12"/>
        <v>-0.001262185324585465</v>
      </c>
      <c r="Q45" s="60">
        <f t="shared" si="13"/>
        <v>-0.0012287520497270994</v>
      </c>
      <c r="R45" s="60">
        <f t="shared" si="15"/>
        <v>-0.044739035395646234</v>
      </c>
      <c r="S45" s="60">
        <f t="shared" si="16"/>
        <v>-0.2689743399069645</v>
      </c>
      <c r="T45" s="60">
        <f t="shared" si="17"/>
        <v>0.1550585654219188</v>
      </c>
      <c r="U45" s="60">
        <f t="shared" si="18"/>
        <v>-0.02613317276612103</v>
      </c>
      <c r="V45" s="60">
        <f t="shared" si="19"/>
        <v>1.3489718869006325E-05</v>
      </c>
      <c r="W45" s="60">
        <f t="shared" si="20"/>
        <v>-0.0009892392846226838</v>
      </c>
      <c r="X45" s="60">
        <f t="shared" si="21"/>
        <v>-0.00011329984988865427</v>
      </c>
      <c r="Y45" s="60">
        <f t="shared" si="22"/>
        <v>-4.9582481658434526E-05</v>
      </c>
      <c r="Z45" s="60">
        <f t="shared" si="23"/>
        <v>-2.3306280469105463E-05</v>
      </c>
      <c r="AA45" s="60">
        <f t="shared" si="24"/>
        <v>-2.2823255565014777E-05</v>
      </c>
      <c r="AB45" s="60">
        <f t="shared" si="25"/>
        <v>-1.698360414629107</v>
      </c>
    </row>
    <row r="46" spans="1:28" ht="12.75">
      <c r="A46" s="12" t="s">
        <v>56</v>
      </c>
      <c r="B46" s="1">
        <f>'DATOS MENSUALES'!E342</f>
        <v>0.11612</v>
      </c>
      <c r="C46" s="1">
        <f>'DATOS MENSUALES'!E343</f>
        <v>0.084664</v>
      </c>
      <c r="D46" s="1">
        <f>'DATOS MENSUALES'!E344</f>
        <v>0.240436</v>
      </c>
      <c r="E46" s="1">
        <f>'DATOS MENSUALES'!E345</f>
        <v>1.319706</v>
      </c>
      <c r="F46" s="1">
        <f>'DATOS MENSUALES'!E346</f>
        <v>0.949018</v>
      </c>
      <c r="G46" s="1">
        <f>'DATOS MENSUALES'!E347</f>
        <v>2.0622</v>
      </c>
      <c r="H46" s="1">
        <f>'DATOS MENSUALES'!E348</f>
        <v>0.641875</v>
      </c>
      <c r="I46" s="1">
        <f>'DATOS MENSUALES'!E349</f>
        <v>0.550409</v>
      </c>
      <c r="J46" s="1">
        <f>'DATOS MENSUALES'!E350</f>
        <v>0.406032</v>
      </c>
      <c r="K46" s="1">
        <f>'DATOS MENSUALES'!E351</f>
        <v>0.2943</v>
      </c>
      <c r="L46" s="1">
        <f>'DATOS MENSUALES'!E352</f>
        <v>0.234992</v>
      </c>
      <c r="M46" s="1">
        <f>'DATOS MENSUALES'!E353</f>
        <v>0.25714</v>
      </c>
      <c r="N46" s="1">
        <f t="shared" si="11"/>
        <v>7.156891999999999</v>
      </c>
      <c r="O46" s="10"/>
      <c r="P46" s="60">
        <f t="shared" si="12"/>
        <v>-0.00019908091362940054</v>
      </c>
      <c r="Q46" s="60">
        <f t="shared" si="13"/>
        <v>-0.0026493180440690374</v>
      </c>
      <c r="R46" s="60">
        <f t="shared" si="15"/>
        <v>-0.009218784435693734</v>
      </c>
      <c r="S46" s="60">
        <f t="shared" si="16"/>
        <v>0.21277729083018518</v>
      </c>
      <c r="T46" s="60">
        <f t="shared" si="17"/>
        <v>0.0028887200741083132</v>
      </c>
      <c r="U46" s="60">
        <f t="shared" si="18"/>
        <v>3.1525035134384716</v>
      </c>
      <c r="V46" s="60">
        <f t="shared" si="19"/>
        <v>0.011310316128007156</v>
      </c>
      <c r="W46" s="60">
        <f t="shared" si="20"/>
        <v>0.007684206993310967</v>
      </c>
      <c r="X46" s="60">
        <f t="shared" si="21"/>
        <v>0.003631201690427731</v>
      </c>
      <c r="Y46" s="60">
        <f t="shared" si="22"/>
        <v>0.0010642232822515342</v>
      </c>
      <c r="Z46" s="60">
        <f t="shared" si="23"/>
        <v>0.0005882203608510482</v>
      </c>
      <c r="AA46" s="60">
        <f t="shared" si="24"/>
        <v>0.0022521793539353897</v>
      </c>
      <c r="AB46" s="60">
        <f t="shared" si="25"/>
        <v>19.5027672284904</v>
      </c>
    </row>
    <row r="47" spans="1:28" ht="12.75">
      <c r="A47" s="12" t="s">
        <v>57</v>
      </c>
      <c r="B47" s="1">
        <f>'DATOS MENSUALES'!E354</f>
        <v>0.190502</v>
      </c>
      <c r="C47" s="1">
        <f>'DATOS MENSUALES'!E355</f>
        <v>0.220759</v>
      </c>
      <c r="D47" s="1">
        <f>'DATOS MENSUALES'!E356</f>
        <v>0.156224</v>
      </c>
      <c r="E47" s="1">
        <f>'DATOS MENSUALES'!E357</f>
        <v>5.084725</v>
      </c>
      <c r="F47" s="1">
        <f>'DATOS MENSUALES'!E358</f>
        <v>0.539298</v>
      </c>
      <c r="G47" s="1">
        <f>'DATOS MENSUALES'!E359</f>
        <v>0.398825</v>
      </c>
      <c r="H47" s="1">
        <f>'DATOS MENSUALES'!E360</f>
        <v>0.306774</v>
      </c>
      <c r="I47" s="1">
        <f>'DATOS MENSUALES'!E361</f>
        <v>0.244902</v>
      </c>
      <c r="J47" s="1">
        <f>'DATOS MENSUALES'!E362</f>
        <v>0.194688</v>
      </c>
      <c r="K47" s="1">
        <f>'DATOS MENSUALES'!E363</f>
        <v>0.156024</v>
      </c>
      <c r="L47" s="1">
        <f>'DATOS MENSUALES'!E364</f>
        <v>0.12</v>
      </c>
      <c r="M47" s="1">
        <f>'DATOS MENSUALES'!E365</f>
        <v>0.097455</v>
      </c>
      <c r="N47" s="1">
        <f t="shared" si="11"/>
        <v>7.7101760000000015</v>
      </c>
      <c r="O47" s="10"/>
      <c r="P47" s="60">
        <f t="shared" si="12"/>
        <v>4.089370852248404E-06</v>
      </c>
      <c r="Q47" s="60">
        <f t="shared" si="13"/>
        <v>-1.1788196975953452E-08</v>
      </c>
      <c r="R47" s="60">
        <f t="shared" si="15"/>
        <v>-0.025384298951193117</v>
      </c>
      <c r="S47" s="60">
        <f t="shared" si="16"/>
        <v>82.99711015049513</v>
      </c>
      <c r="T47" s="60">
        <f t="shared" si="17"/>
        <v>-0.019098570593066782</v>
      </c>
      <c r="U47" s="60">
        <f t="shared" si="18"/>
        <v>-0.007655803248221966</v>
      </c>
      <c r="V47" s="60">
        <f t="shared" si="19"/>
        <v>-0.0013540380570260956</v>
      </c>
      <c r="W47" s="60">
        <f t="shared" si="20"/>
        <v>-0.0012658109545836524</v>
      </c>
      <c r="X47" s="60">
        <f t="shared" si="21"/>
        <v>-0.00019150742447951563</v>
      </c>
      <c r="Y47" s="60">
        <f t="shared" si="22"/>
        <v>-4.735732207254989E-05</v>
      </c>
      <c r="Z47" s="60">
        <f t="shared" si="23"/>
        <v>-3.0384028737267275E-05</v>
      </c>
      <c r="AA47" s="60">
        <f t="shared" si="24"/>
        <v>-2.340748968592454E-05</v>
      </c>
      <c r="AB47" s="60">
        <f t="shared" si="25"/>
        <v>34.170487783435334</v>
      </c>
    </row>
    <row r="48" spans="1:28" ht="12.75">
      <c r="A48" s="12" t="s">
        <v>58</v>
      </c>
      <c r="B48" s="1">
        <f>'DATOS MENSUALES'!E366</f>
        <v>0.072579</v>
      </c>
      <c r="C48" s="1">
        <f>'DATOS MENSUALES'!E367</f>
        <v>0.065611</v>
      </c>
      <c r="D48" s="1">
        <f>'DATOS MENSUALES'!E368</f>
        <v>0.056782</v>
      </c>
      <c r="E48" s="1">
        <f>'DATOS MENSUALES'!E369</f>
        <v>0.207496</v>
      </c>
      <c r="F48" s="1">
        <f>'DATOS MENSUALES'!E370</f>
        <v>0.115175</v>
      </c>
      <c r="G48" s="1">
        <f>'DATOS MENSUALES'!E371</f>
        <v>0.121011</v>
      </c>
      <c r="H48" s="1">
        <f>'DATOS MENSUALES'!E372</f>
        <v>0.379797</v>
      </c>
      <c r="I48" s="1">
        <f>'DATOS MENSUALES'!E373</f>
        <v>0.595391</v>
      </c>
      <c r="J48" s="1">
        <f>'DATOS MENSUALES'!E374</f>
        <v>0.36542</v>
      </c>
      <c r="K48" s="1">
        <f>'DATOS MENSUALES'!E375</f>
        <v>0.29616</v>
      </c>
      <c r="L48" s="1">
        <f>'DATOS MENSUALES'!E376</f>
        <v>0.215271</v>
      </c>
      <c r="M48" s="1">
        <f>'DATOS MENSUALES'!E377</f>
        <v>0.17304</v>
      </c>
      <c r="N48" s="1">
        <f t="shared" si="11"/>
        <v>2.6637329999999997</v>
      </c>
      <c r="O48" s="10"/>
      <c r="P48" s="60">
        <f t="shared" si="12"/>
        <v>-0.0010590756639798685</v>
      </c>
      <c r="Q48" s="60">
        <f t="shared" si="13"/>
        <v>-0.003901322266976769</v>
      </c>
      <c r="R48" s="60">
        <f t="shared" si="15"/>
        <v>-0.060853543365714094</v>
      </c>
      <c r="S48" s="60">
        <f t="shared" si="16"/>
        <v>-0.13675720237487088</v>
      </c>
      <c r="T48" s="60">
        <f t="shared" si="17"/>
        <v>-0.33054683882004265</v>
      </c>
      <c r="U48" s="60">
        <f t="shared" si="18"/>
        <v>-0.10710660058610633</v>
      </c>
      <c r="V48" s="60">
        <f t="shared" si="19"/>
        <v>-5.319144203814908E-05</v>
      </c>
      <c r="W48" s="60">
        <f t="shared" si="20"/>
        <v>0.014227900379671551</v>
      </c>
      <c r="X48" s="60">
        <f t="shared" si="21"/>
        <v>0.0014464008600166452</v>
      </c>
      <c r="Y48" s="60">
        <f t="shared" si="22"/>
        <v>0.001123453593524934</v>
      </c>
      <c r="Z48" s="60">
        <f t="shared" si="23"/>
        <v>0.000262963867059775</v>
      </c>
      <c r="AA48" s="60">
        <f t="shared" si="24"/>
        <v>0.00010368630285558364</v>
      </c>
      <c r="AB48" s="60">
        <f t="shared" si="25"/>
        <v>-5.845865655919456</v>
      </c>
    </row>
    <row r="49" spans="1:28" ht="12.75">
      <c r="A49" s="12" t="s">
        <v>59</v>
      </c>
      <c r="B49" s="1">
        <f>'DATOS MENSUALES'!E378</f>
        <v>0.131058</v>
      </c>
      <c r="C49" s="1">
        <f>'DATOS MENSUALES'!E379</f>
        <v>0.100816</v>
      </c>
      <c r="D49" s="1">
        <f>'DATOS MENSUALES'!E380</f>
        <v>0.082515</v>
      </c>
      <c r="E49" s="1">
        <f>'DATOS MENSUALES'!E381</f>
        <v>0.16071</v>
      </c>
      <c r="F49" s="1">
        <f>'DATOS MENSUALES'!E382</f>
        <v>2.2763</v>
      </c>
      <c r="G49" s="1">
        <f>'DATOS MENSUALES'!E383</f>
        <v>0.751114</v>
      </c>
      <c r="H49" s="1">
        <f>'DATOS MENSUALES'!E384</f>
        <v>0.32675</v>
      </c>
      <c r="I49" s="1">
        <f>'DATOS MENSUALES'!E385</f>
        <v>0.245652</v>
      </c>
      <c r="J49" s="1">
        <f>'DATOS MENSUALES'!E386</f>
        <v>0.188475</v>
      </c>
      <c r="K49" s="1">
        <f>'DATOS MENSUALES'!E387</f>
        <v>0.15078</v>
      </c>
      <c r="L49" s="1">
        <f>'DATOS MENSUALES'!E388</f>
        <v>0.115524</v>
      </c>
      <c r="M49" s="1">
        <f>'DATOS MENSUALES'!E389</f>
        <v>0.100208</v>
      </c>
      <c r="N49" s="1">
        <f t="shared" si="11"/>
        <v>4.629902</v>
      </c>
      <c r="O49" s="10"/>
      <c r="P49" s="60">
        <f t="shared" si="12"/>
        <v>-8.204429612350467E-05</v>
      </c>
      <c r="Q49" s="60">
        <f t="shared" si="13"/>
        <v>-0.001825638920422495</v>
      </c>
      <c r="R49" s="60">
        <f t="shared" si="15"/>
        <v>-0.049674277150847934</v>
      </c>
      <c r="S49" s="60">
        <f t="shared" si="16"/>
        <v>-0.17749954731328305</v>
      </c>
      <c r="T49" s="60">
        <f t="shared" si="17"/>
        <v>3.174586245125115</v>
      </c>
      <c r="U49" s="60">
        <f t="shared" si="18"/>
        <v>0.0037382691929821405</v>
      </c>
      <c r="V49" s="60">
        <f t="shared" si="19"/>
        <v>-0.0007450333648824477</v>
      </c>
      <c r="W49" s="60">
        <f t="shared" si="20"/>
        <v>-0.0012396644368627202</v>
      </c>
      <c r="X49" s="60">
        <f t="shared" si="21"/>
        <v>-0.00026034922292294616</v>
      </c>
      <c r="Y49" s="60">
        <f t="shared" si="22"/>
        <v>-7.107876878671326E-05</v>
      </c>
      <c r="Z49" s="60">
        <f t="shared" si="23"/>
        <v>-4.542419737387177E-05</v>
      </c>
      <c r="AA49" s="60">
        <f t="shared" si="24"/>
        <v>-1.7278837196522878E-05</v>
      </c>
      <c r="AB49" s="60">
        <f t="shared" si="25"/>
        <v>0.004471217782039238</v>
      </c>
    </row>
    <row r="50" spans="1:28" ht="12.75">
      <c r="A50" s="12" t="s">
        <v>60</v>
      </c>
      <c r="B50" s="1">
        <f>'DATOS MENSUALES'!E390</f>
        <v>0.178029</v>
      </c>
      <c r="C50" s="1">
        <f>'DATOS MENSUALES'!E391</f>
        <v>0.143264</v>
      </c>
      <c r="D50" s="1">
        <f>'DATOS MENSUALES'!E392</f>
        <v>0.526794</v>
      </c>
      <c r="E50" s="1">
        <f>'DATOS MENSUALES'!E393</f>
        <v>0.29637</v>
      </c>
      <c r="F50" s="1">
        <f>'DATOS MENSUALES'!E394</f>
        <v>0.181902</v>
      </c>
      <c r="G50" s="1">
        <f>'DATOS MENSUALES'!E395</f>
        <v>0.143051</v>
      </c>
      <c r="H50" s="1">
        <f>'DATOS MENSUALES'!E396</f>
        <v>0.113472</v>
      </c>
      <c r="I50" s="1">
        <f>'DATOS MENSUALES'!E397</f>
        <v>0.143125</v>
      </c>
      <c r="J50" s="1">
        <f>'DATOS MENSUALES'!E398</f>
        <v>0.118076</v>
      </c>
      <c r="K50" s="1">
        <f>'DATOS MENSUALES'!E399</f>
        <v>0.102102</v>
      </c>
      <c r="L50" s="1">
        <f>'DATOS MENSUALES'!E400</f>
        <v>0.091273</v>
      </c>
      <c r="M50" s="1">
        <f>'DATOS MENSUALES'!E401</f>
        <v>0.076368</v>
      </c>
      <c r="N50" s="1">
        <f aca="true" t="shared" si="26" ref="N50:N81">SUM(B50:M50)</f>
        <v>2.113826</v>
      </c>
      <c r="O50" s="10"/>
      <c r="P50" s="60">
        <f aca="true" t="shared" si="27" ref="P50:P83">(B50-B$6)^3</f>
        <v>4.355341067198155E-08</v>
      </c>
      <c r="Q50" s="60">
        <f aca="true" t="shared" si="28" ref="Q50:Q83">(C50-C$6)^3</f>
        <v>-0.000507613459866366</v>
      </c>
      <c r="R50" s="60">
        <f t="shared" si="15"/>
        <v>0.00045082202063919074</v>
      </c>
      <c r="S50" s="60">
        <f t="shared" si="16"/>
        <v>-0.07749127805548436</v>
      </c>
      <c r="T50" s="60">
        <f t="shared" si="17"/>
        <v>-0.24378550612747774</v>
      </c>
      <c r="U50" s="60">
        <f t="shared" si="18"/>
        <v>-0.09287569719937142</v>
      </c>
      <c r="V50" s="60">
        <f t="shared" si="19"/>
        <v>-0.028075900875419772</v>
      </c>
      <c r="W50" s="60">
        <f t="shared" si="20"/>
        <v>-0.00925452081612259</v>
      </c>
      <c r="X50" s="60">
        <f t="shared" si="21"/>
        <v>-0.002419737050939861</v>
      </c>
      <c r="Y50" s="60">
        <f t="shared" si="22"/>
        <v>-0.0007314688636405001</v>
      </c>
      <c r="Z50" s="60">
        <f t="shared" si="23"/>
        <v>-0.00021525941165830242</v>
      </c>
      <c r="AA50" s="60">
        <f t="shared" si="24"/>
        <v>-0.00012270891455063465</v>
      </c>
      <c r="AB50" s="60">
        <f t="shared" si="25"/>
        <v>-12.999961703327772</v>
      </c>
    </row>
    <row r="51" spans="1:28" ht="12.75">
      <c r="A51" s="12" t="s">
        <v>61</v>
      </c>
      <c r="B51" s="1">
        <f>'DATOS MENSUALES'!E402</f>
        <v>0.064246</v>
      </c>
      <c r="C51" s="1">
        <f>'DATOS MENSUALES'!E403</f>
        <v>0.07457</v>
      </c>
      <c r="D51" s="1">
        <f>'DATOS MENSUALES'!E404</f>
        <v>0.068808</v>
      </c>
      <c r="E51" s="1">
        <f>'DATOS MENSUALES'!E405</f>
        <v>0.682284</v>
      </c>
      <c r="F51" s="1">
        <f>'DATOS MENSUALES'!E406</f>
        <v>0.462416</v>
      </c>
      <c r="G51" s="1">
        <f>'DATOS MENSUALES'!E407</f>
        <v>0.52965</v>
      </c>
      <c r="H51" s="1">
        <f>'DATOS MENSUALES'!E408</f>
        <v>0.521158</v>
      </c>
      <c r="I51" s="1">
        <f>'DATOS MENSUALES'!E409</f>
        <v>0.32912</v>
      </c>
      <c r="J51" s="1">
        <f>'DATOS MENSUALES'!E410</f>
        <v>0.25888</v>
      </c>
      <c r="K51" s="1">
        <f>'DATOS MENSUALES'!E411</f>
        <v>0.19912</v>
      </c>
      <c r="L51" s="1">
        <f>'DATOS MENSUALES'!E412</f>
        <v>0.151912</v>
      </c>
      <c r="M51" s="1">
        <f>'DATOS MENSUALES'!E413</f>
        <v>0.122768</v>
      </c>
      <c r="N51" s="1">
        <f t="shared" si="26"/>
        <v>3.464932</v>
      </c>
      <c r="O51" s="10"/>
      <c r="P51" s="60">
        <f t="shared" si="27"/>
        <v>-0.0013406294292267575</v>
      </c>
      <c r="Q51" s="60">
        <f t="shared" si="28"/>
        <v>-0.0032724361692307215</v>
      </c>
      <c r="R51" s="60">
        <f aca="true" t="shared" si="29" ref="R51:R83">(D51-D$6)^3</f>
        <v>-0.055440763272164406</v>
      </c>
      <c r="S51" s="60">
        <f aca="true" t="shared" si="30" ref="S51:S83">(E51-E$6)^3</f>
        <v>-6.60419207399954E-05</v>
      </c>
      <c r="T51" s="60">
        <f aca="true" t="shared" si="31" ref="T51:AB79">(F51-F$6)^3</f>
        <v>-0.04077252041520833</v>
      </c>
      <c r="U51" s="60">
        <f t="shared" si="31"/>
        <v>-0.0002909669554049407</v>
      </c>
      <c r="V51" s="60">
        <f t="shared" si="31"/>
        <v>0.0011168673851313323</v>
      </c>
      <c r="W51" s="60">
        <f t="shared" si="31"/>
        <v>-1.3748133392738454E-05</v>
      </c>
      <c r="X51" s="60">
        <f t="shared" si="31"/>
        <v>2.811908236385177E-07</v>
      </c>
      <c r="Y51" s="60">
        <f t="shared" si="31"/>
        <v>3.308735095251677E-07</v>
      </c>
      <c r="Z51" s="60">
        <f t="shared" si="31"/>
        <v>3.5437112117258695E-10</v>
      </c>
      <c r="AA51" s="60">
        <f t="shared" si="31"/>
        <v>-3.5696966409811707E-08</v>
      </c>
      <c r="AB51" s="60">
        <f t="shared" si="31"/>
        <v>-1.000679290117305</v>
      </c>
    </row>
    <row r="52" spans="1:28" ht="12.75">
      <c r="A52" s="12" t="s">
        <v>62</v>
      </c>
      <c r="B52" s="1">
        <f>'DATOS MENSUALES'!E414</f>
        <v>0.09972</v>
      </c>
      <c r="C52" s="1">
        <f>'DATOS MENSUALES'!E415</f>
        <v>0.10175</v>
      </c>
      <c r="D52" s="1">
        <f>'DATOS MENSUALES'!E416</f>
        <v>0.082614</v>
      </c>
      <c r="E52" s="1">
        <f>'DATOS MENSUALES'!E417</f>
        <v>0.07458</v>
      </c>
      <c r="F52" s="1">
        <f>'DATOS MENSUALES'!E418</f>
        <v>0.084608</v>
      </c>
      <c r="G52" s="1">
        <f>'DATOS MENSUALES'!E419</f>
        <v>0.178464</v>
      </c>
      <c r="H52" s="1">
        <f>'DATOS MENSUALES'!E420</f>
        <v>0.095592</v>
      </c>
      <c r="I52" s="1">
        <f>'DATOS MENSUALES'!E421</f>
        <v>0.09504</v>
      </c>
      <c r="J52" s="1">
        <f>'DATOS MENSUALES'!E422</f>
        <v>0.087585</v>
      </c>
      <c r="K52" s="1">
        <f>'DATOS MENSUALES'!E423</f>
        <v>0.075645</v>
      </c>
      <c r="L52" s="1">
        <f>'DATOS MENSUALES'!E424</f>
        <v>0.074576</v>
      </c>
      <c r="M52" s="1">
        <f>'DATOS MENSUALES'!E425</f>
        <v>0.06723</v>
      </c>
      <c r="N52" s="1">
        <f t="shared" si="26"/>
        <v>1.117404</v>
      </c>
      <c r="O52" s="10"/>
      <c r="P52" s="60">
        <f t="shared" si="27"/>
        <v>-0.0004183518419140518</v>
      </c>
      <c r="Q52" s="60">
        <f t="shared" si="28"/>
        <v>-0.0017841032137199335</v>
      </c>
      <c r="R52" s="60">
        <f t="shared" si="29"/>
        <v>-0.049634154108752104</v>
      </c>
      <c r="S52" s="60">
        <f t="shared" si="30"/>
        <v>-0.27225522909522737</v>
      </c>
      <c r="T52" s="60">
        <f t="shared" si="31"/>
        <v>-0.3763526891778781</v>
      </c>
      <c r="U52" s="60">
        <f t="shared" si="31"/>
        <v>-0.07274700172909272</v>
      </c>
      <c r="V52" s="60">
        <f t="shared" si="31"/>
        <v>-0.03332812446438907</v>
      </c>
      <c r="W52" s="60">
        <f t="shared" si="31"/>
        <v>-0.017180704941631594</v>
      </c>
      <c r="X52" s="60">
        <f t="shared" si="31"/>
        <v>-0.004471216548382034</v>
      </c>
      <c r="Y52" s="60">
        <f t="shared" si="31"/>
        <v>-0.0015835496336114795</v>
      </c>
      <c r="Z52" s="60">
        <f t="shared" si="31"/>
        <v>-0.0004499542900057432</v>
      </c>
      <c r="AA52" s="60">
        <f t="shared" si="31"/>
        <v>-0.00020361540776273518</v>
      </c>
      <c r="AB52" s="60">
        <f t="shared" si="31"/>
        <v>-37.51982121680368</v>
      </c>
    </row>
    <row r="53" spans="1:28" ht="12.75">
      <c r="A53" s="12" t="s">
        <v>63</v>
      </c>
      <c r="B53" s="1">
        <f>'DATOS MENSUALES'!E426</f>
        <v>0.052458</v>
      </c>
      <c r="C53" s="1">
        <f>'DATOS MENSUALES'!E427</f>
        <v>0.046761</v>
      </c>
      <c r="D53" s="1">
        <f>'DATOS MENSUALES'!E428</f>
        <v>0.048113</v>
      </c>
      <c r="E53" s="1">
        <f>'DATOS MENSUALES'!E429</f>
        <v>0.042848</v>
      </c>
      <c r="F53" s="1">
        <f>'DATOS MENSUALES'!E430</f>
        <v>0.041371</v>
      </c>
      <c r="G53" s="1">
        <f>'DATOS MENSUALES'!E431</f>
        <v>0.040781</v>
      </c>
      <c r="H53" s="1">
        <f>'DATOS MENSUALES'!E432</f>
        <v>0.046116</v>
      </c>
      <c r="I53" s="1">
        <f>'DATOS MENSUALES'!E433</f>
        <v>0.049815</v>
      </c>
      <c r="J53" s="1">
        <f>'DATOS MENSUALES'!E434</f>
        <v>0.044366</v>
      </c>
      <c r="K53" s="1">
        <f>'DATOS MENSUALES'!E435</f>
        <v>0.04344</v>
      </c>
      <c r="L53" s="1">
        <f>'DATOS MENSUALES'!E436</f>
        <v>0.04088</v>
      </c>
      <c r="M53" s="1">
        <f>'DATOS MENSUALES'!E437</f>
        <v>0.04413</v>
      </c>
      <c r="N53" s="1">
        <f t="shared" si="26"/>
        <v>0.541079</v>
      </c>
      <c r="O53" s="10"/>
      <c r="P53" s="60">
        <f t="shared" si="27"/>
        <v>-0.001818199333089685</v>
      </c>
      <c r="Q53" s="60">
        <f t="shared" si="28"/>
        <v>-0.0054772666336072905</v>
      </c>
      <c r="R53" s="60">
        <f t="shared" si="29"/>
        <v>-0.06496646812795913</v>
      </c>
      <c r="S53" s="60">
        <f t="shared" si="30"/>
        <v>-0.31423360908501136</v>
      </c>
      <c r="T53" s="60">
        <f t="shared" si="31"/>
        <v>-0.44809721881126696</v>
      </c>
      <c r="U53" s="60">
        <f t="shared" si="31"/>
        <v>-0.17107731071254778</v>
      </c>
      <c r="V53" s="60">
        <f t="shared" si="31"/>
        <v>-0.05118425126233177</v>
      </c>
      <c r="W53" s="60">
        <f t="shared" si="31"/>
        <v>-0.027890079567097582</v>
      </c>
      <c r="X53" s="60">
        <f t="shared" si="31"/>
        <v>-0.008994059438309278</v>
      </c>
      <c r="Y53" s="60">
        <f t="shared" si="31"/>
        <v>-0.0032922213730524705</v>
      </c>
      <c r="Z53" s="60">
        <f t="shared" si="31"/>
        <v>-0.0013428086007621644</v>
      </c>
      <c r="AA53" s="60">
        <f t="shared" si="31"/>
        <v>-0.0005499699799767989</v>
      </c>
      <c r="AB53" s="60">
        <f t="shared" si="31"/>
        <v>-60.42453986856052</v>
      </c>
    </row>
    <row r="54" spans="1:28" ht="12.75">
      <c r="A54" s="12" t="s">
        <v>64</v>
      </c>
      <c r="B54" s="1">
        <f>'DATOS MENSUALES'!E438</f>
        <v>0.072716</v>
      </c>
      <c r="C54" s="1">
        <f>'DATOS MENSUALES'!E439</f>
        <v>0.06777</v>
      </c>
      <c r="D54" s="1">
        <f>'DATOS MENSUALES'!E440</f>
        <v>0.231143</v>
      </c>
      <c r="E54" s="1">
        <f>'DATOS MENSUALES'!E441</f>
        <v>1.786464</v>
      </c>
      <c r="F54" s="1">
        <f>'DATOS MENSUALES'!E442</f>
        <v>2.483712</v>
      </c>
      <c r="G54" s="1">
        <f>'DATOS MENSUALES'!E443</f>
        <v>0.602504</v>
      </c>
      <c r="H54" s="1">
        <f>'DATOS MENSUALES'!E444</f>
        <v>0.469752</v>
      </c>
      <c r="I54" s="1">
        <f>'DATOS MENSUALES'!E445</f>
        <v>0.364596</v>
      </c>
      <c r="J54" s="1">
        <f>'DATOS MENSUALES'!E446</f>
        <v>0.291688</v>
      </c>
      <c r="K54" s="1">
        <f>'DATOS MENSUALES'!E447</f>
        <v>0.233877</v>
      </c>
      <c r="L54" s="1">
        <f>'DATOS MENSUALES'!E448</f>
        <v>0.179797</v>
      </c>
      <c r="M54" s="1">
        <f>'DATOS MENSUALES'!E449</f>
        <v>0.138159</v>
      </c>
      <c r="N54" s="1">
        <f t="shared" si="26"/>
        <v>6.922177999999998</v>
      </c>
      <c r="O54" s="10"/>
      <c r="P54" s="60">
        <f t="shared" si="27"/>
        <v>-0.0010548110868330474</v>
      </c>
      <c r="Q54" s="60">
        <f t="shared" si="28"/>
        <v>-0.0037429987819795666</v>
      </c>
      <c r="R54" s="60">
        <f t="shared" si="29"/>
        <v>-0.010499635664273945</v>
      </c>
      <c r="S54" s="60">
        <f t="shared" si="30"/>
        <v>1.2037319782793636</v>
      </c>
      <c r="T54" s="60">
        <f t="shared" si="31"/>
        <v>4.717230710977823</v>
      </c>
      <c r="U54" s="60">
        <f t="shared" si="31"/>
        <v>2.8612012071815845E-07</v>
      </c>
      <c r="V54" s="60">
        <f t="shared" si="31"/>
        <v>0.00014344144047621115</v>
      </c>
      <c r="W54" s="60">
        <f t="shared" si="31"/>
        <v>1.5288177757170582E-06</v>
      </c>
      <c r="X54" s="60">
        <f t="shared" si="31"/>
        <v>6.097407315464429E-05</v>
      </c>
      <c r="Y54" s="60">
        <f t="shared" si="31"/>
        <v>7.237363801792132E-05</v>
      </c>
      <c r="Z54" s="60">
        <f t="shared" si="31"/>
        <v>2.337562833282298E-05</v>
      </c>
      <c r="AA54" s="60">
        <f t="shared" si="31"/>
        <v>1.7708423571956153E-06</v>
      </c>
      <c r="AB54" s="60">
        <f t="shared" si="31"/>
        <v>14.83289334672206</v>
      </c>
    </row>
    <row r="55" spans="1:28" ht="12.75">
      <c r="A55" s="12" t="s">
        <v>65</v>
      </c>
      <c r="B55" s="1">
        <f>'DATOS MENSUALES'!E450</f>
        <v>0.118756</v>
      </c>
      <c r="C55" s="1">
        <f>'DATOS MENSUALES'!E451</f>
        <v>0.102297</v>
      </c>
      <c r="D55" s="1">
        <f>'DATOS MENSUALES'!E452</f>
        <v>0.392161</v>
      </c>
      <c r="E55" s="1">
        <f>'DATOS MENSUALES'!E453</f>
        <v>0.550205</v>
      </c>
      <c r="F55" s="1">
        <f>'DATOS MENSUALES'!E454</f>
        <v>3.371786</v>
      </c>
      <c r="G55" s="1">
        <f>'DATOS MENSUALES'!E455</f>
        <v>0.68562</v>
      </c>
      <c r="H55" s="1">
        <f>'DATOS MENSUALES'!E456</f>
        <v>1.23365</v>
      </c>
      <c r="I55" s="1">
        <f>'DATOS MENSUALES'!E457</f>
        <v>0.789682</v>
      </c>
      <c r="J55" s="1">
        <f>'DATOS MENSUALES'!E458</f>
        <v>0.555256</v>
      </c>
      <c r="K55" s="1">
        <f>'DATOS MENSUALES'!E459</f>
        <v>0.413568</v>
      </c>
      <c r="L55" s="1">
        <f>'DATOS MENSUALES'!E460</f>
        <v>0.311586</v>
      </c>
      <c r="M55" s="1">
        <f>'DATOS MENSUALES'!E461</f>
        <v>0.23538</v>
      </c>
      <c r="N55" s="1">
        <f t="shared" si="26"/>
        <v>8.759947</v>
      </c>
      <c r="O55" s="10"/>
      <c r="P55" s="60">
        <f t="shared" si="27"/>
        <v>-0.00017331771829414723</v>
      </c>
      <c r="Q55" s="60">
        <f t="shared" si="28"/>
        <v>-0.001760072772823631</v>
      </c>
      <c r="R55" s="60">
        <f t="shared" si="29"/>
        <v>-0.0001946624871036549</v>
      </c>
      <c r="S55" s="60">
        <f t="shared" si="30"/>
        <v>-0.005132949067330583</v>
      </c>
      <c r="T55" s="60">
        <f t="shared" si="31"/>
        <v>16.879406928509717</v>
      </c>
      <c r="U55" s="60">
        <f t="shared" si="31"/>
        <v>0.0007218659442973466</v>
      </c>
      <c r="V55" s="60">
        <f t="shared" si="31"/>
        <v>0.5438279865471899</v>
      </c>
      <c r="W55" s="60">
        <f t="shared" si="31"/>
        <v>0.08322792243046977</v>
      </c>
      <c r="X55" s="60">
        <f t="shared" si="31"/>
        <v>0.027798134122083477</v>
      </c>
      <c r="Y55" s="60">
        <f t="shared" si="31"/>
        <v>0.010847358995648088</v>
      </c>
      <c r="Z55" s="60">
        <f t="shared" si="31"/>
        <v>0.0041253808077361155</v>
      </c>
      <c r="AA55" s="60">
        <f t="shared" si="31"/>
        <v>0.0013064454624180462</v>
      </c>
      <c r="AB55" s="60">
        <f t="shared" si="31"/>
        <v>79.21827502135174</v>
      </c>
    </row>
    <row r="56" spans="1:28" ht="12.75">
      <c r="A56" s="12" t="s">
        <v>66</v>
      </c>
      <c r="B56" s="1">
        <f>'DATOS MENSUALES'!E462</f>
        <v>0.175406</v>
      </c>
      <c r="C56" s="1">
        <f>'DATOS MENSUALES'!E463</f>
        <v>0.141232</v>
      </c>
      <c r="D56" s="1">
        <f>'DATOS MENSUALES'!E464</f>
        <v>1.372432</v>
      </c>
      <c r="E56" s="1">
        <f>'DATOS MENSUALES'!E465</f>
        <v>1.36928</v>
      </c>
      <c r="F56" s="1">
        <f>'DATOS MENSUALES'!E466</f>
        <v>6.720392</v>
      </c>
      <c r="G56" s="1">
        <f>'DATOS MENSUALES'!E467</f>
        <v>2.764528</v>
      </c>
      <c r="H56" s="1">
        <f>'DATOS MENSUALES'!E468</f>
        <v>1.474486</v>
      </c>
      <c r="I56" s="1">
        <f>'DATOS MENSUALES'!E469</f>
        <v>0.998035</v>
      </c>
      <c r="J56" s="1">
        <f>'DATOS MENSUALES'!E470</f>
        <v>0.710268</v>
      </c>
      <c r="K56" s="1">
        <f>'DATOS MENSUALES'!E471</f>
        <v>0.525432</v>
      </c>
      <c r="L56" s="1">
        <f>'DATOS MENSUALES'!E472</f>
        <v>0.394438</v>
      </c>
      <c r="M56" s="1">
        <f>'DATOS MENSUALES'!E473</f>
        <v>0.29796</v>
      </c>
      <c r="N56" s="1">
        <f t="shared" si="26"/>
        <v>16.943889000000002</v>
      </c>
      <c r="O56" s="10"/>
      <c r="P56" s="60">
        <f t="shared" si="27"/>
        <v>7.177915755439573E-10</v>
      </c>
      <c r="Q56" s="60">
        <f t="shared" si="28"/>
        <v>-0.0005474012220155742</v>
      </c>
      <c r="R56" s="60">
        <f t="shared" si="29"/>
        <v>0.7845825211989075</v>
      </c>
      <c r="S56" s="60">
        <f t="shared" si="30"/>
        <v>0.27030670404944074</v>
      </c>
      <c r="T56" s="60">
        <f t="shared" si="31"/>
        <v>206.82279205945596</v>
      </c>
      <c r="U56" s="60">
        <f t="shared" si="31"/>
        <v>10.198738201190642</v>
      </c>
      <c r="V56" s="60">
        <f t="shared" si="31"/>
        <v>1.181203603728807</v>
      </c>
      <c r="W56" s="60">
        <f t="shared" si="31"/>
        <v>0.26828493826984334</v>
      </c>
      <c r="X56" s="60">
        <f t="shared" si="31"/>
        <v>0.09603377813751843</v>
      </c>
      <c r="Y56" s="60">
        <f t="shared" si="31"/>
        <v>0.037002108628797256</v>
      </c>
      <c r="Z56" s="60">
        <f t="shared" si="31"/>
        <v>0.014390337476029556</v>
      </c>
      <c r="AA56" s="60">
        <f t="shared" si="31"/>
        <v>0.005079521546317019</v>
      </c>
      <c r="AB56" s="60">
        <f t="shared" si="31"/>
        <v>1943.1719335639789</v>
      </c>
    </row>
    <row r="57" spans="1:28" ht="12.75">
      <c r="A57" s="12" t="s">
        <v>67</v>
      </c>
      <c r="B57" s="1">
        <f>'DATOS MENSUALES'!E474</f>
        <v>0.505905</v>
      </c>
      <c r="C57" s="1">
        <f>'DATOS MENSUALES'!E475</f>
        <v>0.274132</v>
      </c>
      <c r="D57" s="1">
        <f>'DATOS MENSUALES'!E476</f>
        <v>0.224896</v>
      </c>
      <c r="E57" s="1">
        <f>'DATOS MENSUALES'!E477</f>
        <v>0.170296</v>
      </c>
      <c r="F57" s="1">
        <f>'DATOS MENSUALES'!E478</f>
        <v>0.156624</v>
      </c>
      <c r="G57" s="1">
        <f>'DATOS MENSUALES'!E479</f>
        <v>0.157586</v>
      </c>
      <c r="H57" s="1">
        <f>'DATOS MENSUALES'!E480</f>
        <v>0.19098</v>
      </c>
      <c r="I57" s="1">
        <f>'DATOS MENSUALES'!E481</f>
        <v>0.155848</v>
      </c>
      <c r="J57" s="1">
        <f>'DATOS MENSUALES'!E482</f>
        <v>0.13134</v>
      </c>
      <c r="K57" s="1">
        <f>'DATOS MENSUALES'!E483</f>
        <v>0.10563</v>
      </c>
      <c r="L57" s="1">
        <f>'DATOS MENSUALES'!E484</f>
        <v>0.094584</v>
      </c>
      <c r="M57" s="1">
        <f>'DATOS MENSUALES'!E485</f>
        <v>0.08554</v>
      </c>
      <c r="N57" s="1">
        <f t="shared" si="26"/>
        <v>2.253361</v>
      </c>
      <c r="O57" s="10"/>
      <c r="P57" s="60">
        <f t="shared" si="27"/>
        <v>0.036394466118442347</v>
      </c>
      <c r="Q57" s="60">
        <f t="shared" si="28"/>
        <v>0.00013341028091134682</v>
      </c>
      <c r="R57" s="60">
        <f t="shared" si="29"/>
        <v>-0.011424134738649398</v>
      </c>
      <c r="S57" s="60">
        <f t="shared" si="30"/>
        <v>-0.1685707152816157</v>
      </c>
      <c r="T57" s="60">
        <f t="shared" si="31"/>
        <v>-0.27459308328198023</v>
      </c>
      <c r="U57" s="60">
        <f t="shared" si="31"/>
        <v>-0.08421690229394951</v>
      </c>
      <c r="V57" s="60">
        <f t="shared" si="31"/>
        <v>-0.011608425101269046</v>
      </c>
      <c r="W57" s="60">
        <f t="shared" si="31"/>
        <v>-0.007671950858527567</v>
      </c>
      <c r="X57" s="60">
        <f t="shared" si="31"/>
        <v>-0.0017710605911238548</v>
      </c>
      <c r="Y57" s="60">
        <f t="shared" si="31"/>
        <v>-0.0006488655227255049</v>
      </c>
      <c r="Z57" s="60">
        <f t="shared" si="31"/>
        <v>-0.00018151712909231872</v>
      </c>
      <c r="AA57" s="60">
        <f t="shared" si="31"/>
        <v>-6.65317231370816E-05</v>
      </c>
      <c r="AB57" s="60">
        <f t="shared" si="31"/>
        <v>-10.820218157702662</v>
      </c>
    </row>
    <row r="58" spans="1:28" ht="12.75">
      <c r="A58" s="12" t="s">
        <v>68</v>
      </c>
      <c r="B58" s="1">
        <f>'DATOS MENSUALES'!E486</f>
        <v>0.07592</v>
      </c>
      <c r="C58" s="1">
        <f>'DATOS MENSUALES'!E487</f>
        <v>0.062315</v>
      </c>
      <c r="D58" s="1">
        <f>'DATOS MENSUALES'!E488</f>
        <v>0.055116</v>
      </c>
      <c r="E58" s="1">
        <f>'DATOS MENSUALES'!E489</f>
        <v>0.052068</v>
      </c>
      <c r="F58" s="1">
        <f>'DATOS MENSUALES'!E490</f>
        <v>0.048763</v>
      </c>
      <c r="G58" s="1">
        <f>'DATOS MENSUALES'!E491</f>
        <v>0.049137</v>
      </c>
      <c r="H58" s="1">
        <f>'DATOS MENSUALES'!E492</f>
        <v>0.049357</v>
      </c>
      <c r="I58" s="1">
        <f>'DATOS MENSUALES'!E493</f>
        <v>0.056147</v>
      </c>
      <c r="J58" s="1">
        <f>'DATOS MENSUALES'!E494</f>
        <v>0.052472</v>
      </c>
      <c r="K58" s="1">
        <f>'DATOS MENSUALES'!E495</f>
        <v>0.045178</v>
      </c>
      <c r="L58" s="1">
        <f>'DATOS MENSUALES'!E496</f>
        <v>0.04123</v>
      </c>
      <c r="M58" s="1">
        <f>'DATOS MENSUALES'!E497</f>
        <v>0.03927</v>
      </c>
      <c r="N58" s="1">
        <f t="shared" si="26"/>
        <v>0.626973</v>
      </c>
      <c r="O58" s="10"/>
      <c r="P58" s="60">
        <f t="shared" si="27"/>
        <v>-0.0009583121832396932</v>
      </c>
      <c r="Q58" s="60">
        <f t="shared" si="28"/>
        <v>-0.004151535812193845</v>
      </c>
      <c r="R58" s="60">
        <f t="shared" si="29"/>
        <v>-0.061630073577486046</v>
      </c>
      <c r="S58" s="60">
        <f t="shared" si="30"/>
        <v>-0.30162160242407965</v>
      </c>
      <c r="T58" s="60">
        <f t="shared" si="31"/>
        <v>-0.43523657440622104</v>
      </c>
      <c r="U58" s="60">
        <f t="shared" si="31"/>
        <v>-0.16346772298928577</v>
      </c>
      <c r="V58" s="60">
        <f t="shared" si="31"/>
        <v>-0.04985554791421222</v>
      </c>
      <c r="W58" s="60">
        <f t="shared" si="31"/>
        <v>-0.026179292981756492</v>
      </c>
      <c r="X58" s="60">
        <f t="shared" si="31"/>
        <v>-0.007982805061417405</v>
      </c>
      <c r="Y58" s="60">
        <f t="shared" si="31"/>
        <v>-0.0031781753927088595</v>
      </c>
      <c r="Z58" s="60">
        <f t="shared" si="31"/>
        <v>-0.0013300690671231958</v>
      </c>
      <c r="AA58" s="60">
        <f t="shared" si="31"/>
        <v>-0.0006537604111795396</v>
      </c>
      <c r="AB58" s="60">
        <f t="shared" si="31"/>
        <v>-56.54286889202203</v>
      </c>
    </row>
    <row r="59" spans="1:28" ht="12.75">
      <c r="A59" s="12" t="s">
        <v>69</v>
      </c>
      <c r="B59" s="1">
        <f>'DATOS MENSUALES'!E498</f>
        <v>0.034593</v>
      </c>
      <c r="C59" s="1">
        <f>'DATOS MENSUALES'!E499</f>
        <v>0.032746</v>
      </c>
      <c r="D59" s="1">
        <f>'DATOS MENSUALES'!E500</f>
        <v>1.181372</v>
      </c>
      <c r="E59" s="1">
        <f>'DATOS MENSUALES'!E501</f>
        <v>0.289828</v>
      </c>
      <c r="F59" s="1">
        <f>'DATOS MENSUALES'!E502</f>
        <v>0.256392</v>
      </c>
      <c r="G59" s="1">
        <f>'DATOS MENSUALES'!E503</f>
        <v>0.19056</v>
      </c>
      <c r="H59" s="1">
        <f>'DATOS MENSUALES'!E504</f>
        <v>0.146947</v>
      </c>
      <c r="I59" s="1">
        <f>'DATOS MENSUALES'!E505</f>
        <v>0.120821</v>
      </c>
      <c r="J59" s="1">
        <f>'DATOS MENSUALES'!E506</f>
        <v>0.09942</v>
      </c>
      <c r="K59" s="1">
        <f>'DATOS MENSUALES'!E507</f>
        <v>0.08494</v>
      </c>
      <c r="L59" s="1">
        <f>'DATOS MENSUALES'!E508</f>
        <v>0.07049</v>
      </c>
      <c r="M59" s="1">
        <f>'DATOS MENSUALES'!E509</f>
        <v>0.193656</v>
      </c>
      <c r="N59" s="1">
        <f t="shared" si="26"/>
        <v>2.7017649999999995</v>
      </c>
      <c r="O59" s="10"/>
      <c r="P59" s="60">
        <f t="shared" si="27"/>
        <v>-0.002739159866805892</v>
      </c>
      <c r="Q59" s="60">
        <f t="shared" si="28"/>
        <v>-0.00689033316387831</v>
      </c>
      <c r="R59" s="60">
        <f t="shared" si="29"/>
        <v>0.39102774341337243</v>
      </c>
      <c r="S59" s="60">
        <f t="shared" si="30"/>
        <v>-0.08111354765755396</v>
      </c>
      <c r="T59" s="60">
        <f t="shared" si="31"/>
        <v>-0.16656275808555082</v>
      </c>
      <c r="U59" s="60">
        <f t="shared" si="31"/>
        <v>-0.0666047407276252</v>
      </c>
      <c r="V59" s="60">
        <f t="shared" si="31"/>
        <v>-0.01978334125468811</v>
      </c>
      <c r="W59" s="60">
        <f t="shared" si="31"/>
        <v>-0.012528391085908107</v>
      </c>
      <c r="X59" s="60">
        <f t="shared" si="31"/>
        <v>-0.0035751625110139237</v>
      </c>
      <c r="Y59" s="60">
        <f t="shared" si="31"/>
        <v>-0.0012341152175723393</v>
      </c>
      <c r="Z59" s="60">
        <f t="shared" si="31"/>
        <v>-0.0005258383259385364</v>
      </c>
      <c r="AA59" s="60">
        <f t="shared" si="31"/>
        <v>0.0003088522191519894</v>
      </c>
      <c r="AB59" s="60">
        <f t="shared" si="31"/>
        <v>-5.483370828778308</v>
      </c>
    </row>
    <row r="60" spans="1:28" ht="12.75">
      <c r="A60" s="12" t="s">
        <v>70</v>
      </c>
      <c r="B60" s="1">
        <f>'DATOS MENSUALES'!E510</f>
        <v>0.08034</v>
      </c>
      <c r="C60" s="1">
        <f>'DATOS MENSUALES'!E511</f>
        <v>0.196157</v>
      </c>
      <c r="D60" s="1">
        <f>'DATOS MENSUALES'!E512</f>
        <v>0.13512</v>
      </c>
      <c r="E60" s="1">
        <f>'DATOS MENSUALES'!E513</f>
        <v>0.095038</v>
      </c>
      <c r="F60" s="1">
        <f>'DATOS MENSUALES'!E514</f>
        <v>0.083265</v>
      </c>
      <c r="G60" s="1">
        <f>'DATOS MENSUALES'!E515</f>
        <v>0.072941</v>
      </c>
      <c r="H60" s="1">
        <f>'DATOS MENSUALES'!E516</f>
        <v>0.560934</v>
      </c>
      <c r="I60" s="1">
        <f>'DATOS MENSUALES'!E517</f>
        <v>0.265408</v>
      </c>
      <c r="J60" s="1">
        <f>'DATOS MENSUALES'!E518</f>
        <v>0.141225</v>
      </c>
      <c r="K60" s="1">
        <f>'DATOS MENSUALES'!E519</f>
        <v>0.11646</v>
      </c>
      <c r="L60" s="1">
        <f>'DATOS MENSUALES'!E520</f>
        <v>0.098705</v>
      </c>
      <c r="M60" s="1">
        <f>'DATOS MENSUALES'!E521</f>
        <v>0.08055</v>
      </c>
      <c r="N60" s="1">
        <f t="shared" si="26"/>
        <v>1.9261429999999997</v>
      </c>
      <c r="O60" s="10"/>
      <c r="P60" s="60">
        <f t="shared" si="27"/>
        <v>-0.0008351154446243963</v>
      </c>
      <c r="Q60" s="60">
        <f t="shared" si="28"/>
        <v>-1.9417127088651544E-05</v>
      </c>
      <c r="R60" s="60">
        <f t="shared" si="29"/>
        <v>-0.03125481059844643</v>
      </c>
      <c r="S60" s="60">
        <f t="shared" si="30"/>
        <v>-0.24727931753933588</v>
      </c>
      <c r="T60" s="60">
        <f t="shared" si="31"/>
        <v>-0.3784567980718904</v>
      </c>
      <c r="U60" s="60">
        <f t="shared" si="31"/>
        <v>-0.1430339598419444</v>
      </c>
      <c r="V60" s="60">
        <f t="shared" si="31"/>
        <v>0.002956777890045842</v>
      </c>
      <c r="W60" s="60">
        <f t="shared" si="31"/>
        <v>-0.0006737883878907006</v>
      </c>
      <c r="X60" s="60">
        <f t="shared" si="31"/>
        <v>-0.0013714641664241726</v>
      </c>
      <c r="Y60" s="60">
        <f t="shared" si="31"/>
        <v>-0.0004345460909810773</v>
      </c>
      <c r="Z60" s="60">
        <f t="shared" si="31"/>
        <v>-0.00014469773785094473</v>
      </c>
      <c r="AA60" s="60">
        <f t="shared" si="31"/>
        <v>-9.426245023920754E-05</v>
      </c>
      <c r="AB60" s="60">
        <f t="shared" si="31"/>
        <v>-16.368014239838534</v>
      </c>
    </row>
    <row r="61" spans="1:28" ht="12.75">
      <c r="A61" s="12" t="s">
        <v>71</v>
      </c>
      <c r="B61" s="1">
        <f>'DATOS MENSUALES'!E522</f>
        <v>0.063472</v>
      </c>
      <c r="C61" s="1">
        <f>'DATOS MENSUALES'!E523</f>
        <v>0.096272</v>
      </c>
      <c r="D61" s="1">
        <f>'DATOS MENSUALES'!E524</f>
        <v>0.33473</v>
      </c>
      <c r="E61" s="1">
        <f>'DATOS MENSUALES'!E525</f>
        <v>0.349164</v>
      </c>
      <c r="F61" s="1">
        <f>'DATOS MENSUALES'!E526</f>
        <v>0.16962</v>
      </c>
      <c r="G61" s="1">
        <f>'DATOS MENSUALES'!E527</f>
        <v>1.051872</v>
      </c>
      <c r="H61" s="1">
        <f>'DATOS MENSUALES'!E528</f>
        <v>0.477738</v>
      </c>
      <c r="I61" s="1">
        <f>'DATOS MENSUALES'!E529</f>
        <v>0.861203</v>
      </c>
      <c r="J61" s="1">
        <f>'DATOS MENSUALES'!E530</f>
        <v>0.5692</v>
      </c>
      <c r="K61" s="1">
        <f>'DATOS MENSUALES'!E531</f>
        <v>0.4032</v>
      </c>
      <c r="L61" s="1">
        <f>'DATOS MENSUALES'!E532</f>
        <v>0.300716</v>
      </c>
      <c r="M61" s="1">
        <f>'DATOS MENSUALES'!E533</f>
        <v>0.225456</v>
      </c>
      <c r="N61" s="1">
        <f t="shared" si="26"/>
        <v>4.902643</v>
      </c>
      <c r="O61" s="10"/>
      <c r="P61" s="60">
        <f t="shared" si="27"/>
        <v>-0.0013690596130587083</v>
      </c>
      <c r="Q61" s="60">
        <f t="shared" si="28"/>
        <v>-0.0020369308248613808</v>
      </c>
      <c r="R61" s="60">
        <f t="shared" si="29"/>
        <v>-0.0015362579561953005</v>
      </c>
      <c r="S61" s="60">
        <f t="shared" si="30"/>
        <v>-0.0521212320081709</v>
      </c>
      <c r="T61" s="60">
        <f t="shared" si="31"/>
        <v>-0.2584490690818522</v>
      </c>
      <c r="U61" s="60">
        <f t="shared" si="31"/>
        <v>0.09479227828125197</v>
      </c>
      <c r="V61" s="60">
        <f t="shared" si="31"/>
        <v>0.00021961606603066686</v>
      </c>
      <c r="W61" s="60">
        <f t="shared" si="31"/>
        <v>0.13119484723059727</v>
      </c>
      <c r="X61" s="60">
        <f t="shared" si="31"/>
        <v>0.031816258243682595</v>
      </c>
      <c r="Y61" s="60">
        <f t="shared" si="31"/>
        <v>0.009393465560869032</v>
      </c>
      <c r="Z61" s="60">
        <f t="shared" si="31"/>
        <v>0.003342143678718504</v>
      </c>
      <c r="AA61" s="60">
        <f t="shared" si="31"/>
        <v>0.000981970363584513</v>
      </c>
      <c r="AB61" s="60">
        <f t="shared" si="31"/>
        <v>0.08373140389705973</v>
      </c>
    </row>
    <row r="62" spans="1:28" ht="12.75">
      <c r="A62" s="12" t="s">
        <v>72</v>
      </c>
      <c r="B62" s="1">
        <f>'DATOS MENSUALES'!E534</f>
        <v>0.16946</v>
      </c>
      <c r="C62" s="1">
        <f>'DATOS MENSUALES'!E535</f>
        <v>0.89616</v>
      </c>
      <c r="D62" s="1">
        <f>'DATOS MENSUALES'!E536</f>
        <v>0.303219</v>
      </c>
      <c r="E62" s="1">
        <f>'DATOS MENSUALES'!E537</f>
        <v>0.63552</v>
      </c>
      <c r="F62" s="1">
        <f>'DATOS MENSUALES'!E538</f>
        <v>1.400545</v>
      </c>
      <c r="G62" s="1">
        <f>'DATOS MENSUALES'!E539</f>
        <v>0.47541</v>
      </c>
      <c r="H62" s="1">
        <f>'DATOS MENSUALES'!E540</f>
        <v>0.478816</v>
      </c>
      <c r="I62" s="1">
        <f>'DATOS MENSUALES'!E541</f>
        <v>0.413595</v>
      </c>
      <c r="J62" s="1">
        <f>'DATOS MENSUALES'!E542</f>
        <v>0.3255</v>
      </c>
      <c r="K62" s="1">
        <f>'DATOS MENSUALES'!E543</f>
        <v>0.24399</v>
      </c>
      <c r="L62" s="1">
        <f>'DATOS MENSUALES'!E544</f>
        <v>0.185536</v>
      </c>
      <c r="M62" s="1">
        <f>'DATOS MENSUALES'!E545</f>
        <v>0.15036</v>
      </c>
      <c r="N62" s="1">
        <f t="shared" si="26"/>
        <v>5.678111</v>
      </c>
      <c r="O62" s="10"/>
      <c r="P62" s="60">
        <f t="shared" si="27"/>
        <v>-1.2883631772629112E-07</v>
      </c>
      <c r="Q62" s="60">
        <f t="shared" si="28"/>
        <v>0.3049912616864998</v>
      </c>
      <c r="R62" s="60">
        <f t="shared" si="29"/>
        <v>-0.0031698779603920044</v>
      </c>
      <c r="S62" s="60">
        <f t="shared" si="30"/>
        <v>-0.000662711697526583</v>
      </c>
      <c r="T62" s="60">
        <f t="shared" si="31"/>
        <v>0.20952762218522303</v>
      </c>
      <c r="U62" s="60">
        <f t="shared" si="31"/>
        <v>-0.0017498881358782037</v>
      </c>
      <c r="V62" s="60">
        <f t="shared" si="31"/>
        <v>0.00023159963212325205</v>
      </c>
      <c r="W62" s="60">
        <f t="shared" si="31"/>
        <v>0.00022165365829888536</v>
      </c>
      <c r="X62" s="60">
        <f t="shared" si="31"/>
        <v>0.0003917635132621978</v>
      </c>
      <c r="Y62" s="60">
        <f t="shared" si="31"/>
        <v>0.0001388833110011153</v>
      </c>
      <c r="Z62" s="60">
        <f t="shared" si="31"/>
        <v>4.046542319200555E-05</v>
      </c>
      <c r="AA62" s="60">
        <f t="shared" si="31"/>
        <v>1.434777973043029E-05</v>
      </c>
      <c r="AB62" s="60">
        <f t="shared" si="31"/>
        <v>1.7845614701293107</v>
      </c>
    </row>
    <row r="63" spans="1:28" ht="12.75">
      <c r="A63" s="12" t="s">
        <v>73</v>
      </c>
      <c r="B63" s="1">
        <f>'DATOS MENSUALES'!E546</f>
        <v>0.119868</v>
      </c>
      <c r="C63" s="1">
        <f>'DATOS MENSUALES'!E547</f>
        <v>0.19544</v>
      </c>
      <c r="D63" s="1">
        <f>'DATOS MENSUALES'!E548</f>
        <v>0.57294</v>
      </c>
      <c r="E63" s="1">
        <f>'DATOS MENSUALES'!E549</f>
        <v>0.549846</v>
      </c>
      <c r="F63" s="1">
        <f>'DATOS MENSUALES'!E550</f>
        <v>2.239152</v>
      </c>
      <c r="G63" s="1">
        <f>'DATOS MENSUALES'!E551</f>
        <v>0.476208</v>
      </c>
      <c r="H63" s="1">
        <f>'DATOS MENSUALES'!E552</f>
        <v>0.413805</v>
      </c>
      <c r="I63" s="1">
        <f>'DATOS MENSUALES'!E553</f>
        <v>0.304502</v>
      </c>
      <c r="J63" s="1">
        <f>'DATOS MENSUALES'!E554</f>
        <v>0.23028</v>
      </c>
      <c r="K63" s="1">
        <f>'DATOS MENSUALES'!E555</f>
        <v>0.174744</v>
      </c>
      <c r="L63" s="1">
        <f>'DATOS MENSUALES'!E556</f>
        <v>0.142868</v>
      </c>
      <c r="M63" s="1">
        <f>'DATOS MENSUALES'!E557</f>
        <v>0.163966</v>
      </c>
      <c r="N63" s="1">
        <f t="shared" si="26"/>
        <v>5.5836190000000006</v>
      </c>
      <c r="O63" s="10"/>
      <c r="P63" s="60">
        <f t="shared" si="27"/>
        <v>-0.00016315295130834827</v>
      </c>
      <c r="Q63" s="60">
        <f t="shared" si="28"/>
        <v>-2.1012874767809406E-05</v>
      </c>
      <c r="R63" s="60">
        <f t="shared" si="29"/>
        <v>0.0018528711127322058</v>
      </c>
      <c r="S63" s="60">
        <f t="shared" si="30"/>
        <v>-0.005165063273859481</v>
      </c>
      <c r="T63" s="60">
        <f t="shared" si="31"/>
        <v>2.9398979865269537</v>
      </c>
      <c r="U63" s="60">
        <f t="shared" si="31"/>
        <v>-0.0017153537399706568</v>
      </c>
      <c r="V63" s="60">
        <f t="shared" si="31"/>
        <v>-4.665717819173974E-08</v>
      </c>
      <c r="W63" s="60">
        <f t="shared" si="31"/>
        <v>-0.00011460722891023291</v>
      </c>
      <c r="X63" s="60">
        <f t="shared" si="31"/>
        <v>-1.071873204307665E-05</v>
      </c>
      <c r="Y63" s="60">
        <f t="shared" si="31"/>
        <v>-5.322237815609628E-06</v>
      </c>
      <c r="Z63" s="60">
        <f t="shared" si="31"/>
        <v>-5.793320875752327E-07</v>
      </c>
      <c r="AA63" s="60">
        <f t="shared" si="31"/>
        <v>5.446305541387079E-05</v>
      </c>
      <c r="AB63" s="60">
        <f t="shared" si="31"/>
        <v>1.3991429682461065</v>
      </c>
    </row>
    <row r="64" spans="1:28" ht="12.75">
      <c r="A64" s="12" t="s">
        <v>74</v>
      </c>
      <c r="B64" s="1">
        <f>'DATOS MENSUALES'!E558</f>
        <v>0.12936</v>
      </c>
      <c r="C64" s="1">
        <f>'DATOS MENSUALES'!E559</f>
        <v>0.100802</v>
      </c>
      <c r="D64" s="1">
        <f>'DATOS MENSUALES'!E560</f>
        <v>0.081984</v>
      </c>
      <c r="E64" s="1">
        <f>'DATOS MENSUALES'!E561</f>
        <v>0.505638</v>
      </c>
      <c r="F64" s="1">
        <f>'DATOS MENSUALES'!E562</f>
        <v>0.691542</v>
      </c>
      <c r="G64" s="1">
        <f>'DATOS MENSUALES'!E563</f>
        <v>0.25214</v>
      </c>
      <c r="H64" s="1">
        <f>'DATOS MENSUALES'!E564</f>
        <v>0.54296</v>
      </c>
      <c r="I64" s="1">
        <f>'DATOS MENSUALES'!E565</f>
        <v>0.251916</v>
      </c>
      <c r="J64" s="1">
        <f>'DATOS MENSUALES'!E566</f>
        <v>0.181887</v>
      </c>
      <c r="K64" s="1">
        <f>'DATOS MENSUALES'!E567</f>
        <v>0.146591</v>
      </c>
      <c r="L64" s="1">
        <f>'DATOS MENSUALES'!E568</f>
        <v>0.122519</v>
      </c>
      <c r="M64" s="1">
        <f>'DATOS MENSUALES'!E569</f>
        <v>0.100935</v>
      </c>
      <c r="N64" s="1">
        <f t="shared" si="26"/>
        <v>3.1082740000000006</v>
      </c>
      <c r="O64" s="10"/>
      <c r="P64" s="60">
        <f t="shared" si="27"/>
        <v>-9.204318265462465E-05</v>
      </c>
      <c r="Q64" s="60">
        <f t="shared" si="28"/>
        <v>-0.0018262663653718905</v>
      </c>
      <c r="R64" s="60">
        <f t="shared" si="29"/>
        <v>-0.04988985162408313</v>
      </c>
      <c r="S64" s="60">
        <f t="shared" si="30"/>
        <v>-0.010227774386447994</v>
      </c>
      <c r="T64" s="60">
        <f t="shared" si="31"/>
        <v>-0.0015231303753125564</v>
      </c>
      <c r="U64" s="60">
        <f t="shared" si="31"/>
        <v>-0.0406275982775717</v>
      </c>
      <c r="V64" s="60">
        <f t="shared" si="31"/>
        <v>0.0019792548722330325</v>
      </c>
      <c r="W64" s="60">
        <f t="shared" si="31"/>
        <v>-0.0010352057060481399</v>
      </c>
      <c r="X64" s="60">
        <f t="shared" si="31"/>
        <v>-0.00034953264855279903</v>
      </c>
      <c r="Y64" s="60">
        <f t="shared" si="31"/>
        <v>-9.489671880879578E-05</v>
      </c>
      <c r="Z64" s="60">
        <f t="shared" si="31"/>
        <v>-2.3603716560129033E-05</v>
      </c>
      <c r="AA64" s="60">
        <f t="shared" si="31"/>
        <v>-1.5861754002114955E-05</v>
      </c>
      <c r="AB64" s="60">
        <f t="shared" si="31"/>
        <v>-2.4982076157243394</v>
      </c>
    </row>
    <row r="65" spans="1:28" ht="12.75">
      <c r="A65" s="12" t="s">
        <v>75</v>
      </c>
      <c r="B65" s="1">
        <f>'DATOS MENSUALES'!E570</f>
        <v>0.174804</v>
      </c>
      <c r="C65" s="1">
        <f>'DATOS MENSUALES'!E571</f>
        <v>0.099855</v>
      </c>
      <c r="D65" s="1">
        <f>'DATOS MENSUALES'!E572</f>
        <v>0.231219</v>
      </c>
      <c r="E65" s="1">
        <f>'DATOS MENSUALES'!E573</f>
        <v>1.07936</v>
      </c>
      <c r="F65" s="1">
        <f>'DATOS MENSUALES'!E574</f>
        <v>0.295545</v>
      </c>
      <c r="G65" s="1">
        <f>'DATOS MENSUALES'!E575</f>
        <v>0.199038</v>
      </c>
      <c r="H65" s="1">
        <f>'DATOS MENSUALES'!E576</f>
        <v>0.504792</v>
      </c>
      <c r="I65" s="1">
        <f>'DATOS MENSUALES'!E577</f>
        <v>0.251192</v>
      </c>
      <c r="J65" s="1">
        <f>'DATOS MENSUALES'!E578</f>
        <v>0.573584</v>
      </c>
      <c r="K65" s="1">
        <f>'DATOS MENSUALES'!E579</f>
        <v>0.259014</v>
      </c>
      <c r="L65" s="1">
        <f>'DATOS MENSUALES'!E580</f>
        <v>0.200508</v>
      </c>
      <c r="M65" s="1">
        <f>'DATOS MENSUALES'!E581</f>
        <v>0.153444</v>
      </c>
      <c r="N65" s="1">
        <f t="shared" si="26"/>
        <v>4.022355</v>
      </c>
      <c r="O65" s="10"/>
      <c r="P65" s="60">
        <f t="shared" si="27"/>
        <v>2.5247526734030182E-11</v>
      </c>
      <c r="Q65" s="60">
        <f t="shared" si="28"/>
        <v>-0.0018690431038692825</v>
      </c>
      <c r="R65" s="60">
        <f t="shared" si="29"/>
        <v>-0.010488707004006887</v>
      </c>
      <c r="S65" s="60">
        <f t="shared" si="30"/>
        <v>0.045367528065548605</v>
      </c>
      <c r="T65" s="60">
        <f t="shared" si="31"/>
        <v>-0.13347499461269555</v>
      </c>
      <c r="U65" s="60">
        <f t="shared" si="31"/>
        <v>-0.06251241850781543</v>
      </c>
      <c r="V65" s="60">
        <f t="shared" si="31"/>
        <v>0.0006673290624436814</v>
      </c>
      <c r="W65" s="60">
        <f t="shared" si="31"/>
        <v>-0.0010575919958092362</v>
      </c>
      <c r="X65" s="60">
        <f t="shared" si="31"/>
        <v>0.0331551719700855</v>
      </c>
      <c r="Y65" s="60">
        <f t="shared" si="31"/>
        <v>0.0002982184175481632</v>
      </c>
      <c r="Z65" s="60">
        <f t="shared" si="31"/>
        <v>0.00011984978388526461</v>
      </c>
      <c r="AA65" s="60">
        <f t="shared" si="31"/>
        <v>2.0533376996683147E-05</v>
      </c>
      <c r="AB65" s="60">
        <f t="shared" si="31"/>
        <v>-0.08682259822263448</v>
      </c>
    </row>
    <row r="66" spans="1:28" ht="12.75">
      <c r="A66" s="12" t="s">
        <v>76</v>
      </c>
      <c r="B66" s="1">
        <f>'DATOS MENSUALES'!E582</f>
        <v>0.133224</v>
      </c>
      <c r="C66" s="1">
        <f>'DATOS MENSUALES'!E583</f>
        <v>0.115011</v>
      </c>
      <c r="D66" s="1">
        <f>'DATOS MENSUALES'!E584</f>
        <v>0.086415</v>
      </c>
      <c r="E66" s="1">
        <f>'DATOS MENSUALES'!E585</f>
        <v>0.072672</v>
      </c>
      <c r="F66" s="1">
        <f>'DATOS MENSUALES'!E586</f>
        <v>0.07047</v>
      </c>
      <c r="G66" s="1">
        <f>'DATOS MENSUALES'!E587</f>
        <v>0.069113</v>
      </c>
      <c r="H66" s="1">
        <f>'DATOS MENSUALES'!E588</f>
        <v>0.10976</v>
      </c>
      <c r="I66" s="1">
        <f>'DATOS MENSUALES'!E589</f>
        <v>0.107701</v>
      </c>
      <c r="J66" s="1">
        <f>'DATOS MENSUALES'!E590</f>
        <v>0.094044</v>
      </c>
      <c r="K66" s="1">
        <f>'DATOS MENSUALES'!E591</f>
        <v>0.077112</v>
      </c>
      <c r="L66" s="1">
        <f>'DATOS MENSUALES'!E592</f>
        <v>0.070182</v>
      </c>
      <c r="M66" s="1">
        <f>'DATOS MENSUALES'!E593</f>
        <v>0.064206</v>
      </c>
      <c r="N66" s="1">
        <f t="shared" si="26"/>
        <v>1.06991</v>
      </c>
      <c r="O66" s="10"/>
      <c r="P66" s="60">
        <f t="shared" si="27"/>
        <v>-7.037663646178779E-05</v>
      </c>
      <c r="Q66" s="60">
        <f t="shared" si="28"/>
        <v>-0.0012605477513027384</v>
      </c>
      <c r="R66" s="60">
        <f t="shared" si="29"/>
        <v>-0.04810996104170692</v>
      </c>
      <c r="S66" s="60">
        <f t="shared" si="30"/>
        <v>-0.2746667720041031</v>
      </c>
      <c r="T66" s="60">
        <f t="shared" si="31"/>
        <v>-0.3988976335234177</v>
      </c>
      <c r="U66" s="60">
        <f t="shared" si="31"/>
        <v>-0.14619789551125126</v>
      </c>
      <c r="V66" s="60">
        <f t="shared" si="31"/>
        <v>-0.029117206846493448</v>
      </c>
      <c r="W66" s="60">
        <f t="shared" si="31"/>
        <v>-0.014773759273877281</v>
      </c>
      <c r="X66" s="60">
        <f t="shared" si="31"/>
        <v>-0.003965665134433188</v>
      </c>
      <c r="Y66" s="60">
        <f t="shared" si="31"/>
        <v>-0.0015245075495990562</v>
      </c>
      <c r="Z66" s="60">
        <f t="shared" si="31"/>
        <v>-0.0005318810066059446</v>
      </c>
      <c r="AA66" s="60">
        <f t="shared" si="31"/>
        <v>-0.00023665559376297624</v>
      </c>
      <c r="AB66" s="60">
        <f t="shared" si="31"/>
        <v>-39.13944396370425</v>
      </c>
    </row>
    <row r="67" spans="1:28" ht="12.75">
      <c r="A67" s="12" t="s">
        <v>77</v>
      </c>
      <c r="B67" s="1">
        <f>'DATOS MENSUALES'!E594</f>
        <v>0.054899</v>
      </c>
      <c r="C67" s="1">
        <f>'DATOS MENSUALES'!E595</f>
        <v>0.48829</v>
      </c>
      <c r="D67" s="1">
        <f>'DATOS MENSUALES'!E596</f>
        <v>4.580108</v>
      </c>
      <c r="E67" s="1">
        <f>'DATOS MENSUALES'!E597</f>
        <v>1.343584</v>
      </c>
      <c r="F67" s="1">
        <f>'DATOS MENSUALES'!E598</f>
        <v>0.561708</v>
      </c>
      <c r="G67" s="1">
        <f>'DATOS MENSUALES'!E599</f>
        <v>0.40884</v>
      </c>
      <c r="H67" s="1">
        <f>'DATOS MENSUALES'!E600</f>
        <v>0.306537</v>
      </c>
      <c r="I67" s="1">
        <f>'DATOS MENSUALES'!E601</f>
        <v>0.23344</v>
      </c>
      <c r="J67" s="1">
        <f>'DATOS MENSUALES'!E602</f>
        <v>0.181431</v>
      </c>
      <c r="K67" s="1">
        <f>'DATOS MENSUALES'!E603</f>
        <v>0.137836</v>
      </c>
      <c r="L67" s="1">
        <f>'DATOS MENSUALES'!E604</f>
        <v>0.113056</v>
      </c>
      <c r="M67" s="1">
        <f>'DATOS MENSUALES'!E605</f>
        <v>0.088242</v>
      </c>
      <c r="N67" s="1">
        <f t="shared" si="26"/>
        <v>8.497971</v>
      </c>
      <c r="O67" s="10"/>
      <c r="P67" s="60">
        <f t="shared" si="27"/>
        <v>-0.001711276929806693</v>
      </c>
      <c r="Q67" s="60">
        <f t="shared" si="28"/>
        <v>0.01866342442200081</v>
      </c>
      <c r="R67" s="60">
        <f t="shared" si="29"/>
        <v>70.44456592649745</v>
      </c>
      <c r="S67" s="60">
        <f t="shared" si="30"/>
        <v>0.2393431531583336</v>
      </c>
      <c r="T67" s="60">
        <f t="shared" si="31"/>
        <v>-0.014686472844481404</v>
      </c>
      <c r="U67" s="60">
        <f t="shared" si="31"/>
        <v>-0.006547026457905187</v>
      </c>
      <c r="V67" s="60">
        <f t="shared" si="31"/>
        <v>-0.0013627588013208336</v>
      </c>
      <c r="W67" s="60">
        <f t="shared" si="31"/>
        <v>-0.0017123235009121013</v>
      </c>
      <c r="X67" s="60">
        <f t="shared" si="31"/>
        <v>-0.0003563647285835042</v>
      </c>
      <c r="Y67" s="60">
        <f t="shared" si="31"/>
        <v>-0.00016070068439002529</v>
      </c>
      <c r="Z67" s="60">
        <f t="shared" si="31"/>
        <v>-5.551715773022617E-05</v>
      </c>
      <c r="AA67" s="60">
        <f t="shared" si="31"/>
        <v>-5.409007653734048E-05</v>
      </c>
      <c r="AB67" s="60">
        <f t="shared" si="31"/>
        <v>65.5879611638144</v>
      </c>
    </row>
    <row r="68" spans="1:28" ht="12.75">
      <c r="A68" s="12" t="s">
        <v>78</v>
      </c>
      <c r="B68" s="1">
        <f>'DATOS MENSUALES'!E606</f>
        <v>0.30711</v>
      </c>
      <c r="C68" s="1">
        <f>'DATOS MENSUALES'!E607</f>
        <v>0.150976</v>
      </c>
      <c r="D68" s="1">
        <f>'DATOS MENSUALES'!E608</f>
        <v>0.110895</v>
      </c>
      <c r="E68" s="1">
        <f>'DATOS MENSUALES'!E609</f>
        <v>0.245844</v>
      </c>
      <c r="F68" s="1">
        <f>'DATOS MENSUALES'!E610</f>
        <v>0.546786</v>
      </c>
      <c r="G68" s="1">
        <f>'DATOS MENSUALES'!E611</f>
        <v>1.05957</v>
      </c>
      <c r="H68" s="1">
        <f>'DATOS MENSUALES'!E612</f>
        <v>0.330234</v>
      </c>
      <c r="I68" s="1">
        <f>'DATOS MENSUALES'!E613</f>
        <v>0.250228</v>
      </c>
      <c r="J68" s="1">
        <f>'DATOS MENSUALES'!E614</f>
        <v>0.18736</v>
      </c>
      <c r="K68" s="1">
        <f>'DATOS MENSUALES'!E615</f>
        <v>0.14184</v>
      </c>
      <c r="L68" s="1">
        <f>'DATOS MENSUALES'!E616</f>
        <v>0.114546</v>
      </c>
      <c r="M68" s="1">
        <f>'DATOS MENSUALES'!E617</f>
        <v>0.095216</v>
      </c>
      <c r="N68" s="1">
        <f t="shared" si="26"/>
        <v>3.540605</v>
      </c>
      <c r="O68" s="10"/>
      <c r="P68" s="60">
        <f t="shared" si="27"/>
        <v>0.0023314404090738193</v>
      </c>
      <c r="Q68" s="60">
        <f t="shared" si="28"/>
        <v>-0.0003741644319229252</v>
      </c>
      <c r="R68" s="60">
        <f t="shared" si="29"/>
        <v>-0.03903460775913002</v>
      </c>
      <c r="S68" s="60">
        <f t="shared" si="30"/>
        <v>-0.10843645004406632</v>
      </c>
      <c r="T68" s="60">
        <f t="shared" si="31"/>
        <v>-0.017538066849600204</v>
      </c>
      <c r="U68" s="60">
        <f t="shared" si="31"/>
        <v>0.09967497143105858</v>
      </c>
      <c r="V68" s="60">
        <f t="shared" si="31"/>
        <v>-0.0006623942246999289</v>
      </c>
      <c r="W68" s="60">
        <f t="shared" si="31"/>
        <v>-0.0010878969124293093</v>
      </c>
      <c r="X68" s="60">
        <f t="shared" si="31"/>
        <v>-0.0002742272739752299</v>
      </c>
      <c r="Y68" s="60">
        <f t="shared" si="31"/>
        <v>-0.00012774600257296542</v>
      </c>
      <c r="Z68" s="60">
        <f t="shared" si="31"/>
        <v>-4.926275390685701E-05</v>
      </c>
      <c r="AA68" s="60">
        <f t="shared" si="31"/>
        <v>-2.934532770715194E-05</v>
      </c>
      <c r="AB68" s="60">
        <f t="shared" si="31"/>
        <v>-0.790307257617707</v>
      </c>
    </row>
    <row r="69" spans="1:28" ht="12.75">
      <c r="A69" s="12" t="s">
        <v>79</v>
      </c>
      <c r="B69" s="1">
        <f>'DATOS MENSUALES'!E618</f>
        <v>0.076375</v>
      </c>
      <c r="C69" s="1">
        <f>'DATOS MENSUALES'!E619</f>
        <v>0.065936</v>
      </c>
      <c r="D69" s="1">
        <f>'DATOS MENSUALES'!E620</f>
        <v>0.05629</v>
      </c>
      <c r="E69" s="1">
        <f>'DATOS MENSUALES'!E621</f>
        <v>0.048114</v>
      </c>
      <c r="F69" s="1">
        <f>'DATOS MENSUALES'!E622</f>
        <v>0.041327</v>
      </c>
      <c r="G69" s="1">
        <f>'DATOS MENSUALES'!E623</f>
        <v>0.038467</v>
      </c>
      <c r="H69" s="1">
        <f>'DATOS MENSUALES'!E624</f>
        <v>0.03902</v>
      </c>
      <c r="I69" s="1">
        <f>'DATOS MENSUALES'!E625</f>
        <v>0.038918</v>
      </c>
      <c r="J69" s="1">
        <f>'DATOS MENSUALES'!E626</f>
        <v>0.038696</v>
      </c>
      <c r="K69" s="1">
        <f>'DATOS MENSUALES'!E627</f>
        <v>0.03819</v>
      </c>
      <c r="L69" s="1">
        <f>'DATOS MENSUALES'!E628</f>
        <v>0.036765</v>
      </c>
      <c r="M69" s="1">
        <f>'DATOS MENSUALES'!E629</f>
        <v>0.034905</v>
      </c>
      <c r="N69" s="1">
        <f t="shared" si="26"/>
        <v>0.553003</v>
      </c>
      <c r="O69" s="10"/>
      <c r="P69" s="60">
        <f t="shared" si="27"/>
        <v>-0.0009451053661880267</v>
      </c>
      <c r="Q69" s="60">
        <f t="shared" si="28"/>
        <v>-0.00387720939566793</v>
      </c>
      <c r="R69" s="60">
        <f t="shared" si="29"/>
        <v>-0.06108218398779991</v>
      </c>
      <c r="S69" s="60">
        <f t="shared" si="30"/>
        <v>-0.3069880997451994</v>
      </c>
      <c r="T69" s="60">
        <f t="shared" si="31"/>
        <v>-0.4481745189728063</v>
      </c>
      <c r="U69" s="60">
        <f t="shared" si="31"/>
        <v>-0.17322557937500052</v>
      </c>
      <c r="V69" s="60">
        <f t="shared" si="31"/>
        <v>-0.05417536418014572</v>
      </c>
      <c r="W69" s="60">
        <f t="shared" si="31"/>
        <v>-0.031005906510180172</v>
      </c>
      <c r="X69" s="60">
        <f t="shared" si="31"/>
        <v>-0.009749955087937238</v>
      </c>
      <c r="Y69" s="60">
        <f t="shared" si="31"/>
        <v>-0.00365322350401306</v>
      </c>
      <c r="Z69" s="60">
        <f t="shared" si="31"/>
        <v>-0.0014987394187986013</v>
      </c>
      <c r="AA69" s="60">
        <f t="shared" si="31"/>
        <v>-0.0007574440907427563</v>
      </c>
      <c r="AB69" s="60">
        <f t="shared" si="31"/>
        <v>-59.87538044291912</v>
      </c>
    </row>
    <row r="70" spans="1:28" ht="12.75">
      <c r="A70" s="12" t="s">
        <v>80</v>
      </c>
      <c r="B70" s="1">
        <f>'DATOS MENSUALES'!E630</f>
        <v>0.075867</v>
      </c>
      <c r="C70" s="1">
        <f>'DATOS MENSUALES'!E631</f>
        <v>0.079506</v>
      </c>
      <c r="D70" s="1">
        <f>'DATOS MENSUALES'!E632</f>
        <v>0.072774</v>
      </c>
      <c r="E70" s="1">
        <f>'DATOS MENSUALES'!E633</f>
        <v>0.06248</v>
      </c>
      <c r="F70" s="1">
        <f>'DATOS MENSUALES'!E634</f>
        <v>0.054655</v>
      </c>
      <c r="G70" s="1">
        <f>'DATOS MENSUALES'!E635</f>
        <v>0.04713</v>
      </c>
      <c r="H70" s="1">
        <f>'DATOS MENSUALES'!E636</f>
        <v>0.057651</v>
      </c>
      <c r="I70" s="1">
        <f>'DATOS MENSUALES'!E637</f>
        <v>0.145336</v>
      </c>
      <c r="J70" s="1">
        <f>'DATOS MENSUALES'!E638</f>
        <v>0.098025</v>
      </c>
      <c r="K70" s="1">
        <f>'DATOS MENSUALES'!E639</f>
        <v>0.081339</v>
      </c>
      <c r="L70" s="1">
        <f>'DATOS MENSUALES'!E640</f>
        <v>0.067986</v>
      </c>
      <c r="M70" s="1">
        <f>'DATOS MENSUALES'!E641</f>
        <v>0.057226</v>
      </c>
      <c r="N70" s="1">
        <f t="shared" si="26"/>
        <v>0.8999750000000001</v>
      </c>
      <c r="O70" s="10"/>
      <c r="P70" s="60">
        <f t="shared" si="27"/>
        <v>-0.0009598585122708581</v>
      </c>
      <c r="Q70" s="60">
        <f t="shared" si="28"/>
        <v>-0.0029567722717134533</v>
      </c>
      <c r="R70" s="60">
        <f t="shared" si="29"/>
        <v>-0.053728770900288506</v>
      </c>
      <c r="S70" s="60">
        <f t="shared" si="30"/>
        <v>-0.2877900708083875</v>
      </c>
      <c r="T70" s="60">
        <f t="shared" si="31"/>
        <v>-0.42516370199192616</v>
      </c>
      <c r="U70" s="60">
        <f t="shared" si="31"/>
        <v>-0.16527441079846397</v>
      </c>
      <c r="V70" s="60">
        <f t="shared" si="31"/>
        <v>-0.04656043230811595</v>
      </c>
      <c r="W70" s="60">
        <f t="shared" si="31"/>
        <v>-0.008965210206456293</v>
      </c>
      <c r="X70" s="60">
        <f t="shared" si="31"/>
        <v>-0.0036739075775930855</v>
      </c>
      <c r="Y70" s="60">
        <f t="shared" si="31"/>
        <v>-0.0013626280662965425</v>
      </c>
      <c r="Z70" s="60">
        <f t="shared" si="31"/>
        <v>-0.0005763114898855067</v>
      </c>
      <c r="AA70" s="60">
        <f t="shared" si="31"/>
        <v>-0.0003261527671022997</v>
      </c>
      <c r="AB70" s="60">
        <f t="shared" si="31"/>
        <v>-45.31537929148142</v>
      </c>
    </row>
    <row r="71" spans="1:28" ht="12.75">
      <c r="A71" s="12" t="s">
        <v>81</v>
      </c>
      <c r="B71" s="1">
        <f>'DATOS MENSUALES'!E642</f>
        <v>1.055178</v>
      </c>
      <c r="C71" s="1">
        <f>'DATOS MENSUALES'!E643</f>
        <v>0.290122</v>
      </c>
      <c r="D71" s="1">
        <f>'DATOS MENSUALES'!E644</f>
        <v>0.213456</v>
      </c>
      <c r="E71" s="1">
        <f>'DATOS MENSUALES'!E645</f>
        <v>0.26795</v>
      </c>
      <c r="F71" s="1">
        <f>'DATOS MENSUALES'!E646</f>
        <v>1.279783</v>
      </c>
      <c r="G71" s="1">
        <f>'DATOS MENSUALES'!E647</f>
        <v>0.347925</v>
      </c>
      <c r="H71" s="1">
        <f>'DATOS MENSUALES'!E648</f>
        <v>0.258654</v>
      </c>
      <c r="I71" s="1">
        <f>'DATOS MENSUALES'!E649</f>
        <v>0.536976</v>
      </c>
      <c r="J71" s="1">
        <f>'DATOS MENSUALES'!E650</f>
        <v>0.25636</v>
      </c>
      <c r="K71" s="1">
        <f>'DATOS MENSUALES'!E651</f>
        <v>0.20104</v>
      </c>
      <c r="L71" s="1">
        <f>'DATOS MENSUALES'!E652</f>
        <v>0.163875</v>
      </c>
      <c r="M71" s="1">
        <f>'DATOS MENSUALES'!E653</f>
        <v>0.124695</v>
      </c>
      <c r="N71" s="1">
        <f t="shared" si="26"/>
        <v>4.996014</v>
      </c>
      <c r="O71" s="10"/>
      <c r="P71" s="60">
        <f t="shared" si="27"/>
        <v>0.6830235952851754</v>
      </c>
      <c r="Q71" s="60">
        <f t="shared" si="28"/>
        <v>0.0003019377876361218</v>
      </c>
      <c r="R71" s="60">
        <f t="shared" si="29"/>
        <v>-0.013254914055276377</v>
      </c>
      <c r="S71" s="60">
        <f t="shared" si="30"/>
        <v>-0.09404426534413377</v>
      </c>
      <c r="T71" s="60">
        <f t="shared" si="31"/>
        <v>0.10594748558490288</v>
      </c>
      <c r="U71" s="60">
        <f t="shared" si="31"/>
        <v>-0.015251063092225351</v>
      </c>
      <c r="V71" s="60">
        <f t="shared" si="31"/>
        <v>-0.004000825943119195</v>
      </c>
      <c r="W71" s="60">
        <f t="shared" si="31"/>
        <v>0.00621935118176332</v>
      </c>
      <c r="X71" s="60">
        <f t="shared" si="31"/>
        <v>6.551876698529566E-08</v>
      </c>
      <c r="Y71" s="60">
        <f t="shared" si="31"/>
        <v>6.899904492937608E-07</v>
      </c>
      <c r="Z71" s="60">
        <f t="shared" si="31"/>
        <v>2.034214940166286E-06</v>
      </c>
      <c r="AA71" s="60">
        <f t="shared" si="31"/>
        <v>-2.546860849472637E-09</v>
      </c>
      <c r="AB71" s="60">
        <f t="shared" si="31"/>
        <v>0.1495991966412211</v>
      </c>
    </row>
    <row r="72" spans="1:28" ht="12.75">
      <c r="A72" s="12" t="s">
        <v>82</v>
      </c>
      <c r="B72" s="1">
        <f>'DATOS MENSUALES'!E654</f>
        <v>0.09807</v>
      </c>
      <c r="C72" s="1">
        <f>'DATOS MENSUALES'!E655</f>
        <v>0.08728</v>
      </c>
      <c r="D72" s="1">
        <f>'DATOS MENSUALES'!E656</f>
        <v>0.072828</v>
      </c>
      <c r="E72" s="1">
        <f>'DATOS MENSUALES'!E657</f>
        <v>0.067088</v>
      </c>
      <c r="F72" s="1">
        <f>'DATOS MENSUALES'!E658</f>
        <v>0.093345</v>
      </c>
      <c r="G72" s="1">
        <f>'DATOS MENSUALES'!E659</f>
        <v>0.079729</v>
      </c>
      <c r="H72" s="1">
        <f>'DATOS MENSUALES'!E660</f>
        <v>0.069628</v>
      </c>
      <c r="I72" s="1">
        <f>'DATOS MENSUALES'!E661</f>
        <v>0.059064</v>
      </c>
      <c r="J72" s="1">
        <f>'DATOS MENSUALES'!E662</f>
        <v>0.055236</v>
      </c>
      <c r="K72" s="1">
        <f>'DATOS MENSUALES'!E663</f>
        <v>0.051727</v>
      </c>
      <c r="L72" s="1">
        <f>'DATOS MENSUALES'!E664</f>
        <v>0.051898</v>
      </c>
      <c r="M72" s="1">
        <f>'DATOS MENSUALES'!E665</f>
        <v>0.043992</v>
      </c>
      <c r="N72" s="1">
        <f t="shared" si="26"/>
        <v>0.829885</v>
      </c>
      <c r="O72" s="10"/>
      <c r="P72" s="60">
        <f t="shared" si="27"/>
        <v>-0.0004466557010355563</v>
      </c>
      <c r="Q72" s="60">
        <f t="shared" si="28"/>
        <v>-0.0025018792138925753</v>
      </c>
      <c r="R72" s="60">
        <f t="shared" si="29"/>
        <v>-0.053705707457690995</v>
      </c>
      <c r="S72" s="60">
        <f t="shared" si="30"/>
        <v>-0.2818061899500941</v>
      </c>
      <c r="T72" s="60">
        <f t="shared" si="31"/>
        <v>-0.3628543347043989</v>
      </c>
      <c r="U72" s="60">
        <f t="shared" si="31"/>
        <v>-0.1375363570711994</v>
      </c>
      <c r="V72" s="60">
        <f t="shared" si="31"/>
        <v>-0.042063236325336685</v>
      </c>
      <c r="W72" s="60">
        <f t="shared" si="31"/>
        <v>-0.025415299752239728</v>
      </c>
      <c r="X72" s="60">
        <f t="shared" si="31"/>
        <v>-0.007656159914958898</v>
      </c>
      <c r="Y72" s="60">
        <f t="shared" si="31"/>
        <v>-0.002772112773151539</v>
      </c>
      <c r="Z72" s="60">
        <f t="shared" si="31"/>
        <v>-0.000979334466520687</v>
      </c>
      <c r="AA72" s="60">
        <f t="shared" si="31"/>
        <v>-0.000552753691944417</v>
      </c>
      <c r="AB72" s="60">
        <f t="shared" si="31"/>
        <v>-48.04091033631951</v>
      </c>
    </row>
    <row r="73" spans="1:28" ht="12.75">
      <c r="A73" s="12" t="s">
        <v>83</v>
      </c>
      <c r="B73" s="1">
        <f>'DATOS MENSUALES'!E666</f>
        <v>0.039676</v>
      </c>
      <c r="C73" s="1">
        <f>'DATOS MENSUALES'!E667</f>
        <v>0.046781</v>
      </c>
      <c r="D73" s="1">
        <f>'DATOS MENSUALES'!E668</f>
        <v>0.637104</v>
      </c>
      <c r="E73" s="1">
        <f>'DATOS MENSUALES'!E669</f>
        <v>4.167042</v>
      </c>
      <c r="F73" s="1">
        <f>'DATOS MENSUALES'!E670</f>
        <v>0.633926</v>
      </c>
      <c r="G73" s="1">
        <f>'DATOS MENSUALES'!E671</f>
        <v>1.337856</v>
      </c>
      <c r="H73" s="1">
        <f>'DATOS MENSUALES'!E672</f>
        <v>0.527088</v>
      </c>
      <c r="I73" s="1">
        <f>'DATOS MENSUALES'!E673</f>
        <v>1.271949</v>
      </c>
      <c r="J73" s="1">
        <f>'DATOS MENSUALES'!E674</f>
        <v>0.489575</v>
      </c>
      <c r="K73" s="1">
        <f>'DATOS MENSUALES'!E675</f>
        <v>0.367701</v>
      </c>
      <c r="L73" s="1">
        <f>'DATOS MENSUALES'!E676</f>
        <v>0.278502</v>
      </c>
      <c r="M73" s="1">
        <f>'DATOS MENSUALES'!E677</f>
        <v>0.20304</v>
      </c>
      <c r="N73" s="1">
        <f t="shared" si="26"/>
        <v>10.00024</v>
      </c>
      <c r="O73" s="10"/>
      <c r="P73" s="60">
        <f t="shared" si="27"/>
        <v>-0.002451344813438481</v>
      </c>
      <c r="Q73" s="60">
        <f t="shared" si="28"/>
        <v>-0.0054754024963073675</v>
      </c>
      <c r="R73" s="60">
        <f t="shared" si="29"/>
        <v>0.006537899696595044</v>
      </c>
      <c r="S73" s="60">
        <f t="shared" si="30"/>
        <v>40.861746783673404</v>
      </c>
      <c r="T73" s="60">
        <f t="shared" si="31"/>
        <v>-0.005148395848948739</v>
      </c>
      <c r="U73" s="60">
        <f t="shared" si="31"/>
        <v>0.40842179657066113</v>
      </c>
      <c r="V73" s="60">
        <f t="shared" si="31"/>
        <v>0.0013195249358461507</v>
      </c>
      <c r="W73" s="60">
        <f t="shared" si="31"/>
        <v>0.7758297873460785</v>
      </c>
      <c r="X73" s="60">
        <f t="shared" si="31"/>
        <v>0.013353615283295083</v>
      </c>
      <c r="Y73" s="60">
        <f t="shared" si="31"/>
        <v>0.005405214276387205</v>
      </c>
      <c r="Z73" s="60">
        <f t="shared" si="31"/>
        <v>0.002062819245472223</v>
      </c>
      <c r="AA73" s="60">
        <f t="shared" si="31"/>
        <v>0.00045616603936475704</v>
      </c>
      <c r="AB73" s="60">
        <f t="shared" si="31"/>
        <v>169.57900718308133</v>
      </c>
    </row>
    <row r="74" spans="1:28" s="24" customFormat="1" ht="12.75">
      <c r="A74" s="21" t="s">
        <v>84</v>
      </c>
      <c r="B74" s="22">
        <f>'DATOS MENSUALES'!E678</f>
        <v>0.154048</v>
      </c>
      <c r="C74" s="22">
        <f>'DATOS MENSUALES'!E679</f>
        <v>0.127316</v>
      </c>
      <c r="D74" s="22">
        <f>'DATOS MENSUALES'!E680</f>
        <v>2.10396</v>
      </c>
      <c r="E74" s="22">
        <f>'DATOS MENSUALES'!E681</f>
        <v>0.868836</v>
      </c>
      <c r="F74" s="22">
        <f>'DATOS MENSUALES'!E682</f>
        <v>0.370668</v>
      </c>
      <c r="G74" s="22">
        <f>'DATOS MENSUALES'!E683</f>
        <v>0.276696</v>
      </c>
      <c r="H74" s="22">
        <f>'DATOS MENSUALES'!E684</f>
        <v>0.211299</v>
      </c>
      <c r="I74" s="22">
        <f>'DATOS MENSUALES'!E685</f>
        <v>0.198072</v>
      </c>
      <c r="J74" s="22">
        <f>'DATOS MENSUALES'!E686</f>
        <v>0.155778</v>
      </c>
      <c r="K74" s="22">
        <f>'DATOS MENSUALES'!E687</f>
        <v>0.12585</v>
      </c>
      <c r="L74" s="22">
        <f>'DATOS MENSUALES'!E688</f>
        <v>0.104902</v>
      </c>
      <c r="M74" s="22">
        <f>'DATOS MENSUALES'!E689</f>
        <v>0.092736</v>
      </c>
      <c r="N74" s="22">
        <f t="shared" si="26"/>
        <v>4.7901609999999994</v>
      </c>
      <c r="O74" s="23"/>
      <c r="P74" s="60">
        <f t="shared" si="27"/>
        <v>-8.568104599834704E-06</v>
      </c>
      <c r="Q74" s="60">
        <f t="shared" si="28"/>
        <v>-0.0008769862989016455</v>
      </c>
      <c r="R74" s="60">
        <f t="shared" si="29"/>
        <v>4.5235905885007215</v>
      </c>
      <c r="S74" s="60">
        <f t="shared" si="30"/>
        <v>0.0031205236187128137</v>
      </c>
      <c r="T74" s="60">
        <f t="shared" si="31"/>
        <v>-0.08284240869919172</v>
      </c>
      <c r="U74" s="60">
        <f t="shared" si="31"/>
        <v>-0.032528522930782997</v>
      </c>
      <c r="V74" s="60">
        <f t="shared" si="31"/>
        <v>-0.008755321454828982</v>
      </c>
      <c r="W74" s="60">
        <f t="shared" si="31"/>
        <v>-0.003724164399541982</v>
      </c>
      <c r="X74" s="60">
        <f t="shared" si="31"/>
        <v>-0.0009000466353950285</v>
      </c>
      <c r="Y74" s="60">
        <f t="shared" si="31"/>
        <v>-0.0002921401245730214</v>
      </c>
      <c r="Z74" s="60">
        <f t="shared" si="31"/>
        <v>-9.926795103655377E-05</v>
      </c>
      <c r="AA74" s="60">
        <f t="shared" si="31"/>
        <v>-3.700805470111755E-05</v>
      </c>
      <c r="AB74" s="60">
        <f t="shared" si="31"/>
        <v>0.03432895560328966</v>
      </c>
    </row>
    <row r="75" spans="1:28" s="24" customFormat="1" ht="12.75">
      <c r="A75" s="21" t="s">
        <v>85</v>
      </c>
      <c r="B75" s="22">
        <f>'DATOS MENSUALES'!E690</f>
        <v>0.08442</v>
      </c>
      <c r="C75" s="22">
        <f>'DATOS MENSUALES'!E691</f>
        <v>2.009217</v>
      </c>
      <c r="D75" s="22">
        <f>'DATOS MENSUALES'!E692</f>
        <v>1.64224</v>
      </c>
      <c r="E75" s="22">
        <f>'DATOS MENSUALES'!E693</f>
        <v>0.666</v>
      </c>
      <c r="F75" s="22">
        <f>'DATOS MENSUALES'!E694</f>
        <v>0.56034</v>
      </c>
      <c r="G75" s="22">
        <f>'DATOS MENSUALES'!E695</f>
        <v>0.414172</v>
      </c>
      <c r="H75" s="22">
        <f>'DATOS MENSUALES'!E696</f>
        <v>0.410368</v>
      </c>
      <c r="I75" s="22">
        <f>'DATOS MENSUALES'!E697</f>
        <v>0.773281</v>
      </c>
      <c r="J75" s="22">
        <f>'DATOS MENSUALES'!E698</f>
        <v>0.344589</v>
      </c>
      <c r="K75" s="22">
        <f>'DATOS MENSUALES'!E699</f>
        <v>0.26676</v>
      </c>
      <c r="L75" s="22">
        <f>'DATOS MENSUALES'!E700</f>
        <v>0.202698</v>
      </c>
      <c r="M75" s="22">
        <f>'DATOS MENSUALES'!E701</f>
        <v>0.218592</v>
      </c>
      <c r="N75" s="22">
        <f t="shared" si="26"/>
        <v>7.592677</v>
      </c>
      <c r="O75" s="23"/>
      <c r="P75" s="60">
        <f t="shared" si="27"/>
        <v>-0.0007312046824175486</v>
      </c>
      <c r="Q75" s="60">
        <f t="shared" si="28"/>
        <v>5.698718622262732</v>
      </c>
      <c r="R75" s="60">
        <f t="shared" si="29"/>
        <v>1.6941966956465042</v>
      </c>
      <c r="S75" s="60">
        <f t="shared" si="30"/>
        <v>-0.00018233205213156076</v>
      </c>
      <c r="T75" s="60">
        <f t="shared" si="31"/>
        <v>-0.014933973376906353</v>
      </c>
      <c r="U75" s="60">
        <f t="shared" si="31"/>
        <v>-0.006003020400276562</v>
      </c>
      <c r="V75" s="60">
        <f t="shared" si="31"/>
        <v>-3.484723014332151E-07</v>
      </c>
      <c r="W75" s="60">
        <f t="shared" si="31"/>
        <v>0.07419653093410447</v>
      </c>
      <c r="X75" s="60">
        <f t="shared" si="31"/>
        <v>0.0007853186547461155</v>
      </c>
      <c r="Y75" s="60">
        <f t="shared" si="31"/>
        <v>0.00041443535869018313</v>
      </c>
      <c r="Z75" s="60">
        <f t="shared" si="31"/>
        <v>0.00013654036791977976</v>
      </c>
      <c r="AA75" s="60">
        <f t="shared" si="31"/>
        <v>0.0007922584633423186</v>
      </c>
      <c r="AB75" s="60">
        <f t="shared" si="31"/>
        <v>30.591425341670707</v>
      </c>
    </row>
    <row r="76" spans="1:28" s="24" customFormat="1" ht="12.75">
      <c r="A76" s="21" t="s">
        <v>86</v>
      </c>
      <c r="B76" s="22">
        <f>'DATOS MENSUALES'!E702</f>
        <v>0.1444</v>
      </c>
      <c r="C76" s="22">
        <f>'DATOS MENSUALES'!E703</f>
        <v>0.111496</v>
      </c>
      <c r="D76" s="22">
        <f>'DATOS MENSUALES'!E704</f>
        <v>0.093126</v>
      </c>
      <c r="E76" s="22">
        <f>'DATOS MENSUALES'!E705</f>
        <v>0.07713</v>
      </c>
      <c r="F76" s="22">
        <f>'DATOS MENSUALES'!E706</f>
        <v>0.07051</v>
      </c>
      <c r="G76" s="22">
        <f>'DATOS MENSUALES'!E707</f>
        <v>0.063696</v>
      </c>
      <c r="H76" s="22">
        <f>'DATOS MENSUALES'!E708</f>
        <v>0.066055</v>
      </c>
      <c r="I76" s="22">
        <f>'DATOS MENSUALES'!E709</f>
        <v>0.06047</v>
      </c>
      <c r="J76" s="22">
        <f>'DATOS MENSUALES'!E710</f>
        <v>0.056992</v>
      </c>
      <c r="K76" s="22">
        <f>'DATOS MENSUALES'!E711</f>
        <v>0.051519</v>
      </c>
      <c r="L76" s="22">
        <f>'DATOS MENSUALES'!E712</f>
        <v>0.046969</v>
      </c>
      <c r="M76" s="22">
        <f>'DATOS MENSUALES'!E713</f>
        <v>0.045837</v>
      </c>
      <c r="N76" s="22">
        <f t="shared" si="26"/>
        <v>0.8882000000000001</v>
      </c>
      <c r="O76" s="23"/>
      <c r="P76" s="60">
        <f t="shared" si="27"/>
        <v>-2.7299821172498368E-05</v>
      </c>
      <c r="Q76" s="60">
        <f t="shared" si="28"/>
        <v>-0.0013876464331074537</v>
      </c>
      <c r="R76" s="60">
        <f t="shared" si="29"/>
        <v>-0.04549563183602283</v>
      </c>
      <c r="S76" s="60">
        <f t="shared" si="30"/>
        <v>-0.26905435124261334</v>
      </c>
      <c r="T76" s="60">
        <f t="shared" si="31"/>
        <v>-0.3988326107803372</v>
      </c>
      <c r="U76" s="60">
        <f t="shared" si="31"/>
        <v>-0.15075440506495688</v>
      </c>
      <c r="V76" s="60">
        <f t="shared" si="31"/>
        <v>-0.043373052307814394</v>
      </c>
      <c r="W76" s="60">
        <f t="shared" si="31"/>
        <v>-0.025052423765020787</v>
      </c>
      <c r="X76" s="60">
        <f t="shared" si="31"/>
        <v>-0.007453339657131754</v>
      </c>
      <c r="Y76" s="60">
        <f t="shared" si="31"/>
        <v>-0.0027844448079786923</v>
      </c>
      <c r="Z76" s="60">
        <f t="shared" si="31"/>
        <v>-0.0011325178820117666</v>
      </c>
      <c r="AA76" s="60">
        <f t="shared" si="31"/>
        <v>-0.0005163058325401474</v>
      </c>
      <c r="AB76" s="60">
        <f t="shared" si="31"/>
        <v>-45.765863430227554</v>
      </c>
    </row>
    <row r="77" spans="1:28" s="24" customFormat="1" ht="12.75">
      <c r="A77" s="21" t="s">
        <v>87</v>
      </c>
      <c r="B77" s="22">
        <f>'DATOS MENSUALES'!E714</f>
        <v>0.321216</v>
      </c>
      <c r="C77" s="22">
        <f>'DATOS MENSUALES'!E715</f>
        <v>0.116983</v>
      </c>
      <c r="D77" s="22">
        <f>'DATOS MENSUALES'!E716</f>
        <v>0.09984</v>
      </c>
      <c r="E77" s="22">
        <f>'DATOS MENSUALES'!E717</f>
        <v>0.085371</v>
      </c>
      <c r="F77" s="22">
        <f>'DATOS MENSUALES'!E718</f>
        <v>0.06972</v>
      </c>
      <c r="G77" s="22">
        <f>'DATOS MENSUALES'!E719</f>
        <v>0.061726</v>
      </c>
      <c r="H77" s="22">
        <f>'DATOS MENSUALES'!E720</f>
        <v>0.360437</v>
      </c>
      <c r="I77" s="22">
        <f>'DATOS MENSUALES'!E721</f>
        <v>0.18363</v>
      </c>
      <c r="J77" s="22">
        <f>'DATOS MENSUALES'!E722</f>
        <v>0.142821</v>
      </c>
      <c r="K77" s="22">
        <f>'DATOS MENSUALES'!E723</f>
        <v>0.10944</v>
      </c>
      <c r="L77" s="22">
        <f>'DATOS MENSUALES'!E724</f>
        <v>0.089352</v>
      </c>
      <c r="M77" s="22">
        <f>'DATOS MENSUALES'!E725</f>
        <v>0.075225</v>
      </c>
      <c r="N77" s="22">
        <f t="shared" si="26"/>
        <v>1.715761</v>
      </c>
      <c r="O77" s="23"/>
      <c r="P77" s="60">
        <f t="shared" si="27"/>
        <v>0.003157460866345758</v>
      </c>
      <c r="Q77" s="60">
        <f t="shared" si="28"/>
        <v>-0.0011927655861893888</v>
      </c>
      <c r="R77" s="60">
        <f t="shared" si="29"/>
        <v>-0.04297666616109251</v>
      </c>
      <c r="S77" s="60">
        <f t="shared" si="30"/>
        <v>-0.25888159136860284</v>
      </c>
      <c r="T77" s="60">
        <f t="shared" si="31"/>
        <v>-0.4001181188458284</v>
      </c>
      <c r="U77" s="60">
        <f t="shared" si="31"/>
        <v>-0.15243465555973218</v>
      </c>
      <c r="V77" s="60">
        <f t="shared" si="31"/>
        <v>-0.0001848815661034828</v>
      </c>
      <c r="W77" s="60">
        <f t="shared" si="31"/>
        <v>-0.00486512586221714</v>
      </c>
      <c r="X77" s="60">
        <f t="shared" si="31"/>
        <v>-0.0013132059897094201</v>
      </c>
      <c r="Y77" s="60">
        <f t="shared" si="31"/>
        <v>-0.0005669128570479245</v>
      </c>
      <c r="Z77" s="60">
        <f t="shared" si="31"/>
        <v>-0.00023662933448873248</v>
      </c>
      <c r="AA77" s="60">
        <f t="shared" si="31"/>
        <v>-0.0001313725994620631</v>
      </c>
      <c r="AB77" s="60">
        <f t="shared" si="31"/>
        <v>-20.783206027037842</v>
      </c>
    </row>
    <row r="78" spans="1:28" s="24" customFormat="1" ht="12.75">
      <c r="A78" s="21" t="s">
        <v>88</v>
      </c>
      <c r="B78" s="22">
        <f>'DATOS MENSUALES'!E726</f>
        <v>0.067956</v>
      </c>
      <c r="C78" s="22">
        <f>'DATOS MENSUALES'!E727</f>
        <v>0.416142</v>
      </c>
      <c r="D78" s="22">
        <f>'DATOS MENSUALES'!E728</f>
        <v>1.992162</v>
      </c>
      <c r="E78" s="22">
        <f>'DATOS MENSUALES'!E729</f>
        <v>4.194624</v>
      </c>
      <c r="F78" s="22">
        <f>'DATOS MENSUALES'!E730</f>
        <v>1.558326</v>
      </c>
      <c r="G78" s="22">
        <f>'DATOS MENSUALES'!E731</f>
        <v>3.046464</v>
      </c>
      <c r="H78" s="22">
        <f>'DATOS MENSUALES'!E732</f>
        <v>0.873152</v>
      </c>
      <c r="I78" s="22">
        <f>'DATOS MENSUALES'!E733</f>
        <v>0.651528</v>
      </c>
      <c r="J78" s="22">
        <f>'DATOS MENSUALES'!E734</f>
        <v>0.494592</v>
      </c>
      <c r="K78" s="22">
        <f>'DATOS MENSUALES'!E735</f>
        <v>0.35763</v>
      </c>
      <c r="L78" s="22">
        <f>'DATOS MENSUALES'!E736</f>
        <v>0.271453</v>
      </c>
      <c r="M78" s="22">
        <f>'DATOS MENSUALES'!E737</f>
        <v>0.205139</v>
      </c>
      <c r="N78" s="22">
        <f t="shared" si="26"/>
        <v>14.129168000000002</v>
      </c>
      <c r="O78" s="23"/>
      <c r="P78" s="60">
        <f t="shared" si="27"/>
        <v>-0.0012098096767992085</v>
      </c>
      <c r="Q78" s="60">
        <f t="shared" si="28"/>
        <v>0.0072010341193185405</v>
      </c>
      <c r="R78" s="60">
        <f t="shared" si="29"/>
        <v>3.666837202795898</v>
      </c>
      <c r="S78" s="60">
        <f t="shared" si="30"/>
        <v>41.85128244758435</v>
      </c>
      <c r="T78" s="60">
        <f t="shared" si="31"/>
        <v>0.42479633657396104</v>
      </c>
      <c r="U78" s="60">
        <f t="shared" si="31"/>
        <v>14.716021521860334</v>
      </c>
      <c r="V78" s="60">
        <f t="shared" si="31"/>
        <v>0.0946610612418164</v>
      </c>
      <c r="W78" s="60">
        <f t="shared" si="31"/>
        <v>0.02658418891532181</v>
      </c>
      <c r="X78" s="60">
        <f t="shared" si="31"/>
        <v>0.014218814593515972</v>
      </c>
      <c r="Y78" s="60">
        <f t="shared" si="31"/>
        <v>0.00452705075060094</v>
      </c>
      <c r="Z78" s="60">
        <f t="shared" si="31"/>
        <v>0.0017387640187554226</v>
      </c>
      <c r="AA78" s="60">
        <f t="shared" si="31"/>
        <v>0.0004945076582285585</v>
      </c>
      <c r="AB78" s="60">
        <f t="shared" si="31"/>
        <v>902.5516426052734</v>
      </c>
    </row>
    <row r="79" spans="1:28" s="24" customFormat="1" ht="12.75">
      <c r="A79" s="21" t="s">
        <v>89</v>
      </c>
      <c r="B79" s="22">
        <f>'DATOS MENSUALES'!E738</f>
        <v>0.18144</v>
      </c>
      <c r="C79" s="22">
        <f>'DATOS MENSUALES'!E739</f>
        <v>0.134666</v>
      </c>
      <c r="D79" s="22">
        <f>'DATOS MENSUALES'!E740</f>
        <v>0.107328</v>
      </c>
      <c r="E79" s="22">
        <f>'DATOS MENSUALES'!E741</f>
        <v>0.096066</v>
      </c>
      <c r="F79" s="22">
        <f>'DATOS MENSUALES'!E742</f>
        <v>0.076791</v>
      </c>
      <c r="G79" s="22">
        <f>'DATOS MENSUALES'!E743</f>
        <v>0.08581</v>
      </c>
      <c r="H79" s="22">
        <f>'DATOS MENSUALES'!E744</f>
        <v>0.07475</v>
      </c>
      <c r="I79" s="22">
        <f>'DATOS MENSUALES'!E745</f>
        <v>0.064691</v>
      </c>
      <c r="J79" s="22">
        <f>'DATOS MENSUALES'!E746</f>
        <v>0.061356</v>
      </c>
      <c r="K79" s="22">
        <f>'DATOS MENSUALES'!E747</f>
        <v>0.055476</v>
      </c>
      <c r="L79" s="22">
        <f>'DATOS MENSUALES'!E748</f>
        <v>0.053388</v>
      </c>
      <c r="M79" s="22">
        <f>'DATOS MENSUALES'!E749</f>
        <v>0.057522</v>
      </c>
      <c r="N79" s="22">
        <f t="shared" si="26"/>
        <v>1.0492839999999997</v>
      </c>
      <c r="O79" s="23"/>
      <c r="P79" s="60">
        <f t="shared" si="27"/>
        <v>3.327208815188312E-07</v>
      </c>
      <c r="Q79" s="60">
        <f t="shared" si="28"/>
        <v>-0.00069007776508579</v>
      </c>
      <c r="R79" s="60">
        <f t="shared" si="29"/>
        <v>-0.04027897802408581</v>
      </c>
      <c r="S79" s="60">
        <f t="shared" si="30"/>
        <v>-0.2460663158329719</v>
      </c>
      <c r="T79" s="60">
        <f t="shared" si="31"/>
        <v>-0.38870983980530893</v>
      </c>
      <c r="U79" s="60">
        <f t="shared" si="31"/>
        <v>-0.13273259354184527</v>
      </c>
      <c r="V79" s="60">
        <f t="shared" si="31"/>
        <v>-0.04023197339452136</v>
      </c>
      <c r="W79" s="60">
        <f aca="true" t="shared" si="32" ref="W79:AB82">(I79-I$6)^3</f>
        <v>-0.02398380422373535</v>
      </c>
      <c r="X79" s="60">
        <f t="shared" si="32"/>
        <v>-0.0069648733550655515</v>
      </c>
      <c r="Y79" s="60">
        <f t="shared" si="32"/>
        <v>-0.002556038991838142</v>
      </c>
      <c r="Z79" s="60">
        <f t="shared" si="32"/>
        <v>-0.0009359105423477089</v>
      </c>
      <c r="AA79" s="60">
        <f t="shared" si="32"/>
        <v>-0.0003219633062534399</v>
      </c>
      <c r="AB79" s="60">
        <f t="shared" si="32"/>
        <v>-39.857097814841445</v>
      </c>
    </row>
    <row r="80" spans="1:28" s="24" customFormat="1" ht="12.75">
      <c r="A80" s="21" t="s">
        <v>90</v>
      </c>
      <c r="B80" s="22">
        <f>'DATOS MENSUALES'!E750</f>
        <v>0.060824</v>
      </c>
      <c r="C80" s="22">
        <f>'DATOS MENSUALES'!E751</f>
        <v>0.127925</v>
      </c>
      <c r="D80" s="22">
        <f>'DATOS MENSUALES'!E752</f>
        <v>0.600523</v>
      </c>
      <c r="E80" s="22">
        <f>'DATOS MENSUALES'!E753</f>
        <v>2.308152</v>
      </c>
      <c r="F80" s="22">
        <f>'DATOS MENSUALES'!E754</f>
        <v>1.253364</v>
      </c>
      <c r="G80" s="22">
        <f>'DATOS MENSUALES'!E755</f>
        <v>0.663146</v>
      </c>
      <c r="H80" s="22">
        <f>'DATOS MENSUALES'!E756</f>
        <v>0.79363</v>
      </c>
      <c r="I80" s="22">
        <f>'DATOS MENSUALES'!E757</f>
        <v>0.456228</v>
      </c>
      <c r="J80" s="22">
        <f>'DATOS MENSUALES'!E758</f>
        <v>0.344211</v>
      </c>
      <c r="K80" s="22">
        <f>'DATOS MENSUALES'!E759</f>
        <v>0.261934</v>
      </c>
      <c r="L80" s="22">
        <f>'DATOS MENSUALES'!E760</f>
        <v>0.199342</v>
      </c>
      <c r="M80" s="22">
        <f>'DATOS MENSUALES'!E761</f>
        <v>0.155685</v>
      </c>
      <c r="N80" s="22">
        <f t="shared" si="26"/>
        <v>7.224964</v>
      </c>
      <c r="O80" s="23"/>
      <c r="P80" s="60">
        <f t="shared" si="27"/>
        <v>-0.0014693601310690177</v>
      </c>
      <c r="Q80" s="60">
        <f t="shared" si="28"/>
        <v>-0.0008603534104126092</v>
      </c>
      <c r="R80" s="60">
        <f t="shared" si="29"/>
        <v>0.0034025183175758885</v>
      </c>
      <c r="S80" s="60">
        <f t="shared" si="30"/>
        <v>3.9852468116755126</v>
      </c>
      <c r="T80" s="60">
        <f aca="true" t="shared" si="33" ref="T80:V83">(F80-F$6)^3</f>
        <v>0.08917394057095428</v>
      </c>
      <c r="U80" s="60">
        <f t="shared" si="33"/>
        <v>0.00030389077857546145</v>
      </c>
      <c r="V80" s="60">
        <f t="shared" si="33"/>
        <v>0.05325284904864155</v>
      </c>
      <c r="W80" s="60">
        <f t="shared" si="32"/>
        <v>0.0010975713629962876</v>
      </c>
      <c r="X80" s="60">
        <f t="shared" si="32"/>
        <v>0.0007757055626896543</v>
      </c>
      <c r="Y80" s="60">
        <f t="shared" si="32"/>
        <v>0.0003390538037942694</v>
      </c>
      <c r="Z80" s="60">
        <f t="shared" si="32"/>
        <v>0.00011154617838424582</v>
      </c>
      <c r="AA80" s="60">
        <f t="shared" si="32"/>
        <v>2.5998428055876753E-05</v>
      </c>
      <c r="AB80" s="60">
        <f t="shared" si="32"/>
        <v>21.020134213273188</v>
      </c>
    </row>
    <row r="81" spans="1:28" s="24" customFormat="1" ht="12.75">
      <c r="A81" s="21" t="s">
        <v>91</v>
      </c>
      <c r="B81" s="22">
        <f>'DATOS MENSUALES'!E762</f>
        <v>0.860642</v>
      </c>
      <c r="C81" s="22">
        <f>'DATOS MENSUALES'!E763</f>
        <v>0.472583</v>
      </c>
      <c r="D81" s="22">
        <f>'DATOS MENSUALES'!E764</f>
        <v>0.2796</v>
      </c>
      <c r="E81" s="22">
        <f>'DATOS MENSUALES'!E765</f>
        <v>0.239392</v>
      </c>
      <c r="F81" s="22">
        <f>'DATOS MENSUALES'!E766</f>
        <v>0.21393</v>
      </c>
      <c r="G81" s="22">
        <f>'DATOS MENSUALES'!E767</f>
        <v>0.173988</v>
      </c>
      <c r="H81" s="22">
        <f>'DATOS MENSUALES'!E768</f>
        <v>0.1548</v>
      </c>
      <c r="I81" s="22">
        <f>'DATOS MENSUALES'!E769</f>
        <v>0.132808</v>
      </c>
      <c r="J81" s="22">
        <f>'DATOS MENSUALES'!E770</f>
        <v>0.11793</v>
      </c>
      <c r="K81" s="22">
        <f>'DATOS MENSUALES'!E771</f>
        <v>0.095074</v>
      </c>
      <c r="L81" s="22">
        <f>'DATOS MENSUALES'!E772</f>
        <v>0.079963</v>
      </c>
      <c r="M81" s="22">
        <f>'DATOS MENSUALES'!E773</f>
        <v>0.063804</v>
      </c>
      <c r="N81" s="22">
        <f t="shared" si="26"/>
        <v>2.8845140000000002</v>
      </c>
      <c r="O81" s="23"/>
      <c r="P81" s="60">
        <f t="shared" si="27"/>
        <v>0.3230143491214028</v>
      </c>
      <c r="Q81" s="60">
        <f t="shared" si="28"/>
        <v>0.015540425780830794</v>
      </c>
      <c r="R81" s="60">
        <f t="shared" si="29"/>
        <v>-0.004957910133484496</v>
      </c>
      <c r="S81" s="60">
        <f t="shared" si="30"/>
        <v>-0.11289775550536774</v>
      </c>
      <c r="T81" s="60">
        <f t="shared" si="33"/>
        <v>-0.20817867282133462</v>
      </c>
      <c r="U81" s="60">
        <f t="shared" si="33"/>
        <v>-0.07511221159257754</v>
      </c>
      <c r="V81" s="60">
        <f t="shared" si="33"/>
        <v>-0.018109611046312778</v>
      </c>
      <c r="W81" s="60">
        <f t="shared" si="32"/>
        <v>-0.010686963228452232</v>
      </c>
      <c r="X81" s="60">
        <f t="shared" si="32"/>
        <v>-0.002427640047096172</v>
      </c>
      <c r="Y81" s="60">
        <f t="shared" si="32"/>
        <v>-0.0009163328499900298</v>
      </c>
      <c r="Z81" s="60">
        <f t="shared" si="32"/>
        <v>-0.0003615733342511055</v>
      </c>
      <c r="AA81" s="60">
        <f t="shared" si="32"/>
        <v>-0.00024129979782160026</v>
      </c>
      <c r="AB81" s="60">
        <f t="shared" si="32"/>
        <v>-3.949139850047609</v>
      </c>
    </row>
    <row r="82" spans="1:28" s="24" customFormat="1" ht="12.75">
      <c r="A82" s="21" t="s">
        <v>92</v>
      </c>
      <c r="B82" s="22">
        <f>'DATOS MENSUALES'!E774</f>
        <v>0.148544</v>
      </c>
      <c r="C82" s="22">
        <f>'DATOS MENSUALES'!E775</f>
        <v>0.083356</v>
      </c>
      <c r="D82" s="22">
        <f>'DATOS MENSUALES'!E776</f>
        <v>0.069744</v>
      </c>
      <c r="E82" s="22">
        <f>'DATOS MENSUALES'!E777</f>
        <v>0.05967</v>
      </c>
      <c r="F82" s="22">
        <f>'DATOS MENSUALES'!E778</f>
        <v>0.049863</v>
      </c>
      <c r="G82" s="22">
        <f>'DATOS MENSUALES'!E779</f>
        <v>0.047871</v>
      </c>
      <c r="H82" s="22">
        <f>'DATOS MENSUALES'!E780</f>
        <v>0.049044</v>
      </c>
      <c r="I82" s="22">
        <f>'DATOS MENSUALES'!E781</f>
        <v>0.046553</v>
      </c>
      <c r="J82" s="22">
        <f>'DATOS MENSUALES'!E782</f>
        <v>0.044268</v>
      </c>
      <c r="K82" s="22">
        <f>'DATOS MENSUALES'!E783</f>
        <v>0.044415</v>
      </c>
      <c r="L82" s="22">
        <f>'DATOS MENSUALES'!E784</f>
        <v>0.04149</v>
      </c>
      <c r="M82" s="22">
        <f>'DATOS MENSUALES'!E785</f>
        <v>0.038085</v>
      </c>
      <c r="N82" s="22">
        <f>SUM(B82:M82)</f>
        <v>0.722903</v>
      </c>
      <c r="O82" s="23"/>
      <c r="P82" s="60">
        <f t="shared" si="27"/>
        <v>-1.7508425332630443E-05</v>
      </c>
      <c r="Q82" s="60">
        <f t="shared" si="28"/>
        <v>-0.0027251613495234343</v>
      </c>
      <c r="R82" s="60">
        <f t="shared" si="29"/>
        <v>-0.05503349235126403</v>
      </c>
      <c r="S82" s="60">
        <f t="shared" si="30"/>
        <v>-0.29148034423401553</v>
      </c>
      <c r="T82" s="60">
        <f t="shared" si="33"/>
        <v>-0.43334408409908737</v>
      </c>
      <c r="U82" s="60">
        <f t="shared" si="33"/>
        <v>-0.1646058257399919</v>
      </c>
      <c r="V82" s="60">
        <f t="shared" si="33"/>
        <v>-0.04998285244886969</v>
      </c>
      <c r="W82" s="60">
        <f t="shared" si="32"/>
        <v>-0.028799786397421003</v>
      </c>
      <c r="X82" s="60">
        <f t="shared" si="32"/>
        <v>-0.009006780474051816</v>
      </c>
      <c r="Y82" s="60">
        <f t="shared" si="32"/>
        <v>-0.003227912770865471</v>
      </c>
      <c r="Z82" s="60">
        <f t="shared" si="32"/>
        <v>-0.0013206577536318286</v>
      </c>
      <c r="AA82" s="60">
        <f t="shared" si="32"/>
        <v>-0.0006809061406924472</v>
      </c>
      <c r="AB82" s="60">
        <f t="shared" si="32"/>
        <v>-52.40832309362213</v>
      </c>
    </row>
    <row r="83" spans="1:28" s="24" customFormat="1" ht="12.75">
      <c r="A83" s="21" t="s">
        <v>93</v>
      </c>
      <c r="B83" s="22">
        <f>'DATOS MENSUALES'!E786</f>
        <v>0.136368</v>
      </c>
      <c r="C83" s="22">
        <f>'DATOS MENSUALES'!E787</f>
        <v>0.12624</v>
      </c>
      <c r="D83" s="22">
        <f>'DATOS MENSUALES'!E788</f>
        <v>0.18138</v>
      </c>
      <c r="E83" s="22">
        <f>'DATOS MENSUALES'!E789</f>
        <v>0.13143</v>
      </c>
      <c r="F83" s="22">
        <f>'DATOS MENSUALES'!E790</f>
        <v>0.37854</v>
      </c>
      <c r="G83" s="22">
        <f>'DATOS MENSUALES'!E791</f>
        <v>0.490256</v>
      </c>
      <c r="H83" s="22">
        <f>'DATOS MENSUALES'!E792</f>
        <v>0.279762</v>
      </c>
      <c r="I83" s="22">
        <f>'DATOS MENSUALES'!E793</f>
        <v>0.199059</v>
      </c>
      <c r="J83" s="22">
        <f>'DATOS MENSUALES'!E794</f>
        <v>0.1543</v>
      </c>
      <c r="K83" s="22">
        <f>'DATOS MENSUALES'!E795</f>
        <v>0.12948</v>
      </c>
      <c r="L83" s="22">
        <f>'DATOS MENSUALES'!E796</f>
        <v>0.101664</v>
      </c>
      <c r="M83" s="22">
        <f>'DATOS MENSUALES'!E797</f>
        <v>0.083152</v>
      </c>
      <c r="N83" s="22">
        <f>SUM(B83:M83)</f>
        <v>2.3916310000000003</v>
      </c>
      <c r="O83" s="23"/>
      <c r="P83" s="60">
        <f t="shared" si="27"/>
        <v>-5.549222297430285E-05</v>
      </c>
      <c r="Q83" s="60">
        <f t="shared" si="28"/>
        <v>-0.0009068952786561316</v>
      </c>
      <c r="R83" s="60">
        <f t="shared" si="29"/>
        <v>-0.01940794722955625</v>
      </c>
      <c r="S83" s="60">
        <f t="shared" si="30"/>
        <v>-0.2067133142553627</v>
      </c>
      <c r="T83" s="60">
        <f t="shared" si="33"/>
        <v>-0.0784350800917568</v>
      </c>
      <c r="U83" s="60">
        <f t="shared" si="33"/>
        <v>-0.0011795432863749304</v>
      </c>
      <c r="V83" s="60">
        <f t="shared" si="33"/>
        <v>-0.0026077303167139497</v>
      </c>
      <c r="W83" s="60">
        <f aca="true" t="shared" si="34" ref="W83:AB83">(I83-I$6)^3</f>
        <v>-0.0036534747277610236</v>
      </c>
      <c r="X83" s="60">
        <f t="shared" si="34"/>
        <v>-0.0009420164384237622</v>
      </c>
      <c r="Y83" s="60">
        <f t="shared" si="34"/>
        <v>-0.0002467689640072711</v>
      </c>
      <c r="Z83" s="60">
        <f t="shared" si="34"/>
        <v>-0.00012158420844872118</v>
      </c>
      <c r="AA83" s="60">
        <f t="shared" si="34"/>
        <v>-7.900128194996239E-05</v>
      </c>
      <c r="AB83" s="60">
        <f t="shared" si="34"/>
        <v>-8.915163707304519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1.496018888996001</v>
      </c>
      <c r="Q84" s="61">
        <f t="shared" si="35"/>
        <v>7.458043535412503</v>
      </c>
      <c r="R84" s="61">
        <f t="shared" si="35"/>
        <v>82.63137703152931</v>
      </c>
      <c r="S84" s="61">
        <f t="shared" si="35"/>
        <v>190.22543278634643</v>
      </c>
      <c r="T84" s="61">
        <f t="shared" si="35"/>
        <v>310.1139671555709</v>
      </c>
      <c r="U84" s="61">
        <f t="shared" si="35"/>
        <v>51.29199732970533</v>
      </c>
      <c r="V84" s="61">
        <f t="shared" si="35"/>
        <v>9.700806639549512</v>
      </c>
      <c r="W84" s="61">
        <f t="shared" si="35"/>
        <v>4.15071031489234</v>
      </c>
      <c r="X84" s="61">
        <f t="shared" si="35"/>
        <v>0.6718821460966836</v>
      </c>
      <c r="Y84" s="61">
        <f t="shared" si="35"/>
        <v>0.24276644316656013</v>
      </c>
      <c r="Z84" s="61">
        <f t="shared" si="35"/>
        <v>0.09573755727324622</v>
      </c>
      <c r="AA84" s="61">
        <f t="shared" si="35"/>
        <v>0.03142123956671515</v>
      </c>
      <c r="AB84" s="61">
        <f t="shared" si="35"/>
        <v>4434.45139924649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586 - Río Yeltes desde su confluencia con río Morasverdes hasta su confluencia con la Rivera de Campocerrado.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0.034593</v>
      </c>
      <c r="C4" s="1">
        <f t="shared" si="0"/>
        <v>0.032746</v>
      </c>
      <c r="D4" s="1">
        <f t="shared" si="0"/>
        <v>0.055116</v>
      </c>
      <c r="E4" s="1">
        <f t="shared" si="0"/>
        <v>0.048114</v>
      </c>
      <c r="F4" s="1">
        <f t="shared" si="0"/>
        <v>0.041327</v>
      </c>
      <c r="G4" s="1">
        <f t="shared" si="0"/>
        <v>0.038467</v>
      </c>
      <c r="H4" s="1">
        <f t="shared" si="0"/>
        <v>0.03902</v>
      </c>
      <c r="I4" s="1">
        <f t="shared" si="0"/>
        <v>0.038918</v>
      </c>
      <c r="J4" s="1">
        <f t="shared" si="0"/>
        <v>0.038696</v>
      </c>
      <c r="K4" s="1">
        <f t="shared" si="0"/>
        <v>0.03819</v>
      </c>
      <c r="L4" s="1">
        <f t="shared" si="0"/>
        <v>0.036765</v>
      </c>
      <c r="M4" s="1">
        <f t="shared" si="0"/>
        <v>0.034905</v>
      </c>
      <c r="N4" s="1">
        <f>MIN(N18:N43)</f>
        <v>0.553003</v>
      </c>
    </row>
    <row r="5" spans="1:14" ht="12.75">
      <c r="A5" s="13" t="s">
        <v>94</v>
      </c>
      <c r="B5" s="1">
        <f aca="true" t="shared" si="1" ref="B5:M5">MAX(B18:B43)</f>
        <v>1.055178</v>
      </c>
      <c r="C5" s="1">
        <f t="shared" si="1"/>
        <v>2.009217</v>
      </c>
      <c r="D5" s="1">
        <f t="shared" si="1"/>
        <v>4.580108</v>
      </c>
      <c r="E5" s="1">
        <f t="shared" si="1"/>
        <v>4.194624</v>
      </c>
      <c r="F5" s="1">
        <f t="shared" si="1"/>
        <v>2.239152</v>
      </c>
      <c r="G5" s="1">
        <f t="shared" si="1"/>
        <v>3.046464</v>
      </c>
      <c r="H5" s="1">
        <f t="shared" si="1"/>
        <v>0.873152</v>
      </c>
      <c r="I5" s="1">
        <f t="shared" si="1"/>
        <v>1.271949</v>
      </c>
      <c r="J5" s="1">
        <f t="shared" si="1"/>
        <v>0.573584</v>
      </c>
      <c r="K5" s="1">
        <f t="shared" si="1"/>
        <v>0.4032</v>
      </c>
      <c r="L5" s="1">
        <f t="shared" si="1"/>
        <v>0.300716</v>
      </c>
      <c r="M5" s="1">
        <f t="shared" si="1"/>
        <v>0.225456</v>
      </c>
      <c r="N5" s="1">
        <f>MAX(N18:N43)</f>
        <v>14.129168000000002</v>
      </c>
    </row>
    <row r="6" spans="1:14" ht="12.75">
      <c r="A6" s="13" t="s">
        <v>16</v>
      </c>
      <c r="B6" s="1">
        <f aca="true" t="shared" si="2" ref="B6:M6">AVERAGE(B18:B43)</f>
        <v>0.18646438461538464</v>
      </c>
      <c r="C6" s="1">
        <f t="shared" si="2"/>
        <v>0.25882973076923077</v>
      </c>
      <c r="D6" s="1">
        <f t="shared" si="2"/>
        <v>0.6113643461538462</v>
      </c>
      <c r="E6" s="1">
        <f t="shared" si="2"/>
        <v>0.713765653846154</v>
      </c>
      <c r="F6" s="1">
        <f t="shared" si="2"/>
        <v>0.5026490769230769</v>
      </c>
      <c r="G6" s="1">
        <f t="shared" si="2"/>
        <v>0.4415292692307693</v>
      </c>
      <c r="H6" s="1">
        <f t="shared" si="2"/>
        <v>0.31335453846153855</v>
      </c>
      <c r="I6" s="1">
        <f t="shared" si="2"/>
        <v>0.3051813846153846</v>
      </c>
      <c r="J6" s="1">
        <f t="shared" si="2"/>
        <v>0.21119738461538456</v>
      </c>
      <c r="K6" s="1">
        <f t="shared" si="2"/>
        <v>0.15648</v>
      </c>
      <c r="L6" s="1">
        <f t="shared" si="2"/>
        <v>0.1250231923076923</v>
      </c>
      <c r="M6" s="1">
        <f t="shared" si="2"/>
        <v>0.1098052307692308</v>
      </c>
      <c r="N6" s="1">
        <f>SUM(B6:M6)</f>
        <v>3.935644192307693</v>
      </c>
    </row>
    <row r="7" spans="1:14" ht="12.75">
      <c r="A7" s="13" t="s">
        <v>17</v>
      </c>
      <c r="B7" s="1">
        <f aca="true" t="shared" si="3" ref="B7:M7">PERCENTILE(B18:B43,0.1)</f>
        <v>0.0578615</v>
      </c>
      <c r="C7" s="1">
        <f t="shared" si="3"/>
        <v>0.0641255</v>
      </c>
      <c r="D7" s="1">
        <f t="shared" si="3"/>
        <v>0.071259</v>
      </c>
      <c r="E7" s="1">
        <f t="shared" si="3"/>
        <v>0.061075000000000004</v>
      </c>
      <c r="F7" s="1">
        <f t="shared" si="3"/>
        <v>0.052259</v>
      </c>
      <c r="G7" s="1">
        <f t="shared" si="3"/>
        <v>0.048504</v>
      </c>
      <c r="H7" s="1">
        <f t="shared" si="3"/>
        <v>0.053503999999999996</v>
      </c>
      <c r="I7" s="1">
        <f t="shared" si="3"/>
        <v>0.057605500000000004</v>
      </c>
      <c r="J7" s="1">
        <f t="shared" si="3"/>
        <v>0.053854</v>
      </c>
      <c r="K7" s="1">
        <f t="shared" si="3"/>
        <v>0.0483485</v>
      </c>
      <c r="L7" s="1">
        <f t="shared" si="3"/>
        <v>0.0442295</v>
      </c>
      <c r="M7" s="1">
        <f t="shared" si="3"/>
        <v>0.041631</v>
      </c>
      <c r="N7" s="1">
        <f>PERCENTILE(N18:N43,0.1)</f>
        <v>0.776394</v>
      </c>
    </row>
    <row r="8" spans="1:14" ht="12.75">
      <c r="A8" s="13" t="s">
        <v>18</v>
      </c>
      <c r="B8" s="1">
        <f aca="true" t="shared" si="4" ref="B8:M8">PERCENTILE(B18:B43,0.25)</f>
        <v>0.07588025000000001</v>
      </c>
      <c r="C8" s="1">
        <f t="shared" si="4"/>
        <v>0.089528</v>
      </c>
      <c r="D8" s="1">
        <f t="shared" si="4"/>
        <v>0.08809275</v>
      </c>
      <c r="E8" s="1">
        <f t="shared" si="4"/>
        <v>0.07919025</v>
      </c>
      <c r="F8" s="1">
        <f t="shared" si="4"/>
        <v>0.07208025</v>
      </c>
      <c r="G8" s="1">
        <f t="shared" si="4"/>
        <v>0.07007</v>
      </c>
      <c r="H8" s="1">
        <f t="shared" si="4"/>
        <v>0.0835025</v>
      </c>
      <c r="I8" s="1">
        <f t="shared" si="4"/>
        <v>0.110981</v>
      </c>
      <c r="J8" s="1">
        <f t="shared" si="4"/>
        <v>0.09503925</v>
      </c>
      <c r="K8" s="1">
        <f t="shared" si="4"/>
        <v>0.07816875</v>
      </c>
      <c r="L8" s="1">
        <f t="shared" si="4"/>
        <v>0.068535</v>
      </c>
      <c r="M8" s="1">
        <f t="shared" si="4"/>
        <v>0.0590925</v>
      </c>
      <c r="N8" s="1">
        <f>PERCENTILE(N18:N43,0.25)</f>
        <v>1.0544404999999997</v>
      </c>
    </row>
    <row r="9" spans="1:14" ht="12.75">
      <c r="A9" s="13" t="s">
        <v>19</v>
      </c>
      <c r="B9" s="1">
        <f aca="true" t="shared" si="5" ref="B9:M9">PERCENTILE(B18:B43,0.5)</f>
        <v>0.124614</v>
      </c>
      <c r="C9" s="1">
        <f t="shared" si="5"/>
        <v>0.1216115</v>
      </c>
      <c r="D9" s="1">
        <f t="shared" si="5"/>
        <v>0.197418</v>
      </c>
      <c r="E9" s="1">
        <f t="shared" si="5"/>
        <v>0.25689700000000004</v>
      </c>
      <c r="F9" s="1">
        <f t="shared" si="5"/>
        <v>0.2759685</v>
      </c>
      <c r="G9" s="1">
        <f t="shared" si="5"/>
        <v>0.22558899999999998</v>
      </c>
      <c r="H9" s="1">
        <f t="shared" si="5"/>
        <v>0.2931495</v>
      </c>
      <c r="I9" s="1">
        <f t="shared" si="5"/>
        <v>0.2162495</v>
      </c>
      <c r="J9" s="1">
        <f t="shared" si="5"/>
        <v>0.15503899999999998</v>
      </c>
      <c r="K9" s="1">
        <f t="shared" si="5"/>
        <v>0.127665</v>
      </c>
      <c r="L9" s="1">
        <f t="shared" si="5"/>
        <v>0.103283</v>
      </c>
      <c r="M9" s="1">
        <f t="shared" si="5"/>
        <v>0.090489</v>
      </c>
      <c r="N9" s="1">
        <f>PERCENTILE(N18:N43,0.5)</f>
        <v>2.9963940000000004</v>
      </c>
    </row>
    <row r="10" spans="1:14" ht="12.75">
      <c r="A10" s="13" t="s">
        <v>20</v>
      </c>
      <c r="B10" s="1">
        <f aca="true" t="shared" si="6" ref="B10:M10">PERCENTILE(B18:B43,0.75)</f>
        <v>0.165607</v>
      </c>
      <c r="C10" s="1">
        <f t="shared" si="6"/>
        <v>0.19597775</v>
      </c>
      <c r="D10" s="1">
        <f t="shared" si="6"/>
        <v>0.59362725</v>
      </c>
      <c r="E10" s="1">
        <f t="shared" si="6"/>
        <v>0.65838</v>
      </c>
      <c r="F10" s="1">
        <f t="shared" si="6"/>
        <v>0.6158715</v>
      </c>
      <c r="G10" s="1">
        <f t="shared" si="6"/>
        <v>0.4760085</v>
      </c>
      <c r="H10" s="1">
        <f t="shared" si="6"/>
        <v>0.4785465</v>
      </c>
      <c r="I10" s="1">
        <f t="shared" si="6"/>
        <v>0.38632175</v>
      </c>
      <c r="J10" s="1">
        <f t="shared" si="6"/>
        <v>0.308215</v>
      </c>
      <c r="K10" s="1">
        <f t="shared" si="6"/>
        <v>0.2332525</v>
      </c>
      <c r="L10" s="1">
        <f t="shared" si="6"/>
        <v>0.18012075</v>
      </c>
      <c r="M10" s="1">
        <f t="shared" si="6"/>
        <v>0.15512474999999998</v>
      </c>
      <c r="N10" s="1">
        <f>PERCENTILE(N18:N43,0.75)</f>
        <v>5.436717750000001</v>
      </c>
    </row>
    <row r="11" spans="1:14" ht="12.75">
      <c r="A11" s="13" t="s">
        <v>21</v>
      </c>
      <c r="B11" s="1">
        <f aca="true" t="shared" si="7" ref="B11:M11">PERCENTILE(B18:B43,0.9)</f>
        <v>0.31416299999999997</v>
      </c>
      <c r="C11" s="1">
        <f t="shared" si="7"/>
        <v>0.4804365</v>
      </c>
      <c r="D11" s="1">
        <f t="shared" si="7"/>
        <v>1.8172009999999998</v>
      </c>
      <c r="E11" s="1">
        <f t="shared" si="7"/>
        <v>1.825868</v>
      </c>
      <c r="F11" s="1">
        <f t="shared" si="7"/>
        <v>1.340164</v>
      </c>
      <c r="G11" s="1">
        <f t="shared" si="7"/>
        <v>1.055721</v>
      </c>
      <c r="H11" s="1">
        <f t="shared" si="7"/>
        <v>0.551947</v>
      </c>
      <c r="I11" s="1">
        <f t="shared" si="7"/>
        <v>0.7124045</v>
      </c>
      <c r="J11" s="1">
        <f t="shared" si="7"/>
        <v>0.4920835</v>
      </c>
      <c r="K11" s="1">
        <f t="shared" si="7"/>
        <v>0.312195</v>
      </c>
      <c r="L11" s="1">
        <f t="shared" si="7"/>
        <v>0.2370755</v>
      </c>
      <c r="M11" s="1">
        <f t="shared" si="7"/>
        <v>0.20408949999999998</v>
      </c>
      <c r="N11" s="1">
        <f>PERCENTILE(N18:N43,0.9)</f>
        <v>8.045324</v>
      </c>
    </row>
    <row r="12" spans="1:14" ht="12.75">
      <c r="A12" s="13" t="s">
        <v>25</v>
      </c>
      <c r="B12" s="1">
        <f aca="true" t="shared" si="8" ref="B12:M12">STDEV(B18:B43)</f>
        <v>0.23938082464893912</v>
      </c>
      <c r="C12" s="1">
        <f t="shared" si="8"/>
        <v>0.40420715555344217</v>
      </c>
      <c r="D12" s="1">
        <f t="shared" si="8"/>
        <v>1.0070325404844052</v>
      </c>
      <c r="E12" s="1">
        <f t="shared" si="8"/>
        <v>1.1425889494573958</v>
      </c>
      <c r="F12" s="1">
        <f t="shared" si="8"/>
        <v>0.5798685545916021</v>
      </c>
      <c r="G12" s="1">
        <f t="shared" si="8"/>
        <v>0.6359353665256593</v>
      </c>
      <c r="H12" s="1">
        <f t="shared" si="8"/>
        <v>0.23523092879470253</v>
      </c>
      <c r="I12" s="1">
        <f t="shared" si="8"/>
        <v>0.298698970610088</v>
      </c>
      <c r="J12" s="1">
        <f t="shared" si="8"/>
        <v>0.16583634126091354</v>
      </c>
      <c r="K12" s="1">
        <f t="shared" si="8"/>
        <v>0.10729872994253005</v>
      </c>
      <c r="L12" s="1">
        <f t="shared" si="8"/>
        <v>0.0778227744111037</v>
      </c>
      <c r="M12" s="1">
        <f t="shared" si="8"/>
        <v>0.06212462991523257</v>
      </c>
      <c r="N12" s="1">
        <f>STDEV(N18:N43)</f>
        <v>3.385057734165206</v>
      </c>
    </row>
    <row r="13" spans="1:14" ht="12.75">
      <c r="A13" s="13" t="s">
        <v>127</v>
      </c>
      <c r="B13" s="1">
        <f>ROUND(B12/B6,2)</f>
        <v>1.28</v>
      </c>
      <c r="C13" s="1">
        <f aca="true" t="shared" si="9" ref="C13:N13">ROUND(C12/C6,2)</f>
        <v>1.56</v>
      </c>
      <c r="D13" s="1">
        <f t="shared" si="9"/>
        <v>1.65</v>
      </c>
      <c r="E13" s="1">
        <f t="shared" si="9"/>
        <v>1.6</v>
      </c>
      <c r="F13" s="1">
        <f t="shared" si="9"/>
        <v>1.15</v>
      </c>
      <c r="G13" s="1">
        <f t="shared" si="9"/>
        <v>1.44</v>
      </c>
      <c r="H13" s="1">
        <f t="shared" si="9"/>
        <v>0.75</v>
      </c>
      <c r="I13" s="1">
        <f t="shared" si="9"/>
        <v>0.98</v>
      </c>
      <c r="J13" s="1">
        <f t="shared" si="9"/>
        <v>0.79</v>
      </c>
      <c r="K13" s="1">
        <f t="shared" si="9"/>
        <v>0.69</v>
      </c>
      <c r="L13" s="1">
        <f t="shared" si="9"/>
        <v>0.62</v>
      </c>
      <c r="M13" s="1">
        <f t="shared" si="9"/>
        <v>0.57</v>
      </c>
      <c r="N13" s="1">
        <f t="shared" si="9"/>
        <v>0.86</v>
      </c>
    </row>
    <row r="14" spans="1:14" ht="12.75">
      <c r="A14" s="13" t="s">
        <v>126</v>
      </c>
      <c r="B14" s="53">
        <f>26*P44/(25*24*B12^3)</f>
        <v>2.98164553924104</v>
      </c>
      <c r="C14" s="53">
        <f aca="true" t="shared" si="10" ref="C14:N14">26*Q44/(25*24*C12^3)</f>
        <v>3.6506819743287626</v>
      </c>
      <c r="D14" s="53">
        <f t="shared" si="10"/>
        <v>2.8736384223848486</v>
      </c>
      <c r="E14" s="53">
        <f t="shared" si="10"/>
        <v>2.4525564111895517</v>
      </c>
      <c r="F14" s="53">
        <f t="shared" si="10"/>
        <v>1.5808455224551505</v>
      </c>
      <c r="G14" s="53">
        <f t="shared" si="10"/>
        <v>3.0764315927748713</v>
      </c>
      <c r="H14" s="53">
        <f t="shared" si="10"/>
        <v>0.6843543848265704</v>
      </c>
      <c r="I14" s="53">
        <f t="shared" si="10"/>
        <v>1.8103512690916188</v>
      </c>
      <c r="J14" s="53">
        <f t="shared" si="10"/>
        <v>1.0752659584689666</v>
      </c>
      <c r="K14" s="53">
        <f t="shared" si="10"/>
        <v>0.961502335629258</v>
      </c>
      <c r="L14" s="53">
        <f t="shared" si="10"/>
        <v>0.9183849385961494</v>
      </c>
      <c r="M14" s="53">
        <f t="shared" si="10"/>
        <v>0.5851830995222794</v>
      </c>
      <c r="N14" s="53">
        <f t="shared" si="10"/>
        <v>1.347192429073914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-0.2650078402959402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0.07592</v>
      </c>
      <c r="C18" s="1">
        <f>'DATOS MENSUALES'!E487</f>
        <v>0.062315</v>
      </c>
      <c r="D18" s="1">
        <f>'DATOS MENSUALES'!E488</f>
        <v>0.055116</v>
      </c>
      <c r="E18" s="1">
        <f>'DATOS MENSUALES'!E489</f>
        <v>0.052068</v>
      </c>
      <c r="F18" s="1">
        <f>'DATOS MENSUALES'!E490</f>
        <v>0.048763</v>
      </c>
      <c r="G18" s="1">
        <f>'DATOS MENSUALES'!E491</f>
        <v>0.049137</v>
      </c>
      <c r="H18" s="1">
        <f>'DATOS MENSUALES'!E492</f>
        <v>0.049357</v>
      </c>
      <c r="I18" s="1">
        <f>'DATOS MENSUALES'!E493</f>
        <v>0.056147</v>
      </c>
      <c r="J18" s="1">
        <f>'DATOS MENSUALES'!E494</f>
        <v>0.052472</v>
      </c>
      <c r="K18" s="1">
        <f>'DATOS MENSUALES'!E495</f>
        <v>0.045178</v>
      </c>
      <c r="L18" s="1">
        <f>'DATOS MENSUALES'!E496</f>
        <v>0.04123</v>
      </c>
      <c r="M18" s="1">
        <f>'DATOS MENSUALES'!E497</f>
        <v>0.03927</v>
      </c>
      <c r="N18" s="1">
        <f aca="true" t="shared" si="11" ref="N18:N41">SUM(B18:M18)</f>
        <v>0.626973</v>
      </c>
      <c r="O18" s="10"/>
      <c r="P18" s="60">
        <f aca="true" t="shared" si="12" ref="P18:P43">(B18-B$6)^3</f>
        <v>-0.0013508591198904767</v>
      </c>
      <c r="Q18" s="60">
        <f aca="true" t="shared" si="13" ref="Q18:AB33">(C18-C$6)^3</f>
        <v>-0.007589013617354772</v>
      </c>
      <c r="R18" s="60">
        <f t="shared" si="13"/>
        <v>-0.1721100371004177</v>
      </c>
      <c r="S18" s="60">
        <f t="shared" si="13"/>
        <v>-0.289720205355432</v>
      </c>
      <c r="T18" s="60">
        <f t="shared" si="13"/>
        <v>-0.0935062375684249</v>
      </c>
      <c r="U18" s="60">
        <f t="shared" si="13"/>
        <v>-0.060417301994767</v>
      </c>
      <c r="V18" s="60">
        <f t="shared" si="13"/>
        <v>-0.018399229326645027</v>
      </c>
      <c r="W18" s="60">
        <f t="shared" si="13"/>
        <v>-0.015444645524835455</v>
      </c>
      <c r="X18" s="60">
        <f t="shared" si="13"/>
        <v>-0.003998887296966591</v>
      </c>
      <c r="Y18" s="60">
        <f t="shared" si="13"/>
        <v>-0.0013788242244756085</v>
      </c>
      <c r="Z18" s="60">
        <f t="shared" si="13"/>
        <v>-0.0005883370638184276</v>
      </c>
      <c r="AA18" s="60">
        <f t="shared" si="13"/>
        <v>-0.0003509282047513386</v>
      </c>
      <c r="AB18" s="60">
        <f t="shared" si="13"/>
        <v>-36.221032881478365</v>
      </c>
    </row>
    <row r="19" spans="1:28" ht="12.75">
      <c r="A19" s="12" t="s">
        <v>69</v>
      </c>
      <c r="B19" s="1">
        <f>'DATOS MENSUALES'!E498</f>
        <v>0.034593</v>
      </c>
      <c r="C19" s="1">
        <f>'DATOS MENSUALES'!E499</f>
        <v>0.032746</v>
      </c>
      <c r="D19" s="1">
        <f>'DATOS MENSUALES'!E500</f>
        <v>1.181372</v>
      </c>
      <c r="E19" s="1">
        <f>'DATOS MENSUALES'!E501</f>
        <v>0.289828</v>
      </c>
      <c r="F19" s="1">
        <f>'DATOS MENSUALES'!E502</f>
        <v>0.256392</v>
      </c>
      <c r="G19" s="1">
        <f>'DATOS MENSUALES'!E503</f>
        <v>0.19056</v>
      </c>
      <c r="H19" s="1">
        <f>'DATOS MENSUALES'!E504</f>
        <v>0.146947</v>
      </c>
      <c r="I19" s="1">
        <f>'DATOS MENSUALES'!E505</f>
        <v>0.120821</v>
      </c>
      <c r="J19" s="1">
        <f>'DATOS MENSUALES'!E506</f>
        <v>0.09942</v>
      </c>
      <c r="K19" s="1">
        <f>'DATOS MENSUALES'!E507</f>
        <v>0.08494</v>
      </c>
      <c r="L19" s="1">
        <f>'DATOS MENSUALES'!E508</f>
        <v>0.07049</v>
      </c>
      <c r="M19" s="1">
        <f>'DATOS MENSUALES'!E509</f>
        <v>0.193656</v>
      </c>
      <c r="N19" s="1">
        <f t="shared" si="11"/>
        <v>2.7017649999999995</v>
      </c>
      <c r="O19" s="10"/>
      <c r="P19" s="60">
        <f t="shared" si="12"/>
        <v>-0.003502900951448219</v>
      </c>
      <c r="Q19" s="60">
        <f t="shared" si="13"/>
        <v>-0.0115560106522454</v>
      </c>
      <c r="R19" s="60">
        <f t="shared" si="13"/>
        <v>0.1852004603040208</v>
      </c>
      <c r="S19" s="60">
        <f t="shared" si="13"/>
        <v>-0.07619140391761478</v>
      </c>
      <c r="T19" s="60">
        <f t="shared" si="13"/>
        <v>-0.014933656591566358</v>
      </c>
      <c r="U19" s="60">
        <f t="shared" si="13"/>
        <v>-0.01580744350351234</v>
      </c>
      <c r="V19" s="60">
        <f t="shared" si="13"/>
        <v>-0.0046080691688491745</v>
      </c>
      <c r="W19" s="60">
        <f t="shared" si="13"/>
        <v>-0.006266179283564272</v>
      </c>
      <c r="X19" s="60">
        <f t="shared" si="13"/>
        <v>-0.0013965671781706469</v>
      </c>
      <c r="Y19" s="60">
        <f t="shared" si="13"/>
        <v>-0.00036613968826400007</v>
      </c>
      <c r="Z19" s="60">
        <f t="shared" si="13"/>
        <v>-0.00016217457352507697</v>
      </c>
      <c r="AA19" s="60">
        <f t="shared" si="13"/>
        <v>0.000589550691748846</v>
      </c>
      <c r="AB19" s="60">
        <f t="shared" si="13"/>
        <v>-1.8785290761121518</v>
      </c>
    </row>
    <row r="20" spans="1:28" ht="12.75">
      <c r="A20" s="12" t="s">
        <v>70</v>
      </c>
      <c r="B20" s="1">
        <f>'DATOS MENSUALES'!E510</f>
        <v>0.08034</v>
      </c>
      <c r="C20" s="1">
        <f>'DATOS MENSUALES'!E511</f>
        <v>0.196157</v>
      </c>
      <c r="D20" s="1">
        <f>'DATOS MENSUALES'!E512</f>
        <v>0.13512</v>
      </c>
      <c r="E20" s="1">
        <f>'DATOS MENSUALES'!E513</f>
        <v>0.095038</v>
      </c>
      <c r="F20" s="1">
        <f>'DATOS MENSUALES'!E514</f>
        <v>0.083265</v>
      </c>
      <c r="G20" s="1">
        <f>'DATOS MENSUALES'!E515</f>
        <v>0.072941</v>
      </c>
      <c r="H20" s="1">
        <f>'DATOS MENSUALES'!E516</f>
        <v>0.560934</v>
      </c>
      <c r="I20" s="1">
        <f>'DATOS MENSUALES'!E517</f>
        <v>0.265408</v>
      </c>
      <c r="J20" s="1">
        <f>'DATOS MENSUALES'!E518</f>
        <v>0.141225</v>
      </c>
      <c r="K20" s="1">
        <f>'DATOS MENSUALES'!E519</f>
        <v>0.11646</v>
      </c>
      <c r="L20" s="1">
        <f>'DATOS MENSUALES'!E520</f>
        <v>0.098705</v>
      </c>
      <c r="M20" s="1">
        <f>'DATOS MENSUALES'!E521</f>
        <v>0.08055</v>
      </c>
      <c r="N20" s="1">
        <f t="shared" si="11"/>
        <v>1.9261429999999997</v>
      </c>
      <c r="O20" s="10"/>
      <c r="P20" s="60">
        <f t="shared" si="12"/>
        <v>-0.0011952136784871554</v>
      </c>
      <c r="Q20" s="60">
        <f t="shared" si="13"/>
        <v>-0.0002461704130902491</v>
      </c>
      <c r="R20" s="60">
        <f t="shared" si="13"/>
        <v>-0.10801635019585148</v>
      </c>
      <c r="S20" s="60">
        <f t="shared" si="13"/>
        <v>-0.23686373944403596</v>
      </c>
      <c r="T20" s="60">
        <f t="shared" si="13"/>
        <v>-0.07376253126919317</v>
      </c>
      <c r="U20" s="60">
        <f t="shared" si="13"/>
        <v>-0.05007541157149935</v>
      </c>
      <c r="V20" s="60">
        <f t="shared" si="13"/>
        <v>0.015175529111343927</v>
      </c>
      <c r="W20" s="60">
        <f t="shared" si="13"/>
        <v>-6.291839706002426E-05</v>
      </c>
      <c r="X20" s="60">
        <f t="shared" si="13"/>
        <v>-0.00034259421397308165</v>
      </c>
      <c r="Y20" s="60">
        <f t="shared" si="13"/>
        <v>-6.409604800800007E-05</v>
      </c>
      <c r="Z20" s="60">
        <f t="shared" si="13"/>
        <v>-1.822922343069264E-05</v>
      </c>
      <c r="AA20" s="60">
        <f t="shared" si="13"/>
        <v>-2.5038631276066268E-05</v>
      </c>
      <c r="AB20" s="60">
        <f t="shared" si="13"/>
        <v>-8.11455680132178</v>
      </c>
    </row>
    <row r="21" spans="1:28" ht="12.75">
      <c r="A21" s="12" t="s">
        <v>71</v>
      </c>
      <c r="B21" s="1">
        <f>'DATOS MENSUALES'!E522</f>
        <v>0.063472</v>
      </c>
      <c r="C21" s="1">
        <f>'DATOS MENSUALES'!E523</f>
        <v>0.096272</v>
      </c>
      <c r="D21" s="1">
        <f>'DATOS MENSUALES'!E524</f>
        <v>0.33473</v>
      </c>
      <c r="E21" s="1">
        <f>'DATOS MENSUALES'!E525</f>
        <v>0.349164</v>
      </c>
      <c r="F21" s="1">
        <f>'DATOS MENSUALES'!E526</f>
        <v>0.16962</v>
      </c>
      <c r="G21" s="1">
        <f>'DATOS MENSUALES'!E527</f>
        <v>1.051872</v>
      </c>
      <c r="H21" s="1">
        <f>'DATOS MENSUALES'!E528</f>
        <v>0.477738</v>
      </c>
      <c r="I21" s="1">
        <f>'DATOS MENSUALES'!E529</f>
        <v>0.861203</v>
      </c>
      <c r="J21" s="1">
        <f>'DATOS MENSUALES'!E530</f>
        <v>0.5692</v>
      </c>
      <c r="K21" s="1">
        <f>'DATOS MENSUALES'!E531</f>
        <v>0.4032</v>
      </c>
      <c r="L21" s="1">
        <f>'DATOS MENSUALES'!E532</f>
        <v>0.300716</v>
      </c>
      <c r="M21" s="1">
        <f>'DATOS MENSUALES'!E533</f>
        <v>0.225456</v>
      </c>
      <c r="N21" s="1">
        <f t="shared" si="11"/>
        <v>4.902643</v>
      </c>
      <c r="O21" s="10"/>
      <c r="P21" s="60">
        <f t="shared" si="12"/>
        <v>-0.0018605213819378377</v>
      </c>
      <c r="Q21" s="60">
        <f t="shared" si="13"/>
        <v>-0.004295590609327745</v>
      </c>
      <c r="R21" s="60">
        <f t="shared" si="13"/>
        <v>-0.021169875296199417</v>
      </c>
      <c r="S21" s="60">
        <f t="shared" si="13"/>
        <v>-0.04846808969197799</v>
      </c>
      <c r="T21" s="60">
        <f t="shared" si="13"/>
        <v>-0.0369357107774158</v>
      </c>
      <c r="U21" s="60">
        <f t="shared" si="13"/>
        <v>0.2273638053577665</v>
      </c>
      <c r="V21" s="60">
        <f t="shared" si="13"/>
        <v>0.004441957146034345</v>
      </c>
      <c r="W21" s="60">
        <f t="shared" si="13"/>
        <v>0.17189966305995663</v>
      </c>
      <c r="X21" s="60">
        <f t="shared" si="13"/>
        <v>0.04588371760180801</v>
      </c>
      <c r="Y21" s="60">
        <f t="shared" si="13"/>
        <v>0.015018033512447999</v>
      </c>
      <c r="Z21" s="60">
        <f t="shared" si="13"/>
        <v>0.0054232790300780594</v>
      </c>
      <c r="AA21" s="60">
        <f t="shared" si="13"/>
        <v>0.001546840652536064</v>
      </c>
      <c r="AB21" s="60">
        <f t="shared" si="13"/>
        <v>0.9042277182627004</v>
      </c>
    </row>
    <row r="22" spans="1:28" ht="12.75">
      <c r="A22" s="12" t="s">
        <v>72</v>
      </c>
      <c r="B22" s="1">
        <f>'DATOS MENSUALES'!E534</f>
        <v>0.16946</v>
      </c>
      <c r="C22" s="1">
        <f>'DATOS MENSUALES'!E535</f>
        <v>0.89616</v>
      </c>
      <c r="D22" s="1">
        <f>'DATOS MENSUALES'!E536</f>
        <v>0.303219</v>
      </c>
      <c r="E22" s="1">
        <f>'DATOS MENSUALES'!E537</f>
        <v>0.63552</v>
      </c>
      <c r="F22" s="1">
        <f>'DATOS MENSUALES'!E538</f>
        <v>1.400545</v>
      </c>
      <c r="G22" s="1">
        <f>'DATOS MENSUALES'!E539</f>
        <v>0.47541</v>
      </c>
      <c r="H22" s="1">
        <f>'DATOS MENSUALES'!E540</f>
        <v>0.478816</v>
      </c>
      <c r="I22" s="1">
        <f>'DATOS MENSUALES'!E541</f>
        <v>0.413595</v>
      </c>
      <c r="J22" s="1">
        <f>'DATOS MENSUALES'!E542</f>
        <v>0.3255</v>
      </c>
      <c r="K22" s="1">
        <f>'DATOS MENSUALES'!E543</f>
        <v>0.24399</v>
      </c>
      <c r="L22" s="1">
        <f>'DATOS MENSUALES'!E544</f>
        <v>0.185536</v>
      </c>
      <c r="M22" s="1">
        <f>'DATOS MENSUALES'!E545</f>
        <v>0.15036</v>
      </c>
      <c r="N22" s="1">
        <f t="shared" si="11"/>
        <v>5.678111</v>
      </c>
      <c r="O22" s="10"/>
      <c r="P22" s="60">
        <f t="shared" si="12"/>
        <v>-4.916802442090235E-06</v>
      </c>
      <c r="Q22" s="60">
        <f t="shared" si="13"/>
        <v>0.2588771005301335</v>
      </c>
      <c r="R22" s="60">
        <f t="shared" si="13"/>
        <v>-0.029259495875651992</v>
      </c>
      <c r="S22" s="60">
        <f t="shared" si="13"/>
        <v>-0.00047904980974422225</v>
      </c>
      <c r="T22" s="60">
        <f t="shared" si="13"/>
        <v>0.7238990370390657</v>
      </c>
      <c r="U22" s="60">
        <f t="shared" si="13"/>
        <v>3.8891823576309104E-05</v>
      </c>
      <c r="V22" s="60">
        <f t="shared" si="13"/>
        <v>0.0045299203780625585</v>
      </c>
      <c r="W22" s="60">
        <f t="shared" si="13"/>
        <v>0.0012742407294692162</v>
      </c>
      <c r="X22" s="60">
        <f t="shared" si="13"/>
        <v>0.001493373715343999</v>
      </c>
      <c r="Y22" s="60">
        <f t="shared" si="13"/>
        <v>0.0006701515887510001</v>
      </c>
      <c r="Z22" s="60">
        <f t="shared" si="13"/>
        <v>0.00022158579284212114</v>
      </c>
      <c r="AA22" s="60">
        <f t="shared" si="13"/>
        <v>6.669999531633672E-05</v>
      </c>
      <c r="AB22" s="60">
        <f t="shared" si="13"/>
        <v>5.2904613003503576</v>
      </c>
    </row>
    <row r="23" spans="1:28" ht="12.75">
      <c r="A23" s="12" t="s">
        <v>73</v>
      </c>
      <c r="B23" s="1">
        <f>'DATOS MENSUALES'!E546</f>
        <v>0.119868</v>
      </c>
      <c r="C23" s="1">
        <f>'DATOS MENSUALES'!E547</f>
        <v>0.19544</v>
      </c>
      <c r="D23" s="1">
        <f>'DATOS MENSUALES'!E548</f>
        <v>0.57294</v>
      </c>
      <c r="E23" s="1">
        <f>'DATOS MENSUALES'!E549</f>
        <v>0.549846</v>
      </c>
      <c r="F23" s="1">
        <f>'DATOS MENSUALES'!E550</f>
        <v>2.239152</v>
      </c>
      <c r="G23" s="1">
        <f>'DATOS MENSUALES'!E551</f>
        <v>0.476208</v>
      </c>
      <c r="H23" s="1">
        <f>'DATOS MENSUALES'!E552</f>
        <v>0.413805</v>
      </c>
      <c r="I23" s="1">
        <f>'DATOS MENSUALES'!E553</f>
        <v>0.304502</v>
      </c>
      <c r="J23" s="1">
        <f>'DATOS MENSUALES'!E554</f>
        <v>0.23028</v>
      </c>
      <c r="K23" s="1">
        <f>'DATOS MENSUALES'!E555</f>
        <v>0.174744</v>
      </c>
      <c r="L23" s="1">
        <f>'DATOS MENSUALES'!E556</f>
        <v>0.142868</v>
      </c>
      <c r="M23" s="1">
        <f>'DATOS MENSUALES'!E557</f>
        <v>0.163966</v>
      </c>
      <c r="N23" s="1">
        <f t="shared" si="11"/>
        <v>5.5836190000000006</v>
      </c>
      <c r="O23" s="10"/>
      <c r="P23" s="60">
        <f t="shared" si="12"/>
        <v>-0.0002953601898453862</v>
      </c>
      <c r="Q23" s="60">
        <f t="shared" si="13"/>
        <v>-0.0002547162906891652</v>
      </c>
      <c r="R23" s="60">
        <f t="shared" si="13"/>
        <v>-5.673087189137284E-05</v>
      </c>
      <c r="S23" s="60">
        <f t="shared" si="13"/>
        <v>-0.004404464205127985</v>
      </c>
      <c r="T23" s="60">
        <f t="shared" si="13"/>
        <v>5.236324545190779</v>
      </c>
      <c r="U23" s="60">
        <f t="shared" si="13"/>
        <v>4.170513987892377E-05</v>
      </c>
      <c r="V23" s="60">
        <f t="shared" si="13"/>
        <v>0.0010135748122388052</v>
      </c>
      <c r="W23" s="60">
        <f t="shared" si="13"/>
        <v>-3.1357911077282547E-10</v>
      </c>
      <c r="X23" s="60">
        <f t="shared" si="13"/>
        <v>6.9488620676146454E-06</v>
      </c>
      <c r="Y23" s="60">
        <f t="shared" si="13"/>
        <v>6.0923899837440025E-06</v>
      </c>
      <c r="Z23" s="60">
        <f t="shared" si="13"/>
        <v>5.682449910398116E-06</v>
      </c>
      <c r="AA23" s="60">
        <f t="shared" si="13"/>
        <v>0.00015887460055891148</v>
      </c>
      <c r="AB23" s="60">
        <f t="shared" si="13"/>
        <v>4.475604535470014</v>
      </c>
    </row>
    <row r="24" spans="1:28" ht="12.75">
      <c r="A24" s="12" t="s">
        <v>74</v>
      </c>
      <c r="B24" s="1">
        <f>'DATOS MENSUALES'!E558</f>
        <v>0.12936</v>
      </c>
      <c r="C24" s="1">
        <f>'DATOS MENSUALES'!E559</f>
        <v>0.100802</v>
      </c>
      <c r="D24" s="1">
        <f>'DATOS MENSUALES'!E560</f>
        <v>0.081984</v>
      </c>
      <c r="E24" s="1">
        <f>'DATOS MENSUALES'!E561</f>
        <v>0.505638</v>
      </c>
      <c r="F24" s="1">
        <f>'DATOS MENSUALES'!E562</f>
        <v>0.691542</v>
      </c>
      <c r="G24" s="1">
        <f>'DATOS MENSUALES'!E563</f>
        <v>0.25214</v>
      </c>
      <c r="H24" s="1">
        <f>'DATOS MENSUALES'!E564</f>
        <v>0.54296</v>
      </c>
      <c r="I24" s="1">
        <f>'DATOS MENSUALES'!E565</f>
        <v>0.251916</v>
      </c>
      <c r="J24" s="1">
        <f>'DATOS MENSUALES'!E566</f>
        <v>0.181887</v>
      </c>
      <c r="K24" s="1">
        <f>'DATOS MENSUALES'!E567</f>
        <v>0.146591</v>
      </c>
      <c r="L24" s="1">
        <f>'DATOS MENSUALES'!E568</f>
        <v>0.122519</v>
      </c>
      <c r="M24" s="1">
        <f>'DATOS MENSUALES'!E569</f>
        <v>0.100935</v>
      </c>
      <c r="N24" s="1">
        <f t="shared" si="11"/>
        <v>3.1082740000000006</v>
      </c>
      <c r="O24" s="10"/>
      <c r="P24" s="60">
        <f t="shared" si="12"/>
        <v>-0.00018621230122484015</v>
      </c>
      <c r="Q24" s="60">
        <f t="shared" si="13"/>
        <v>-0.003946389177294452</v>
      </c>
      <c r="R24" s="60">
        <f t="shared" si="13"/>
        <v>-0.14835542797963075</v>
      </c>
      <c r="S24" s="60">
        <f t="shared" si="13"/>
        <v>-0.009015490618474967</v>
      </c>
      <c r="T24" s="60">
        <f t="shared" si="13"/>
        <v>0.0067398008153846676</v>
      </c>
      <c r="U24" s="60">
        <f t="shared" si="13"/>
        <v>-0.0067930702353758985</v>
      </c>
      <c r="V24" s="60">
        <f t="shared" si="13"/>
        <v>0.012104494090552108</v>
      </c>
      <c r="W24" s="60">
        <f t="shared" si="13"/>
        <v>-0.00015112461305467672</v>
      </c>
      <c r="X24" s="60">
        <f t="shared" si="13"/>
        <v>-2.5180511745661187E-05</v>
      </c>
      <c r="Y24" s="60">
        <f t="shared" si="13"/>
        <v>-9.670682623690026E-07</v>
      </c>
      <c r="Z24" s="60">
        <f t="shared" si="13"/>
        <v>-1.570373765874052E-08</v>
      </c>
      <c r="AA24" s="60">
        <f t="shared" si="13"/>
        <v>-6.979185730401963E-07</v>
      </c>
      <c r="AB24" s="60">
        <f t="shared" si="13"/>
        <v>-0.5663691788172119</v>
      </c>
    </row>
    <row r="25" spans="1:28" ht="12.75">
      <c r="A25" s="12" t="s">
        <v>75</v>
      </c>
      <c r="B25" s="1">
        <f>'DATOS MENSUALES'!E570</f>
        <v>0.174804</v>
      </c>
      <c r="C25" s="1">
        <f>'DATOS MENSUALES'!E571</f>
        <v>0.099855</v>
      </c>
      <c r="D25" s="1">
        <f>'DATOS MENSUALES'!E572</f>
        <v>0.231219</v>
      </c>
      <c r="E25" s="1">
        <f>'DATOS MENSUALES'!E573</f>
        <v>1.07936</v>
      </c>
      <c r="F25" s="1">
        <f>'DATOS MENSUALES'!E574</f>
        <v>0.295545</v>
      </c>
      <c r="G25" s="1">
        <f>'DATOS MENSUALES'!E575</f>
        <v>0.199038</v>
      </c>
      <c r="H25" s="1">
        <f>'DATOS MENSUALES'!E576</f>
        <v>0.504792</v>
      </c>
      <c r="I25" s="1">
        <f>'DATOS MENSUALES'!E577</f>
        <v>0.251192</v>
      </c>
      <c r="J25" s="1">
        <f>'DATOS MENSUALES'!E578</f>
        <v>0.573584</v>
      </c>
      <c r="K25" s="1">
        <f>'DATOS MENSUALES'!E579</f>
        <v>0.259014</v>
      </c>
      <c r="L25" s="1">
        <f>'DATOS MENSUALES'!E580</f>
        <v>0.200508</v>
      </c>
      <c r="M25" s="1">
        <f>'DATOS MENSUALES'!E581</f>
        <v>0.153444</v>
      </c>
      <c r="N25" s="1">
        <f t="shared" si="11"/>
        <v>4.022355</v>
      </c>
      <c r="O25" s="10"/>
      <c r="P25" s="60">
        <f t="shared" si="12"/>
        <v>-1.5853991730207834E-06</v>
      </c>
      <c r="Q25" s="60">
        <f t="shared" si="13"/>
        <v>-0.004017762810295363</v>
      </c>
      <c r="R25" s="60">
        <f t="shared" si="13"/>
        <v>-0.05493498803999172</v>
      </c>
      <c r="S25" s="60">
        <f t="shared" si="13"/>
        <v>0.04886505731483855</v>
      </c>
      <c r="T25" s="60">
        <f t="shared" si="13"/>
        <v>-0.008883128504033805</v>
      </c>
      <c r="U25" s="60">
        <f t="shared" si="13"/>
        <v>-0.014258975409059772</v>
      </c>
      <c r="V25" s="60">
        <f t="shared" si="13"/>
        <v>0.007015857843370434</v>
      </c>
      <c r="W25" s="60">
        <f t="shared" si="13"/>
        <v>-0.0001573711548693831</v>
      </c>
      <c r="X25" s="60">
        <f t="shared" si="13"/>
        <v>0.04759008126317339</v>
      </c>
      <c r="Y25" s="60">
        <f t="shared" si="13"/>
        <v>0.0010779626180093043</v>
      </c>
      <c r="Z25" s="60">
        <f t="shared" si="13"/>
        <v>0.00043010912741833166</v>
      </c>
      <c r="AA25" s="60">
        <f t="shared" si="13"/>
        <v>8.310314892840698E-05</v>
      </c>
      <c r="AB25" s="60">
        <f t="shared" si="13"/>
        <v>0.0006519581140852423</v>
      </c>
    </row>
    <row r="26" spans="1:28" ht="12.75">
      <c r="A26" s="12" t="s">
        <v>76</v>
      </c>
      <c r="B26" s="1">
        <f>'DATOS MENSUALES'!E582</f>
        <v>0.133224</v>
      </c>
      <c r="C26" s="1">
        <f>'DATOS MENSUALES'!E583</f>
        <v>0.115011</v>
      </c>
      <c r="D26" s="1">
        <f>'DATOS MENSUALES'!E584</f>
        <v>0.086415</v>
      </c>
      <c r="E26" s="1">
        <f>'DATOS MENSUALES'!E585</f>
        <v>0.072672</v>
      </c>
      <c r="F26" s="1">
        <f>'DATOS MENSUALES'!E586</f>
        <v>0.07047</v>
      </c>
      <c r="G26" s="1">
        <f>'DATOS MENSUALES'!E587</f>
        <v>0.069113</v>
      </c>
      <c r="H26" s="1">
        <f>'DATOS MENSUALES'!E588</f>
        <v>0.10976</v>
      </c>
      <c r="I26" s="1">
        <f>'DATOS MENSUALES'!E589</f>
        <v>0.107701</v>
      </c>
      <c r="J26" s="1">
        <f>'DATOS MENSUALES'!E590</f>
        <v>0.094044</v>
      </c>
      <c r="K26" s="1">
        <f>'DATOS MENSUALES'!E591</f>
        <v>0.077112</v>
      </c>
      <c r="L26" s="1">
        <f>'DATOS MENSUALES'!E592</f>
        <v>0.070182</v>
      </c>
      <c r="M26" s="1">
        <f>'DATOS MENSUALES'!E593</f>
        <v>0.064206</v>
      </c>
      <c r="N26" s="1">
        <f t="shared" si="11"/>
        <v>1.06991</v>
      </c>
      <c r="O26" s="10"/>
      <c r="P26" s="60">
        <f t="shared" si="12"/>
        <v>-0.00015091192282178128</v>
      </c>
      <c r="Q26" s="60">
        <f t="shared" si="13"/>
        <v>-0.0029747217926227648</v>
      </c>
      <c r="R26" s="60">
        <f t="shared" si="13"/>
        <v>-0.14466124464198568</v>
      </c>
      <c r="S26" s="60">
        <f t="shared" si="13"/>
        <v>-0.26349017962542176</v>
      </c>
      <c r="T26" s="60">
        <f t="shared" si="13"/>
        <v>-0.08072186972165316</v>
      </c>
      <c r="U26" s="60">
        <f t="shared" si="13"/>
        <v>-0.0516518564563844</v>
      </c>
      <c r="V26" s="60">
        <f t="shared" si="13"/>
        <v>-0.008439143483412882</v>
      </c>
      <c r="W26" s="60">
        <f t="shared" si="13"/>
        <v>-0.007701439235176251</v>
      </c>
      <c r="X26" s="60">
        <f t="shared" si="13"/>
        <v>-0.0016079203075295763</v>
      </c>
      <c r="Y26" s="60">
        <f t="shared" si="13"/>
        <v>-0.0004999612093240321</v>
      </c>
      <c r="Z26" s="60">
        <f t="shared" si="13"/>
        <v>-0.00016493797746791364</v>
      </c>
      <c r="AA26" s="60">
        <f t="shared" si="13"/>
        <v>-9.481401755786952E-05</v>
      </c>
      <c r="AB26" s="60">
        <f t="shared" si="13"/>
        <v>-23.534648505394774</v>
      </c>
    </row>
    <row r="27" spans="1:28" ht="12.75">
      <c r="A27" s="12" t="s">
        <v>77</v>
      </c>
      <c r="B27" s="1">
        <f>'DATOS MENSUALES'!E594</f>
        <v>0.054899</v>
      </c>
      <c r="C27" s="1">
        <f>'DATOS MENSUALES'!E595</f>
        <v>0.48829</v>
      </c>
      <c r="D27" s="1">
        <f>'DATOS MENSUALES'!E596</f>
        <v>4.580108</v>
      </c>
      <c r="E27" s="1">
        <f>'DATOS MENSUALES'!E597</f>
        <v>1.343584</v>
      </c>
      <c r="F27" s="1">
        <f>'DATOS MENSUALES'!E598</f>
        <v>0.561708</v>
      </c>
      <c r="G27" s="1">
        <f>'DATOS MENSUALES'!E599</f>
        <v>0.40884</v>
      </c>
      <c r="H27" s="1">
        <f>'DATOS MENSUALES'!E600</f>
        <v>0.306537</v>
      </c>
      <c r="I27" s="1">
        <f>'DATOS MENSUALES'!E601</f>
        <v>0.23344</v>
      </c>
      <c r="J27" s="1">
        <f>'DATOS MENSUALES'!E602</f>
        <v>0.181431</v>
      </c>
      <c r="K27" s="1">
        <f>'DATOS MENSUALES'!E603</f>
        <v>0.137836</v>
      </c>
      <c r="L27" s="1">
        <f>'DATOS MENSUALES'!E604</f>
        <v>0.113056</v>
      </c>
      <c r="M27" s="1">
        <f>'DATOS MENSUALES'!E605</f>
        <v>0.088242</v>
      </c>
      <c r="N27" s="1">
        <f t="shared" si="11"/>
        <v>8.497971</v>
      </c>
      <c r="O27" s="10"/>
      <c r="P27" s="60">
        <f t="shared" si="12"/>
        <v>-0.002277324503171542</v>
      </c>
      <c r="Q27" s="60">
        <f t="shared" si="13"/>
        <v>0.01208154557311373</v>
      </c>
      <c r="R27" s="60">
        <f t="shared" si="13"/>
        <v>62.51138835853991</v>
      </c>
      <c r="S27" s="60">
        <f t="shared" si="13"/>
        <v>0.24983076712583654</v>
      </c>
      <c r="T27" s="60">
        <f t="shared" si="13"/>
        <v>0.00020599494842831625</v>
      </c>
      <c r="U27" s="60">
        <f t="shared" si="13"/>
        <v>-3.4931371382229265E-05</v>
      </c>
      <c r="V27" s="60">
        <f t="shared" si="13"/>
        <v>-3.1687121577113177E-07</v>
      </c>
      <c r="W27" s="60">
        <f t="shared" si="13"/>
        <v>-0.0003692404427358746</v>
      </c>
      <c r="X27" s="60">
        <f t="shared" si="13"/>
        <v>-2.6374137565024122E-05</v>
      </c>
      <c r="Y27" s="60">
        <f t="shared" si="13"/>
        <v>-6.4806308339840225E-06</v>
      </c>
      <c r="Z27" s="60">
        <f t="shared" si="13"/>
        <v>-1.7138657900189685E-06</v>
      </c>
      <c r="AA27" s="60">
        <f t="shared" si="13"/>
        <v>-1.0026318401432099E-05</v>
      </c>
      <c r="AB27" s="60">
        <f t="shared" si="13"/>
        <v>94.96403820187528</v>
      </c>
    </row>
    <row r="28" spans="1:28" ht="12.75">
      <c r="A28" s="12" t="s">
        <v>78</v>
      </c>
      <c r="B28" s="1">
        <f>'DATOS MENSUALES'!E606</f>
        <v>0.30711</v>
      </c>
      <c r="C28" s="1">
        <f>'DATOS MENSUALES'!E607</f>
        <v>0.150976</v>
      </c>
      <c r="D28" s="1">
        <f>'DATOS MENSUALES'!E608</f>
        <v>0.110895</v>
      </c>
      <c r="E28" s="1">
        <f>'DATOS MENSUALES'!E609</f>
        <v>0.245844</v>
      </c>
      <c r="F28" s="1">
        <f>'DATOS MENSUALES'!E610</f>
        <v>0.546786</v>
      </c>
      <c r="G28" s="1">
        <f>'DATOS MENSUALES'!E611</f>
        <v>1.05957</v>
      </c>
      <c r="H28" s="1">
        <f>'DATOS MENSUALES'!E612</f>
        <v>0.330234</v>
      </c>
      <c r="I28" s="1">
        <f>'DATOS MENSUALES'!E613</f>
        <v>0.250228</v>
      </c>
      <c r="J28" s="1">
        <f>'DATOS MENSUALES'!E614</f>
        <v>0.18736</v>
      </c>
      <c r="K28" s="1">
        <f>'DATOS MENSUALES'!E615</f>
        <v>0.14184</v>
      </c>
      <c r="L28" s="1">
        <f>'DATOS MENSUALES'!E616</f>
        <v>0.114546</v>
      </c>
      <c r="M28" s="1">
        <f>'DATOS MENSUALES'!E617</f>
        <v>0.095216</v>
      </c>
      <c r="N28" s="1">
        <f t="shared" si="11"/>
        <v>3.540605</v>
      </c>
      <c r="O28" s="10"/>
      <c r="P28" s="60">
        <f t="shared" si="12"/>
        <v>0.001756040908641234</v>
      </c>
      <c r="Q28" s="60">
        <f t="shared" si="13"/>
        <v>-0.0012546006758264085</v>
      </c>
      <c r="R28" s="60">
        <f t="shared" si="13"/>
        <v>-0.12535234014749314</v>
      </c>
      <c r="S28" s="60">
        <f t="shared" si="13"/>
        <v>-0.10245176155343942</v>
      </c>
      <c r="T28" s="60">
        <f t="shared" si="13"/>
        <v>8.598172652442056E-05</v>
      </c>
      <c r="U28" s="60">
        <f t="shared" si="13"/>
        <v>0.23607570325076824</v>
      </c>
      <c r="V28" s="60">
        <f t="shared" si="13"/>
        <v>4.809232408036245E-06</v>
      </c>
      <c r="W28" s="60">
        <f t="shared" si="13"/>
        <v>-0.0001659523238273437</v>
      </c>
      <c r="X28" s="60">
        <f t="shared" si="13"/>
        <v>-1.354490026618037E-05</v>
      </c>
      <c r="Y28" s="60">
        <f t="shared" si="13"/>
        <v>-3.1377853440000094E-06</v>
      </c>
      <c r="Z28" s="60">
        <f t="shared" si="13"/>
        <v>-1.15009772991597E-06</v>
      </c>
      <c r="AA28" s="60">
        <f t="shared" si="13"/>
        <v>-3.105254370822049E-06</v>
      </c>
      <c r="AB28" s="60">
        <f t="shared" si="13"/>
        <v>-0.061648221759687434</v>
      </c>
    </row>
    <row r="29" spans="1:28" ht="12.75">
      <c r="A29" s="12" t="s">
        <v>79</v>
      </c>
      <c r="B29" s="1">
        <f>'DATOS MENSUALES'!E618</f>
        <v>0.076375</v>
      </c>
      <c r="C29" s="1">
        <f>'DATOS MENSUALES'!E619</f>
        <v>0.065936</v>
      </c>
      <c r="D29" s="1">
        <f>'DATOS MENSUALES'!E620</f>
        <v>0.05629</v>
      </c>
      <c r="E29" s="1">
        <f>'DATOS MENSUALES'!E621</f>
        <v>0.048114</v>
      </c>
      <c r="F29" s="1">
        <f>'DATOS MENSUALES'!E622</f>
        <v>0.041327</v>
      </c>
      <c r="G29" s="1">
        <f>'DATOS MENSUALES'!E623</f>
        <v>0.038467</v>
      </c>
      <c r="H29" s="1">
        <f>'DATOS MENSUALES'!E624</f>
        <v>0.03902</v>
      </c>
      <c r="I29" s="1">
        <f>'DATOS MENSUALES'!E625</f>
        <v>0.038918</v>
      </c>
      <c r="J29" s="1">
        <f>'DATOS MENSUALES'!E626</f>
        <v>0.038696</v>
      </c>
      <c r="K29" s="1">
        <f>'DATOS MENSUALES'!E627</f>
        <v>0.03819</v>
      </c>
      <c r="L29" s="1">
        <f>'DATOS MENSUALES'!E628</f>
        <v>0.036765</v>
      </c>
      <c r="M29" s="1">
        <f>'DATOS MENSUALES'!E629</f>
        <v>0.034905</v>
      </c>
      <c r="N29" s="1">
        <f t="shared" si="11"/>
        <v>0.553003</v>
      </c>
      <c r="O29" s="10"/>
      <c r="P29" s="60">
        <f t="shared" si="12"/>
        <v>-0.001334247298823735</v>
      </c>
      <c r="Q29" s="60">
        <f t="shared" si="13"/>
        <v>-0.007177188269802625</v>
      </c>
      <c r="R29" s="60">
        <f t="shared" si="13"/>
        <v>-0.1710225856255651</v>
      </c>
      <c r="S29" s="60">
        <f t="shared" si="13"/>
        <v>-0.2949450053252797</v>
      </c>
      <c r="T29" s="60">
        <f t="shared" si="13"/>
        <v>-0.09817766882620974</v>
      </c>
      <c r="U29" s="60">
        <f t="shared" si="13"/>
        <v>-0.0654811709385871</v>
      </c>
      <c r="V29" s="60">
        <f t="shared" si="13"/>
        <v>-0.020646263460993013</v>
      </c>
      <c r="W29" s="60">
        <f t="shared" si="13"/>
        <v>-0.01887705950223141</v>
      </c>
      <c r="X29" s="60">
        <f t="shared" si="13"/>
        <v>-0.005133076728876743</v>
      </c>
      <c r="Y29" s="60">
        <f t="shared" si="13"/>
        <v>-0.0016551756757890003</v>
      </c>
      <c r="Z29" s="60">
        <f t="shared" si="13"/>
        <v>-0.0006874879400069368</v>
      </c>
      <c r="AA29" s="60">
        <f t="shared" si="13"/>
        <v>-0.00042019363286504376</v>
      </c>
      <c r="AB29" s="60">
        <f t="shared" si="13"/>
        <v>-38.70506486621832</v>
      </c>
    </row>
    <row r="30" spans="1:28" ht="12.75">
      <c r="A30" s="12" t="s">
        <v>80</v>
      </c>
      <c r="B30" s="1">
        <f>'DATOS MENSUALES'!E630</f>
        <v>0.075867</v>
      </c>
      <c r="C30" s="1">
        <f>'DATOS MENSUALES'!E631</f>
        <v>0.079506</v>
      </c>
      <c r="D30" s="1">
        <f>'DATOS MENSUALES'!E632</f>
        <v>0.072774</v>
      </c>
      <c r="E30" s="1">
        <f>'DATOS MENSUALES'!E633</f>
        <v>0.06248</v>
      </c>
      <c r="F30" s="1">
        <f>'DATOS MENSUALES'!E634</f>
        <v>0.054655</v>
      </c>
      <c r="G30" s="1">
        <f>'DATOS MENSUALES'!E635</f>
        <v>0.04713</v>
      </c>
      <c r="H30" s="1">
        <f>'DATOS MENSUALES'!E636</f>
        <v>0.057651</v>
      </c>
      <c r="I30" s="1">
        <f>'DATOS MENSUALES'!E637</f>
        <v>0.145336</v>
      </c>
      <c r="J30" s="1">
        <f>'DATOS MENSUALES'!E638</f>
        <v>0.098025</v>
      </c>
      <c r="K30" s="1">
        <f>'DATOS MENSUALES'!E639</f>
        <v>0.081339</v>
      </c>
      <c r="L30" s="1">
        <f>'DATOS MENSUALES'!E640</f>
        <v>0.067986</v>
      </c>
      <c r="M30" s="1">
        <f>'DATOS MENSUALES'!E641</f>
        <v>0.057226</v>
      </c>
      <c r="N30" s="1">
        <f t="shared" si="11"/>
        <v>0.8999750000000001</v>
      </c>
      <c r="O30" s="10"/>
      <c r="P30" s="60">
        <f t="shared" si="12"/>
        <v>-0.0013528030412911119</v>
      </c>
      <c r="Q30" s="60">
        <f t="shared" si="13"/>
        <v>-0.0057665132851233555</v>
      </c>
      <c r="R30" s="60">
        <f t="shared" si="13"/>
        <v>-0.15623405115505257</v>
      </c>
      <c r="S30" s="60">
        <f t="shared" si="13"/>
        <v>-0.27625779154139857</v>
      </c>
      <c r="T30" s="60">
        <f t="shared" si="13"/>
        <v>-0.08991182569145882</v>
      </c>
      <c r="U30" s="60">
        <f t="shared" si="13"/>
        <v>-0.06134911536818881</v>
      </c>
      <c r="V30" s="60">
        <f t="shared" si="13"/>
        <v>-0.016718996762883156</v>
      </c>
      <c r="W30" s="60">
        <f t="shared" si="13"/>
        <v>-0.00408413700960555</v>
      </c>
      <c r="X30" s="60">
        <f t="shared" si="13"/>
        <v>-0.0014495106164626518</v>
      </c>
      <c r="Y30" s="60">
        <f t="shared" si="13"/>
        <v>-0.0004242588510282212</v>
      </c>
      <c r="Z30" s="60">
        <f t="shared" si="13"/>
        <v>-0.00018555575001330914</v>
      </c>
      <c r="AA30" s="60">
        <f t="shared" si="13"/>
        <v>-0.00014535925362902933</v>
      </c>
      <c r="AB30" s="60">
        <f t="shared" si="13"/>
        <v>-27.97456419542899</v>
      </c>
    </row>
    <row r="31" spans="1:28" ht="12.75">
      <c r="A31" s="12" t="s">
        <v>81</v>
      </c>
      <c r="B31" s="1">
        <f>'DATOS MENSUALES'!E642</f>
        <v>1.055178</v>
      </c>
      <c r="C31" s="1">
        <f>'DATOS MENSUALES'!E643</f>
        <v>0.290122</v>
      </c>
      <c r="D31" s="1">
        <f>'DATOS MENSUALES'!E644</f>
        <v>0.213456</v>
      </c>
      <c r="E31" s="1">
        <f>'DATOS MENSUALES'!E645</f>
        <v>0.26795</v>
      </c>
      <c r="F31" s="1">
        <f>'DATOS MENSUALES'!E646</f>
        <v>1.279783</v>
      </c>
      <c r="G31" s="1">
        <f>'DATOS MENSUALES'!E647</f>
        <v>0.347925</v>
      </c>
      <c r="H31" s="1">
        <f>'DATOS MENSUALES'!E648</f>
        <v>0.258654</v>
      </c>
      <c r="I31" s="1">
        <f>'DATOS MENSUALES'!E649</f>
        <v>0.536976</v>
      </c>
      <c r="J31" s="1">
        <f>'DATOS MENSUALES'!E650</f>
        <v>0.25636</v>
      </c>
      <c r="K31" s="1">
        <f>'DATOS MENSUALES'!E651</f>
        <v>0.20104</v>
      </c>
      <c r="L31" s="1">
        <f>'DATOS MENSUALES'!E652</f>
        <v>0.163875</v>
      </c>
      <c r="M31" s="1">
        <f>'DATOS MENSUALES'!E653</f>
        <v>0.124695</v>
      </c>
      <c r="N31" s="1">
        <f t="shared" si="11"/>
        <v>4.996014</v>
      </c>
      <c r="O31" s="10"/>
      <c r="P31" s="60">
        <f t="shared" si="12"/>
        <v>0.655586323314994</v>
      </c>
      <c r="Q31" s="60">
        <f t="shared" si="13"/>
        <v>3.0641581339528925E-05</v>
      </c>
      <c r="R31" s="60">
        <f t="shared" si="13"/>
        <v>-0.06300124702180207</v>
      </c>
      <c r="S31" s="60">
        <f t="shared" si="13"/>
        <v>-0.0886065732650489</v>
      </c>
      <c r="T31" s="60">
        <f t="shared" si="13"/>
        <v>0.4693400345457202</v>
      </c>
      <c r="U31" s="60">
        <f t="shared" si="13"/>
        <v>-0.0008201380687980337</v>
      </c>
      <c r="V31" s="60">
        <f t="shared" si="13"/>
        <v>-0.0001636721564237341</v>
      </c>
      <c r="W31" s="60">
        <f t="shared" si="13"/>
        <v>0.012454033485977721</v>
      </c>
      <c r="X31" s="60">
        <f t="shared" si="13"/>
        <v>9.21164626697487E-05</v>
      </c>
      <c r="Y31" s="60">
        <f t="shared" si="13"/>
        <v>8.847805081599993E-05</v>
      </c>
      <c r="Z31" s="60">
        <f t="shared" si="13"/>
        <v>5.86453646778816E-05</v>
      </c>
      <c r="AA31" s="60">
        <f t="shared" si="13"/>
        <v>3.30113967838654E-06</v>
      </c>
      <c r="AB31" s="60">
        <f t="shared" si="13"/>
        <v>1.1922629827093814</v>
      </c>
    </row>
    <row r="32" spans="1:28" ht="12.75">
      <c r="A32" s="12" t="s">
        <v>82</v>
      </c>
      <c r="B32" s="1">
        <f>'DATOS MENSUALES'!E654</f>
        <v>0.09807</v>
      </c>
      <c r="C32" s="1">
        <f>'DATOS MENSUALES'!E655</f>
        <v>0.08728</v>
      </c>
      <c r="D32" s="1">
        <f>'DATOS MENSUALES'!E656</f>
        <v>0.072828</v>
      </c>
      <c r="E32" s="1">
        <f>'DATOS MENSUALES'!E657</f>
        <v>0.067088</v>
      </c>
      <c r="F32" s="1">
        <f>'DATOS MENSUALES'!E658</f>
        <v>0.093345</v>
      </c>
      <c r="G32" s="1">
        <f>'DATOS MENSUALES'!E659</f>
        <v>0.079729</v>
      </c>
      <c r="H32" s="1">
        <f>'DATOS MENSUALES'!E660</f>
        <v>0.069628</v>
      </c>
      <c r="I32" s="1">
        <f>'DATOS MENSUALES'!E661</f>
        <v>0.059064</v>
      </c>
      <c r="J32" s="1">
        <f>'DATOS MENSUALES'!E662</f>
        <v>0.055236</v>
      </c>
      <c r="K32" s="1">
        <f>'DATOS MENSUALES'!E663</f>
        <v>0.051727</v>
      </c>
      <c r="L32" s="1">
        <f>'DATOS MENSUALES'!E664</f>
        <v>0.051898</v>
      </c>
      <c r="M32" s="1">
        <f>'DATOS MENSUALES'!E665</f>
        <v>0.043992</v>
      </c>
      <c r="N32" s="1">
        <f t="shared" si="11"/>
        <v>0.829885</v>
      </c>
      <c r="O32" s="10"/>
      <c r="P32" s="60">
        <f t="shared" si="12"/>
        <v>-0.0006906754670822542</v>
      </c>
      <c r="Q32" s="60">
        <f t="shared" si="13"/>
        <v>-0.005048590229010286</v>
      </c>
      <c r="R32" s="60">
        <f t="shared" si="13"/>
        <v>-0.1561870629776063</v>
      </c>
      <c r="S32" s="60">
        <f t="shared" si="13"/>
        <v>-0.27043541364673024</v>
      </c>
      <c r="T32" s="60">
        <f t="shared" si="13"/>
        <v>-0.0685706413552486</v>
      </c>
      <c r="U32" s="60">
        <f t="shared" si="13"/>
        <v>-0.04735945075838793</v>
      </c>
      <c r="V32" s="60">
        <f t="shared" si="13"/>
        <v>-0.014477996300936621</v>
      </c>
      <c r="W32" s="60">
        <f t="shared" si="13"/>
        <v>-0.01490825711278247</v>
      </c>
      <c r="X32" s="60">
        <f t="shared" si="13"/>
        <v>-0.003793597465799645</v>
      </c>
      <c r="Y32" s="60">
        <f t="shared" si="13"/>
        <v>-0.0011494746777657775</v>
      </c>
      <c r="Z32" s="60">
        <f t="shared" si="13"/>
        <v>-0.0003910218837971752</v>
      </c>
      <c r="AA32" s="60">
        <f t="shared" si="13"/>
        <v>-0.0002850621999609057</v>
      </c>
      <c r="AB32" s="60">
        <f t="shared" si="13"/>
        <v>-29.957346170406524</v>
      </c>
    </row>
    <row r="33" spans="1:28" ht="12.75">
      <c r="A33" s="12" t="s">
        <v>83</v>
      </c>
      <c r="B33" s="1">
        <f>'DATOS MENSUALES'!E666</f>
        <v>0.039676</v>
      </c>
      <c r="C33" s="1">
        <f>'DATOS MENSUALES'!E667</f>
        <v>0.046781</v>
      </c>
      <c r="D33" s="1">
        <f>'DATOS MENSUALES'!E668</f>
        <v>0.637104</v>
      </c>
      <c r="E33" s="1">
        <f>'DATOS MENSUALES'!E669</f>
        <v>4.167042</v>
      </c>
      <c r="F33" s="1">
        <f>'DATOS MENSUALES'!E670</f>
        <v>0.633926</v>
      </c>
      <c r="G33" s="1">
        <f>'DATOS MENSUALES'!E671</f>
        <v>1.337856</v>
      </c>
      <c r="H33" s="1">
        <f>'DATOS MENSUALES'!E672</f>
        <v>0.527088</v>
      </c>
      <c r="I33" s="1">
        <f>'DATOS MENSUALES'!E673</f>
        <v>1.271949</v>
      </c>
      <c r="J33" s="1">
        <f>'DATOS MENSUALES'!E674</f>
        <v>0.489575</v>
      </c>
      <c r="K33" s="1">
        <f>'DATOS MENSUALES'!E675</f>
        <v>0.367701</v>
      </c>
      <c r="L33" s="1">
        <f>'DATOS MENSUALES'!E676</f>
        <v>0.278502</v>
      </c>
      <c r="M33" s="1">
        <f>'DATOS MENSUALES'!E677</f>
        <v>0.20304</v>
      </c>
      <c r="N33" s="1">
        <f t="shared" si="11"/>
        <v>10.00024</v>
      </c>
      <c r="O33" s="10"/>
      <c r="P33" s="60">
        <f t="shared" si="12"/>
        <v>-0.003162824348437489</v>
      </c>
      <c r="Q33" s="60">
        <f t="shared" si="13"/>
        <v>-0.009534699977494126</v>
      </c>
      <c r="R33" s="60">
        <f t="shared" si="13"/>
        <v>1.7053287203052645E-05</v>
      </c>
      <c r="S33" s="60">
        <f t="shared" si="13"/>
        <v>41.180726266954856</v>
      </c>
      <c r="T33" s="60">
        <f t="shared" si="13"/>
        <v>0.0022623779897569408</v>
      </c>
      <c r="U33" s="60">
        <f t="shared" si="13"/>
        <v>0.7201103370546236</v>
      </c>
      <c r="V33" s="60">
        <f t="shared" si="13"/>
        <v>0.009763770404356968</v>
      </c>
      <c r="W33" s="60">
        <f t="shared" si="13"/>
        <v>0.9035793187561746</v>
      </c>
      <c r="X33" s="60">
        <f t="shared" si="13"/>
        <v>0.02157262185887714</v>
      </c>
      <c r="Y33" s="60">
        <f t="shared" si="13"/>
        <v>0.00942347935014686</v>
      </c>
      <c r="Z33" s="60">
        <f t="shared" si="13"/>
        <v>0.0036153075664516693</v>
      </c>
      <c r="AA33" s="60">
        <f t="shared" si="13"/>
        <v>0.0008104639476995371</v>
      </c>
      <c r="AB33" s="60">
        <f t="shared" si="13"/>
        <v>223.05172389510858</v>
      </c>
    </row>
    <row r="34" spans="1:28" s="24" customFormat="1" ht="12.75">
      <c r="A34" s="21" t="s">
        <v>84</v>
      </c>
      <c r="B34" s="22">
        <f>'DATOS MENSUALES'!E678</f>
        <v>0.154048</v>
      </c>
      <c r="C34" s="22">
        <f>'DATOS MENSUALES'!E679</f>
        <v>0.127316</v>
      </c>
      <c r="D34" s="22">
        <f>'DATOS MENSUALES'!E680</f>
        <v>2.10396</v>
      </c>
      <c r="E34" s="22">
        <f>'DATOS MENSUALES'!E681</f>
        <v>0.868836</v>
      </c>
      <c r="F34" s="22">
        <f>'DATOS MENSUALES'!E682</f>
        <v>0.370668</v>
      </c>
      <c r="G34" s="22">
        <f>'DATOS MENSUALES'!E683</f>
        <v>0.276696</v>
      </c>
      <c r="H34" s="22">
        <f>'DATOS MENSUALES'!E684</f>
        <v>0.211299</v>
      </c>
      <c r="I34" s="22">
        <f>'DATOS MENSUALES'!E685</f>
        <v>0.198072</v>
      </c>
      <c r="J34" s="22">
        <f>'DATOS MENSUALES'!E686</f>
        <v>0.155778</v>
      </c>
      <c r="K34" s="22">
        <f>'DATOS MENSUALES'!E687</f>
        <v>0.12585</v>
      </c>
      <c r="L34" s="22">
        <f>'DATOS MENSUALES'!E688</f>
        <v>0.104902</v>
      </c>
      <c r="M34" s="22">
        <f>'DATOS MENSUALES'!E689</f>
        <v>0.092736</v>
      </c>
      <c r="N34" s="22">
        <f t="shared" si="11"/>
        <v>4.7901609999999994</v>
      </c>
      <c r="O34" s="23"/>
      <c r="P34" s="60">
        <f t="shared" si="12"/>
        <v>-3.406384983982351E-05</v>
      </c>
      <c r="Q34" s="60">
        <f aca="true" t="shared" si="14" ref="Q34:Q43">(C34-C$6)^3</f>
        <v>-0.0022746432570619527</v>
      </c>
      <c r="R34" s="60">
        <f aca="true" t="shared" si="15" ref="R34:R43">(D34-D$6)^3</f>
        <v>3.325266967061979</v>
      </c>
      <c r="S34" s="60">
        <f aca="true" t="shared" si="16" ref="S34:S43">(E34-E$6)^3</f>
        <v>0.003728947500476902</v>
      </c>
      <c r="T34" s="60">
        <f aca="true" t="shared" si="17" ref="T34:T43">(F34-F$6)^3</f>
        <v>-0.0022989789947171057</v>
      </c>
      <c r="U34" s="60">
        <f aca="true" t="shared" si="18" ref="U34:U43">(G34-G$6)^3</f>
        <v>-0.004478521020367066</v>
      </c>
      <c r="V34" s="60">
        <f aca="true" t="shared" si="19" ref="V34:V43">(H34-H$6)^3</f>
        <v>-0.0010629424104961884</v>
      </c>
      <c r="W34" s="60">
        <f aca="true" t="shared" si="20" ref="W34:W43">(I34-I$6)^3</f>
        <v>-0.001228803875456501</v>
      </c>
      <c r="X34" s="60">
        <f aca="true" t="shared" si="21" ref="X34:X43">(J34-J$6)^3</f>
        <v>-0.00017021000991760782</v>
      </c>
      <c r="Y34" s="60">
        <f aca="true" t="shared" si="22" ref="Y34:Y43">(K34-K$6)^3</f>
        <v>-2.8736971047000053E-05</v>
      </c>
      <c r="Z34" s="60">
        <f aca="true" t="shared" si="23" ref="Z34:Z43">(L34-L$6)^3</f>
        <v>-8.146313803778548E-06</v>
      </c>
      <c r="AA34" s="60">
        <f aca="true" t="shared" si="24" ref="AA34:AA43">(M34-M$6)^3</f>
        <v>-4.973267846609035E-06</v>
      </c>
      <c r="AB34" s="60">
        <f aca="true" t="shared" si="25" ref="AB34:AB43">(N34-N$6)^3</f>
        <v>0.6239672967798701</v>
      </c>
    </row>
    <row r="35" spans="1:28" s="24" customFormat="1" ht="12.75">
      <c r="A35" s="21" t="s">
        <v>85</v>
      </c>
      <c r="B35" s="22">
        <f>'DATOS MENSUALES'!E690</f>
        <v>0.08442</v>
      </c>
      <c r="C35" s="22">
        <f>'DATOS MENSUALES'!E691</f>
        <v>2.009217</v>
      </c>
      <c r="D35" s="22">
        <f>'DATOS MENSUALES'!E692</f>
        <v>1.64224</v>
      </c>
      <c r="E35" s="22">
        <f>'DATOS MENSUALES'!E693</f>
        <v>0.666</v>
      </c>
      <c r="F35" s="22">
        <f>'DATOS MENSUALES'!E694</f>
        <v>0.56034</v>
      </c>
      <c r="G35" s="22">
        <f>'DATOS MENSUALES'!E695</f>
        <v>0.414172</v>
      </c>
      <c r="H35" s="22">
        <f>'DATOS MENSUALES'!E696</f>
        <v>0.410368</v>
      </c>
      <c r="I35" s="22">
        <f>'DATOS MENSUALES'!E697</f>
        <v>0.773281</v>
      </c>
      <c r="J35" s="22">
        <f>'DATOS MENSUALES'!E698</f>
        <v>0.344589</v>
      </c>
      <c r="K35" s="22">
        <f>'DATOS MENSUALES'!E699</f>
        <v>0.26676</v>
      </c>
      <c r="L35" s="22">
        <f>'DATOS MENSUALES'!E700</f>
        <v>0.202698</v>
      </c>
      <c r="M35" s="22">
        <f>'DATOS MENSUALES'!E701</f>
        <v>0.218592</v>
      </c>
      <c r="N35" s="22">
        <f t="shared" si="11"/>
        <v>7.592677</v>
      </c>
      <c r="O35" s="23"/>
      <c r="P35" s="60">
        <f t="shared" si="12"/>
        <v>-0.0010625939355210124</v>
      </c>
      <c r="Q35" s="60">
        <f t="shared" si="14"/>
        <v>5.362933823497423</v>
      </c>
      <c r="R35" s="60">
        <f t="shared" si="15"/>
        <v>1.0955163134858221</v>
      </c>
      <c r="S35" s="60">
        <f t="shared" si="16"/>
        <v>-0.00010898009472402032</v>
      </c>
      <c r="T35" s="60">
        <f t="shared" si="17"/>
        <v>0.00019200938813336053</v>
      </c>
      <c r="U35" s="60">
        <f t="shared" si="18"/>
        <v>-2.047473235556632E-05</v>
      </c>
      <c r="V35" s="60">
        <f t="shared" si="19"/>
        <v>0.0009130530315815794</v>
      </c>
      <c r="W35" s="60">
        <f t="shared" si="20"/>
        <v>0.10256870041319621</v>
      </c>
      <c r="X35" s="60">
        <f t="shared" si="21"/>
        <v>0.002373480105355721</v>
      </c>
      <c r="Y35" s="60">
        <f t="shared" si="22"/>
        <v>0.0013411898939519995</v>
      </c>
      <c r="Z35" s="60">
        <f t="shared" si="23"/>
        <v>0.00046864130111955534</v>
      </c>
      <c r="AA35" s="60">
        <f t="shared" si="24"/>
        <v>0.0012874436738242964</v>
      </c>
      <c r="AB35" s="60">
        <f t="shared" si="25"/>
        <v>48.90875068049287</v>
      </c>
    </row>
    <row r="36" spans="1:28" s="24" customFormat="1" ht="12.75">
      <c r="A36" s="21" t="s">
        <v>86</v>
      </c>
      <c r="B36" s="22">
        <f>'DATOS MENSUALES'!E702</f>
        <v>0.1444</v>
      </c>
      <c r="C36" s="22">
        <f>'DATOS MENSUALES'!E703</f>
        <v>0.111496</v>
      </c>
      <c r="D36" s="22">
        <f>'DATOS MENSUALES'!E704</f>
        <v>0.093126</v>
      </c>
      <c r="E36" s="22">
        <f>'DATOS MENSUALES'!E705</f>
        <v>0.07713</v>
      </c>
      <c r="F36" s="22">
        <f>'DATOS MENSUALES'!E706</f>
        <v>0.07051</v>
      </c>
      <c r="G36" s="22">
        <f>'DATOS MENSUALES'!E707</f>
        <v>0.063696</v>
      </c>
      <c r="H36" s="22">
        <f>'DATOS MENSUALES'!E708</f>
        <v>0.066055</v>
      </c>
      <c r="I36" s="22">
        <f>'DATOS MENSUALES'!E709</f>
        <v>0.06047</v>
      </c>
      <c r="J36" s="22">
        <f>'DATOS MENSUALES'!E710</f>
        <v>0.056992</v>
      </c>
      <c r="K36" s="22">
        <f>'DATOS MENSUALES'!E711</f>
        <v>0.051519</v>
      </c>
      <c r="L36" s="22">
        <f>'DATOS MENSUALES'!E712</f>
        <v>0.046969</v>
      </c>
      <c r="M36" s="22">
        <f>'DATOS MENSUALES'!E713</f>
        <v>0.045837</v>
      </c>
      <c r="N36" s="22">
        <f t="shared" si="11"/>
        <v>0.8882000000000001</v>
      </c>
      <c r="O36" s="23"/>
      <c r="P36" s="60">
        <f t="shared" si="12"/>
        <v>-7.442924596923012E-05</v>
      </c>
      <c r="Q36" s="60">
        <f t="shared" si="14"/>
        <v>-0.00319820691866241</v>
      </c>
      <c r="R36" s="60">
        <f t="shared" si="15"/>
        <v>-0.1391837822747076</v>
      </c>
      <c r="S36" s="60">
        <f t="shared" si="16"/>
        <v>-0.25803158550979083</v>
      </c>
      <c r="T36" s="60">
        <f t="shared" si="17"/>
        <v>-0.08069945834550513</v>
      </c>
      <c r="U36" s="60">
        <f t="shared" si="18"/>
        <v>-0.053938714041908184</v>
      </c>
      <c r="V36" s="60">
        <f t="shared" si="19"/>
        <v>-0.015124113137833437</v>
      </c>
      <c r="W36" s="60">
        <f t="shared" si="20"/>
        <v>-0.014654213785221625</v>
      </c>
      <c r="X36" s="60">
        <f t="shared" si="21"/>
        <v>-0.0036668962017512774</v>
      </c>
      <c r="Y36" s="60">
        <f t="shared" si="22"/>
        <v>-0.001156335554055681</v>
      </c>
      <c r="Z36" s="60">
        <f t="shared" si="23"/>
        <v>-0.0004755418053718059</v>
      </c>
      <c r="AA36" s="60">
        <f t="shared" si="24"/>
        <v>-0.00026175381344277634</v>
      </c>
      <c r="AB36" s="60">
        <f t="shared" si="25"/>
        <v>-28.3013585493316</v>
      </c>
    </row>
    <row r="37" spans="1:28" s="24" customFormat="1" ht="12.75">
      <c r="A37" s="21" t="s">
        <v>87</v>
      </c>
      <c r="B37" s="22">
        <f>'DATOS MENSUALES'!E714</f>
        <v>0.321216</v>
      </c>
      <c r="C37" s="22">
        <f>'DATOS MENSUALES'!E715</f>
        <v>0.116983</v>
      </c>
      <c r="D37" s="22">
        <f>'DATOS MENSUALES'!E716</f>
        <v>0.09984</v>
      </c>
      <c r="E37" s="22">
        <f>'DATOS MENSUALES'!E717</f>
        <v>0.085371</v>
      </c>
      <c r="F37" s="22">
        <f>'DATOS MENSUALES'!E718</f>
        <v>0.06972</v>
      </c>
      <c r="G37" s="22">
        <f>'DATOS MENSUALES'!E719</f>
        <v>0.061726</v>
      </c>
      <c r="H37" s="22">
        <f>'DATOS MENSUALES'!E720</f>
        <v>0.360437</v>
      </c>
      <c r="I37" s="22">
        <f>'DATOS MENSUALES'!E721</f>
        <v>0.18363</v>
      </c>
      <c r="J37" s="22">
        <f>'DATOS MENSUALES'!E722</f>
        <v>0.142821</v>
      </c>
      <c r="K37" s="22">
        <f>'DATOS MENSUALES'!E723</f>
        <v>0.10944</v>
      </c>
      <c r="L37" s="22">
        <f>'DATOS MENSUALES'!E724</f>
        <v>0.089352</v>
      </c>
      <c r="M37" s="22">
        <f>'DATOS MENSUALES'!E725</f>
        <v>0.075225</v>
      </c>
      <c r="N37" s="22">
        <f t="shared" si="11"/>
        <v>1.715761</v>
      </c>
      <c r="O37" s="23"/>
      <c r="P37" s="60">
        <f t="shared" si="12"/>
        <v>0.0024468195422712264</v>
      </c>
      <c r="Q37" s="60">
        <f t="shared" si="14"/>
        <v>-0.002854026441452515</v>
      </c>
      <c r="R37" s="60">
        <f t="shared" si="15"/>
        <v>-0.13384400600159543</v>
      </c>
      <c r="S37" s="60">
        <f t="shared" si="16"/>
        <v>-0.248140380984977</v>
      </c>
      <c r="T37" s="60">
        <f t="shared" si="17"/>
        <v>-0.08114285164341316</v>
      </c>
      <c r="U37" s="60">
        <f t="shared" si="18"/>
        <v>-0.05478682034457013</v>
      </c>
      <c r="V37" s="60">
        <f t="shared" si="19"/>
        <v>0.00010437043196276567</v>
      </c>
      <c r="W37" s="60">
        <f t="shared" si="20"/>
        <v>-0.0017958899951690938</v>
      </c>
      <c r="X37" s="60">
        <f t="shared" si="21"/>
        <v>-0.0003196821604425381</v>
      </c>
      <c r="Y37" s="60">
        <f t="shared" si="22"/>
        <v>-0.00010408830566400009</v>
      </c>
      <c r="Z37" s="60">
        <f t="shared" si="23"/>
        <v>-4.538923650926911E-05</v>
      </c>
      <c r="AA37" s="60">
        <f t="shared" si="24"/>
        <v>-4.135077576272471E-05</v>
      </c>
      <c r="AB37" s="60">
        <f t="shared" si="25"/>
        <v>-10.939321065775392</v>
      </c>
    </row>
    <row r="38" spans="1:28" s="24" customFormat="1" ht="12.75">
      <c r="A38" s="21" t="s">
        <v>88</v>
      </c>
      <c r="B38" s="22">
        <f>'DATOS MENSUALES'!E726</f>
        <v>0.067956</v>
      </c>
      <c r="C38" s="22">
        <f>'DATOS MENSUALES'!E727</f>
        <v>0.416142</v>
      </c>
      <c r="D38" s="22">
        <f>'DATOS MENSUALES'!E728</f>
        <v>1.992162</v>
      </c>
      <c r="E38" s="22">
        <f>'DATOS MENSUALES'!E729</f>
        <v>4.194624</v>
      </c>
      <c r="F38" s="22">
        <f>'DATOS MENSUALES'!E730</f>
        <v>1.558326</v>
      </c>
      <c r="G38" s="22">
        <f>'DATOS MENSUALES'!E731</f>
        <v>3.046464</v>
      </c>
      <c r="H38" s="22">
        <f>'DATOS MENSUALES'!E732</f>
        <v>0.873152</v>
      </c>
      <c r="I38" s="22">
        <f>'DATOS MENSUALES'!E733</f>
        <v>0.651528</v>
      </c>
      <c r="J38" s="22">
        <f>'DATOS MENSUALES'!E734</f>
        <v>0.494592</v>
      </c>
      <c r="K38" s="22">
        <f>'DATOS MENSUALES'!E735</f>
        <v>0.35763</v>
      </c>
      <c r="L38" s="22">
        <f>'DATOS MENSUALES'!E736</f>
        <v>0.271453</v>
      </c>
      <c r="M38" s="22">
        <f>'DATOS MENSUALES'!E737</f>
        <v>0.205139</v>
      </c>
      <c r="N38" s="22">
        <f t="shared" si="11"/>
        <v>14.129168000000002</v>
      </c>
      <c r="O38" s="23"/>
      <c r="P38" s="60">
        <f t="shared" si="12"/>
        <v>-0.0016643598665890256</v>
      </c>
      <c r="Q38" s="60">
        <f t="shared" si="14"/>
        <v>0.0038930303314438537</v>
      </c>
      <c r="R38" s="60">
        <f t="shared" si="15"/>
        <v>2.6326317905432206</v>
      </c>
      <c r="S38" s="60">
        <f t="shared" si="16"/>
        <v>42.175384438171776</v>
      </c>
      <c r="T38" s="60">
        <f t="shared" si="17"/>
        <v>1.1765031225149172</v>
      </c>
      <c r="U38" s="60">
        <f t="shared" si="18"/>
        <v>17.676266402396994</v>
      </c>
      <c r="V38" s="60">
        <f t="shared" si="19"/>
        <v>0.17542552072374784</v>
      </c>
      <c r="W38" s="60">
        <f t="shared" si="20"/>
        <v>0.041546346971426396</v>
      </c>
      <c r="X38" s="60">
        <f t="shared" si="21"/>
        <v>0.022760132323450623</v>
      </c>
      <c r="Y38" s="60">
        <f t="shared" si="22"/>
        <v>0.008138795020875</v>
      </c>
      <c r="Z38" s="60">
        <f t="shared" si="23"/>
        <v>0.0031397023354858044</v>
      </c>
      <c r="AA38" s="60">
        <f t="shared" si="24"/>
        <v>0.0008664435886469335</v>
      </c>
      <c r="AB38" s="60">
        <f t="shared" si="25"/>
        <v>1059.187933981949</v>
      </c>
    </row>
    <row r="39" spans="1:28" s="24" customFormat="1" ht="12.75">
      <c r="A39" s="21" t="s">
        <v>89</v>
      </c>
      <c r="B39" s="22">
        <f>'DATOS MENSUALES'!E738</f>
        <v>0.18144</v>
      </c>
      <c r="C39" s="22">
        <f>'DATOS MENSUALES'!E739</f>
        <v>0.134666</v>
      </c>
      <c r="D39" s="22">
        <f>'DATOS MENSUALES'!E740</f>
        <v>0.107328</v>
      </c>
      <c r="E39" s="22">
        <f>'DATOS MENSUALES'!E741</f>
        <v>0.096066</v>
      </c>
      <c r="F39" s="22">
        <f>'DATOS MENSUALES'!E742</f>
        <v>0.076791</v>
      </c>
      <c r="G39" s="22">
        <f>'DATOS MENSUALES'!E743</f>
        <v>0.08581</v>
      </c>
      <c r="H39" s="22">
        <f>'DATOS MENSUALES'!E744</f>
        <v>0.07475</v>
      </c>
      <c r="I39" s="22">
        <f>'DATOS MENSUALES'!E745</f>
        <v>0.064691</v>
      </c>
      <c r="J39" s="22">
        <f>'DATOS MENSUALES'!E746</f>
        <v>0.061356</v>
      </c>
      <c r="K39" s="22">
        <f>'DATOS MENSUALES'!E747</f>
        <v>0.055476</v>
      </c>
      <c r="L39" s="22">
        <f>'DATOS MENSUALES'!E748</f>
        <v>0.053388</v>
      </c>
      <c r="M39" s="22">
        <f>'DATOS MENSUALES'!E749</f>
        <v>0.057522</v>
      </c>
      <c r="N39" s="22">
        <f t="shared" si="11"/>
        <v>1.0492839999999997</v>
      </c>
      <c r="O39" s="23"/>
      <c r="P39" s="60">
        <f t="shared" si="12"/>
        <v>-1.2683777979518398E-07</v>
      </c>
      <c r="Q39" s="60">
        <f t="shared" si="14"/>
        <v>-0.0019141865498008355</v>
      </c>
      <c r="R39" s="60">
        <f t="shared" si="15"/>
        <v>-0.12805176351131103</v>
      </c>
      <c r="S39" s="60">
        <f t="shared" si="16"/>
        <v>-0.23568507100480568</v>
      </c>
      <c r="T39" s="60">
        <f t="shared" si="17"/>
        <v>-0.07723153484189846</v>
      </c>
      <c r="U39" s="60">
        <f t="shared" si="18"/>
        <v>-0.04501136406239681</v>
      </c>
      <c r="V39" s="60">
        <f t="shared" si="19"/>
        <v>-0.013584263594045435</v>
      </c>
      <c r="W39" s="60">
        <f t="shared" si="20"/>
        <v>-0.013908911722955835</v>
      </c>
      <c r="X39" s="60">
        <f t="shared" si="21"/>
        <v>-0.003364304779025986</v>
      </c>
      <c r="Y39" s="60">
        <f t="shared" si="22"/>
        <v>-0.0010304234168480642</v>
      </c>
      <c r="Z39" s="60">
        <f t="shared" si="23"/>
        <v>-0.00036760320850383706</v>
      </c>
      <c r="AA39" s="60">
        <f t="shared" si="24"/>
        <v>-0.00014291810498898638</v>
      </c>
      <c r="AB39" s="60">
        <f t="shared" si="25"/>
        <v>-24.046483700192674</v>
      </c>
    </row>
    <row r="40" spans="1:28" s="24" customFormat="1" ht="12.75">
      <c r="A40" s="21" t="s">
        <v>90</v>
      </c>
      <c r="B40" s="22">
        <f>'DATOS MENSUALES'!E750</f>
        <v>0.060824</v>
      </c>
      <c r="C40" s="22">
        <f>'DATOS MENSUALES'!E751</f>
        <v>0.127925</v>
      </c>
      <c r="D40" s="22">
        <f>'DATOS MENSUALES'!E752</f>
        <v>0.600523</v>
      </c>
      <c r="E40" s="22">
        <f>'DATOS MENSUALES'!E753</f>
        <v>2.308152</v>
      </c>
      <c r="F40" s="22">
        <f>'DATOS MENSUALES'!E754</f>
        <v>1.253364</v>
      </c>
      <c r="G40" s="22">
        <f>'DATOS MENSUALES'!E755</f>
        <v>0.663146</v>
      </c>
      <c r="H40" s="22">
        <f>'DATOS MENSUALES'!E756</f>
        <v>0.79363</v>
      </c>
      <c r="I40" s="22">
        <f>'DATOS MENSUALES'!E757</f>
        <v>0.456228</v>
      </c>
      <c r="J40" s="22">
        <f>'DATOS MENSUALES'!E758</f>
        <v>0.344211</v>
      </c>
      <c r="K40" s="22">
        <f>'DATOS MENSUALES'!E759</f>
        <v>0.261934</v>
      </c>
      <c r="L40" s="22">
        <f>'DATOS MENSUALES'!E760</f>
        <v>0.199342</v>
      </c>
      <c r="M40" s="22">
        <f>'DATOS MENSUALES'!E761</f>
        <v>0.155685</v>
      </c>
      <c r="N40" s="22">
        <f t="shared" si="11"/>
        <v>7.224964</v>
      </c>
      <c r="O40" s="23"/>
      <c r="P40" s="60">
        <f t="shared" si="12"/>
        <v>-0.001983297076133912</v>
      </c>
      <c r="Q40" s="60">
        <f t="shared" si="14"/>
        <v>-0.0022431898202845703</v>
      </c>
      <c r="R40" s="60">
        <f t="shared" si="15"/>
        <v>-1.274235304779059E-06</v>
      </c>
      <c r="S40" s="60">
        <f t="shared" si="16"/>
        <v>4.053038224483472</v>
      </c>
      <c r="T40" s="60">
        <f t="shared" si="17"/>
        <v>0.4230825830664788</v>
      </c>
      <c r="U40" s="60">
        <f t="shared" si="18"/>
        <v>0.010884478653663817</v>
      </c>
      <c r="V40" s="60">
        <f t="shared" si="19"/>
        <v>0.11078250830213149</v>
      </c>
      <c r="W40" s="60">
        <f t="shared" si="20"/>
        <v>0.003446140616621465</v>
      </c>
      <c r="X40" s="60">
        <f t="shared" si="21"/>
        <v>0.0023533596015840115</v>
      </c>
      <c r="Y40" s="60">
        <f t="shared" si="22"/>
        <v>0.0011727060701166637</v>
      </c>
      <c r="Z40" s="60">
        <f t="shared" si="23"/>
        <v>0.00041048396888483473</v>
      </c>
      <c r="AA40" s="60">
        <f t="shared" si="24"/>
        <v>9.657476818936047E-05</v>
      </c>
      <c r="AB40" s="60">
        <f t="shared" si="25"/>
        <v>35.589206157481954</v>
      </c>
    </row>
    <row r="41" spans="1:28" s="24" customFormat="1" ht="12.75">
      <c r="A41" s="21" t="s">
        <v>91</v>
      </c>
      <c r="B41" s="22">
        <f>'DATOS MENSUALES'!E762</f>
        <v>0.860642</v>
      </c>
      <c r="C41" s="22">
        <f>'DATOS MENSUALES'!E763</f>
        <v>0.472583</v>
      </c>
      <c r="D41" s="22">
        <f>'DATOS MENSUALES'!E764</f>
        <v>0.2796</v>
      </c>
      <c r="E41" s="22">
        <f>'DATOS MENSUALES'!E765</f>
        <v>0.239392</v>
      </c>
      <c r="F41" s="22">
        <f>'DATOS MENSUALES'!E766</f>
        <v>0.21393</v>
      </c>
      <c r="G41" s="22">
        <f>'DATOS MENSUALES'!E767</f>
        <v>0.173988</v>
      </c>
      <c r="H41" s="22">
        <f>'DATOS MENSUALES'!E768</f>
        <v>0.1548</v>
      </c>
      <c r="I41" s="22">
        <f>'DATOS MENSUALES'!E769</f>
        <v>0.132808</v>
      </c>
      <c r="J41" s="22">
        <f>'DATOS MENSUALES'!E770</f>
        <v>0.11793</v>
      </c>
      <c r="K41" s="22">
        <f>'DATOS MENSUALES'!E771</f>
        <v>0.095074</v>
      </c>
      <c r="L41" s="22">
        <f>'DATOS MENSUALES'!E772</f>
        <v>0.079963</v>
      </c>
      <c r="M41" s="22">
        <f>'DATOS MENSUALES'!E773</f>
        <v>0.063804</v>
      </c>
      <c r="N41" s="22">
        <f t="shared" si="11"/>
        <v>2.8845140000000002</v>
      </c>
      <c r="O41" s="23"/>
      <c r="P41" s="60">
        <f t="shared" si="12"/>
        <v>0.3064241470134766</v>
      </c>
      <c r="Q41" s="60">
        <f t="shared" si="14"/>
        <v>0.009766485220495455</v>
      </c>
      <c r="R41" s="60">
        <f t="shared" si="15"/>
        <v>-0.03651649916890237</v>
      </c>
      <c r="S41" s="60">
        <f t="shared" si="16"/>
        <v>-0.10674847574243776</v>
      </c>
      <c r="T41" s="60">
        <f t="shared" si="17"/>
        <v>-0.024067248470618148</v>
      </c>
      <c r="U41" s="60">
        <f t="shared" si="18"/>
        <v>-0.019150157456030388</v>
      </c>
      <c r="V41" s="60">
        <f t="shared" si="19"/>
        <v>-0.003985988426106403</v>
      </c>
      <c r="W41" s="60">
        <f t="shared" si="20"/>
        <v>-0.005121658622133066</v>
      </c>
      <c r="X41" s="60">
        <f t="shared" si="21"/>
        <v>-0.0008113147947065015</v>
      </c>
      <c r="Y41" s="60">
        <f t="shared" si="22"/>
        <v>-0.00023154340991141602</v>
      </c>
      <c r="Z41" s="60">
        <f t="shared" si="23"/>
        <v>-9.149115760769145E-05</v>
      </c>
      <c r="AA41" s="60">
        <f t="shared" si="24"/>
        <v>-9.734381313212037E-05</v>
      </c>
      <c r="AB41" s="60">
        <f t="shared" si="25"/>
        <v>-1.161367136105482</v>
      </c>
    </row>
    <row r="42" spans="1:28" s="24" customFormat="1" ht="12.75">
      <c r="A42" s="21" t="s">
        <v>92</v>
      </c>
      <c r="B42" s="22">
        <f>'DATOS MENSUALES'!E774</f>
        <v>0.148544</v>
      </c>
      <c r="C42" s="22">
        <f>'DATOS MENSUALES'!E775</f>
        <v>0.083356</v>
      </c>
      <c r="D42" s="22">
        <f>'DATOS MENSUALES'!E776</f>
        <v>0.069744</v>
      </c>
      <c r="E42" s="22">
        <f>'DATOS MENSUALES'!E777</f>
        <v>0.05967</v>
      </c>
      <c r="F42" s="22">
        <f>'DATOS MENSUALES'!E778</f>
        <v>0.049863</v>
      </c>
      <c r="G42" s="22">
        <f>'DATOS MENSUALES'!E779</f>
        <v>0.047871</v>
      </c>
      <c r="H42" s="22">
        <f>'DATOS MENSUALES'!E780</f>
        <v>0.049044</v>
      </c>
      <c r="I42" s="22">
        <f>'DATOS MENSUALES'!E781</f>
        <v>0.046553</v>
      </c>
      <c r="J42" s="22">
        <f>'DATOS MENSUALES'!E782</f>
        <v>0.044268</v>
      </c>
      <c r="K42" s="22">
        <f>'DATOS MENSUALES'!E783</f>
        <v>0.044415</v>
      </c>
      <c r="L42" s="22">
        <f>'DATOS MENSUALES'!E784</f>
        <v>0.04149</v>
      </c>
      <c r="M42" s="22">
        <f>'DATOS MENSUALES'!E785</f>
        <v>0.038085</v>
      </c>
      <c r="N42" s="22">
        <f>SUM(B42:M42)</f>
        <v>0.722903</v>
      </c>
      <c r="O42" s="23"/>
      <c r="P42" s="60">
        <f t="shared" si="12"/>
        <v>-5.452782825067469E-05</v>
      </c>
      <c r="Q42" s="60">
        <f t="shared" si="14"/>
        <v>-0.005403016941680037</v>
      </c>
      <c r="R42" s="60">
        <f t="shared" si="15"/>
        <v>-0.15888573641472495</v>
      </c>
      <c r="S42" s="60">
        <f t="shared" si="16"/>
        <v>-0.27984901999388956</v>
      </c>
      <c r="T42" s="60">
        <f t="shared" si="17"/>
        <v>-0.09282804236016289</v>
      </c>
      <c r="U42" s="60">
        <f t="shared" si="18"/>
        <v>-0.061003975240879645</v>
      </c>
      <c r="V42" s="60">
        <f t="shared" si="19"/>
        <v>-0.01846475027162847</v>
      </c>
      <c r="W42" s="60">
        <f t="shared" si="20"/>
        <v>-0.0172993012559759</v>
      </c>
      <c r="X42" s="60">
        <f t="shared" si="21"/>
        <v>-0.004651557320516059</v>
      </c>
      <c r="Y42" s="60">
        <f t="shared" si="22"/>
        <v>-0.001407375499874625</v>
      </c>
      <c r="Z42" s="60">
        <f t="shared" si="23"/>
        <v>-0.0005828774262216789</v>
      </c>
      <c r="AA42" s="60">
        <f t="shared" si="24"/>
        <v>-0.0003689139135229662</v>
      </c>
      <c r="AB42" s="60">
        <f t="shared" si="25"/>
        <v>-33.160969940693406</v>
      </c>
    </row>
    <row r="43" spans="1:28" s="24" customFormat="1" ht="12.75">
      <c r="A43" s="21" t="s">
        <v>93</v>
      </c>
      <c r="B43" s="22">
        <f>'DATOS MENSUALES'!E786</f>
        <v>0.136368</v>
      </c>
      <c r="C43" s="22">
        <f>'DATOS MENSUALES'!E787</f>
        <v>0.12624</v>
      </c>
      <c r="D43" s="22">
        <f>'DATOS MENSUALES'!E788</f>
        <v>0.18138</v>
      </c>
      <c r="E43" s="22">
        <f>'DATOS MENSUALES'!E789</f>
        <v>0.13143</v>
      </c>
      <c r="F43" s="22">
        <f>'DATOS MENSUALES'!E790</f>
        <v>0.37854</v>
      </c>
      <c r="G43" s="22">
        <f>'DATOS MENSUALES'!E791</f>
        <v>0.490256</v>
      </c>
      <c r="H43" s="22">
        <f>'DATOS MENSUALES'!E792</f>
        <v>0.279762</v>
      </c>
      <c r="I43" s="22">
        <f>'DATOS MENSUALES'!E793</f>
        <v>0.199059</v>
      </c>
      <c r="J43" s="22">
        <f>'DATOS MENSUALES'!E794</f>
        <v>0.1543</v>
      </c>
      <c r="K43" s="22">
        <f>'DATOS MENSUALES'!E795</f>
        <v>0.12948</v>
      </c>
      <c r="L43" s="22">
        <f>'DATOS MENSUALES'!E796</f>
        <v>0.101664</v>
      </c>
      <c r="M43" s="22">
        <f>'DATOS MENSUALES'!E797</f>
        <v>0.083152</v>
      </c>
      <c r="N43" s="22">
        <f>SUM(B43:M43)</f>
        <v>2.3916310000000003</v>
      </c>
      <c r="O43" s="23"/>
      <c r="P43" s="60">
        <f t="shared" si="12"/>
        <v>-0.00012572427900990984</v>
      </c>
      <c r="Q43" s="60">
        <f t="shared" si="14"/>
        <v>-0.002330932333689752</v>
      </c>
      <c r="R43" s="60">
        <f t="shared" si="15"/>
        <v>-0.07949831712763998</v>
      </c>
      <c r="S43" s="60">
        <f t="shared" si="16"/>
        <v>-0.19747864678844862</v>
      </c>
      <c r="T43" s="60">
        <f t="shared" si="17"/>
        <v>-0.0019116599275778206</v>
      </c>
      <c r="U43" s="60">
        <f t="shared" si="18"/>
        <v>0.00011569159870675139</v>
      </c>
      <c r="V43" s="60">
        <f t="shared" si="19"/>
        <v>-3.7907790276195485E-05</v>
      </c>
      <c r="W43" s="60">
        <f t="shared" si="20"/>
        <v>-0.0011951461054505773</v>
      </c>
      <c r="X43" s="60">
        <f t="shared" si="21"/>
        <v>-0.00018419460738145627</v>
      </c>
      <c r="Y43" s="60">
        <f t="shared" si="22"/>
        <v>-1.9682999999999994E-05</v>
      </c>
      <c r="Z43" s="60">
        <f t="shared" si="23"/>
        <v>-1.274598685384039E-05</v>
      </c>
      <c r="AA43" s="60">
        <f t="shared" si="24"/>
        <v>-1.8934314154541457E-05</v>
      </c>
      <c r="AB43" s="60">
        <f t="shared" si="25"/>
        <v>-3.680891533657835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0.9438478514542127</v>
      </c>
      <c r="Q44" s="61">
        <f aca="true" t="shared" si="26" ref="Q44:AB44">SUM(Q18:Q43)</f>
        <v>5.56370245667114</v>
      </c>
      <c r="R44" s="61">
        <f t="shared" si="26"/>
        <v>67.72367812755881</v>
      </c>
      <c r="S44" s="61">
        <f t="shared" si="26"/>
        <v>84.42420237343245</v>
      </c>
      <c r="T44" s="61">
        <f t="shared" si="26"/>
        <v>7.113052442336089</v>
      </c>
      <c r="U44" s="61">
        <f t="shared" si="26"/>
        <v>18.25845812270153</v>
      </c>
      <c r="V44" s="61">
        <f t="shared" si="26"/>
        <v>0.20556171234604534</v>
      </c>
      <c r="W44" s="61">
        <f t="shared" si="26"/>
        <v>1.1133761937571376</v>
      </c>
      <c r="X44" s="61">
        <f t="shared" si="26"/>
        <v>0.11317041856323307</v>
      </c>
      <c r="Y44" s="61">
        <f t="shared" si="26"/>
        <v>0.027410186478602792</v>
      </c>
      <c r="Z44" s="61">
        <f t="shared" si="26"/>
        <v>0.00998901772267963</v>
      </c>
      <c r="AA44" s="61">
        <f t="shared" si="26"/>
        <v>0.003237882772890808</v>
      </c>
      <c r="AB44" s="61">
        <f t="shared" si="26"/>
        <v>1205.8846768859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2009-04-14T10:10:12Z</dcterms:modified>
  <cp:category/>
  <cp:version/>
  <cp:contentType/>
  <cp:contentStatus/>
</cp:coreProperties>
</file>