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<sst xmlns="http://schemas.openxmlformats.org/spreadsheetml/2006/main" count="1362" uniqueCount="135">
  <si>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577</t>
  </si>
  <si>
    <t xml:space="preserve"> Río Voltoya desde confluencia con arroyo de Berrocalejo hasta confluencia con el arroyo Cardeña, y arroyo Cardeña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</si>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</sst>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7210007"/>
        <c:axId val="64890064"/>
      </c:lineChart>
      <c:dateAx>
        <c:axId val="721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90064"/>
        <c:crosses val="autoZero"/>
        <c:auto val="0"/>
        <c:majorUnit val="1"/>
        <c:majorTimeUnit val="years"/>
        <c:noMultiLvlLbl val="0"/>
      </c:dateAx>
      <c:valAx>
        <c:axId val="6489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10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7625121"/>
        <c:axId val="1517226"/>
      </c:line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625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3655035"/>
        <c:axId val="55786452"/>
      </c:lineChart>
      <c:catAx>
        <c:axId val="1365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86452"/>
        <c:crosses val="autoZero"/>
        <c:auto val="1"/>
        <c:lblOffset val="100"/>
        <c:noMultiLvlLbl val="0"/>
      </c:catAx>
      <c:valAx>
        <c:axId val="557864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7139665"/>
        <c:axId val="21603802"/>
      </c:lineChart>
      <c:catAx>
        <c:axId val="47139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03802"/>
        <c:crosses val="autoZero"/>
        <c:auto val="1"/>
        <c:lblOffset val="100"/>
        <c:noMultiLvlLbl val="0"/>
      </c:catAx>
      <c:valAx>
        <c:axId val="2160380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39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216491"/>
        <c:axId val="5077508"/>
      </c:lineChart>
      <c:dateAx>
        <c:axId val="60216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0"/>
        <c:majorUnit val="1"/>
        <c:majorTimeUnit val="years"/>
        <c:noMultiLvlLbl val="0"/>
      </c:dateAx>
      <c:valAx>
        <c:axId val="5077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21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5697573"/>
        <c:axId val="8624974"/>
      </c:barChart>
      <c:catAx>
        <c:axId val="45697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tickLblSkip val="1"/>
        <c:noMultiLvlLbl val="0"/>
      </c:catAx>
      <c:valAx>
        <c:axId val="862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697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0515903"/>
        <c:axId val="27534264"/>
      </c:barChart>
      <c:catAx>
        <c:axId val="10515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auto val="1"/>
        <c:lblOffset val="100"/>
        <c:tickLblSkip val="1"/>
        <c:noMultiLvlLbl val="0"/>
      </c:catAx>
      <c:valAx>
        <c:axId val="27534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515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6481785"/>
        <c:axId val="15682882"/>
      </c:barChart>
      <c:catAx>
        <c:axId val="4648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481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928211"/>
        <c:axId val="62353900"/>
      </c:barChart>
      <c:catAx>
        <c:axId val="69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9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01110"/>
        <c:crosses val="autoZero"/>
        <c:auto val="1"/>
        <c:lblOffset val="100"/>
        <c:noMultiLvlLbl val="0"/>
      </c:catAx>
      <c:valAx>
        <c:axId val="175011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314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292263"/>
        <c:axId val="8303776"/>
      </c:lineChart>
      <c:catAx>
        <c:axId val="2329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2922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5</v>
      </c>
      <c r="C2" s="5">
        <v>1940</v>
      </c>
      <c r="D2" s="5">
        <v>10</v>
      </c>
      <c r="E2" s="28">
        <v>0.1235866</v>
      </c>
      <c r="F2" s="28">
        <v>0.8180978</v>
      </c>
      <c r="H2" t="s">
        <v>130</v>
      </c>
      <c r="I2" t="s">
        <v>133</v>
      </c>
    </row>
    <row r="3" spans="1:9" ht="12.75">
      <c r="A3" s="30" t="s">
        <v>0</v>
      </c>
      <c r="B3" s="30">
        <v>5</v>
      </c>
      <c r="C3" s="5">
        <v>1940</v>
      </c>
      <c r="D3" s="5">
        <v>11</v>
      </c>
      <c r="E3" s="28">
        <v>0.6113142</v>
      </c>
      <c r="F3" s="28">
        <v>3.2146695000000003</v>
      </c>
      <c r="H3" t="s">
        <v>131</v>
      </c>
      <c r="I3" t="s">
        <v>132</v>
      </c>
    </row>
    <row r="4" spans="1:14" ht="12.75">
      <c r="A4" s="30" t="s">
        <v>0</v>
      </c>
      <c r="B4" s="30">
        <v>5</v>
      </c>
      <c r="C4" s="5">
        <v>1940</v>
      </c>
      <c r="D4" s="5">
        <v>12</v>
      </c>
      <c r="E4" s="28">
        <v>0.0835942</v>
      </c>
      <c r="F4" s="28">
        <v>1.2681418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5</v>
      </c>
      <c r="C5" s="5">
        <v>1941</v>
      </c>
      <c r="D5" s="5">
        <v>1</v>
      </c>
      <c r="E5" s="28">
        <v>0.3150494</v>
      </c>
      <c r="F5" s="28">
        <v>3.1162495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5</v>
      </c>
      <c r="C6" s="5">
        <v>1941</v>
      </c>
      <c r="D6" s="5">
        <v>2</v>
      </c>
      <c r="E6" s="28">
        <v>3.2519342</v>
      </c>
      <c r="F6" s="28">
        <v>19.5790028</v>
      </c>
      <c r="I6" s="26"/>
      <c r="J6" s="36">
        <f>AVERAGE(E2:E793)*12</f>
        <v>6.964497578787881</v>
      </c>
      <c r="K6" s="36">
        <f>AVERAGE(F2:F793)*12</f>
        <v>36.23176247727275</v>
      </c>
      <c r="L6" t="s">
        <v>104</v>
      </c>
    </row>
    <row r="7" spans="1:12" ht="12.75">
      <c r="A7" s="30" t="s">
        <v>0</v>
      </c>
      <c r="B7" s="30">
        <v>5</v>
      </c>
      <c r="C7" s="5">
        <v>1941</v>
      </c>
      <c r="D7" s="5">
        <v>3</v>
      </c>
      <c r="E7" s="28">
        <v>1.36945</v>
      </c>
      <c r="F7" s="28">
        <v>10.820899999999998</v>
      </c>
      <c r="J7" s="36">
        <f>AVERAGE(E482:E793)*12</f>
        <v>6.50006308076923</v>
      </c>
      <c r="K7" s="36">
        <f>AVERAGE(F482:F793)*12</f>
        <v>36.67433215384615</v>
      </c>
      <c r="L7" t="s">
        <v>105</v>
      </c>
    </row>
    <row r="8" spans="1:6" ht="12.75">
      <c r="A8" s="30" t="s">
        <v>0</v>
      </c>
      <c r="B8" s="30">
        <v>5</v>
      </c>
      <c r="C8" s="5">
        <v>1941</v>
      </c>
      <c r="D8" s="5">
        <v>4</v>
      </c>
      <c r="E8" s="28">
        <v>1.4662448</v>
      </c>
      <c r="F8" s="28">
        <v>8.523652</v>
      </c>
    </row>
    <row r="9" spans="1:6" ht="12.75">
      <c r="A9" s="30" t="s">
        <v>0</v>
      </c>
      <c r="B9" s="30">
        <v>5</v>
      </c>
      <c r="C9" s="5">
        <v>1941</v>
      </c>
      <c r="D9" s="5">
        <v>5</v>
      </c>
      <c r="E9" s="28">
        <v>1.5530957</v>
      </c>
      <c r="F9" s="28">
        <v>8.560369999999999</v>
      </c>
    </row>
    <row r="10" spans="1:6" ht="12.75">
      <c r="A10" s="30" t="s">
        <v>0</v>
      </c>
      <c r="B10" s="30">
        <v>5</v>
      </c>
      <c r="C10" s="5">
        <v>1941</v>
      </c>
      <c r="D10" s="5">
        <v>6</v>
      </c>
      <c r="E10" s="28">
        <v>0.1955391</v>
      </c>
      <c r="F10" s="28">
        <v>1.8442021</v>
      </c>
    </row>
    <row r="11" spans="1:11" ht="12.75">
      <c r="A11" s="30" t="s">
        <v>0</v>
      </c>
      <c r="B11" s="30">
        <v>5</v>
      </c>
      <c r="C11" s="5">
        <v>1941</v>
      </c>
      <c r="D11" s="5">
        <v>7</v>
      </c>
      <c r="E11" s="28">
        <v>0.0848424</v>
      </c>
      <c r="F11" s="28">
        <v>0.8816231999999999</v>
      </c>
      <c r="K11" s="34"/>
    </row>
    <row r="12" spans="1:6" ht="12.75">
      <c r="A12" s="30" t="s">
        <v>0</v>
      </c>
      <c r="B12" s="30">
        <v>5</v>
      </c>
      <c r="C12" s="5">
        <v>1941</v>
      </c>
      <c r="D12" s="5">
        <v>8</v>
      </c>
      <c r="E12" s="28">
        <v>0.0253874</v>
      </c>
      <c r="F12" s="28">
        <v>0.26546390000000003</v>
      </c>
    </row>
    <row r="13" spans="1:6" ht="12.75">
      <c r="A13" s="30" t="s">
        <v>0</v>
      </c>
      <c r="B13" s="30">
        <v>5</v>
      </c>
      <c r="C13" s="5">
        <v>1941</v>
      </c>
      <c r="D13" s="5">
        <v>9</v>
      </c>
      <c r="E13" s="28">
        <v>0.0190836</v>
      </c>
      <c r="F13" s="28">
        <v>0.21469049999999998</v>
      </c>
    </row>
    <row r="14" spans="1:6" ht="12.75">
      <c r="A14" s="30" t="s">
        <v>0</v>
      </c>
      <c r="B14" s="30">
        <v>5</v>
      </c>
      <c r="C14" s="5">
        <v>1941</v>
      </c>
      <c r="D14" s="5">
        <v>10</v>
      </c>
      <c r="E14" s="28">
        <v>0.017081</v>
      </c>
      <c r="F14" s="28">
        <v>0.22039999999999998</v>
      </c>
    </row>
    <row r="15" spans="1:6" ht="12.75">
      <c r="A15" s="30" t="s">
        <v>0</v>
      </c>
      <c r="B15" s="30">
        <v>5</v>
      </c>
      <c r="C15" s="5">
        <v>1941</v>
      </c>
      <c r="D15" s="5">
        <v>11</v>
      </c>
      <c r="E15" s="28">
        <v>0.0736873</v>
      </c>
      <c r="F15" s="28">
        <v>0.7727385</v>
      </c>
    </row>
    <row r="16" spans="1:6" ht="12.75">
      <c r="A16" s="30" t="s">
        <v>0</v>
      </c>
      <c r="B16" s="30">
        <v>5</v>
      </c>
      <c r="C16" s="5">
        <v>1941</v>
      </c>
      <c r="D16" s="5">
        <v>12</v>
      </c>
      <c r="E16" s="28">
        <v>0.0252912</v>
      </c>
      <c r="F16" s="28">
        <v>0.4452784</v>
      </c>
    </row>
    <row r="17" spans="1:6" ht="12.75">
      <c r="A17" s="30" t="s">
        <v>0</v>
      </c>
      <c r="B17" s="30">
        <v>5</v>
      </c>
      <c r="C17" s="5">
        <v>1942</v>
      </c>
      <c r="D17" s="5">
        <v>1</v>
      </c>
      <c r="E17" s="28">
        <v>0.1838052</v>
      </c>
      <c r="F17" s="28">
        <v>0.9632754</v>
      </c>
    </row>
    <row r="18" spans="1:6" ht="12.75">
      <c r="A18" s="30" t="s">
        <v>0</v>
      </c>
      <c r="B18" s="30">
        <v>5</v>
      </c>
      <c r="C18" s="5">
        <v>1942</v>
      </c>
      <c r="D18" s="5">
        <v>2</v>
      </c>
      <c r="E18" s="28">
        <v>0.0415965</v>
      </c>
      <c r="F18" s="28">
        <v>0.6315105</v>
      </c>
    </row>
    <row r="19" spans="1:6" ht="12.75">
      <c r="A19" s="30" t="s">
        <v>0</v>
      </c>
      <c r="B19" s="30">
        <v>5</v>
      </c>
      <c r="C19" s="5">
        <v>1942</v>
      </c>
      <c r="D19" s="5">
        <v>3</v>
      </c>
      <c r="E19" s="28">
        <v>0.2740904</v>
      </c>
      <c r="F19" s="28">
        <v>2.3506736000000004</v>
      </c>
    </row>
    <row r="20" spans="1:6" ht="12.75">
      <c r="A20" s="30" t="s">
        <v>0</v>
      </c>
      <c r="B20" s="30">
        <v>5</v>
      </c>
      <c r="C20" s="5">
        <v>1942</v>
      </c>
      <c r="D20" s="5">
        <v>4</v>
      </c>
      <c r="E20" s="28">
        <v>0.363696</v>
      </c>
      <c r="F20" s="28">
        <v>3.1944632000000004</v>
      </c>
    </row>
    <row r="21" spans="1:6" ht="12.75">
      <c r="A21" s="30" t="s">
        <v>0</v>
      </c>
      <c r="B21" s="30">
        <v>5</v>
      </c>
      <c r="C21" s="5">
        <v>1942</v>
      </c>
      <c r="D21" s="5">
        <v>5</v>
      </c>
      <c r="E21" s="28">
        <v>0.0734825</v>
      </c>
      <c r="F21" s="28">
        <v>1.3961675</v>
      </c>
    </row>
    <row r="22" spans="1:6" ht="12.75">
      <c r="A22" s="30" t="s">
        <v>0</v>
      </c>
      <c r="B22" s="30">
        <v>5</v>
      </c>
      <c r="C22" s="5">
        <v>1942</v>
      </c>
      <c r="D22" s="5">
        <v>6</v>
      </c>
      <c r="E22" s="28">
        <v>0.029036</v>
      </c>
      <c r="F22" s="28">
        <v>0.4536875</v>
      </c>
    </row>
    <row r="23" spans="1:6" ht="12.75">
      <c r="A23" s="30" t="s">
        <v>0</v>
      </c>
      <c r="B23" s="30">
        <v>5</v>
      </c>
      <c r="C23" s="5">
        <v>1942</v>
      </c>
      <c r="D23" s="5">
        <v>7</v>
      </c>
      <c r="E23" s="28">
        <v>0.0157102</v>
      </c>
      <c r="F23" s="28">
        <v>0.2513632</v>
      </c>
    </row>
    <row r="24" spans="1:6" ht="12.75">
      <c r="A24" s="30" t="s">
        <v>0</v>
      </c>
      <c r="B24" s="30">
        <v>5</v>
      </c>
      <c r="C24" s="5">
        <v>1942</v>
      </c>
      <c r="D24" s="5">
        <v>8</v>
      </c>
      <c r="E24" s="28">
        <v>0.0144144</v>
      </c>
      <c r="F24" s="28">
        <v>0.19619599999999998</v>
      </c>
    </row>
    <row r="25" spans="1:6" ht="12.75">
      <c r="A25" s="30" t="s">
        <v>0</v>
      </c>
      <c r="B25" s="30">
        <v>5</v>
      </c>
      <c r="C25" s="5">
        <v>1942</v>
      </c>
      <c r="D25" s="5">
        <v>9</v>
      </c>
      <c r="E25" s="28">
        <v>0.0934371</v>
      </c>
      <c r="F25" s="28">
        <v>0.6459965999999999</v>
      </c>
    </row>
    <row r="26" spans="1:6" ht="12.75">
      <c r="A26" s="30" t="s">
        <v>0</v>
      </c>
      <c r="B26" s="30">
        <v>5</v>
      </c>
      <c r="C26" s="5">
        <v>1942</v>
      </c>
      <c r="D26" s="5">
        <v>10</v>
      </c>
      <c r="E26" s="28">
        <v>0.1926631</v>
      </c>
      <c r="F26" s="28">
        <v>1.0438715</v>
      </c>
    </row>
    <row r="27" spans="1:6" ht="12.75">
      <c r="A27" s="30" t="s">
        <v>0</v>
      </c>
      <c r="B27" s="30">
        <v>5</v>
      </c>
      <c r="C27" s="5">
        <v>1942</v>
      </c>
      <c r="D27" s="5">
        <v>11</v>
      </c>
      <c r="E27" s="28">
        <v>0.0482792</v>
      </c>
      <c r="F27" s="28">
        <v>1.6115263999999998</v>
      </c>
    </row>
    <row r="28" spans="1:6" ht="12.75">
      <c r="A28" s="30" t="s">
        <v>0</v>
      </c>
      <c r="B28" s="30">
        <v>5</v>
      </c>
      <c r="C28" s="5">
        <v>1942</v>
      </c>
      <c r="D28" s="5">
        <v>12</v>
      </c>
      <c r="E28" s="28">
        <v>0.3534297</v>
      </c>
      <c r="F28" s="28">
        <v>3.1118544</v>
      </c>
    </row>
    <row r="29" spans="1:6" ht="12.75">
      <c r="A29" s="30" t="s">
        <v>0</v>
      </c>
      <c r="B29" s="30">
        <v>5</v>
      </c>
      <c r="C29" s="5">
        <v>1943</v>
      </c>
      <c r="D29" s="5">
        <v>1</v>
      </c>
      <c r="E29" s="28">
        <v>0.3799152</v>
      </c>
      <c r="F29" s="28">
        <v>3.4226289</v>
      </c>
    </row>
    <row r="30" spans="1:6" ht="12.75">
      <c r="A30" s="30" t="s">
        <v>0</v>
      </c>
      <c r="B30" s="30">
        <v>5</v>
      </c>
      <c r="C30" s="5">
        <v>1943</v>
      </c>
      <c r="D30" s="5">
        <v>2</v>
      </c>
      <c r="E30" s="28">
        <v>0.0949784</v>
      </c>
      <c r="F30" s="28">
        <v>2.164624</v>
      </c>
    </row>
    <row r="31" spans="1:6" ht="12.75">
      <c r="A31" s="30" t="s">
        <v>0</v>
      </c>
      <c r="B31" s="30">
        <v>5</v>
      </c>
      <c r="C31" s="5">
        <v>1943</v>
      </c>
      <c r="D31" s="5">
        <v>3</v>
      </c>
      <c r="E31" s="28">
        <v>0.25305</v>
      </c>
      <c r="F31" s="28">
        <v>3.102393</v>
      </c>
    </row>
    <row r="32" spans="1:6" ht="12.75">
      <c r="A32" s="30" t="s">
        <v>0</v>
      </c>
      <c r="B32" s="30">
        <v>5</v>
      </c>
      <c r="C32" s="5">
        <v>1943</v>
      </c>
      <c r="D32" s="5">
        <v>4</v>
      </c>
      <c r="E32" s="28">
        <v>0.464476</v>
      </c>
      <c r="F32" s="28">
        <v>3.623528</v>
      </c>
    </row>
    <row r="33" spans="1:6" ht="12.75">
      <c r="A33" s="30" t="s">
        <v>0</v>
      </c>
      <c r="B33" s="30">
        <v>5</v>
      </c>
      <c r="C33" s="5">
        <v>1943</v>
      </c>
      <c r="D33" s="5">
        <v>5</v>
      </c>
      <c r="E33" s="28">
        <v>0.6760536</v>
      </c>
      <c r="F33" s="28">
        <v>4.7056008</v>
      </c>
    </row>
    <row r="34" spans="1:6" ht="12.75">
      <c r="A34" s="30" t="s">
        <v>0</v>
      </c>
      <c r="B34" s="30">
        <v>5</v>
      </c>
      <c r="C34" s="5">
        <v>1943</v>
      </c>
      <c r="D34" s="5">
        <v>6</v>
      </c>
      <c r="E34" s="28">
        <v>0.019556</v>
      </c>
      <c r="F34" s="28">
        <v>0.36863060000000003</v>
      </c>
    </row>
    <row r="35" spans="1:6" ht="12.75">
      <c r="A35" s="30" t="s">
        <v>0</v>
      </c>
      <c r="B35" s="30">
        <v>5</v>
      </c>
      <c r="C35" s="5">
        <v>1943</v>
      </c>
      <c r="D35" s="5">
        <v>7</v>
      </c>
      <c r="E35" s="28">
        <v>0.0447678</v>
      </c>
      <c r="F35" s="28">
        <v>0.3639944</v>
      </c>
    </row>
    <row r="36" spans="1:6" ht="12.75">
      <c r="A36" s="30" t="s">
        <v>0</v>
      </c>
      <c r="B36" s="30">
        <v>5</v>
      </c>
      <c r="C36" s="5">
        <v>1943</v>
      </c>
      <c r="D36" s="5">
        <v>8</v>
      </c>
      <c r="E36" s="28">
        <v>0.0097754</v>
      </c>
      <c r="F36" s="28">
        <v>0.1619546</v>
      </c>
    </row>
    <row r="37" spans="1:6" ht="12.75">
      <c r="A37" s="30" t="s">
        <v>0</v>
      </c>
      <c r="B37" s="30">
        <v>5</v>
      </c>
      <c r="C37" s="5">
        <v>1943</v>
      </c>
      <c r="D37" s="5">
        <v>9</v>
      </c>
      <c r="E37" s="28">
        <v>0.038136</v>
      </c>
      <c r="F37" s="28">
        <v>0.339819</v>
      </c>
    </row>
    <row r="38" spans="1:6" ht="12.75">
      <c r="A38" s="30" t="s">
        <v>0</v>
      </c>
      <c r="B38" s="30">
        <v>5</v>
      </c>
      <c r="C38" s="5">
        <v>1943</v>
      </c>
      <c r="D38" s="5">
        <v>10</v>
      </c>
      <c r="E38" s="28">
        <v>0.0820272</v>
      </c>
      <c r="F38" s="28">
        <v>0.6823712</v>
      </c>
    </row>
    <row r="39" spans="1:6" ht="12.75">
      <c r="A39" s="30" t="s">
        <v>0</v>
      </c>
      <c r="B39" s="30">
        <v>5</v>
      </c>
      <c r="C39" s="5">
        <v>1943</v>
      </c>
      <c r="D39" s="5">
        <v>11</v>
      </c>
      <c r="E39" s="28">
        <v>0.0405972</v>
      </c>
      <c r="F39" s="28">
        <v>0.6766199999999999</v>
      </c>
    </row>
    <row r="40" spans="1:6" ht="12.75">
      <c r="A40" s="30" t="s">
        <v>0</v>
      </c>
      <c r="B40" s="30">
        <v>5</v>
      </c>
      <c r="C40" s="5">
        <v>1943</v>
      </c>
      <c r="D40" s="5">
        <v>12</v>
      </c>
      <c r="E40" s="28">
        <v>0.4507488</v>
      </c>
      <c r="F40" s="28">
        <v>2.5462512000000004</v>
      </c>
    </row>
    <row r="41" spans="1:6" ht="12.75">
      <c r="A41" s="30" t="s">
        <v>0</v>
      </c>
      <c r="B41" s="30">
        <v>5</v>
      </c>
      <c r="C41" s="5">
        <v>1944</v>
      </c>
      <c r="D41" s="5">
        <v>1</v>
      </c>
      <c r="E41" s="28">
        <v>0.0590688</v>
      </c>
      <c r="F41" s="28">
        <v>1.3356112</v>
      </c>
    </row>
    <row r="42" spans="1:6" ht="12.75">
      <c r="A42" s="30" t="s">
        <v>0</v>
      </c>
      <c r="B42" s="30">
        <v>5</v>
      </c>
      <c r="C42" s="5">
        <v>1944</v>
      </c>
      <c r="D42" s="5">
        <v>2</v>
      </c>
      <c r="E42" s="28">
        <v>0.0710131</v>
      </c>
      <c r="F42" s="28">
        <v>0.8988999999999999</v>
      </c>
    </row>
    <row r="43" spans="1:6" ht="12.75">
      <c r="A43" s="30" t="s">
        <v>0</v>
      </c>
      <c r="B43" s="30">
        <v>5</v>
      </c>
      <c r="C43" s="5">
        <v>1944</v>
      </c>
      <c r="D43" s="5">
        <v>3</v>
      </c>
      <c r="E43" s="28">
        <v>0.0245052</v>
      </c>
      <c r="F43" s="28">
        <v>0.5300384</v>
      </c>
    </row>
    <row r="44" spans="1:6" ht="12.75">
      <c r="A44" s="30" t="s">
        <v>0</v>
      </c>
      <c r="B44" s="30">
        <v>5</v>
      </c>
      <c r="C44" s="5">
        <v>1944</v>
      </c>
      <c r="D44" s="5">
        <v>4</v>
      </c>
      <c r="E44" s="28">
        <v>0.2636154</v>
      </c>
      <c r="F44" s="28">
        <v>2.4360372</v>
      </c>
    </row>
    <row r="45" spans="1:6" ht="12.75">
      <c r="A45" s="30" t="s">
        <v>0</v>
      </c>
      <c r="B45" s="30">
        <v>5</v>
      </c>
      <c r="C45" s="5">
        <v>1944</v>
      </c>
      <c r="D45" s="5">
        <v>5</v>
      </c>
      <c r="E45" s="28">
        <v>0.1319232</v>
      </c>
      <c r="F45" s="28">
        <v>1.2354058</v>
      </c>
    </row>
    <row r="46" spans="1:6" ht="12.75">
      <c r="A46" s="30" t="s">
        <v>0</v>
      </c>
      <c r="B46" s="30">
        <v>5</v>
      </c>
      <c r="C46" s="5">
        <v>1944</v>
      </c>
      <c r="D46" s="5">
        <v>6</v>
      </c>
      <c r="E46" s="28">
        <v>0.0255723</v>
      </c>
      <c r="F46" s="28">
        <v>0.44456460000000003</v>
      </c>
    </row>
    <row r="47" spans="1:6" ht="12.75">
      <c r="A47" s="30" t="s">
        <v>0</v>
      </c>
      <c r="B47" s="30">
        <v>5</v>
      </c>
      <c r="C47" s="5">
        <v>1944</v>
      </c>
      <c r="D47" s="5">
        <v>7</v>
      </c>
      <c r="E47" s="28">
        <v>0.01444</v>
      </c>
      <c r="F47" s="28">
        <v>0.29525999999999997</v>
      </c>
    </row>
    <row r="48" spans="1:6" ht="12.75">
      <c r="A48" s="30" t="s">
        <v>0</v>
      </c>
      <c r="B48" s="30">
        <v>5</v>
      </c>
      <c r="C48" s="5">
        <v>1944</v>
      </c>
      <c r="D48" s="5">
        <v>8</v>
      </c>
      <c r="E48" s="28">
        <v>0.0145469</v>
      </c>
      <c r="F48" s="28">
        <v>0.23748660000000002</v>
      </c>
    </row>
    <row r="49" spans="1:6" ht="12.75">
      <c r="A49" s="30" t="s">
        <v>0</v>
      </c>
      <c r="B49" s="30">
        <v>5</v>
      </c>
      <c r="C49" s="5">
        <v>1944</v>
      </c>
      <c r="D49" s="5">
        <v>9</v>
      </c>
      <c r="E49" s="28">
        <v>0.0746808</v>
      </c>
      <c r="F49" s="28">
        <v>0.46825720000000004</v>
      </c>
    </row>
    <row r="50" spans="1:6" ht="12.75">
      <c r="A50" s="30" t="s">
        <v>0</v>
      </c>
      <c r="B50" s="30">
        <v>5</v>
      </c>
      <c r="C50" s="5">
        <v>1944</v>
      </c>
      <c r="D50" s="5">
        <v>10</v>
      </c>
      <c r="E50" s="28">
        <v>0.0142624</v>
      </c>
      <c r="F50" s="28">
        <v>0.4581796</v>
      </c>
    </row>
    <row r="51" spans="1:6" ht="12.75">
      <c r="A51" s="30" t="s">
        <v>0</v>
      </c>
      <c r="B51" s="30">
        <v>5</v>
      </c>
      <c r="C51" s="5">
        <v>1944</v>
      </c>
      <c r="D51" s="5">
        <v>11</v>
      </c>
      <c r="E51" s="28">
        <v>0.1351812</v>
      </c>
      <c r="F51" s="28">
        <v>0.8945409</v>
      </c>
    </row>
    <row r="52" spans="1:6" ht="12.75">
      <c r="A52" s="30" t="s">
        <v>0</v>
      </c>
      <c r="B52" s="30">
        <v>5</v>
      </c>
      <c r="C52" s="5">
        <v>1944</v>
      </c>
      <c r="D52" s="5">
        <v>12</v>
      </c>
      <c r="E52" s="28">
        <v>1.2652486</v>
      </c>
      <c r="F52" s="28">
        <v>3.7910025999999997</v>
      </c>
    </row>
    <row r="53" spans="1:6" ht="12.75">
      <c r="A53" s="30" t="s">
        <v>0</v>
      </c>
      <c r="B53" s="30">
        <v>5</v>
      </c>
      <c r="C53" s="5">
        <v>1945</v>
      </c>
      <c r="D53" s="5">
        <v>1</v>
      </c>
      <c r="E53" s="28">
        <v>0.0391571</v>
      </c>
      <c r="F53" s="28">
        <v>0.6963614</v>
      </c>
    </row>
    <row r="54" spans="1:6" ht="12.75">
      <c r="A54" s="30" t="s">
        <v>0</v>
      </c>
      <c r="B54" s="30">
        <v>5</v>
      </c>
      <c r="C54" s="5">
        <v>1945</v>
      </c>
      <c r="D54" s="5">
        <v>2</v>
      </c>
      <c r="E54" s="28">
        <v>0.3170112</v>
      </c>
      <c r="F54" s="28">
        <v>1.59896</v>
      </c>
    </row>
    <row r="55" spans="1:6" ht="12.75">
      <c r="A55" s="30" t="s">
        <v>0</v>
      </c>
      <c r="B55" s="30">
        <v>5</v>
      </c>
      <c r="C55" s="5">
        <v>1945</v>
      </c>
      <c r="D55" s="5">
        <v>3</v>
      </c>
      <c r="E55" s="28">
        <v>0.0910314</v>
      </c>
      <c r="F55" s="28">
        <v>0.8016066000000001</v>
      </c>
    </row>
    <row r="56" spans="1:6" ht="12.75">
      <c r="A56" s="30" t="s">
        <v>0</v>
      </c>
      <c r="B56" s="30">
        <v>5</v>
      </c>
      <c r="C56" s="5">
        <v>1945</v>
      </c>
      <c r="D56" s="5">
        <v>4</v>
      </c>
      <c r="E56" s="28">
        <v>0.0477729</v>
      </c>
      <c r="F56" s="28">
        <v>0.5952655</v>
      </c>
    </row>
    <row r="57" spans="1:6" ht="12.75">
      <c r="A57" s="30" t="s">
        <v>0</v>
      </c>
      <c r="B57" s="30">
        <v>5</v>
      </c>
      <c r="C57" s="5">
        <v>1945</v>
      </c>
      <c r="D57" s="5">
        <v>5</v>
      </c>
      <c r="E57" s="28">
        <v>0.02835</v>
      </c>
      <c r="F57" s="28">
        <v>0.303345</v>
      </c>
    </row>
    <row r="58" spans="1:6" ht="12.75">
      <c r="A58" s="30" t="s">
        <v>0</v>
      </c>
      <c r="B58" s="30">
        <v>5</v>
      </c>
      <c r="C58" s="5">
        <v>1945</v>
      </c>
      <c r="D58" s="5">
        <v>6</v>
      </c>
      <c r="E58" s="28">
        <v>0.0181815</v>
      </c>
      <c r="F58" s="28">
        <v>0.323702</v>
      </c>
    </row>
    <row r="59" spans="1:6" ht="12.75">
      <c r="A59" s="30" t="s">
        <v>0</v>
      </c>
      <c r="B59" s="30">
        <v>5</v>
      </c>
      <c r="C59" s="5">
        <v>1945</v>
      </c>
      <c r="D59" s="5">
        <v>7</v>
      </c>
      <c r="E59" s="28">
        <v>0.0104685</v>
      </c>
      <c r="F59" s="28">
        <v>0.224325</v>
      </c>
    </row>
    <row r="60" spans="1:6" ht="12.75">
      <c r="A60" s="30" t="s">
        <v>0</v>
      </c>
      <c r="B60" s="30">
        <v>5</v>
      </c>
      <c r="C60" s="5">
        <v>1945</v>
      </c>
      <c r="D60" s="5">
        <v>8</v>
      </c>
      <c r="E60" s="28">
        <v>0.0088725</v>
      </c>
      <c r="F60" s="28">
        <v>0.1523535</v>
      </c>
    </row>
    <row r="61" spans="1:6" ht="12.75">
      <c r="A61" s="30" t="s">
        <v>0</v>
      </c>
      <c r="B61" s="30">
        <v>5</v>
      </c>
      <c r="C61" s="5">
        <v>1945</v>
      </c>
      <c r="D61" s="5">
        <v>9</v>
      </c>
      <c r="E61" s="28">
        <v>0.0109004</v>
      </c>
      <c r="F61" s="28">
        <v>0.1625442</v>
      </c>
    </row>
    <row r="62" spans="1:6" ht="12.75">
      <c r="A62" s="30" t="s">
        <v>0</v>
      </c>
      <c r="B62" s="30">
        <v>5</v>
      </c>
      <c r="C62" s="5">
        <v>1945</v>
      </c>
      <c r="D62" s="5">
        <v>10</v>
      </c>
      <c r="E62" s="28">
        <v>0.0078351</v>
      </c>
      <c r="F62" s="28">
        <v>0.1697605</v>
      </c>
    </row>
    <row r="63" spans="1:6" ht="12.75">
      <c r="A63" s="30" t="s">
        <v>0</v>
      </c>
      <c r="B63" s="30">
        <v>5</v>
      </c>
      <c r="C63" s="5">
        <v>1945</v>
      </c>
      <c r="D63" s="5">
        <v>11</v>
      </c>
      <c r="E63" s="28">
        <v>0.091861</v>
      </c>
      <c r="F63" s="28">
        <v>1.0331380000000001</v>
      </c>
    </row>
    <row r="64" spans="1:6" ht="12.75">
      <c r="A64" s="30" t="s">
        <v>0</v>
      </c>
      <c r="B64" s="30">
        <v>5</v>
      </c>
      <c r="C64" s="5">
        <v>1945</v>
      </c>
      <c r="D64" s="5">
        <v>12</v>
      </c>
      <c r="E64" s="28">
        <v>0.4767021</v>
      </c>
      <c r="F64" s="28">
        <v>3.7388400000000006</v>
      </c>
    </row>
    <row r="65" spans="1:6" ht="12.75">
      <c r="A65" s="30" t="s">
        <v>0</v>
      </c>
      <c r="B65" s="30">
        <v>5</v>
      </c>
      <c r="C65" s="5">
        <v>1946</v>
      </c>
      <c r="D65" s="5">
        <v>1</v>
      </c>
      <c r="E65" s="28">
        <v>0.11936</v>
      </c>
      <c r="F65" s="28">
        <v>1.5311649999999999</v>
      </c>
    </row>
    <row r="66" spans="1:6" ht="12.75">
      <c r="A66" s="30" t="s">
        <v>0</v>
      </c>
      <c r="B66" s="30">
        <v>5</v>
      </c>
      <c r="C66" s="5">
        <v>1946</v>
      </c>
      <c r="D66" s="5">
        <v>2</v>
      </c>
      <c r="E66" s="28">
        <v>0.0531351</v>
      </c>
      <c r="F66" s="28">
        <v>1.1640294</v>
      </c>
    </row>
    <row r="67" spans="1:6" ht="12.75">
      <c r="A67" s="30" t="s">
        <v>0</v>
      </c>
      <c r="B67" s="30">
        <v>5</v>
      </c>
      <c r="C67" s="5">
        <v>1946</v>
      </c>
      <c r="D67" s="5">
        <v>3</v>
      </c>
      <c r="E67" s="28">
        <v>0.519757</v>
      </c>
      <c r="F67" s="28">
        <v>2.8548604</v>
      </c>
    </row>
    <row r="68" spans="1:6" ht="12.75">
      <c r="A68" s="30" t="s">
        <v>0</v>
      </c>
      <c r="B68" s="30">
        <v>5</v>
      </c>
      <c r="C68" s="5">
        <v>1946</v>
      </c>
      <c r="D68" s="5">
        <v>4</v>
      </c>
      <c r="E68" s="28">
        <v>1.6593058</v>
      </c>
      <c r="F68" s="28">
        <v>8.1462769</v>
      </c>
    </row>
    <row r="69" spans="1:6" ht="12.75">
      <c r="A69" s="30" t="s">
        <v>0</v>
      </c>
      <c r="B69" s="30">
        <v>5</v>
      </c>
      <c r="C69" s="5">
        <v>1946</v>
      </c>
      <c r="D69" s="5">
        <v>5</v>
      </c>
      <c r="E69" s="28">
        <v>1.266948</v>
      </c>
      <c r="F69" s="28">
        <v>8.727864</v>
      </c>
    </row>
    <row r="70" spans="1:6" ht="12.75">
      <c r="A70" s="30" t="s">
        <v>0</v>
      </c>
      <c r="B70" s="30">
        <v>5</v>
      </c>
      <c r="C70" s="5">
        <v>1946</v>
      </c>
      <c r="D70" s="5">
        <v>6</v>
      </c>
      <c r="E70" s="28">
        <v>0.1135708</v>
      </c>
      <c r="F70" s="28">
        <v>1.3700987999999998</v>
      </c>
    </row>
    <row r="71" spans="1:6" ht="12.75">
      <c r="A71" s="30" t="s">
        <v>0</v>
      </c>
      <c r="B71" s="30">
        <v>5</v>
      </c>
      <c r="C71" s="5">
        <v>1946</v>
      </c>
      <c r="D71" s="5">
        <v>7</v>
      </c>
      <c r="E71" s="28">
        <v>0.0400344</v>
      </c>
      <c r="F71" s="28">
        <v>0.519494</v>
      </c>
    </row>
    <row r="72" spans="1:6" ht="12.75">
      <c r="A72" s="30" t="s">
        <v>0</v>
      </c>
      <c r="B72" s="30">
        <v>5</v>
      </c>
      <c r="C72" s="5">
        <v>1946</v>
      </c>
      <c r="D72" s="5">
        <v>8</v>
      </c>
      <c r="E72" s="28">
        <v>0.0288267</v>
      </c>
      <c r="F72" s="28">
        <v>0.366177</v>
      </c>
    </row>
    <row r="73" spans="1:6" ht="12.75">
      <c r="A73" s="30" t="s">
        <v>0</v>
      </c>
      <c r="B73" s="30">
        <v>5</v>
      </c>
      <c r="C73" s="5">
        <v>1946</v>
      </c>
      <c r="D73" s="5">
        <v>9</v>
      </c>
      <c r="E73" s="28">
        <v>0.0340164</v>
      </c>
      <c r="F73" s="28">
        <v>0.34325639999999996</v>
      </c>
    </row>
    <row r="74" spans="1:6" ht="12.75">
      <c r="A74" s="30" t="s">
        <v>0</v>
      </c>
      <c r="B74" s="30">
        <v>5</v>
      </c>
      <c r="C74" s="5">
        <v>1946</v>
      </c>
      <c r="D74" s="5">
        <v>10</v>
      </c>
      <c r="E74" s="28">
        <v>0.0194562</v>
      </c>
      <c r="F74" s="28">
        <v>0.2673426</v>
      </c>
    </row>
    <row r="75" spans="1:6" ht="12.75">
      <c r="A75" s="30" t="s">
        <v>0</v>
      </c>
      <c r="B75" s="30">
        <v>5</v>
      </c>
      <c r="C75" s="5">
        <v>1946</v>
      </c>
      <c r="D75" s="5">
        <v>11</v>
      </c>
      <c r="E75" s="28">
        <v>0.0237864</v>
      </c>
      <c r="F75" s="28">
        <v>0.2912032</v>
      </c>
    </row>
    <row r="76" spans="1:6" ht="12.75">
      <c r="A76" s="30" t="s">
        <v>0</v>
      </c>
      <c r="B76" s="30">
        <v>5</v>
      </c>
      <c r="C76" s="5">
        <v>1946</v>
      </c>
      <c r="D76" s="5">
        <v>12</v>
      </c>
      <c r="E76" s="28">
        <v>0.097119</v>
      </c>
      <c r="F76" s="28">
        <v>1.0407319999999998</v>
      </c>
    </row>
    <row r="77" spans="1:6" ht="12.75">
      <c r="A77" s="30" t="s">
        <v>0</v>
      </c>
      <c r="B77" s="30">
        <v>5</v>
      </c>
      <c r="C77" s="5">
        <v>1947</v>
      </c>
      <c r="D77" s="5">
        <v>1</v>
      </c>
      <c r="E77" s="28">
        <v>0.1454772</v>
      </c>
      <c r="F77" s="28">
        <v>1.038114</v>
      </c>
    </row>
    <row r="78" spans="1:6" ht="12.75">
      <c r="A78" s="30" t="s">
        <v>0</v>
      </c>
      <c r="B78" s="30">
        <v>5</v>
      </c>
      <c r="C78" s="5">
        <v>1947</v>
      </c>
      <c r="D78" s="5">
        <v>2</v>
      </c>
      <c r="E78" s="28">
        <v>1.3405975</v>
      </c>
      <c r="F78" s="28">
        <v>6.3276202</v>
      </c>
    </row>
    <row r="79" spans="1:6" ht="12.75">
      <c r="A79" s="30" t="s">
        <v>0</v>
      </c>
      <c r="B79" s="30">
        <v>5</v>
      </c>
      <c r="C79" s="5">
        <v>1947</v>
      </c>
      <c r="D79" s="5">
        <v>3</v>
      </c>
      <c r="E79" s="28">
        <v>1.2292324</v>
      </c>
      <c r="F79" s="28">
        <v>6.574964</v>
      </c>
    </row>
    <row r="80" spans="1:6" ht="12.75">
      <c r="A80" s="30" t="s">
        <v>0</v>
      </c>
      <c r="B80" s="30">
        <v>5</v>
      </c>
      <c r="C80" s="5">
        <v>1947</v>
      </c>
      <c r="D80" s="5">
        <v>4</v>
      </c>
      <c r="E80" s="28">
        <v>0.206943</v>
      </c>
      <c r="F80" s="28">
        <v>2.0167536</v>
      </c>
    </row>
    <row r="81" spans="1:6" ht="12.75">
      <c r="A81" s="30" t="s">
        <v>0</v>
      </c>
      <c r="B81" s="30">
        <v>5</v>
      </c>
      <c r="C81" s="5">
        <v>1947</v>
      </c>
      <c r="D81" s="5">
        <v>5</v>
      </c>
      <c r="E81" s="28">
        <v>0.132505</v>
      </c>
      <c r="F81" s="28">
        <v>1.6881137000000002</v>
      </c>
    </row>
    <row r="82" spans="1:6" ht="12.75">
      <c r="A82" s="30" t="s">
        <v>0</v>
      </c>
      <c r="B82" s="30">
        <v>5</v>
      </c>
      <c r="C82" s="5">
        <v>1947</v>
      </c>
      <c r="D82" s="5">
        <v>6</v>
      </c>
      <c r="E82" s="28">
        <v>0.0636636</v>
      </c>
      <c r="F82" s="28">
        <v>0.6354347999999999</v>
      </c>
    </row>
    <row r="83" spans="1:6" ht="12.75">
      <c r="A83" s="30" t="s">
        <v>0</v>
      </c>
      <c r="B83" s="30">
        <v>5</v>
      </c>
      <c r="C83" s="5">
        <v>1947</v>
      </c>
      <c r="D83" s="5">
        <v>7</v>
      </c>
      <c r="E83" s="28">
        <v>0.0216886</v>
      </c>
      <c r="F83" s="28">
        <v>0.2634527</v>
      </c>
    </row>
    <row r="84" spans="1:6" ht="12.75">
      <c r="A84" s="30" t="s">
        <v>0</v>
      </c>
      <c r="B84" s="30">
        <v>5</v>
      </c>
      <c r="C84" s="5">
        <v>1947</v>
      </c>
      <c r="D84" s="5">
        <v>8</v>
      </c>
      <c r="E84" s="28">
        <v>0.01359</v>
      </c>
      <c r="F84" s="28">
        <v>0.168969</v>
      </c>
    </row>
    <row r="85" spans="1:6" ht="12.75">
      <c r="A85" s="30" t="s">
        <v>0</v>
      </c>
      <c r="B85" s="30">
        <v>5</v>
      </c>
      <c r="C85" s="5">
        <v>1947</v>
      </c>
      <c r="D85" s="5">
        <v>9</v>
      </c>
      <c r="E85" s="28">
        <v>0.0618657</v>
      </c>
      <c r="F85" s="28">
        <v>0.511992</v>
      </c>
    </row>
    <row r="86" spans="1:6" ht="12.75">
      <c r="A86" s="30" t="s">
        <v>0</v>
      </c>
      <c r="B86" s="30">
        <v>5</v>
      </c>
      <c r="C86" s="5">
        <v>1947</v>
      </c>
      <c r="D86" s="5">
        <v>10</v>
      </c>
      <c r="E86" s="28">
        <v>0.133686</v>
      </c>
      <c r="F86" s="28">
        <v>0.794689</v>
      </c>
    </row>
    <row r="87" spans="1:6" ht="12.75">
      <c r="A87" s="30" t="s">
        <v>0</v>
      </c>
      <c r="B87" s="30">
        <v>5</v>
      </c>
      <c r="C87" s="5">
        <v>1947</v>
      </c>
      <c r="D87" s="5">
        <v>11</v>
      </c>
      <c r="E87" s="28">
        <v>0.0495404</v>
      </c>
      <c r="F87" s="28">
        <v>0.5392282</v>
      </c>
    </row>
    <row r="88" spans="1:6" ht="12.75">
      <c r="A88" s="30" t="s">
        <v>0</v>
      </c>
      <c r="B88" s="30">
        <v>5</v>
      </c>
      <c r="C88" s="5">
        <v>1947</v>
      </c>
      <c r="D88" s="5">
        <v>12</v>
      </c>
      <c r="E88" s="28">
        <v>0.0356104</v>
      </c>
      <c r="F88" s="28">
        <v>0.7847006</v>
      </c>
    </row>
    <row r="89" spans="1:6" ht="12.75">
      <c r="A89" s="30" t="s">
        <v>0</v>
      </c>
      <c r="B89" s="30">
        <v>5</v>
      </c>
      <c r="C89" s="5">
        <v>1948</v>
      </c>
      <c r="D89" s="5">
        <v>1</v>
      </c>
      <c r="E89" s="28">
        <v>1.5136713</v>
      </c>
      <c r="F89" s="28">
        <v>5.328285299999999</v>
      </c>
    </row>
    <row r="90" spans="1:6" ht="12.75">
      <c r="A90" s="30" t="s">
        <v>0</v>
      </c>
      <c r="B90" s="30">
        <v>5</v>
      </c>
      <c r="C90" s="5">
        <v>1948</v>
      </c>
      <c r="D90" s="5">
        <v>2</v>
      </c>
      <c r="E90" s="28">
        <v>0.2167249</v>
      </c>
      <c r="F90" s="28">
        <v>2.4971884</v>
      </c>
    </row>
    <row r="91" spans="1:6" ht="12.75">
      <c r="A91" s="30" t="s">
        <v>0</v>
      </c>
      <c r="B91" s="30">
        <v>5</v>
      </c>
      <c r="C91" s="5">
        <v>1948</v>
      </c>
      <c r="D91" s="5">
        <v>3</v>
      </c>
      <c r="E91" s="28">
        <v>0.1516392</v>
      </c>
      <c r="F91" s="28">
        <v>1.8175643</v>
      </c>
    </row>
    <row r="92" spans="1:6" ht="12.75">
      <c r="A92" s="30" t="s">
        <v>0</v>
      </c>
      <c r="B92" s="30">
        <v>5</v>
      </c>
      <c r="C92" s="5">
        <v>1948</v>
      </c>
      <c r="D92" s="5">
        <v>4</v>
      </c>
      <c r="E92" s="28">
        <v>0.1785564</v>
      </c>
      <c r="F92" s="28">
        <v>1.8318564</v>
      </c>
    </row>
    <row r="93" spans="1:6" ht="12.75">
      <c r="A93" s="30" t="s">
        <v>0</v>
      </c>
      <c r="B93" s="30">
        <v>5</v>
      </c>
      <c r="C93" s="5">
        <v>1948</v>
      </c>
      <c r="D93" s="5">
        <v>5</v>
      </c>
      <c r="E93" s="28">
        <v>0.288702</v>
      </c>
      <c r="F93" s="28">
        <v>3.5093332000000004</v>
      </c>
    </row>
    <row r="94" spans="1:6" ht="12.75">
      <c r="A94" s="30" t="s">
        <v>0</v>
      </c>
      <c r="B94" s="30">
        <v>5</v>
      </c>
      <c r="C94" s="5">
        <v>1948</v>
      </c>
      <c r="D94" s="5">
        <v>6</v>
      </c>
      <c r="E94" s="28">
        <v>0.0582309</v>
      </c>
      <c r="F94" s="28">
        <v>1.0257597</v>
      </c>
    </row>
    <row r="95" spans="1:6" ht="12.75">
      <c r="A95" s="30" t="s">
        <v>0</v>
      </c>
      <c r="B95" s="30">
        <v>5</v>
      </c>
      <c r="C95" s="5">
        <v>1948</v>
      </c>
      <c r="D95" s="5">
        <v>7</v>
      </c>
      <c r="E95" s="28">
        <v>0.0236467</v>
      </c>
      <c r="F95" s="28">
        <v>0.4000766</v>
      </c>
    </row>
    <row r="96" spans="1:6" ht="12.75">
      <c r="A96" s="30" t="s">
        <v>0</v>
      </c>
      <c r="B96" s="30">
        <v>5</v>
      </c>
      <c r="C96" s="5">
        <v>1948</v>
      </c>
      <c r="D96" s="5">
        <v>8</v>
      </c>
      <c r="E96" s="28">
        <v>0.020048</v>
      </c>
      <c r="F96" s="28">
        <v>0.30259949999999997</v>
      </c>
    </row>
    <row r="97" spans="1:6" ht="12.75">
      <c r="A97" s="30" t="s">
        <v>0</v>
      </c>
      <c r="B97" s="30">
        <v>5</v>
      </c>
      <c r="C97" s="5">
        <v>1948</v>
      </c>
      <c r="D97" s="5">
        <v>9</v>
      </c>
      <c r="E97" s="28">
        <v>0.0112259</v>
      </c>
      <c r="F97" s="28">
        <v>0.15716259999999999</v>
      </c>
    </row>
    <row r="98" spans="1:6" ht="12.75">
      <c r="A98" s="30" t="s">
        <v>0</v>
      </c>
      <c r="B98" s="30">
        <v>5</v>
      </c>
      <c r="C98" s="5">
        <v>1948</v>
      </c>
      <c r="D98" s="5">
        <v>10</v>
      </c>
      <c r="E98" s="28">
        <v>0.0754197</v>
      </c>
      <c r="F98" s="28">
        <v>0.3954208</v>
      </c>
    </row>
    <row r="99" spans="1:6" ht="12.75">
      <c r="A99" s="30" t="s">
        <v>0</v>
      </c>
      <c r="B99" s="30">
        <v>5</v>
      </c>
      <c r="C99" s="5">
        <v>1948</v>
      </c>
      <c r="D99" s="5">
        <v>11</v>
      </c>
      <c r="E99" s="28">
        <v>0.0173072</v>
      </c>
      <c r="F99" s="28">
        <v>0.34912799999999994</v>
      </c>
    </row>
    <row r="100" spans="1:6" ht="12.75">
      <c r="A100" s="30" t="s">
        <v>0</v>
      </c>
      <c r="B100" s="30">
        <v>5</v>
      </c>
      <c r="C100" s="5">
        <v>1948</v>
      </c>
      <c r="D100" s="5">
        <v>12</v>
      </c>
      <c r="E100" s="28">
        <v>0.1016261</v>
      </c>
      <c r="F100" s="28">
        <v>0.7547518</v>
      </c>
    </row>
    <row r="101" spans="1:6" ht="12.75">
      <c r="A101" s="30" t="s">
        <v>0</v>
      </c>
      <c r="B101" s="30">
        <v>5</v>
      </c>
      <c r="C101" s="5">
        <v>1949</v>
      </c>
      <c r="D101" s="5">
        <v>1</v>
      </c>
      <c r="E101" s="28">
        <v>0.0309512</v>
      </c>
      <c r="F101" s="28">
        <v>0.7262477999999999</v>
      </c>
    </row>
    <row r="102" spans="1:6" ht="12.75">
      <c r="A102" s="30" t="s">
        <v>0</v>
      </c>
      <c r="B102" s="30">
        <v>5</v>
      </c>
      <c r="C102" s="5">
        <v>1949</v>
      </c>
      <c r="D102" s="5">
        <v>2</v>
      </c>
      <c r="E102" s="28">
        <v>0.027632</v>
      </c>
      <c r="F102" s="28">
        <v>0.6433074999999999</v>
      </c>
    </row>
    <row r="103" spans="1:6" ht="12.75">
      <c r="A103" s="30" t="s">
        <v>0</v>
      </c>
      <c r="B103" s="30">
        <v>5</v>
      </c>
      <c r="C103" s="5">
        <v>1949</v>
      </c>
      <c r="D103" s="5">
        <v>3</v>
      </c>
      <c r="E103" s="28">
        <v>0.0774306</v>
      </c>
      <c r="F103" s="28">
        <v>1.7153855999999998</v>
      </c>
    </row>
    <row r="104" spans="1:6" ht="12.75">
      <c r="A104" s="30" t="s">
        <v>0</v>
      </c>
      <c r="B104" s="30">
        <v>5</v>
      </c>
      <c r="C104" s="5">
        <v>1949</v>
      </c>
      <c r="D104" s="5">
        <v>4</v>
      </c>
      <c r="E104" s="28">
        <v>0.057646</v>
      </c>
      <c r="F104" s="28">
        <v>1.096832</v>
      </c>
    </row>
    <row r="105" spans="1:6" ht="12.75">
      <c r="A105" s="30" t="s">
        <v>0</v>
      </c>
      <c r="B105" s="30">
        <v>5</v>
      </c>
      <c r="C105" s="5">
        <v>1949</v>
      </c>
      <c r="D105" s="5">
        <v>5</v>
      </c>
      <c r="E105" s="28">
        <v>0.27972</v>
      </c>
      <c r="F105" s="28">
        <v>1.2276600000000002</v>
      </c>
    </row>
    <row r="106" spans="1:6" ht="12.75">
      <c r="A106" s="30" t="s">
        <v>0</v>
      </c>
      <c r="B106" s="30">
        <v>5</v>
      </c>
      <c r="C106" s="5">
        <v>1949</v>
      </c>
      <c r="D106" s="5">
        <v>6</v>
      </c>
      <c r="E106" s="28">
        <v>0.09666</v>
      </c>
      <c r="F106" s="28">
        <v>0.86457</v>
      </c>
    </row>
    <row r="107" spans="1:6" ht="12.75">
      <c r="A107" s="30" t="s">
        <v>0</v>
      </c>
      <c r="B107" s="30">
        <v>5</v>
      </c>
      <c r="C107" s="5">
        <v>1949</v>
      </c>
      <c r="D107" s="5">
        <v>7</v>
      </c>
      <c r="E107" s="28">
        <v>0.0273792</v>
      </c>
      <c r="F107" s="28">
        <v>0.4597424</v>
      </c>
    </row>
    <row r="108" spans="1:6" ht="12.75">
      <c r="A108" s="30" t="s">
        <v>0</v>
      </c>
      <c r="B108" s="30">
        <v>5</v>
      </c>
      <c r="C108" s="5">
        <v>1949</v>
      </c>
      <c r="D108" s="5">
        <v>8</v>
      </c>
      <c r="E108" s="28">
        <v>0.01687</v>
      </c>
      <c r="F108" s="28">
        <v>0.33258</v>
      </c>
    </row>
    <row r="109" spans="1:6" ht="12.75">
      <c r="A109" s="30" t="s">
        <v>0</v>
      </c>
      <c r="B109" s="30">
        <v>5</v>
      </c>
      <c r="C109" s="5">
        <v>1949</v>
      </c>
      <c r="D109" s="5">
        <v>9</v>
      </c>
      <c r="E109" s="28">
        <v>0.0516312</v>
      </c>
      <c r="F109" s="28">
        <v>0.6042384000000001</v>
      </c>
    </row>
    <row r="110" spans="1:6" ht="12.75">
      <c r="A110" s="30" t="s">
        <v>0</v>
      </c>
      <c r="B110" s="30">
        <v>5</v>
      </c>
      <c r="C110" s="5">
        <v>1949</v>
      </c>
      <c r="D110" s="5">
        <v>10</v>
      </c>
      <c r="E110" s="28">
        <v>0.34916</v>
      </c>
      <c r="F110" s="28">
        <v>1.0570819</v>
      </c>
    </row>
    <row r="111" spans="1:6" ht="12.75">
      <c r="A111" s="30" t="s">
        <v>0</v>
      </c>
      <c r="B111" s="30">
        <v>5</v>
      </c>
      <c r="C111" s="5">
        <v>1949</v>
      </c>
      <c r="D111" s="5">
        <v>11</v>
      </c>
      <c r="E111" s="28">
        <v>0.0720295</v>
      </c>
      <c r="F111" s="28">
        <v>0.598555</v>
      </c>
    </row>
    <row r="112" spans="1:6" ht="12.75">
      <c r="A112" s="30" t="s">
        <v>0</v>
      </c>
      <c r="B112" s="30">
        <v>5</v>
      </c>
      <c r="C112" s="5">
        <v>1949</v>
      </c>
      <c r="D112" s="5">
        <v>12</v>
      </c>
      <c r="E112" s="28">
        <v>0.1031063</v>
      </c>
      <c r="F112" s="28">
        <v>1.3388430000000002</v>
      </c>
    </row>
    <row r="113" spans="1:6" ht="12.75">
      <c r="A113" s="30" t="s">
        <v>0</v>
      </c>
      <c r="B113" s="30">
        <v>5</v>
      </c>
      <c r="C113" s="5">
        <v>1950</v>
      </c>
      <c r="D113" s="5">
        <v>1</v>
      </c>
      <c r="E113" s="28">
        <v>0.0426195</v>
      </c>
      <c r="F113" s="28">
        <v>1.100358</v>
      </c>
    </row>
    <row r="114" spans="1:6" ht="12.75">
      <c r="A114" s="30" t="s">
        <v>0</v>
      </c>
      <c r="B114" s="30">
        <v>5</v>
      </c>
      <c r="C114" s="5">
        <v>1950</v>
      </c>
      <c r="D114" s="5">
        <v>2</v>
      </c>
      <c r="E114" s="28">
        <v>0.0619498</v>
      </c>
      <c r="F114" s="28">
        <v>0.8448671000000001</v>
      </c>
    </row>
    <row r="115" spans="1:6" ht="12.75">
      <c r="A115" s="30" t="s">
        <v>0</v>
      </c>
      <c r="B115" s="30">
        <v>5</v>
      </c>
      <c r="C115" s="5">
        <v>1950</v>
      </c>
      <c r="D115" s="5">
        <v>3</v>
      </c>
      <c r="E115" s="28">
        <v>0.036274</v>
      </c>
      <c r="F115" s="28">
        <v>0.8063192</v>
      </c>
    </row>
    <row r="116" spans="1:6" ht="12.75">
      <c r="A116" s="30" t="s">
        <v>0</v>
      </c>
      <c r="B116" s="30">
        <v>5</v>
      </c>
      <c r="C116" s="5">
        <v>1950</v>
      </c>
      <c r="D116" s="5">
        <v>4</v>
      </c>
      <c r="E116" s="28">
        <v>0.026238</v>
      </c>
      <c r="F116" s="28">
        <v>0.5195124</v>
      </c>
    </row>
    <row r="117" spans="1:6" ht="12.75">
      <c r="A117" s="30" t="s">
        <v>0</v>
      </c>
      <c r="B117" s="30">
        <v>5</v>
      </c>
      <c r="C117" s="5">
        <v>1950</v>
      </c>
      <c r="D117" s="5">
        <v>5</v>
      </c>
      <c r="E117" s="28">
        <v>0.1024704</v>
      </c>
      <c r="F117" s="28">
        <v>0.9013599999999999</v>
      </c>
    </row>
    <row r="118" spans="1:6" ht="12.75">
      <c r="A118" s="30" t="s">
        <v>0</v>
      </c>
      <c r="B118" s="30">
        <v>5</v>
      </c>
      <c r="C118" s="5">
        <v>1950</v>
      </c>
      <c r="D118" s="5">
        <v>6</v>
      </c>
      <c r="E118" s="28">
        <v>0.0334305</v>
      </c>
      <c r="F118" s="28">
        <v>0.6307221</v>
      </c>
    </row>
    <row r="119" spans="1:6" ht="12.75">
      <c r="A119" s="30" t="s">
        <v>0</v>
      </c>
      <c r="B119" s="30">
        <v>5</v>
      </c>
      <c r="C119" s="5">
        <v>1950</v>
      </c>
      <c r="D119" s="5">
        <v>7</v>
      </c>
      <c r="E119" s="28">
        <v>0.01872</v>
      </c>
      <c r="F119" s="28">
        <v>0.37344</v>
      </c>
    </row>
    <row r="120" spans="1:6" ht="12.75">
      <c r="A120" s="30" t="s">
        <v>0</v>
      </c>
      <c r="B120" s="30">
        <v>5</v>
      </c>
      <c r="C120" s="5">
        <v>1950</v>
      </c>
      <c r="D120" s="5">
        <v>8</v>
      </c>
      <c r="E120" s="28">
        <v>0.01421</v>
      </c>
      <c r="F120" s="28">
        <v>0.236698</v>
      </c>
    </row>
    <row r="121" spans="1:6" ht="12.75">
      <c r="A121" s="30" t="s">
        <v>0</v>
      </c>
      <c r="B121" s="30">
        <v>5</v>
      </c>
      <c r="C121" s="5">
        <v>1950</v>
      </c>
      <c r="D121" s="5">
        <v>9</v>
      </c>
      <c r="E121" s="28">
        <v>0.0130816</v>
      </c>
      <c r="F121" s="28">
        <v>0.2260664</v>
      </c>
    </row>
    <row r="122" spans="1:6" ht="12.75">
      <c r="A122" s="30" t="s">
        <v>0</v>
      </c>
      <c r="B122" s="30">
        <v>5</v>
      </c>
      <c r="C122" s="5">
        <v>1950</v>
      </c>
      <c r="D122" s="5">
        <v>10</v>
      </c>
      <c r="E122" s="28">
        <v>0.0483359</v>
      </c>
      <c r="F122" s="28">
        <v>0.4877038</v>
      </c>
    </row>
    <row r="123" spans="1:6" ht="12.75">
      <c r="A123" s="30" t="s">
        <v>0</v>
      </c>
      <c r="B123" s="30">
        <v>5</v>
      </c>
      <c r="C123" s="5">
        <v>1950</v>
      </c>
      <c r="D123" s="5">
        <v>11</v>
      </c>
      <c r="E123" s="28">
        <v>0.1358982</v>
      </c>
      <c r="F123" s="28">
        <v>0.5224824</v>
      </c>
    </row>
    <row r="124" spans="1:6" ht="12.75">
      <c r="A124" s="30" t="s">
        <v>0</v>
      </c>
      <c r="B124" s="30">
        <v>5</v>
      </c>
      <c r="C124" s="5">
        <v>1950</v>
      </c>
      <c r="D124" s="5">
        <v>12</v>
      </c>
      <c r="E124" s="28">
        <v>0.5481975</v>
      </c>
      <c r="F124" s="28">
        <v>1.6976811</v>
      </c>
    </row>
    <row r="125" spans="1:6" ht="12.75">
      <c r="A125" s="30" t="s">
        <v>0</v>
      </c>
      <c r="B125" s="30">
        <v>5</v>
      </c>
      <c r="C125" s="5">
        <v>1951</v>
      </c>
      <c r="D125" s="5">
        <v>1</v>
      </c>
      <c r="E125" s="28">
        <v>1.393704</v>
      </c>
      <c r="F125" s="28">
        <v>4.547406</v>
      </c>
    </row>
    <row r="126" spans="1:6" ht="12.75">
      <c r="A126" s="30" t="s">
        <v>0</v>
      </c>
      <c r="B126" s="30">
        <v>5</v>
      </c>
      <c r="C126" s="5">
        <v>1951</v>
      </c>
      <c r="D126" s="5">
        <v>2</v>
      </c>
      <c r="E126" s="28">
        <v>0.63252</v>
      </c>
      <c r="F126" s="28">
        <v>3.28559</v>
      </c>
    </row>
    <row r="127" spans="1:6" ht="12.75">
      <c r="A127" s="30" t="s">
        <v>0</v>
      </c>
      <c r="B127" s="30">
        <v>5</v>
      </c>
      <c r="C127" s="5">
        <v>1951</v>
      </c>
      <c r="D127" s="5">
        <v>3</v>
      </c>
      <c r="E127" s="28">
        <v>1.0006848</v>
      </c>
      <c r="F127" s="28">
        <v>4.9200336</v>
      </c>
    </row>
    <row r="128" spans="1:6" ht="12.75">
      <c r="A128" s="30" t="s">
        <v>0</v>
      </c>
      <c r="B128" s="30">
        <v>5</v>
      </c>
      <c r="C128" s="5">
        <v>1951</v>
      </c>
      <c r="D128" s="5">
        <v>4</v>
      </c>
      <c r="E128" s="28">
        <v>0.2564244</v>
      </c>
      <c r="F128" s="28">
        <v>1.5741608999999999</v>
      </c>
    </row>
    <row r="129" spans="1:6" ht="12.75">
      <c r="A129" s="30" t="s">
        <v>0</v>
      </c>
      <c r="B129" s="30">
        <v>5</v>
      </c>
      <c r="C129" s="5">
        <v>1951</v>
      </c>
      <c r="D129" s="5">
        <v>5</v>
      </c>
      <c r="E129" s="28">
        <v>0.3079608</v>
      </c>
      <c r="F129" s="28">
        <v>1.4817824</v>
      </c>
    </row>
    <row r="130" spans="1:6" ht="12.75">
      <c r="A130" s="30" t="s">
        <v>0</v>
      </c>
      <c r="B130" s="30">
        <v>5</v>
      </c>
      <c r="C130" s="5">
        <v>1951</v>
      </c>
      <c r="D130" s="5">
        <v>6</v>
      </c>
      <c r="E130" s="28">
        <v>0.0894894</v>
      </c>
      <c r="F130" s="28">
        <v>0.7480396</v>
      </c>
    </row>
    <row r="131" spans="1:6" ht="12.75">
      <c r="A131" s="30" t="s">
        <v>0</v>
      </c>
      <c r="B131" s="30">
        <v>5</v>
      </c>
      <c r="C131" s="5">
        <v>1951</v>
      </c>
      <c r="D131" s="5">
        <v>7</v>
      </c>
      <c r="E131" s="28">
        <v>0.0169786</v>
      </c>
      <c r="F131" s="28">
        <v>0.19193200000000002</v>
      </c>
    </row>
    <row r="132" spans="1:6" ht="12.75">
      <c r="A132" s="30" t="s">
        <v>0</v>
      </c>
      <c r="B132" s="30">
        <v>5</v>
      </c>
      <c r="C132" s="5">
        <v>1951</v>
      </c>
      <c r="D132" s="5">
        <v>8</v>
      </c>
      <c r="E132" s="28">
        <v>0.0272716</v>
      </c>
      <c r="F132" s="28">
        <v>0.2534378</v>
      </c>
    </row>
    <row r="133" spans="1:6" ht="12.75">
      <c r="A133" s="30" t="s">
        <v>0</v>
      </c>
      <c r="B133" s="30">
        <v>5</v>
      </c>
      <c r="C133" s="5">
        <v>1951</v>
      </c>
      <c r="D133" s="5">
        <v>9</v>
      </c>
      <c r="E133" s="28">
        <v>0.084413</v>
      </c>
      <c r="F133" s="28">
        <v>0.413507</v>
      </c>
    </row>
    <row r="134" spans="1:6" ht="12.75">
      <c r="A134" s="30" t="s">
        <v>0</v>
      </c>
      <c r="B134" s="30">
        <v>5</v>
      </c>
      <c r="C134" s="5">
        <v>1951</v>
      </c>
      <c r="D134" s="5">
        <v>10</v>
      </c>
      <c r="E134" s="28">
        <v>0.036366</v>
      </c>
      <c r="F134" s="28">
        <v>0.23542200000000002</v>
      </c>
    </row>
    <row r="135" spans="1:6" ht="12.75">
      <c r="A135" s="30" t="s">
        <v>0</v>
      </c>
      <c r="B135" s="30">
        <v>5</v>
      </c>
      <c r="C135" s="5">
        <v>1951</v>
      </c>
      <c r="D135" s="5">
        <v>11</v>
      </c>
      <c r="E135" s="28">
        <v>1.6263828</v>
      </c>
      <c r="F135" s="28">
        <v>7.4908266</v>
      </c>
    </row>
    <row r="136" spans="1:6" ht="12.75">
      <c r="A136" s="30" t="s">
        <v>0</v>
      </c>
      <c r="B136" s="30">
        <v>5</v>
      </c>
      <c r="C136" s="5">
        <v>1951</v>
      </c>
      <c r="D136" s="5">
        <v>12</v>
      </c>
      <c r="E136" s="28">
        <v>0.1588254</v>
      </c>
      <c r="F136" s="28">
        <v>1.7086539</v>
      </c>
    </row>
    <row r="137" spans="1:6" ht="12.75">
      <c r="A137" s="30" t="s">
        <v>0</v>
      </c>
      <c r="B137" s="30">
        <v>5</v>
      </c>
      <c r="C137" s="5">
        <v>1952</v>
      </c>
      <c r="D137" s="5">
        <v>1</v>
      </c>
      <c r="E137" s="28">
        <v>0.242652</v>
      </c>
      <c r="F137" s="28">
        <v>1.6662104000000002</v>
      </c>
    </row>
    <row r="138" spans="1:6" ht="12.75">
      <c r="A138" s="30" t="s">
        <v>0</v>
      </c>
      <c r="B138" s="30">
        <v>5</v>
      </c>
      <c r="C138" s="5">
        <v>1952</v>
      </c>
      <c r="D138" s="5">
        <v>2</v>
      </c>
      <c r="E138" s="28">
        <v>0.2190195</v>
      </c>
      <c r="F138" s="28">
        <v>1.9943658</v>
      </c>
    </row>
    <row r="139" spans="1:6" ht="12.75">
      <c r="A139" s="30" t="s">
        <v>0</v>
      </c>
      <c r="B139" s="30">
        <v>5</v>
      </c>
      <c r="C139" s="5">
        <v>1952</v>
      </c>
      <c r="D139" s="5">
        <v>3</v>
      </c>
      <c r="E139" s="28">
        <v>0.337588</v>
      </c>
      <c r="F139" s="28">
        <v>1.8448728</v>
      </c>
    </row>
    <row r="140" spans="1:6" ht="12.75">
      <c r="A140" s="30" t="s">
        <v>0</v>
      </c>
      <c r="B140" s="30">
        <v>5</v>
      </c>
      <c r="C140" s="5">
        <v>1952</v>
      </c>
      <c r="D140" s="5">
        <v>4</v>
      </c>
      <c r="E140" s="28">
        <v>0.4822632</v>
      </c>
      <c r="F140" s="28">
        <v>4.3448342</v>
      </c>
    </row>
    <row r="141" spans="1:6" ht="12.75">
      <c r="A141" s="30" t="s">
        <v>0</v>
      </c>
      <c r="B141" s="30">
        <v>5</v>
      </c>
      <c r="C141" s="5">
        <v>1952</v>
      </c>
      <c r="D141" s="5">
        <v>5</v>
      </c>
      <c r="E141" s="28">
        <v>0.2303583</v>
      </c>
      <c r="F141" s="28">
        <v>2.2558511</v>
      </c>
    </row>
    <row r="142" spans="1:6" ht="12.75">
      <c r="A142" s="30" t="s">
        <v>0</v>
      </c>
      <c r="B142" s="30">
        <v>5</v>
      </c>
      <c r="C142" s="5">
        <v>1952</v>
      </c>
      <c r="D142" s="5">
        <v>6</v>
      </c>
      <c r="E142" s="28">
        <v>0.0302085</v>
      </c>
      <c r="F142" s="28">
        <v>0.5477808000000001</v>
      </c>
    </row>
    <row r="143" spans="1:6" ht="12.75">
      <c r="A143" s="30" t="s">
        <v>0</v>
      </c>
      <c r="B143" s="30">
        <v>5</v>
      </c>
      <c r="C143" s="5">
        <v>1952</v>
      </c>
      <c r="D143" s="5">
        <v>7</v>
      </c>
      <c r="E143" s="28">
        <v>0.078672</v>
      </c>
      <c r="F143" s="28">
        <v>0.5039925</v>
      </c>
    </row>
    <row r="144" spans="1:6" ht="12.75">
      <c r="A144" s="30" t="s">
        <v>0</v>
      </c>
      <c r="B144" s="30">
        <v>5</v>
      </c>
      <c r="C144" s="5">
        <v>1952</v>
      </c>
      <c r="D144" s="5">
        <v>8</v>
      </c>
      <c r="E144" s="28">
        <v>0.020576</v>
      </c>
      <c r="F144" s="28">
        <v>0.36882479999999995</v>
      </c>
    </row>
    <row r="145" spans="1:6" ht="12.75">
      <c r="A145" s="30" t="s">
        <v>0</v>
      </c>
      <c r="B145" s="30">
        <v>5</v>
      </c>
      <c r="C145" s="5">
        <v>1952</v>
      </c>
      <c r="D145" s="5">
        <v>9</v>
      </c>
      <c r="E145" s="28">
        <v>0.0436982</v>
      </c>
      <c r="F145" s="28">
        <v>0.39908050000000006</v>
      </c>
    </row>
    <row r="146" spans="1:6" ht="12.75">
      <c r="A146" s="30" t="s">
        <v>0</v>
      </c>
      <c r="B146" s="30">
        <v>5</v>
      </c>
      <c r="C146" s="5">
        <v>1952</v>
      </c>
      <c r="D146" s="5">
        <v>10</v>
      </c>
      <c r="E146" s="28">
        <v>0.0147268</v>
      </c>
      <c r="F146" s="28">
        <v>0.18709730000000002</v>
      </c>
    </row>
    <row r="147" spans="1:6" ht="12.75">
      <c r="A147" s="30" t="s">
        <v>0</v>
      </c>
      <c r="B147" s="30">
        <v>5</v>
      </c>
      <c r="C147" s="5">
        <v>1952</v>
      </c>
      <c r="D147" s="5">
        <v>11</v>
      </c>
      <c r="E147" s="28">
        <v>0.0113856</v>
      </c>
      <c r="F147" s="28">
        <v>0.2707638</v>
      </c>
    </row>
    <row r="148" spans="1:6" ht="12.75">
      <c r="A148" s="30" t="s">
        <v>0</v>
      </c>
      <c r="B148" s="30">
        <v>5</v>
      </c>
      <c r="C148" s="5">
        <v>1952</v>
      </c>
      <c r="D148" s="5">
        <v>12</v>
      </c>
      <c r="E148" s="28">
        <v>0.1375973</v>
      </c>
      <c r="F148" s="28">
        <v>0.6195722</v>
      </c>
    </row>
    <row r="149" spans="1:6" ht="12.75">
      <c r="A149" s="30" t="s">
        <v>0</v>
      </c>
      <c r="B149" s="30">
        <v>5</v>
      </c>
      <c r="C149" s="5">
        <v>1953</v>
      </c>
      <c r="D149" s="5">
        <v>1</v>
      </c>
      <c r="E149" s="28">
        <v>0.0244728</v>
      </c>
      <c r="F149" s="28">
        <v>0.5562</v>
      </c>
    </row>
    <row r="150" spans="1:6" ht="12.75">
      <c r="A150" s="30" t="s">
        <v>0</v>
      </c>
      <c r="B150" s="30">
        <v>5</v>
      </c>
      <c r="C150" s="5">
        <v>1953</v>
      </c>
      <c r="D150" s="5">
        <v>2</v>
      </c>
      <c r="E150" s="28">
        <v>0.0507585</v>
      </c>
      <c r="F150" s="28">
        <v>0.6192537</v>
      </c>
    </row>
    <row r="151" spans="1:6" ht="12.75">
      <c r="A151" s="30" t="s">
        <v>0</v>
      </c>
      <c r="B151" s="30">
        <v>5</v>
      </c>
      <c r="C151" s="5">
        <v>1953</v>
      </c>
      <c r="D151" s="5">
        <v>3</v>
      </c>
      <c r="E151" s="28">
        <v>0.147843</v>
      </c>
      <c r="F151" s="28">
        <v>1.9613838000000001</v>
      </c>
    </row>
    <row r="152" spans="1:6" ht="12.75">
      <c r="A152" s="30" t="s">
        <v>0</v>
      </c>
      <c r="B152" s="30">
        <v>5</v>
      </c>
      <c r="C152" s="5">
        <v>1953</v>
      </c>
      <c r="D152" s="5">
        <v>4</v>
      </c>
      <c r="E152" s="28">
        <v>0.6208104</v>
      </c>
      <c r="F152" s="28">
        <v>5.1396344</v>
      </c>
    </row>
    <row r="153" spans="1:6" ht="12.75">
      <c r="A153" s="30" t="s">
        <v>0</v>
      </c>
      <c r="B153" s="30">
        <v>5</v>
      </c>
      <c r="C153" s="5">
        <v>1953</v>
      </c>
      <c r="D153" s="5">
        <v>5</v>
      </c>
      <c r="E153" s="28">
        <v>0.0969961</v>
      </c>
      <c r="F153" s="28">
        <v>1.3325037999999998</v>
      </c>
    </row>
    <row r="154" spans="1:6" ht="12.75">
      <c r="A154" s="30" t="s">
        <v>0</v>
      </c>
      <c r="B154" s="30">
        <v>5</v>
      </c>
      <c r="C154" s="5">
        <v>1953</v>
      </c>
      <c r="D154" s="5">
        <v>6</v>
      </c>
      <c r="E154" s="28">
        <v>0.1576685</v>
      </c>
      <c r="F154" s="28">
        <v>0.5665275</v>
      </c>
    </row>
    <row r="155" spans="1:6" ht="12.75">
      <c r="A155" s="30" t="s">
        <v>0</v>
      </c>
      <c r="B155" s="30">
        <v>5</v>
      </c>
      <c r="C155" s="5">
        <v>1953</v>
      </c>
      <c r="D155" s="5">
        <v>7</v>
      </c>
      <c r="E155" s="28">
        <v>0.014668</v>
      </c>
      <c r="F155" s="28">
        <v>0.27406</v>
      </c>
    </row>
    <row r="156" spans="1:6" ht="12.75">
      <c r="A156" s="30" t="s">
        <v>0</v>
      </c>
      <c r="B156" s="30">
        <v>5</v>
      </c>
      <c r="C156" s="5">
        <v>1953</v>
      </c>
      <c r="D156" s="5">
        <v>8</v>
      </c>
      <c r="E156" s="28">
        <v>0.0089505</v>
      </c>
      <c r="F156" s="28">
        <v>0.1475685</v>
      </c>
    </row>
    <row r="157" spans="1:6" ht="12.75">
      <c r="A157" s="30" t="s">
        <v>0</v>
      </c>
      <c r="B157" s="30">
        <v>5</v>
      </c>
      <c r="C157" s="5">
        <v>1953</v>
      </c>
      <c r="D157" s="5">
        <v>9</v>
      </c>
      <c r="E157" s="28">
        <v>0.030785</v>
      </c>
      <c r="F157" s="28">
        <v>0.18823499999999999</v>
      </c>
    </row>
    <row r="158" spans="1:6" ht="12.75">
      <c r="A158" s="30" t="s">
        <v>0</v>
      </c>
      <c r="B158" s="30">
        <v>5</v>
      </c>
      <c r="C158" s="5">
        <v>1953</v>
      </c>
      <c r="D158" s="5">
        <v>10</v>
      </c>
      <c r="E158" s="28">
        <v>0.0839904</v>
      </c>
      <c r="F158" s="28">
        <v>0.41833680000000006</v>
      </c>
    </row>
    <row r="159" spans="1:6" ht="12.75">
      <c r="A159" s="30" t="s">
        <v>0</v>
      </c>
      <c r="B159" s="30">
        <v>5</v>
      </c>
      <c r="C159" s="5">
        <v>1953</v>
      </c>
      <c r="D159" s="5">
        <v>11</v>
      </c>
      <c r="E159" s="28">
        <v>0.0304525</v>
      </c>
      <c r="F159" s="28">
        <v>0.396351</v>
      </c>
    </row>
    <row r="160" spans="1:6" ht="12.75">
      <c r="A160" s="30" t="s">
        <v>0</v>
      </c>
      <c r="B160" s="30">
        <v>5</v>
      </c>
      <c r="C160" s="5">
        <v>1953</v>
      </c>
      <c r="D160" s="5">
        <v>12</v>
      </c>
      <c r="E160" s="28">
        <v>1.1106352</v>
      </c>
      <c r="F160" s="28">
        <v>8.3702176</v>
      </c>
    </row>
    <row r="161" spans="1:6" ht="12.75">
      <c r="A161" s="30" t="s">
        <v>0</v>
      </c>
      <c r="B161" s="30">
        <v>5</v>
      </c>
      <c r="C161" s="5">
        <v>1954</v>
      </c>
      <c r="D161" s="5">
        <v>1</v>
      </c>
      <c r="E161" s="28">
        <v>0.0585702</v>
      </c>
      <c r="F161" s="28">
        <v>1.2885444</v>
      </c>
    </row>
    <row r="162" spans="1:6" ht="12.75">
      <c r="A162" s="30" t="s">
        <v>0</v>
      </c>
      <c r="B162" s="30">
        <v>5</v>
      </c>
      <c r="C162" s="5">
        <v>1954</v>
      </c>
      <c r="D162" s="5">
        <v>2</v>
      </c>
      <c r="E162" s="28">
        <v>0.2029</v>
      </c>
      <c r="F162" s="28">
        <v>1.7429109999999999</v>
      </c>
    </row>
    <row r="163" spans="1:6" ht="12.75">
      <c r="A163" s="30" t="s">
        <v>0</v>
      </c>
      <c r="B163" s="30">
        <v>5</v>
      </c>
      <c r="C163" s="5">
        <v>1954</v>
      </c>
      <c r="D163" s="5">
        <v>3</v>
      </c>
      <c r="E163" s="28">
        <v>0.4652424</v>
      </c>
      <c r="F163" s="28">
        <v>2.6757864</v>
      </c>
    </row>
    <row r="164" spans="1:6" ht="12.75">
      <c r="A164" s="30" t="s">
        <v>0</v>
      </c>
      <c r="B164" s="30">
        <v>5</v>
      </c>
      <c r="C164" s="5">
        <v>1954</v>
      </c>
      <c r="D164" s="5">
        <v>4</v>
      </c>
      <c r="E164" s="28">
        <v>0.0424746</v>
      </c>
      <c r="F164" s="28">
        <v>0.7139778</v>
      </c>
    </row>
    <row r="165" spans="1:6" ht="12.75">
      <c r="A165" s="30" t="s">
        <v>0</v>
      </c>
      <c r="B165" s="30">
        <v>5</v>
      </c>
      <c r="C165" s="5">
        <v>1954</v>
      </c>
      <c r="D165" s="5">
        <v>5</v>
      </c>
      <c r="E165" s="28">
        <v>0.4700592</v>
      </c>
      <c r="F165" s="28">
        <v>1.8440784</v>
      </c>
    </row>
    <row r="166" spans="1:6" ht="12.75">
      <c r="A166" s="30" t="s">
        <v>0</v>
      </c>
      <c r="B166" s="30">
        <v>5</v>
      </c>
      <c r="C166" s="5">
        <v>1954</v>
      </c>
      <c r="D166" s="5">
        <v>6</v>
      </c>
      <c r="E166" s="28">
        <v>0.044219</v>
      </c>
      <c r="F166" s="28">
        <v>0.4592459</v>
      </c>
    </row>
    <row r="167" spans="1:6" ht="12.75">
      <c r="A167" s="30" t="s">
        <v>0</v>
      </c>
      <c r="B167" s="30">
        <v>5</v>
      </c>
      <c r="C167" s="5">
        <v>1954</v>
      </c>
      <c r="D167" s="5">
        <v>7</v>
      </c>
      <c r="E167" s="28">
        <v>0.0438396</v>
      </c>
      <c r="F167" s="28">
        <v>0.2035103</v>
      </c>
    </row>
    <row r="168" spans="1:6" ht="12.75">
      <c r="A168" s="30" t="s">
        <v>0</v>
      </c>
      <c r="B168" s="30">
        <v>5</v>
      </c>
      <c r="C168" s="5">
        <v>1954</v>
      </c>
      <c r="D168" s="5">
        <v>8</v>
      </c>
      <c r="E168" s="28">
        <v>0.0083353</v>
      </c>
      <c r="F168" s="28">
        <v>0.1227932</v>
      </c>
    </row>
    <row r="169" spans="1:6" ht="12.75">
      <c r="A169" s="30" t="s">
        <v>0</v>
      </c>
      <c r="B169" s="30">
        <v>5</v>
      </c>
      <c r="C169" s="5">
        <v>1954</v>
      </c>
      <c r="D169" s="5">
        <v>9</v>
      </c>
      <c r="E169" s="28">
        <v>0.0217728</v>
      </c>
      <c r="F169" s="28">
        <v>0.1104192</v>
      </c>
    </row>
    <row r="170" spans="1:6" ht="12.75">
      <c r="A170" s="30" t="s">
        <v>0</v>
      </c>
      <c r="B170" s="30">
        <v>5</v>
      </c>
      <c r="C170" s="5">
        <v>1954</v>
      </c>
      <c r="D170" s="5">
        <v>10</v>
      </c>
      <c r="E170" s="28">
        <v>0.0112896</v>
      </c>
      <c r="F170" s="28">
        <v>0.08124479999999999</v>
      </c>
    </row>
    <row r="171" spans="1:6" ht="12.75">
      <c r="A171" s="30" t="s">
        <v>0</v>
      </c>
      <c r="B171" s="30">
        <v>5</v>
      </c>
      <c r="C171" s="5">
        <v>1954</v>
      </c>
      <c r="D171" s="5">
        <v>11</v>
      </c>
      <c r="E171" s="28">
        <v>0.097079</v>
      </c>
      <c r="F171" s="28">
        <v>0.5719110000000001</v>
      </c>
    </row>
    <row r="172" spans="1:6" ht="12.75">
      <c r="A172" s="30" t="s">
        <v>0</v>
      </c>
      <c r="B172" s="30">
        <v>5</v>
      </c>
      <c r="C172" s="5">
        <v>1954</v>
      </c>
      <c r="D172" s="5">
        <v>12</v>
      </c>
      <c r="E172" s="28">
        <v>0.0801688</v>
      </c>
      <c r="F172" s="28">
        <v>0.710191</v>
      </c>
    </row>
    <row r="173" spans="1:6" ht="12.75">
      <c r="A173" s="30" t="s">
        <v>0</v>
      </c>
      <c r="B173" s="30">
        <v>5</v>
      </c>
      <c r="C173" s="5">
        <v>1955</v>
      </c>
      <c r="D173" s="5">
        <v>1</v>
      </c>
      <c r="E173" s="28">
        <v>1.2398218</v>
      </c>
      <c r="F173" s="28">
        <v>4.0276292</v>
      </c>
    </row>
    <row r="174" spans="1:6" ht="12.75">
      <c r="A174" s="30" t="s">
        <v>0</v>
      </c>
      <c r="B174" s="30">
        <v>5</v>
      </c>
      <c r="C174" s="5">
        <v>1955</v>
      </c>
      <c r="D174" s="5">
        <v>2</v>
      </c>
      <c r="E174" s="28">
        <v>0.9598248</v>
      </c>
      <c r="F174" s="28">
        <v>4.896076</v>
      </c>
    </row>
    <row r="175" spans="1:6" ht="12.75">
      <c r="A175" s="30" t="s">
        <v>0</v>
      </c>
      <c r="B175" s="30">
        <v>5</v>
      </c>
      <c r="C175" s="5">
        <v>1955</v>
      </c>
      <c r="D175" s="5">
        <v>3</v>
      </c>
      <c r="E175" s="28">
        <v>0.1483304</v>
      </c>
      <c r="F175" s="28">
        <v>1.135948</v>
      </c>
    </row>
    <row r="176" spans="1:6" ht="12.75">
      <c r="A176" s="30" t="s">
        <v>0</v>
      </c>
      <c r="B176" s="30">
        <v>5</v>
      </c>
      <c r="C176" s="5">
        <v>1955</v>
      </c>
      <c r="D176" s="5">
        <v>4</v>
      </c>
      <c r="E176" s="28">
        <v>0.1648608</v>
      </c>
      <c r="F176" s="28">
        <v>0.6879767999999999</v>
      </c>
    </row>
    <row r="177" spans="1:6" ht="12.75">
      <c r="A177" s="30" t="s">
        <v>0</v>
      </c>
      <c r="B177" s="30">
        <v>5</v>
      </c>
      <c r="C177" s="5">
        <v>1955</v>
      </c>
      <c r="D177" s="5">
        <v>5</v>
      </c>
      <c r="E177" s="28">
        <v>0.040518</v>
      </c>
      <c r="F177" s="28">
        <v>0.2773232</v>
      </c>
    </row>
    <row r="178" spans="1:6" ht="12.75">
      <c r="A178" s="30" t="s">
        <v>0</v>
      </c>
      <c r="B178" s="30">
        <v>5</v>
      </c>
      <c r="C178" s="5">
        <v>1955</v>
      </c>
      <c r="D178" s="5">
        <v>6</v>
      </c>
      <c r="E178" s="28">
        <v>0.04113</v>
      </c>
      <c r="F178" s="28">
        <v>0.3368547</v>
      </c>
    </row>
    <row r="179" spans="1:6" ht="12.75">
      <c r="A179" s="30" t="s">
        <v>0</v>
      </c>
      <c r="B179" s="30">
        <v>5</v>
      </c>
      <c r="C179" s="5">
        <v>1955</v>
      </c>
      <c r="D179" s="5">
        <v>7</v>
      </c>
      <c r="E179" s="28">
        <v>0.008715</v>
      </c>
      <c r="F179" s="28">
        <v>0.102505</v>
      </c>
    </row>
    <row r="180" spans="1:6" ht="12.75">
      <c r="A180" s="30" t="s">
        <v>0</v>
      </c>
      <c r="B180" s="30">
        <v>5</v>
      </c>
      <c r="C180" s="5">
        <v>1955</v>
      </c>
      <c r="D180" s="5">
        <v>8</v>
      </c>
      <c r="E180" s="28">
        <v>0.0196394</v>
      </c>
      <c r="F180" s="28">
        <v>0.1543806</v>
      </c>
    </row>
    <row r="181" spans="1:6" ht="12.75">
      <c r="A181" s="30" t="s">
        <v>0</v>
      </c>
      <c r="B181" s="30">
        <v>5</v>
      </c>
      <c r="C181" s="5">
        <v>1955</v>
      </c>
      <c r="D181" s="5">
        <v>9</v>
      </c>
      <c r="E181" s="28">
        <v>0.016464</v>
      </c>
      <c r="F181" s="28">
        <v>0.190904</v>
      </c>
    </row>
    <row r="182" spans="1:6" ht="12.75">
      <c r="A182" s="30" t="s">
        <v>0</v>
      </c>
      <c r="B182" s="30">
        <v>5</v>
      </c>
      <c r="C182" s="5">
        <v>1955</v>
      </c>
      <c r="D182" s="5">
        <v>10</v>
      </c>
      <c r="E182" s="28">
        <v>0.1861935</v>
      </c>
      <c r="F182" s="28">
        <v>0.7300260000000001</v>
      </c>
    </row>
    <row r="183" spans="1:6" ht="12.75">
      <c r="A183" s="30" t="s">
        <v>0</v>
      </c>
      <c r="B183" s="30">
        <v>5</v>
      </c>
      <c r="C183" s="5">
        <v>1955</v>
      </c>
      <c r="D183" s="5">
        <v>11</v>
      </c>
      <c r="E183" s="28">
        <v>0.2130156</v>
      </c>
      <c r="F183" s="28">
        <v>1.2096243</v>
      </c>
    </row>
    <row r="184" spans="1:6" ht="12.75">
      <c r="A184" s="30" t="s">
        <v>0</v>
      </c>
      <c r="B184" s="30">
        <v>5</v>
      </c>
      <c r="C184" s="5">
        <v>1955</v>
      </c>
      <c r="D184" s="5">
        <v>12</v>
      </c>
      <c r="E184" s="28">
        <v>0.9570418</v>
      </c>
      <c r="F184" s="28">
        <v>4.1662049</v>
      </c>
    </row>
    <row r="185" spans="1:6" ht="12.75">
      <c r="A185" s="30" t="s">
        <v>0</v>
      </c>
      <c r="B185" s="30">
        <v>5</v>
      </c>
      <c r="C185" s="5">
        <v>1956</v>
      </c>
      <c r="D185" s="5">
        <v>1</v>
      </c>
      <c r="E185" s="28">
        <v>1.6445128</v>
      </c>
      <c r="F185" s="28">
        <v>9.933387799999998</v>
      </c>
    </row>
    <row r="186" spans="1:6" ht="12.75">
      <c r="A186" s="30" t="s">
        <v>0</v>
      </c>
      <c r="B186" s="30">
        <v>5</v>
      </c>
      <c r="C186" s="5">
        <v>1956</v>
      </c>
      <c r="D186" s="5">
        <v>2</v>
      </c>
      <c r="E186" s="28">
        <v>0.1056816</v>
      </c>
      <c r="F186" s="28">
        <v>1.7554888000000002</v>
      </c>
    </row>
    <row r="187" spans="1:6" ht="12.75">
      <c r="A187" s="30" t="s">
        <v>0</v>
      </c>
      <c r="B187" s="30">
        <v>5</v>
      </c>
      <c r="C187" s="5">
        <v>1956</v>
      </c>
      <c r="D187" s="5">
        <v>3</v>
      </c>
      <c r="E187" s="28">
        <v>3.4776015</v>
      </c>
      <c r="F187" s="28">
        <v>13.412122799999999</v>
      </c>
    </row>
    <row r="188" spans="1:6" ht="12.75">
      <c r="A188" s="30" t="s">
        <v>0</v>
      </c>
      <c r="B188" s="30">
        <v>5</v>
      </c>
      <c r="C188" s="5">
        <v>1956</v>
      </c>
      <c r="D188" s="5">
        <v>4</v>
      </c>
      <c r="E188" s="28">
        <v>1.951176</v>
      </c>
      <c r="F188" s="28">
        <v>8.2193289</v>
      </c>
    </row>
    <row r="189" spans="1:6" ht="12.75">
      <c r="A189" s="30" t="s">
        <v>0</v>
      </c>
      <c r="B189" s="30">
        <v>5</v>
      </c>
      <c r="C189" s="5">
        <v>1956</v>
      </c>
      <c r="D189" s="5">
        <v>5</v>
      </c>
      <c r="E189" s="28">
        <v>0.7485119</v>
      </c>
      <c r="F189" s="28">
        <v>3.9907707</v>
      </c>
    </row>
    <row r="190" spans="1:6" ht="12.75">
      <c r="A190" s="30" t="s">
        <v>0</v>
      </c>
      <c r="B190" s="30">
        <v>5</v>
      </c>
      <c r="C190" s="5">
        <v>1956</v>
      </c>
      <c r="D190" s="5">
        <v>6</v>
      </c>
      <c r="E190" s="28">
        <v>0.075248</v>
      </c>
      <c r="F190" s="28">
        <v>0.912382</v>
      </c>
    </row>
    <row r="191" spans="1:6" ht="12.75">
      <c r="A191" s="30" t="s">
        <v>0</v>
      </c>
      <c r="B191" s="30">
        <v>5</v>
      </c>
      <c r="C191" s="5">
        <v>1956</v>
      </c>
      <c r="D191" s="5">
        <v>7</v>
      </c>
      <c r="E191" s="28">
        <v>0.033306</v>
      </c>
      <c r="F191" s="28">
        <v>0.3787368</v>
      </c>
    </row>
    <row r="192" spans="1:6" ht="12.75">
      <c r="A192" s="30" t="s">
        <v>0</v>
      </c>
      <c r="B192" s="30">
        <v>5</v>
      </c>
      <c r="C192" s="5">
        <v>1956</v>
      </c>
      <c r="D192" s="5">
        <v>8</v>
      </c>
      <c r="E192" s="28">
        <v>0.0176436</v>
      </c>
      <c r="F192" s="28">
        <v>0.16648319999999997</v>
      </c>
    </row>
    <row r="193" spans="1:6" ht="12.75">
      <c r="A193" s="30" t="s">
        <v>0</v>
      </c>
      <c r="B193" s="30">
        <v>5</v>
      </c>
      <c r="C193" s="5">
        <v>1956</v>
      </c>
      <c r="D193" s="5">
        <v>9</v>
      </c>
      <c r="E193" s="28">
        <v>0.0572343</v>
      </c>
      <c r="F193" s="28">
        <v>0.3514293</v>
      </c>
    </row>
    <row r="194" spans="1:6" ht="12.75">
      <c r="A194" s="30" t="s">
        <v>0</v>
      </c>
      <c r="B194" s="30">
        <v>5</v>
      </c>
      <c r="C194" s="5">
        <v>1956</v>
      </c>
      <c r="D194" s="5">
        <v>10</v>
      </c>
      <c r="E194" s="28">
        <v>0.0470525</v>
      </c>
      <c r="F194" s="28">
        <v>0.41662849999999996</v>
      </c>
    </row>
    <row r="195" spans="1:6" ht="12.75">
      <c r="A195" s="30" t="s">
        <v>0</v>
      </c>
      <c r="B195" s="30">
        <v>5</v>
      </c>
      <c r="C195" s="5">
        <v>1956</v>
      </c>
      <c r="D195" s="5">
        <v>11</v>
      </c>
      <c r="E195" s="28">
        <v>0.0534612</v>
      </c>
      <c r="F195" s="28">
        <v>0.4846374</v>
      </c>
    </row>
    <row r="196" spans="1:6" ht="12.75">
      <c r="A196" s="30" t="s">
        <v>0</v>
      </c>
      <c r="B196" s="30">
        <v>5</v>
      </c>
      <c r="C196" s="5">
        <v>1956</v>
      </c>
      <c r="D196" s="5">
        <v>12</v>
      </c>
      <c r="E196" s="28">
        <v>0.1218025</v>
      </c>
      <c r="F196" s="28">
        <v>0.595805</v>
      </c>
    </row>
    <row r="197" spans="1:6" ht="12.75">
      <c r="A197" s="30" t="s">
        <v>0</v>
      </c>
      <c r="B197" s="30">
        <v>5</v>
      </c>
      <c r="C197" s="5">
        <v>1957</v>
      </c>
      <c r="D197" s="5">
        <v>1</v>
      </c>
      <c r="E197" s="28">
        <v>0.07122</v>
      </c>
      <c r="F197" s="28">
        <v>0.5156328</v>
      </c>
    </row>
    <row r="198" spans="1:6" ht="12.75">
      <c r="A198" s="30" t="s">
        <v>0</v>
      </c>
      <c r="B198" s="30">
        <v>5</v>
      </c>
      <c r="C198" s="5">
        <v>1957</v>
      </c>
      <c r="D198" s="5">
        <v>2</v>
      </c>
      <c r="E198" s="28">
        <v>0.0812446</v>
      </c>
      <c r="F198" s="28">
        <v>0.5215025</v>
      </c>
    </row>
    <row r="199" spans="1:6" ht="12.75">
      <c r="A199" s="30" t="s">
        <v>0</v>
      </c>
      <c r="B199" s="30">
        <v>5</v>
      </c>
      <c r="C199" s="5">
        <v>1957</v>
      </c>
      <c r="D199" s="5">
        <v>3</v>
      </c>
      <c r="E199" s="28">
        <v>0.078312</v>
      </c>
      <c r="F199" s="28">
        <v>0.5899504</v>
      </c>
    </row>
    <row r="200" spans="1:6" ht="12.75">
      <c r="A200" s="30" t="s">
        <v>0</v>
      </c>
      <c r="B200" s="30">
        <v>5</v>
      </c>
      <c r="C200" s="5">
        <v>1957</v>
      </c>
      <c r="D200" s="5">
        <v>4</v>
      </c>
      <c r="E200" s="28">
        <v>0.182875</v>
      </c>
      <c r="F200" s="28">
        <v>1.0105149999999998</v>
      </c>
    </row>
    <row r="201" spans="1:6" ht="12.75">
      <c r="A201" s="30" t="s">
        <v>0</v>
      </c>
      <c r="B201" s="30">
        <v>5</v>
      </c>
      <c r="C201" s="5">
        <v>1957</v>
      </c>
      <c r="D201" s="5">
        <v>5</v>
      </c>
      <c r="E201" s="28">
        <v>0.202749</v>
      </c>
      <c r="F201" s="28">
        <v>1.2147155</v>
      </c>
    </row>
    <row r="202" spans="1:6" ht="12.75">
      <c r="A202" s="30" t="s">
        <v>0</v>
      </c>
      <c r="B202" s="30">
        <v>5</v>
      </c>
      <c r="C202" s="5">
        <v>1957</v>
      </c>
      <c r="D202" s="5">
        <v>6</v>
      </c>
      <c r="E202" s="28">
        <v>0.1485392</v>
      </c>
      <c r="F202" s="28">
        <v>0.9754464</v>
      </c>
    </row>
    <row r="203" spans="1:6" ht="12.75">
      <c r="A203" s="30" t="s">
        <v>0</v>
      </c>
      <c r="B203" s="30">
        <v>5</v>
      </c>
      <c r="C203" s="5">
        <v>1957</v>
      </c>
      <c r="D203" s="5">
        <v>7</v>
      </c>
      <c r="E203" s="28">
        <v>0.0197575</v>
      </c>
      <c r="F203" s="28">
        <v>0.3189425</v>
      </c>
    </row>
    <row r="204" spans="1:6" ht="12.75">
      <c r="A204" s="30" t="s">
        <v>0</v>
      </c>
      <c r="B204" s="30">
        <v>5</v>
      </c>
      <c r="C204" s="5">
        <v>1957</v>
      </c>
      <c r="D204" s="5">
        <v>8</v>
      </c>
      <c r="E204" s="28">
        <v>0.0106928</v>
      </c>
      <c r="F204" s="28">
        <v>0.1257056</v>
      </c>
    </row>
    <row r="205" spans="1:6" ht="12.75">
      <c r="A205" s="30" t="s">
        <v>0</v>
      </c>
      <c r="B205" s="30">
        <v>5</v>
      </c>
      <c r="C205" s="5">
        <v>1957</v>
      </c>
      <c r="D205" s="5">
        <v>9</v>
      </c>
      <c r="E205" s="28">
        <v>0.053694</v>
      </c>
      <c r="F205" s="28">
        <v>0.24837399999999998</v>
      </c>
    </row>
    <row r="206" spans="1:6" ht="12.75">
      <c r="A206" s="30" t="s">
        <v>0</v>
      </c>
      <c r="B206" s="30">
        <v>5</v>
      </c>
      <c r="C206" s="5">
        <v>1957</v>
      </c>
      <c r="D206" s="5">
        <v>10</v>
      </c>
      <c r="E206" s="28">
        <v>0.043536</v>
      </c>
      <c r="F206" s="28">
        <v>0.2522367</v>
      </c>
    </row>
    <row r="207" spans="1:6" ht="12.75">
      <c r="A207" s="30" t="s">
        <v>0</v>
      </c>
      <c r="B207" s="30">
        <v>5</v>
      </c>
      <c r="C207" s="5">
        <v>1957</v>
      </c>
      <c r="D207" s="5">
        <v>11</v>
      </c>
      <c r="E207" s="28">
        <v>0.0860244</v>
      </c>
      <c r="F207" s="28">
        <v>0.35331450000000003</v>
      </c>
    </row>
    <row r="208" spans="1:6" ht="12.75">
      <c r="A208" s="30" t="s">
        <v>0</v>
      </c>
      <c r="B208" s="30">
        <v>5</v>
      </c>
      <c r="C208" s="5">
        <v>1957</v>
      </c>
      <c r="D208" s="5">
        <v>12</v>
      </c>
      <c r="E208" s="28">
        <v>0.100821</v>
      </c>
      <c r="F208" s="28">
        <v>0.5161075</v>
      </c>
    </row>
    <row r="209" spans="1:6" ht="12.75">
      <c r="A209" s="30" t="s">
        <v>0</v>
      </c>
      <c r="B209" s="30">
        <v>5</v>
      </c>
      <c r="C209" s="5">
        <v>1958</v>
      </c>
      <c r="D209" s="5">
        <v>1</v>
      </c>
      <c r="E209" s="28">
        <v>0.1519975</v>
      </c>
      <c r="F209" s="28">
        <v>0.7786375000000001</v>
      </c>
    </row>
    <row r="210" spans="1:6" ht="12.75">
      <c r="A210" s="30" t="s">
        <v>0</v>
      </c>
      <c r="B210" s="30">
        <v>5</v>
      </c>
      <c r="C210" s="5">
        <v>1958</v>
      </c>
      <c r="D210" s="5">
        <v>2</v>
      </c>
      <c r="E210" s="28">
        <v>0.2771868</v>
      </c>
      <c r="F210" s="28">
        <v>1.8458120999999998</v>
      </c>
    </row>
    <row r="211" spans="1:6" ht="12.75">
      <c r="A211" s="30" t="s">
        <v>0</v>
      </c>
      <c r="B211" s="30">
        <v>5</v>
      </c>
      <c r="C211" s="5">
        <v>1958</v>
      </c>
      <c r="D211" s="5">
        <v>3</v>
      </c>
      <c r="E211" s="28">
        <v>0.471108</v>
      </c>
      <c r="F211" s="28">
        <v>2.2313388</v>
      </c>
    </row>
    <row r="212" spans="1:6" ht="12.75">
      <c r="A212" s="30" t="s">
        <v>0</v>
      </c>
      <c r="B212" s="30">
        <v>5</v>
      </c>
      <c r="C212" s="5">
        <v>1958</v>
      </c>
      <c r="D212" s="5">
        <v>4</v>
      </c>
      <c r="E212" s="28">
        <v>0.3297982</v>
      </c>
      <c r="F212" s="28">
        <v>2.0207127000000003</v>
      </c>
    </row>
    <row r="213" spans="1:6" ht="12.75">
      <c r="A213" s="30" t="s">
        <v>0</v>
      </c>
      <c r="B213" s="30">
        <v>5</v>
      </c>
      <c r="C213" s="5">
        <v>1958</v>
      </c>
      <c r="D213" s="5">
        <v>5</v>
      </c>
      <c r="E213" s="28">
        <v>0.1068096</v>
      </c>
      <c r="F213" s="28">
        <v>0.5001137</v>
      </c>
    </row>
    <row r="214" spans="1:6" ht="12.75">
      <c r="A214" s="30" t="s">
        <v>0</v>
      </c>
      <c r="B214" s="30">
        <v>5</v>
      </c>
      <c r="C214" s="5">
        <v>1958</v>
      </c>
      <c r="D214" s="5">
        <v>6</v>
      </c>
      <c r="E214" s="28">
        <v>0.0924264</v>
      </c>
      <c r="F214" s="28">
        <v>0.48967320000000003</v>
      </c>
    </row>
    <row r="215" spans="1:6" ht="12.75">
      <c r="A215" s="30" t="s">
        <v>0</v>
      </c>
      <c r="B215" s="30">
        <v>5</v>
      </c>
      <c r="C215" s="5">
        <v>1958</v>
      </c>
      <c r="D215" s="5">
        <v>7</v>
      </c>
      <c r="E215" s="28">
        <v>0.0128661</v>
      </c>
      <c r="F215" s="28">
        <v>0.1900224</v>
      </c>
    </row>
    <row r="216" spans="1:6" ht="12.75">
      <c r="A216" s="30" t="s">
        <v>0</v>
      </c>
      <c r="B216" s="30">
        <v>5</v>
      </c>
      <c r="C216" s="5">
        <v>1958</v>
      </c>
      <c r="D216" s="5">
        <v>8</v>
      </c>
      <c r="E216" s="28">
        <v>0.0086592</v>
      </c>
      <c r="F216" s="28">
        <v>0.1046976</v>
      </c>
    </row>
    <row r="217" spans="1:6" ht="12.75">
      <c r="A217" s="30" t="s">
        <v>0</v>
      </c>
      <c r="B217" s="30">
        <v>5</v>
      </c>
      <c r="C217" s="5">
        <v>1958</v>
      </c>
      <c r="D217" s="5">
        <v>9</v>
      </c>
      <c r="E217" s="28">
        <v>0.009384</v>
      </c>
      <c r="F217" s="28">
        <v>0.10098000000000001</v>
      </c>
    </row>
    <row r="218" spans="1:6" ht="12.75">
      <c r="A218" s="30" t="s">
        <v>0</v>
      </c>
      <c r="B218" s="30">
        <v>5</v>
      </c>
      <c r="C218" s="5">
        <v>1958</v>
      </c>
      <c r="D218" s="5">
        <v>10</v>
      </c>
      <c r="E218" s="28">
        <v>0.1480164</v>
      </c>
      <c r="F218" s="28">
        <v>0.5476044</v>
      </c>
    </row>
    <row r="219" spans="1:6" ht="12.75">
      <c r="A219" s="30" t="s">
        <v>0</v>
      </c>
      <c r="B219" s="30">
        <v>5</v>
      </c>
      <c r="C219" s="5">
        <v>1958</v>
      </c>
      <c r="D219" s="5">
        <v>11</v>
      </c>
      <c r="E219" s="28">
        <v>0.0189751</v>
      </c>
      <c r="F219" s="28">
        <v>0.32441299999999995</v>
      </c>
    </row>
    <row r="220" spans="1:6" ht="12.75">
      <c r="A220" s="30" t="s">
        <v>0</v>
      </c>
      <c r="B220" s="30">
        <v>5</v>
      </c>
      <c r="C220" s="5">
        <v>1958</v>
      </c>
      <c r="D220" s="5">
        <v>12</v>
      </c>
      <c r="E220" s="28">
        <v>0.903048</v>
      </c>
      <c r="F220" s="28">
        <v>4.2556137</v>
      </c>
    </row>
    <row r="221" spans="1:6" ht="12.75">
      <c r="A221" s="30" t="s">
        <v>0</v>
      </c>
      <c r="B221" s="30">
        <v>5</v>
      </c>
      <c r="C221" s="5">
        <v>1959</v>
      </c>
      <c r="D221" s="5">
        <v>1</v>
      </c>
      <c r="E221" s="28">
        <v>1.310652</v>
      </c>
      <c r="F221" s="28">
        <v>4.560534</v>
      </c>
    </row>
    <row r="222" spans="1:6" ht="12.75">
      <c r="A222" s="30" t="s">
        <v>0</v>
      </c>
      <c r="B222" s="30">
        <v>5</v>
      </c>
      <c r="C222" s="5">
        <v>1959</v>
      </c>
      <c r="D222" s="5">
        <v>2</v>
      </c>
      <c r="E222" s="28">
        <v>0.312345</v>
      </c>
      <c r="F222" s="28">
        <v>1.879749</v>
      </c>
    </row>
    <row r="223" spans="1:6" ht="12.75">
      <c r="A223" s="30" t="s">
        <v>0</v>
      </c>
      <c r="B223" s="30">
        <v>5</v>
      </c>
      <c r="C223" s="5">
        <v>1959</v>
      </c>
      <c r="D223" s="5">
        <v>3</v>
      </c>
      <c r="E223" s="28">
        <v>0.6076584</v>
      </c>
      <c r="F223" s="28">
        <v>2.3218299</v>
      </c>
    </row>
    <row r="224" spans="1:6" ht="12.75">
      <c r="A224" s="30" t="s">
        <v>0</v>
      </c>
      <c r="B224" s="30">
        <v>5</v>
      </c>
      <c r="C224" s="5">
        <v>1959</v>
      </c>
      <c r="D224" s="5">
        <v>4</v>
      </c>
      <c r="E224" s="28">
        <v>0.140944</v>
      </c>
      <c r="F224" s="28">
        <v>1.0147968</v>
      </c>
    </row>
    <row r="225" spans="1:6" ht="12.75">
      <c r="A225" s="30" t="s">
        <v>0</v>
      </c>
      <c r="B225" s="30">
        <v>5</v>
      </c>
      <c r="C225" s="5">
        <v>1959</v>
      </c>
      <c r="D225" s="5">
        <v>5</v>
      </c>
      <c r="E225" s="28">
        <v>0.173988</v>
      </c>
      <c r="F225" s="28">
        <v>1.028376</v>
      </c>
    </row>
    <row r="226" spans="1:6" ht="12.75">
      <c r="A226" s="30" t="s">
        <v>0</v>
      </c>
      <c r="B226" s="30">
        <v>5</v>
      </c>
      <c r="C226" s="5">
        <v>1959</v>
      </c>
      <c r="D226" s="5">
        <v>6</v>
      </c>
      <c r="E226" s="28">
        <v>0.0709216</v>
      </c>
      <c r="F226" s="28">
        <v>0.6785472</v>
      </c>
    </row>
    <row r="227" spans="1:6" ht="12.75">
      <c r="A227" s="30" t="s">
        <v>0</v>
      </c>
      <c r="B227" s="30">
        <v>5</v>
      </c>
      <c r="C227" s="5">
        <v>1959</v>
      </c>
      <c r="D227" s="5">
        <v>7</v>
      </c>
      <c r="E227" s="28">
        <v>0.023206</v>
      </c>
      <c r="F227" s="28">
        <v>0.363938</v>
      </c>
    </row>
    <row r="228" spans="1:6" ht="12.75">
      <c r="A228" s="30" t="s">
        <v>0</v>
      </c>
      <c r="B228" s="30">
        <v>5</v>
      </c>
      <c r="C228" s="5">
        <v>1959</v>
      </c>
      <c r="D228" s="5">
        <v>8</v>
      </c>
      <c r="E228" s="28">
        <v>0.382648</v>
      </c>
      <c r="F228" s="28">
        <v>1.0160671</v>
      </c>
    </row>
    <row r="229" spans="1:6" ht="12.75">
      <c r="A229" s="30" t="s">
        <v>0</v>
      </c>
      <c r="B229" s="30">
        <v>5</v>
      </c>
      <c r="C229" s="5">
        <v>1959</v>
      </c>
      <c r="D229" s="5">
        <v>9</v>
      </c>
      <c r="E229" s="28">
        <v>0.4612051</v>
      </c>
      <c r="F229" s="28">
        <v>1.971378</v>
      </c>
    </row>
    <row r="230" spans="1:6" ht="12.75">
      <c r="A230" s="30" t="s">
        <v>0</v>
      </c>
      <c r="B230" s="30">
        <v>5</v>
      </c>
      <c r="C230" s="5">
        <v>1959</v>
      </c>
      <c r="D230" s="5">
        <v>10</v>
      </c>
      <c r="E230" s="28">
        <v>0.3168222</v>
      </c>
      <c r="F230" s="28">
        <v>1.48325</v>
      </c>
    </row>
    <row r="231" spans="1:6" ht="12.75">
      <c r="A231" s="30" t="s">
        <v>0</v>
      </c>
      <c r="B231" s="30">
        <v>5</v>
      </c>
      <c r="C231" s="5">
        <v>1959</v>
      </c>
      <c r="D231" s="5">
        <v>11</v>
      </c>
      <c r="E231" s="28">
        <v>0.3105782</v>
      </c>
      <c r="F231" s="28">
        <v>1.6269073</v>
      </c>
    </row>
    <row r="232" spans="1:6" ht="12.75">
      <c r="A232" s="30" t="s">
        <v>0</v>
      </c>
      <c r="B232" s="30">
        <v>5</v>
      </c>
      <c r="C232" s="5">
        <v>1959</v>
      </c>
      <c r="D232" s="5">
        <v>12</v>
      </c>
      <c r="E232" s="28">
        <v>2.914772</v>
      </c>
      <c r="F232" s="28">
        <v>10.023972</v>
      </c>
    </row>
    <row r="233" spans="1:6" ht="12.75">
      <c r="A233" s="30" t="s">
        <v>0</v>
      </c>
      <c r="B233" s="30">
        <v>5</v>
      </c>
      <c r="C233" s="5">
        <v>1960</v>
      </c>
      <c r="D233" s="5">
        <v>1</v>
      </c>
      <c r="E233" s="28">
        <v>1.1292174</v>
      </c>
      <c r="F233" s="28">
        <v>4.1535252</v>
      </c>
    </row>
    <row r="234" spans="1:6" ht="12.75">
      <c r="A234" s="30" t="s">
        <v>0</v>
      </c>
      <c r="B234" s="30">
        <v>5</v>
      </c>
      <c r="C234" s="5">
        <v>1960</v>
      </c>
      <c r="D234" s="5">
        <v>2</v>
      </c>
      <c r="E234" s="28">
        <v>2.5043214</v>
      </c>
      <c r="F234" s="28">
        <v>10.1226454</v>
      </c>
    </row>
    <row r="235" spans="1:6" ht="12.75">
      <c r="A235" s="30" t="s">
        <v>0</v>
      </c>
      <c r="B235" s="30">
        <v>5</v>
      </c>
      <c r="C235" s="5">
        <v>1960</v>
      </c>
      <c r="D235" s="5">
        <v>3</v>
      </c>
      <c r="E235" s="28">
        <v>0.7739488</v>
      </c>
      <c r="F235" s="28">
        <v>2.6576036</v>
      </c>
    </row>
    <row r="236" spans="1:6" ht="12.75">
      <c r="A236" s="30" t="s">
        <v>0</v>
      </c>
      <c r="B236" s="30">
        <v>5</v>
      </c>
      <c r="C236" s="5">
        <v>1960</v>
      </c>
      <c r="D236" s="5">
        <v>4</v>
      </c>
      <c r="E236" s="28">
        <v>0.0537326</v>
      </c>
      <c r="F236" s="28">
        <v>0.5641923000000001</v>
      </c>
    </row>
    <row r="237" spans="1:6" ht="12.75">
      <c r="A237" s="30" t="s">
        <v>0</v>
      </c>
      <c r="B237" s="30">
        <v>5</v>
      </c>
      <c r="C237" s="5">
        <v>1960</v>
      </c>
      <c r="D237" s="5">
        <v>5</v>
      </c>
      <c r="E237" s="28">
        <v>0.2308158</v>
      </c>
      <c r="F237" s="28">
        <v>0.7923325999999998</v>
      </c>
    </row>
    <row r="238" spans="1:6" ht="12.75">
      <c r="A238" s="30" t="s">
        <v>0</v>
      </c>
      <c r="B238" s="30">
        <v>5</v>
      </c>
      <c r="C238" s="5">
        <v>1960</v>
      </c>
      <c r="D238" s="5">
        <v>6</v>
      </c>
      <c r="E238" s="28">
        <v>0.0334752</v>
      </c>
      <c r="F238" s="28">
        <v>0.3528844</v>
      </c>
    </row>
    <row r="239" spans="1:6" ht="12.75">
      <c r="A239" s="30" t="s">
        <v>0</v>
      </c>
      <c r="B239" s="30">
        <v>5</v>
      </c>
      <c r="C239" s="5">
        <v>1960</v>
      </c>
      <c r="D239" s="5">
        <v>7</v>
      </c>
      <c r="E239" s="28">
        <v>0.0067518</v>
      </c>
      <c r="F239" s="28">
        <v>0.0892056</v>
      </c>
    </row>
    <row r="240" spans="1:6" ht="12.75">
      <c r="A240" s="30" t="s">
        <v>0</v>
      </c>
      <c r="B240" s="30">
        <v>5</v>
      </c>
      <c r="C240" s="5">
        <v>1960</v>
      </c>
      <c r="D240" s="5">
        <v>8</v>
      </c>
      <c r="E240" s="28">
        <v>0.00582</v>
      </c>
      <c r="F240" s="28">
        <v>0.071392</v>
      </c>
    </row>
    <row r="241" spans="1:6" ht="12.75">
      <c r="A241" s="30" t="s">
        <v>0</v>
      </c>
      <c r="B241" s="30">
        <v>5</v>
      </c>
      <c r="C241" s="5">
        <v>1960</v>
      </c>
      <c r="D241" s="5">
        <v>9</v>
      </c>
      <c r="E241" s="28">
        <v>0.0123768</v>
      </c>
      <c r="F241" s="28">
        <v>0.08371529999999999</v>
      </c>
    </row>
    <row r="242" spans="1:6" ht="12.75">
      <c r="A242" s="30" t="s">
        <v>0</v>
      </c>
      <c r="B242" s="30">
        <v>5</v>
      </c>
      <c r="C242" s="5">
        <v>1960</v>
      </c>
      <c r="D242" s="5">
        <v>10</v>
      </c>
      <c r="E242" s="28">
        <v>1.4063686</v>
      </c>
      <c r="F242" s="28">
        <v>4.8425769</v>
      </c>
    </row>
    <row r="243" spans="1:6" ht="12.75">
      <c r="A243" s="30" t="s">
        <v>0</v>
      </c>
      <c r="B243" s="30">
        <v>5</v>
      </c>
      <c r="C243" s="5">
        <v>1960</v>
      </c>
      <c r="D243" s="5">
        <v>11</v>
      </c>
      <c r="E243" s="28">
        <v>1.5540888</v>
      </c>
      <c r="F243" s="28">
        <v>5.5296648</v>
      </c>
    </row>
    <row r="244" spans="1:6" ht="12.75">
      <c r="A244" s="30" t="s">
        <v>0</v>
      </c>
      <c r="B244" s="30">
        <v>5</v>
      </c>
      <c r="C244" s="5">
        <v>1960</v>
      </c>
      <c r="D244" s="5">
        <v>12</v>
      </c>
      <c r="E244" s="28">
        <v>3.1925712</v>
      </c>
      <c r="F244" s="28">
        <v>9.5682119</v>
      </c>
    </row>
    <row r="245" spans="1:6" ht="12.75">
      <c r="A245" s="30" t="s">
        <v>0</v>
      </c>
      <c r="B245" s="30">
        <v>5</v>
      </c>
      <c r="C245" s="5">
        <v>1961</v>
      </c>
      <c r="D245" s="5">
        <v>1</v>
      </c>
      <c r="E245" s="28">
        <v>3.1796756</v>
      </c>
      <c r="F245" s="28">
        <v>8.6461042</v>
      </c>
    </row>
    <row r="246" spans="1:6" ht="12.75">
      <c r="A246" s="30" t="s">
        <v>0</v>
      </c>
      <c r="B246" s="30">
        <v>5</v>
      </c>
      <c r="C246" s="5">
        <v>1961</v>
      </c>
      <c r="D246" s="5">
        <v>2</v>
      </c>
      <c r="E246" s="28">
        <v>0.495552</v>
      </c>
      <c r="F246" s="28">
        <v>2.808128</v>
      </c>
    </row>
    <row r="247" spans="1:6" ht="12.75">
      <c r="A247" s="30" t="s">
        <v>0</v>
      </c>
      <c r="B247" s="30">
        <v>5</v>
      </c>
      <c r="C247" s="5">
        <v>1961</v>
      </c>
      <c r="D247" s="5">
        <v>3</v>
      </c>
      <c r="E247" s="28">
        <v>0.1796574</v>
      </c>
      <c r="F247" s="28">
        <v>1.0470356</v>
      </c>
    </row>
    <row r="248" spans="1:6" ht="12.75">
      <c r="A248" s="30" t="s">
        <v>0</v>
      </c>
      <c r="B248" s="30">
        <v>5</v>
      </c>
      <c r="C248" s="5">
        <v>1961</v>
      </c>
      <c r="D248" s="5">
        <v>4</v>
      </c>
      <c r="E248" s="28">
        <v>0.2397693</v>
      </c>
      <c r="F248" s="28">
        <v>1.1238042</v>
      </c>
    </row>
    <row r="249" spans="1:6" ht="12.75">
      <c r="A249" s="30" t="s">
        <v>0</v>
      </c>
      <c r="B249" s="30">
        <v>5</v>
      </c>
      <c r="C249" s="5">
        <v>1961</v>
      </c>
      <c r="D249" s="5">
        <v>5</v>
      </c>
      <c r="E249" s="28">
        <v>0.0874575</v>
      </c>
      <c r="F249" s="28">
        <v>0.7373339999999999</v>
      </c>
    </row>
    <row r="250" spans="1:6" ht="12.75">
      <c r="A250" s="30" t="s">
        <v>0</v>
      </c>
      <c r="B250" s="30">
        <v>5</v>
      </c>
      <c r="C250" s="5">
        <v>1961</v>
      </c>
      <c r="D250" s="5">
        <v>6</v>
      </c>
      <c r="E250" s="28">
        <v>0.1211148</v>
      </c>
      <c r="F250" s="28">
        <v>0.6815676</v>
      </c>
    </row>
    <row r="251" spans="1:6" ht="12.75">
      <c r="A251" s="30" t="s">
        <v>0</v>
      </c>
      <c r="B251" s="30">
        <v>5</v>
      </c>
      <c r="C251" s="5">
        <v>1961</v>
      </c>
      <c r="D251" s="5">
        <v>7</v>
      </c>
      <c r="E251" s="28">
        <v>0.0685254</v>
      </c>
      <c r="F251" s="28">
        <v>0.5974934000000001</v>
      </c>
    </row>
    <row r="252" spans="1:6" ht="12.75">
      <c r="A252" s="30" t="s">
        <v>0</v>
      </c>
      <c r="B252" s="30">
        <v>5</v>
      </c>
      <c r="C252" s="5">
        <v>1961</v>
      </c>
      <c r="D252" s="5">
        <v>8</v>
      </c>
      <c r="E252" s="28">
        <v>0.0390885</v>
      </c>
      <c r="F252" s="28">
        <v>0.506966</v>
      </c>
    </row>
    <row r="253" spans="1:6" ht="12.75">
      <c r="A253" s="30" t="s">
        <v>0</v>
      </c>
      <c r="B253" s="30">
        <v>5</v>
      </c>
      <c r="C253" s="5">
        <v>1961</v>
      </c>
      <c r="D253" s="5">
        <v>9</v>
      </c>
      <c r="E253" s="28">
        <v>0.3098675</v>
      </c>
      <c r="F253" s="28">
        <v>1.25902</v>
      </c>
    </row>
    <row r="254" spans="1:6" ht="12.75">
      <c r="A254" s="30" t="s">
        <v>0</v>
      </c>
      <c r="B254" s="30">
        <v>5</v>
      </c>
      <c r="C254" s="5">
        <v>1961</v>
      </c>
      <c r="D254" s="5">
        <v>10</v>
      </c>
      <c r="E254" s="28">
        <v>0.2469232</v>
      </c>
      <c r="F254" s="28">
        <v>0.9342352</v>
      </c>
    </row>
    <row r="255" spans="1:6" ht="12.75">
      <c r="A255" s="30" t="s">
        <v>0</v>
      </c>
      <c r="B255" s="30">
        <v>5</v>
      </c>
      <c r="C255" s="5">
        <v>1961</v>
      </c>
      <c r="D255" s="5">
        <v>11</v>
      </c>
      <c r="E255" s="28">
        <v>2.3490663</v>
      </c>
      <c r="F255" s="28">
        <v>12.162761399999999</v>
      </c>
    </row>
    <row r="256" spans="1:6" ht="12.75">
      <c r="A256" s="30" t="s">
        <v>0</v>
      </c>
      <c r="B256" s="30">
        <v>5</v>
      </c>
      <c r="C256" s="5">
        <v>1961</v>
      </c>
      <c r="D256" s="5">
        <v>12</v>
      </c>
      <c r="E256" s="28">
        <v>0.7658129</v>
      </c>
      <c r="F256" s="28">
        <v>4.5188807</v>
      </c>
    </row>
    <row r="257" spans="1:6" ht="12.75">
      <c r="A257" s="30" t="s">
        <v>0</v>
      </c>
      <c r="B257" s="30">
        <v>5</v>
      </c>
      <c r="C257" s="5">
        <v>1962</v>
      </c>
      <c r="D257" s="5">
        <v>1</v>
      </c>
      <c r="E257" s="28">
        <v>7.0106536</v>
      </c>
      <c r="F257" s="28">
        <v>21.945320600000002</v>
      </c>
    </row>
    <row r="258" spans="1:6" ht="12.75">
      <c r="A258" s="30" t="s">
        <v>0</v>
      </c>
      <c r="B258" s="30">
        <v>5</v>
      </c>
      <c r="C258" s="5">
        <v>1962</v>
      </c>
      <c r="D258" s="5">
        <v>2</v>
      </c>
      <c r="E258" s="28">
        <v>0.310908</v>
      </c>
      <c r="F258" s="28">
        <v>2.5908999999999995</v>
      </c>
    </row>
    <row r="259" spans="1:6" ht="12.75">
      <c r="A259" s="30" t="s">
        <v>0</v>
      </c>
      <c r="B259" s="30">
        <v>5</v>
      </c>
      <c r="C259" s="5">
        <v>1962</v>
      </c>
      <c r="D259" s="5">
        <v>3</v>
      </c>
      <c r="E259" s="28">
        <v>2.7619662</v>
      </c>
      <c r="F259" s="28">
        <v>11.6768274</v>
      </c>
    </row>
    <row r="260" spans="1:6" ht="12.75">
      <c r="A260" s="30" t="s">
        <v>0</v>
      </c>
      <c r="B260" s="30">
        <v>5</v>
      </c>
      <c r="C260" s="5">
        <v>1962</v>
      </c>
      <c r="D260" s="5">
        <v>4</v>
      </c>
      <c r="E260" s="28">
        <v>2.0952459</v>
      </c>
      <c r="F260" s="28">
        <v>8.1411238</v>
      </c>
    </row>
    <row r="261" spans="1:6" ht="12.75">
      <c r="A261" s="30" t="s">
        <v>0</v>
      </c>
      <c r="B261" s="30">
        <v>5</v>
      </c>
      <c r="C261" s="5">
        <v>1962</v>
      </c>
      <c r="D261" s="5">
        <v>5</v>
      </c>
      <c r="E261" s="28">
        <v>0.6345654</v>
      </c>
      <c r="F261" s="28">
        <v>2.9888950000000003</v>
      </c>
    </row>
    <row r="262" spans="1:6" ht="12.75">
      <c r="A262" s="30" t="s">
        <v>0</v>
      </c>
      <c r="B262" s="30">
        <v>5</v>
      </c>
      <c r="C262" s="5">
        <v>1962</v>
      </c>
      <c r="D262" s="5">
        <v>6</v>
      </c>
      <c r="E262" s="28">
        <v>0.0917332</v>
      </c>
      <c r="F262" s="28">
        <v>0.7820644</v>
      </c>
    </row>
    <row r="263" spans="1:6" ht="12.75">
      <c r="A263" s="30" t="s">
        <v>0</v>
      </c>
      <c r="B263" s="30">
        <v>5</v>
      </c>
      <c r="C263" s="5">
        <v>1962</v>
      </c>
      <c r="D263" s="5">
        <v>7</v>
      </c>
      <c r="E263" s="28">
        <v>0.0412182</v>
      </c>
      <c r="F263" s="28">
        <v>0.497043</v>
      </c>
    </row>
    <row r="264" spans="1:6" ht="12.75">
      <c r="A264" s="30" t="s">
        <v>0</v>
      </c>
      <c r="B264" s="30">
        <v>5</v>
      </c>
      <c r="C264" s="5">
        <v>1962</v>
      </c>
      <c r="D264" s="5">
        <v>8</v>
      </c>
      <c r="E264" s="28">
        <v>0.0370605</v>
      </c>
      <c r="F264" s="28">
        <v>0.411252</v>
      </c>
    </row>
    <row r="265" spans="1:6" ht="12.75">
      <c r="A265" s="30" t="s">
        <v>0</v>
      </c>
      <c r="B265" s="30">
        <v>5</v>
      </c>
      <c r="C265" s="5">
        <v>1962</v>
      </c>
      <c r="D265" s="5">
        <v>9</v>
      </c>
      <c r="E265" s="28">
        <v>0.4020308</v>
      </c>
      <c r="F265" s="28">
        <v>1.2636866999999998</v>
      </c>
    </row>
    <row r="266" spans="1:6" ht="12.75">
      <c r="A266" s="30" t="s">
        <v>0</v>
      </c>
      <c r="B266" s="30">
        <v>5</v>
      </c>
      <c r="C266" s="5">
        <v>1962</v>
      </c>
      <c r="D266" s="5">
        <v>10</v>
      </c>
      <c r="E266" s="28">
        <v>0.2367609</v>
      </c>
      <c r="F266" s="28">
        <v>1.1481282</v>
      </c>
    </row>
    <row r="267" spans="1:6" ht="12.75">
      <c r="A267" s="30" t="s">
        <v>0</v>
      </c>
      <c r="B267" s="30">
        <v>5</v>
      </c>
      <c r="C267" s="5">
        <v>1962</v>
      </c>
      <c r="D267" s="5">
        <v>11</v>
      </c>
      <c r="E267" s="28">
        <v>0.0795056</v>
      </c>
      <c r="F267" s="28">
        <v>0.64306</v>
      </c>
    </row>
    <row r="268" spans="1:6" ht="12.75">
      <c r="A268" s="30" t="s">
        <v>0</v>
      </c>
      <c r="B268" s="30">
        <v>5</v>
      </c>
      <c r="C268" s="5">
        <v>1962</v>
      </c>
      <c r="D268" s="5">
        <v>12</v>
      </c>
      <c r="E268" s="28">
        <v>0.3437128</v>
      </c>
      <c r="F268" s="28">
        <v>1.5734791999999997</v>
      </c>
    </row>
    <row r="269" spans="1:6" ht="12.75">
      <c r="A269" s="30" t="s">
        <v>0</v>
      </c>
      <c r="B269" s="30">
        <v>5</v>
      </c>
      <c r="C269" s="5">
        <v>1963</v>
      </c>
      <c r="D269" s="5">
        <v>1</v>
      </c>
      <c r="E269" s="28">
        <v>3.714914</v>
      </c>
      <c r="F269" s="28">
        <v>17.7353575</v>
      </c>
    </row>
    <row r="270" spans="1:6" ht="12.75">
      <c r="A270" s="30" t="s">
        <v>0</v>
      </c>
      <c r="B270" s="30">
        <v>5</v>
      </c>
      <c r="C270" s="5">
        <v>1963</v>
      </c>
      <c r="D270" s="5">
        <v>2</v>
      </c>
      <c r="E270" s="28">
        <v>0.8358176</v>
      </c>
      <c r="F270" s="28">
        <v>4.07284</v>
      </c>
    </row>
    <row r="271" spans="1:6" ht="12.75">
      <c r="A271" s="30" t="s">
        <v>0</v>
      </c>
      <c r="B271" s="30">
        <v>5</v>
      </c>
      <c r="C271" s="5">
        <v>1963</v>
      </c>
      <c r="D271" s="5">
        <v>3</v>
      </c>
      <c r="E271" s="28">
        <v>1.2010185</v>
      </c>
      <c r="F271" s="28">
        <v>6.723405</v>
      </c>
    </row>
    <row r="272" spans="1:6" ht="12.75">
      <c r="A272" s="30" t="s">
        <v>0</v>
      </c>
      <c r="B272" s="30">
        <v>5</v>
      </c>
      <c r="C272" s="5">
        <v>1963</v>
      </c>
      <c r="D272" s="5">
        <v>4</v>
      </c>
      <c r="E272" s="28">
        <v>1.763904</v>
      </c>
      <c r="F272" s="28">
        <v>8.218690200000001</v>
      </c>
    </row>
    <row r="273" spans="1:6" ht="12.75">
      <c r="A273" s="30" t="s">
        <v>0</v>
      </c>
      <c r="B273" s="30">
        <v>5</v>
      </c>
      <c r="C273" s="5">
        <v>1963</v>
      </c>
      <c r="D273" s="5">
        <v>5</v>
      </c>
      <c r="E273" s="28">
        <v>0.2231433</v>
      </c>
      <c r="F273" s="28">
        <v>1.7308683</v>
      </c>
    </row>
    <row r="274" spans="1:6" ht="12.75">
      <c r="A274" s="30" t="s">
        <v>0</v>
      </c>
      <c r="B274" s="30">
        <v>5</v>
      </c>
      <c r="C274" s="5">
        <v>1963</v>
      </c>
      <c r="D274" s="5">
        <v>6</v>
      </c>
      <c r="E274" s="28">
        <v>0.2868992</v>
      </c>
      <c r="F274" s="28">
        <v>1.2282872</v>
      </c>
    </row>
    <row r="275" spans="1:6" ht="12.75">
      <c r="A275" s="30" t="s">
        <v>0</v>
      </c>
      <c r="B275" s="30">
        <v>5</v>
      </c>
      <c r="C275" s="5">
        <v>1963</v>
      </c>
      <c r="D275" s="5">
        <v>7</v>
      </c>
      <c r="E275" s="28">
        <v>0.0409464</v>
      </c>
      <c r="F275" s="28">
        <v>0.6220368000000001</v>
      </c>
    </row>
    <row r="276" spans="1:6" ht="12.75">
      <c r="A276" s="30" t="s">
        <v>0</v>
      </c>
      <c r="B276" s="30">
        <v>5</v>
      </c>
      <c r="C276" s="5">
        <v>1963</v>
      </c>
      <c r="D276" s="5">
        <v>8</v>
      </c>
      <c r="E276" s="28">
        <v>0.0394827</v>
      </c>
      <c r="F276" s="28">
        <v>0.5367513</v>
      </c>
    </row>
    <row r="277" spans="1:6" ht="12.75">
      <c r="A277" s="30" t="s">
        <v>0</v>
      </c>
      <c r="B277" s="30">
        <v>5</v>
      </c>
      <c r="C277" s="5">
        <v>1963</v>
      </c>
      <c r="D277" s="5">
        <v>9</v>
      </c>
      <c r="E277" s="28">
        <v>0.2098744</v>
      </c>
      <c r="F277" s="28">
        <v>1.09818</v>
      </c>
    </row>
    <row r="278" spans="1:6" ht="12.75">
      <c r="A278" s="30" t="s">
        <v>0</v>
      </c>
      <c r="B278" s="30">
        <v>5</v>
      </c>
      <c r="C278" s="5">
        <v>1963</v>
      </c>
      <c r="D278" s="5">
        <v>10</v>
      </c>
      <c r="E278" s="28">
        <v>0.099504</v>
      </c>
      <c r="F278" s="28">
        <v>0.841638</v>
      </c>
    </row>
    <row r="279" spans="1:6" ht="12.75">
      <c r="A279" s="30" t="s">
        <v>0</v>
      </c>
      <c r="B279" s="30">
        <v>5</v>
      </c>
      <c r="C279" s="5">
        <v>1963</v>
      </c>
      <c r="D279" s="5">
        <v>11</v>
      </c>
      <c r="E279" s="28">
        <v>2.1899325</v>
      </c>
      <c r="F279" s="28">
        <v>8.940014999999999</v>
      </c>
    </row>
    <row r="280" spans="1:6" ht="12.75">
      <c r="A280" s="30" t="s">
        <v>0</v>
      </c>
      <c r="B280" s="30">
        <v>5</v>
      </c>
      <c r="C280" s="5">
        <v>1963</v>
      </c>
      <c r="D280" s="5">
        <v>12</v>
      </c>
      <c r="E280" s="28">
        <v>6.2646948</v>
      </c>
      <c r="F280" s="28">
        <v>21.658709799999997</v>
      </c>
    </row>
    <row r="281" spans="1:6" ht="12.75">
      <c r="A281" s="30" t="s">
        <v>0</v>
      </c>
      <c r="B281" s="30">
        <v>5</v>
      </c>
      <c r="C281" s="5">
        <v>1964</v>
      </c>
      <c r="D281" s="5">
        <v>1</v>
      </c>
      <c r="E281" s="28">
        <v>0.4595757</v>
      </c>
      <c r="F281" s="28">
        <v>3.9386067000000002</v>
      </c>
    </row>
    <row r="282" spans="1:6" ht="12.75">
      <c r="A282" s="30" t="s">
        <v>0</v>
      </c>
      <c r="B282" s="30">
        <v>5</v>
      </c>
      <c r="C282" s="5">
        <v>1964</v>
      </c>
      <c r="D282" s="5">
        <v>2</v>
      </c>
      <c r="E282" s="28">
        <v>2.8709152</v>
      </c>
      <c r="F282" s="28">
        <v>10.971232</v>
      </c>
    </row>
    <row r="283" spans="1:6" ht="12.75">
      <c r="A283" s="30" t="s">
        <v>0</v>
      </c>
      <c r="B283" s="30">
        <v>5</v>
      </c>
      <c r="C283" s="5">
        <v>1964</v>
      </c>
      <c r="D283" s="5">
        <v>3</v>
      </c>
      <c r="E283" s="28">
        <v>3.866132</v>
      </c>
      <c r="F283" s="28">
        <v>14.647396</v>
      </c>
    </row>
    <row r="284" spans="1:6" ht="12.75">
      <c r="A284" s="30" t="s">
        <v>0</v>
      </c>
      <c r="B284" s="30">
        <v>5</v>
      </c>
      <c r="C284" s="5">
        <v>1964</v>
      </c>
      <c r="D284" s="5">
        <v>4</v>
      </c>
      <c r="E284" s="28">
        <v>1.2363386</v>
      </c>
      <c r="F284" s="28">
        <v>5.2049172</v>
      </c>
    </row>
    <row r="285" spans="1:6" ht="12.75">
      <c r="A285" s="30" t="s">
        <v>0</v>
      </c>
      <c r="B285" s="30">
        <v>5</v>
      </c>
      <c r="C285" s="5">
        <v>1964</v>
      </c>
      <c r="D285" s="5">
        <v>5</v>
      </c>
      <c r="E285" s="28">
        <v>0.0917444</v>
      </c>
      <c r="F285" s="28">
        <v>1.2031027</v>
      </c>
    </row>
    <row r="286" spans="1:6" ht="12.75">
      <c r="A286" s="30" t="s">
        <v>0</v>
      </c>
      <c r="B286" s="30">
        <v>5</v>
      </c>
      <c r="C286" s="5">
        <v>1964</v>
      </c>
      <c r="D286" s="5">
        <v>6</v>
      </c>
      <c r="E286" s="28">
        <v>0.5037094</v>
      </c>
      <c r="F286" s="28">
        <v>1.707203</v>
      </c>
    </row>
    <row r="287" spans="1:6" ht="12.75">
      <c r="A287" s="30" t="s">
        <v>0</v>
      </c>
      <c r="B287" s="30">
        <v>5</v>
      </c>
      <c r="C287" s="5">
        <v>1964</v>
      </c>
      <c r="D287" s="5">
        <v>7</v>
      </c>
      <c r="E287" s="28">
        <v>0.0500904</v>
      </c>
      <c r="F287" s="28">
        <v>0.723528</v>
      </c>
    </row>
    <row r="288" spans="1:6" ht="12.75">
      <c r="A288" s="30" t="s">
        <v>0</v>
      </c>
      <c r="B288" s="30">
        <v>5</v>
      </c>
      <c r="C288" s="5">
        <v>1964</v>
      </c>
      <c r="D288" s="5">
        <v>8</v>
      </c>
      <c r="E288" s="28">
        <v>0.0379168</v>
      </c>
      <c r="F288" s="28">
        <v>0.5107616</v>
      </c>
    </row>
    <row r="289" spans="1:6" ht="12.75">
      <c r="A289" s="30" t="s">
        <v>0</v>
      </c>
      <c r="B289" s="30">
        <v>5</v>
      </c>
      <c r="C289" s="5">
        <v>1964</v>
      </c>
      <c r="D289" s="5">
        <v>9</v>
      </c>
      <c r="E289" s="28">
        <v>0.1061503</v>
      </c>
      <c r="F289" s="28">
        <v>0.6929586999999999</v>
      </c>
    </row>
    <row r="290" spans="1:6" ht="12.75">
      <c r="A290" s="30" t="s">
        <v>0</v>
      </c>
      <c r="B290" s="30">
        <v>5</v>
      </c>
      <c r="C290" s="5">
        <v>1964</v>
      </c>
      <c r="D290" s="5">
        <v>10</v>
      </c>
      <c r="E290" s="28">
        <v>0.0980856</v>
      </c>
      <c r="F290" s="28">
        <v>0.5885136</v>
      </c>
    </row>
    <row r="291" spans="1:6" ht="12.75">
      <c r="A291" s="30" t="s">
        <v>0</v>
      </c>
      <c r="B291" s="30">
        <v>5</v>
      </c>
      <c r="C291" s="5">
        <v>1964</v>
      </c>
      <c r="D291" s="5">
        <v>11</v>
      </c>
      <c r="E291" s="28">
        <v>0.0903464</v>
      </c>
      <c r="F291" s="28">
        <v>0.7169424</v>
      </c>
    </row>
    <row r="292" spans="1:6" ht="12.75">
      <c r="A292" s="30" t="s">
        <v>0</v>
      </c>
      <c r="B292" s="30">
        <v>5</v>
      </c>
      <c r="C292" s="5">
        <v>1964</v>
      </c>
      <c r="D292" s="5">
        <v>12</v>
      </c>
      <c r="E292" s="28">
        <v>0.7029967</v>
      </c>
      <c r="F292" s="28">
        <v>2.4739771</v>
      </c>
    </row>
    <row r="293" spans="1:6" ht="12.75">
      <c r="A293" s="30" t="s">
        <v>0</v>
      </c>
      <c r="B293" s="30">
        <v>5</v>
      </c>
      <c r="C293" s="5">
        <v>1965</v>
      </c>
      <c r="D293" s="5">
        <v>1</v>
      </c>
      <c r="E293" s="28">
        <v>3.3474702</v>
      </c>
      <c r="F293" s="28">
        <v>9.9122538</v>
      </c>
    </row>
    <row r="294" spans="1:6" ht="12.75">
      <c r="A294" s="30" t="s">
        <v>0</v>
      </c>
      <c r="B294" s="30">
        <v>5</v>
      </c>
      <c r="C294" s="5">
        <v>1965</v>
      </c>
      <c r="D294" s="5">
        <v>2</v>
      </c>
      <c r="E294" s="28">
        <v>1.598388</v>
      </c>
      <c r="F294" s="28">
        <v>7.0292745</v>
      </c>
    </row>
    <row r="295" spans="1:6" ht="12.75">
      <c r="A295" s="30" t="s">
        <v>0</v>
      </c>
      <c r="B295" s="30">
        <v>5</v>
      </c>
      <c r="C295" s="5">
        <v>1965</v>
      </c>
      <c r="D295" s="5">
        <v>3</v>
      </c>
      <c r="E295" s="28">
        <v>3.6995079</v>
      </c>
      <c r="F295" s="28">
        <v>12.7555095</v>
      </c>
    </row>
    <row r="296" spans="1:6" ht="12.75">
      <c r="A296" s="30" t="s">
        <v>0</v>
      </c>
      <c r="B296" s="30">
        <v>5</v>
      </c>
      <c r="C296" s="5">
        <v>1965</v>
      </c>
      <c r="D296" s="5">
        <v>4</v>
      </c>
      <c r="E296" s="28">
        <v>0.2915626</v>
      </c>
      <c r="F296" s="28">
        <v>2.3385124</v>
      </c>
    </row>
    <row r="297" spans="1:6" ht="12.75">
      <c r="A297" s="30" t="s">
        <v>0</v>
      </c>
      <c r="B297" s="30">
        <v>5</v>
      </c>
      <c r="C297" s="5">
        <v>1965</v>
      </c>
      <c r="D297" s="5">
        <v>5</v>
      </c>
      <c r="E297" s="28">
        <v>0.2768514</v>
      </c>
      <c r="F297" s="28">
        <v>1.1360454</v>
      </c>
    </row>
    <row r="298" spans="1:6" ht="12.75">
      <c r="A298" s="30" t="s">
        <v>0</v>
      </c>
      <c r="B298" s="30">
        <v>5</v>
      </c>
      <c r="C298" s="5">
        <v>1965</v>
      </c>
      <c r="D298" s="5">
        <v>6</v>
      </c>
      <c r="E298" s="28">
        <v>0.0659433</v>
      </c>
      <c r="F298" s="28">
        <v>0.6513347</v>
      </c>
    </row>
    <row r="299" spans="1:6" ht="12.75">
      <c r="A299" s="30" t="s">
        <v>0</v>
      </c>
      <c r="B299" s="30">
        <v>5</v>
      </c>
      <c r="C299" s="5">
        <v>1965</v>
      </c>
      <c r="D299" s="5">
        <v>7</v>
      </c>
      <c r="E299" s="28">
        <v>0.0337063</v>
      </c>
      <c r="F299" s="28">
        <v>0.5121182999999999</v>
      </c>
    </row>
    <row r="300" spans="1:6" ht="12.75">
      <c r="A300" s="30" t="s">
        <v>0</v>
      </c>
      <c r="B300" s="30">
        <v>5</v>
      </c>
      <c r="C300" s="5">
        <v>1965</v>
      </c>
      <c r="D300" s="5">
        <v>8</v>
      </c>
      <c r="E300" s="28">
        <v>0.0315984</v>
      </c>
      <c r="F300" s="28">
        <v>0.4293024</v>
      </c>
    </row>
    <row r="301" spans="1:6" ht="12.75">
      <c r="A301" s="30" t="s">
        <v>0</v>
      </c>
      <c r="B301" s="30">
        <v>5</v>
      </c>
      <c r="C301" s="5">
        <v>1965</v>
      </c>
      <c r="D301" s="5">
        <v>9</v>
      </c>
      <c r="E301" s="28">
        <v>0.3601266</v>
      </c>
      <c r="F301" s="28">
        <v>1.6136882999999997</v>
      </c>
    </row>
    <row r="302" spans="1:6" ht="12.75">
      <c r="A302" s="30" t="s">
        <v>0</v>
      </c>
      <c r="B302" s="30">
        <v>5</v>
      </c>
      <c r="C302" s="5">
        <v>1965</v>
      </c>
      <c r="D302" s="5">
        <v>10</v>
      </c>
      <c r="E302" s="28">
        <v>0.114002</v>
      </c>
      <c r="F302" s="28">
        <v>0.902436</v>
      </c>
    </row>
    <row r="303" spans="1:6" ht="12.75">
      <c r="A303" s="30" t="s">
        <v>0</v>
      </c>
      <c r="B303" s="30">
        <v>5</v>
      </c>
      <c r="C303" s="5">
        <v>1965</v>
      </c>
      <c r="D303" s="5">
        <v>11</v>
      </c>
      <c r="E303" s="28">
        <v>0.8640426</v>
      </c>
      <c r="F303" s="28">
        <v>3.5863686</v>
      </c>
    </row>
    <row r="304" spans="1:6" ht="12.75">
      <c r="A304" s="30" t="s">
        <v>0</v>
      </c>
      <c r="B304" s="30">
        <v>5</v>
      </c>
      <c r="C304" s="5">
        <v>1965</v>
      </c>
      <c r="D304" s="5">
        <v>12</v>
      </c>
      <c r="E304" s="28">
        <v>2.091852</v>
      </c>
      <c r="F304" s="28">
        <v>6.7072080000000005</v>
      </c>
    </row>
    <row r="305" spans="1:6" ht="12.75">
      <c r="A305" s="30" t="s">
        <v>0</v>
      </c>
      <c r="B305" s="30">
        <v>5</v>
      </c>
      <c r="C305" s="5">
        <v>1966</v>
      </c>
      <c r="D305" s="5">
        <v>1</v>
      </c>
      <c r="E305" s="28">
        <v>4.6099632</v>
      </c>
      <c r="F305" s="28">
        <v>13.099598399999998</v>
      </c>
    </row>
    <row r="306" spans="1:6" ht="12.75">
      <c r="A306" s="30" t="s">
        <v>0</v>
      </c>
      <c r="B306" s="30">
        <v>5</v>
      </c>
      <c r="C306" s="5">
        <v>1966</v>
      </c>
      <c r="D306" s="5">
        <v>2</v>
      </c>
      <c r="E306" s="28">
        <v>4.422744</v>
      </c>
      <c r="F306" s="28">
        <v>14.416212</v>
      </c>
    </row>
    <row r="307" spans="1:6" ht="12.75">
      <c r="A307" s="30" t="s">
        <v>0</v>
      </c>
      <c r="B307" s="30">
        <v>5</v>
      </c>
      <c r="C307" s="5">
        <v>1966</v>
      </c>
      <c r="D307" s="5">
        <v>3</v>
      </c>
      <c r="E307" s="28">
        <v>0.5269376</v>
      </c>
      <c r="F307" s="28">
        <v>3.9931989999999997</v>
      </c>
    </row>
    <row r="308" spans="1:6" ht="12.75">
      <c r="A308" s="30" t="s">
        <v>0</v>
      </c>
      <c r="B308" s="30">
        <v>5</v>
      </c>
      <c r="C308" s="5">
        <v>1966</v>
      </c>
      <c r="D308" s="5">
        <v>4</v>
      </c>
      <c r="E308" s="28">
        <v>1.0817667</v>
      </c>
      <c r="F308" s="28">
        <v>3.8850546</v>
      </c>
    </row>
    <row r="309" spans="1:6" ht="12.75">
      <c r="A309" s="30" t="s">
        <v>0</v>
      </c>
      <c r="B309" s="30">
        <v>5</v>
      </c>
      <c r="C309" s="5">
        <v>1966</v>
      </c>
      <c r="D309" s="5">
        <v>5</v>
      </c>
      <c r="E309" s="28">
        <v>0.203252</v>
      </c>
      <c r="F309" s="28">
        <v>0.9175376</v>
      </c>
    </row>
    <row r="310" spans="1:6" ht="12.75">
      <c r="A310" s="30" t="s">
        <v>0</v>
      </c>
      <c r="B310" s="30">
        <v>5</v>
      </c>
      <c r="C310" s="5">
        <v>1966</v>
      </c>
      <c r="D310" s="5">
        <v>6</v>
      </c>
      <c r="E310" s="28">
        <v>0.3641112</v>
      </c>
      <c r="F310" s="28">
        <v>1.138784</v>
      </c>
    </row>
    <row r="311" spans="1:6" ht="12.75">
      <c r="A311" s="30" t="s">
        <v>0</v>
      </c>
      <c r="B311" s="30">
        <v>5</v>
      </c>
      <c r="C311" s="5">
        <v>1966</v>
      </c>
      <c r="D311" s="5">
        <v>7</v>
      </c>
      <c r="E311" s="28">
        <v>0.0142424</v>
      </c>
      <c r="F311" s="28">
        <v>0.16603639999999997</v>
      </c>
    </row>
    <row r="312" spans="1:6" ht="12.75">
      <c r="A312" s="30" t="s">
        <v>0</v>
      </c>
      <c r="B312" s="30">
        <v>5</v>
      </c>
      <c r="C312" s="5">
        <v>1966</v>
      </c>
      <c r="D312" s="5">
        <v>8</v>
      </c>
      <c r="E312" s="28">
        <v>0.0115005</v>
      </c>
      <c r="F312" s="28">
        <v>0.131733</v>
      </c>
    </row>
    <row r="313" spans="1:6" ht="12.75">
      <c r="A313" s="30" t="s">
        <v>0</v>
      </c>
      <c r="B313" s="30">
        <v>5</v>
      </c>
      <c r="C313" s="5">
        <v>1966</v>
      </c>
      <c r="D313" s="5">
        <v>9</v>
      </c>
      <c r="E313" s="28">
        <v>0.0684075</v>
      </c>
      <c r="F313" s="28">
        <v>0.3787821</v>
      </c>
    </row>
    <row r="314" spans="1:6" ht="12.75">
      <c r="A314" s="30" t="s">
        <v>0</v>
      </c>
      <c r="B314" s="30">
        <v>5</v>
      </c>
      <c r="C314" s="5">
        <v>1966</v>
      </c>
      <c r="D314" s="5">
        <v>10</v>
      </c>
      <c r="E314" s="28">
        <v>0.3292758</v>
      </c>
      <c r="F314" s="28">
        <v>1.30665</v>
      </c>
    </row>
    <row r="315" spans="1:6" ht="12.75">
      <c r="A315" s="30" t="s">
        <v>0</v>
      </c>
      <c r="B315" s="30">
        <v>5</v>
      </c>
      <c r="C315" s="5">
        <v>1966</v>
      </c>
      <c r="D315" s="5">
        <v>11</v>
      </c>
      <c r="E315" s="28">
        <v>0.9696994</v>
      </c>
      <c r="F315" s="28">
        <v>6.3300978</v>
      </c>
    </row>
    <row r="316" spans="1:6" ht="12.75">
      <c r="A316" s="30" t="s">
        <v>0</v>
      </c>
      <c r="B316" s="30">
        <v>5</v>
      </c>
      <c r="C316" s="5">
        <v>1966</v>
      </c>
      <c r="D316" s="5">
        <v>12</v>
      </c>
      <c r="E316" s="28">
        <v>0.0732744</v>
      </c>
      <c r="F316" s="28">
        <v>1.1052221999999998</v>
      </c>
    </row>
    <row r="317" spans="1:6" ht="12.75">
      <c r="A317" s="30" t="s">
        <v>0</v>
      </c>
      <c r="B317" s="30">
        <v>5</v>
      </c>
      <c r="C317" s="5">
        <v>1967</v>
      </c>
      <c r="D317" s="5">
        <v>1</v>
      </c>
      <c r="E317" s="28">
        <v>0.1247788</v>
      </c>
      <c r="F317" s="28">
        <v>1.3557048</v>
      </c>
    </row>
    <row r="318" spans="1:6" ht="12.75">
      <c r="A318" s="30" t="s">
        <v>0</v>
      </c>
      <c r="B318" s="30">
        <v>5</v>
      </c>
      <c r="C318" s="5">
        <v>1967</v>
      </c>
      <c r="D318" s="5">
        <v>2</v>
      </c>
      <c r="E318" s="28">
        <v>0.3240315</v>
      </c>
      <c r="F318" s="28">
        <v>2.8313649</v>
      </c>
    </row>
    <row r="319" spans="1:6" ht="12.75">
      <c r="A319" s="30" t="s">
        <v>0</v>
      </c>
      <c r="B319" s="30">
        <v>5</v>
      </c>
      <c r="C319" s="5">
        <v>1967</v>
      </c>
      <c r="D319" s="5">
        <v>3</v>
      </c>
      <c r="E319" s="28">
        <v>0.9794988</v>
      </c>
      <c r="F319" s="28">
        <v>5.741530200000001</v>
      </c>
    </row>
    <row r="320" spans="1:6" ht="12.75">
      <c r="A320" s="30" t="s">
        <v>0</v>
      </c>
      <c r="B320" s="30">
        <v>5</v>
      </c>
      <c r="C320" s="5">
        <v>1967</v>
      </c>
      <c r="D320" s="5">
        <v>4</v>
      </c>
      <c r="E320" s="28">
        <v>0.3669344</v>
      </c>
      <c r="F320" s="28">
        <v>3.0501422</v>
      </c>
    </row>
    <row r="321" spans="1:6" ht="12.75">
      <c r="A321" s="30" t="s">
        <v>0</v>
      </c>
      <c r="B321" s="30">
        <v>5</v>
      </c>
      <c r="C321" s="5">
        <v>1967</v>
      </c>
      <c r="D321" s="5">
        <v>5</v>
      </c>
      <c r="E321" s="28">
        <v>0.463375</v>
      </c>
      <c r="F321" s="28">
        <v>3.530075</v>
      </c>
    </row>
    <row r="322" spans="1:6" ht="12.75">
      <c r="A322" s="30" t="s">
        <v>0</v>
      </c>
      <c r="B322" s="30">
        <v>5</v>
      </c>
      <c r="C322" s="5">
        <v>1967</v>
      </c>
      <c r="D322" s="5">
        <v>6</v>
      </c>
      <c r="E322" s="28">
        <v>0.0841347</v>
      </c>
      <c r="F322" s="28">
        <v>1.1939967</v>
      </c>
    </row>
    <row r="323" spans="1:6" ht="12.75">
      <c r="A323" s="30" t="s">
        <v>0</v>
      </c>
      <c r="B323" s="30">
        <v>5</v>
      </c>
      <c r="C323" s="5">
        <v>1967</v>
      </c>
      <c r="D323" s="5">
        <v>7</v>
      </c>
      <c r="E323" s="28">
        <v>0.0273075</v>
      </c>
      <c r="F323" s="28">
        <v>0.48326</v>
      </c>
    </row>
    <row r="324" spans="1:6" ht="12.75">
      <c r="A324" s="30" t="s">
        <v>0</v>
      </c>
      <c r="B324" s="30">
        <v>5</v>
      </c>
      <c r="C324" s="5">
        <v>1967</v>
      </c>
      <c r="D324" s="5">
        <v>8</v>
      </c>
      <c r="E324" s="28">
        <v>0.0539922</v>
      </c>
      <c r="F324" s="28">
        <v>0.381669</v>
      </c>
    </row>
    <row r="325" spans="1:6" ht="12.75">
      <c r="A325" s="30" t="s">
        <v>0</v>
      </c>
      <c r="B325" s="30">
        <v>5</v>
      </c>
      <c r="C325" s="5">
        <v>1967</v>
      </c>
      <c r="D325" s="5">
        <v>9</v>
      </c>
      <c r="E325" s="28">
        <v>0.199206</v>
      </c>
      <c r="F325" s="28">
        <v>0.6286056000000001</v>
      </c>
    </row>
    <row r="326" spans="1:6" ht="12.75">
      <c r="A326" s="30" t="s">
        <v>0</v>
      </c>
      <c r="B326" s="30">
        <v>5</v>
      </c>
      <c r="C326" s="5">
        <v>1967</v>
      </c>
      <c r="D326" s="5">
        <v>10</v>
      </c>
      <c r="E326" s="28">
        <v>0.2535764</v>
      </c>
      <c r="F326" s="28">
        <v>1.2777615999999998</v>
      </c>
    </row>
    <row r="327" spans="1:6" ht="12.75">
      <c r="A327" s="30" t="s">
        <v>0</v>
      </c>
      <c r="B327" s="30">
        <v>5</v>
      </c>
      <c r="C327" s="5">
        <v>1967</v>
      </c>
      <c r="D327" s="5">
        <v>11</v>
      </c>
      <c r="E327" s="28">
        <v>0.688605</v>
      </c>
      <c r="F327" s="28">
        <v>2.642027</v>
      </c>
    </row>
    <row r="328" spans="1:6" ht="12.75">
      <c r="A328" s="30" t="s">
        <v>0</v>
      </c>
      <c r="B328" s="30">
        <v>5</v>
      </c>
      <c r="C328" s="5">
        <v>1967</v>
      </c>
      <c r="D328" s="5">
        <v>12</v>
      </c>
      <c r="E328" s="28">
        <v>0.1412609</v>
      </c>
      <c r="F328" s="28">
        <v>1.8683753</v>
      </c>
    </row>
    <row r="329" spans="1:6" ht="12.75">
      <c r="A329" s="30" t="s">
        <v>0</v>
      </c>
      <c r="B329" s="30">
        <v>5</v>
      </c>
      <c r="C329" s="5">
        <v>1968</v>
      </c>
      <c r="D329" s="5">
        <v>1</v>
      </c>
      <c r="E329" s="28">
        <v>0.0884628</v>
      </c>
      <c r="F329" s="28">
        <v>1.5456417</v>
      </c>
    </row>
    <row r="330" spans="1:6" ht="12.75">
      <c r="A330" s="30" t="s">
        <v>0</v>
      </c>
      <c r="B330" s="30">
        <v>5</v>
      </c>
      <c r="C330" s="5">
        <v>1968</v>
      </c>
      <c r="D330" s="5">
        <v>2</v>
      </c>
      <c r="E330" s="28">
        <v>1.3941375</v>
      </c>
      <c r="F330" s="28">
        <v>7.2051</v>
      </c>
    </row>
    <row r="331" spans="1:6" ht="12.75">
      <c r="A331" s="30" t="s">
        <v>0</v>
      </c>
      <c r="B331" s="30">
        <v>5</v>
      </c>
      <c r="C331" s="5">
        <v>1968</v>
      </c>
      <c r="D331" s="5">
        <v>3</v>
      </c>
      <c r="E331" s="28">
        <v>1.7974912</v>
      </c>
      <c r="F331" s="28">
        <v>8.248356</v>
      </c>
    </row>
    <row r="332" spans="1:6" ht="12.75">
      <c r="A332" s="30" t="s">
        <v>0</v>
      </c>
      <c r="B332" s="30">
        <v>5</v>
      </c>
      <c r="C332" s="5">
        <v>1968</v>
      </c>
      <c r="D332" s="5">
        <v>4</v>
      </c>
      <c r="E332" s="28">
        <v>1.7965896</v>
      </c>
      <c r="F332" s="28">
        <v>7.9938144</v>
      </c>
    </row>
    <row r="333" spans="1:6" ht="12.75">
      <c r="A333" s="30" t="s">
        <v>0</v>
      </c>
      <c r="B333" s="30">
        <v>5</v>
      </c>
      <c r="C333" s="5">
        <v>1968</v>
      </c>
      <c r="D333" s="5">
        <v>5</v>
      </c>
      <c r="E333" s="28">
        <v>0.5918139</v>
      </c>
      <c r="F333" s="28">
        <v>2.9553474</v>
      </c>
    </row>
    <row r="334" spans="1:6" ht="12.75">
      <c r="A334" s="30" t="s">
        <v>0</v>
      </c>
      <c r="B334" s="30">
        <v>5</v>
      </c>
      <c r="C334" s="5">
        <v>1968</v>
      </c>
      <c r="D334" s="5">
        <v>6</v>
      </c>
      <c r="E334" s="28">
        <v>0.0552825</v>
      </c>
      <c r="F334" s="28">
        <v>0.8955765</v>
      </c>
    </row>
    <row r="335" spans="1:6" ht="12.75">
      <c r="A335" s="30" t="s">
        <v>0</v>
      </c>
      <c r="B335" s="30">
        <v>5</v>
      </c>
      <c r="C335" s="5">
        <v>1968</v>
      </c>
      <c r="D335" s="5">
        <v>7</v>
      </c>
      <c r="E335" s="28">
        <v>0.032578</v>
      </c>
      <c r="F335" s="28">
        <v>0.48867</v>
      </c>
    </row>
    <row r="336" spans="1:6" ht="12.75">
      <c r="A336" s="30" t="s">
        <v>0</v>
      </c>
      <c r="B336" s="30">
        <v>5</v>
      </c>
      <c r="C336" s="5">
        <v>1968</v>
      </c>
      <c r="D336" s="5">
        <v>8</v>
      </c>
      <c r="E336" s="28">
        <v>0.0244695</v>
      </c>
      <c r="F336" s="28">
        <v>0.35666149999999996</v>
      </c>
    </row>
    <row r="337" spans="1:6" ht="12.75">
      <c r="A337" s="30" t="s">
        <v>0</v>
      </c>
      <c r="B337" s="30">
        <v>5</v>
      </c>
      <c r="C337" s="5">
        <v>1968</v>
      </c>
      <c r="D337" s="5">
        <v>9</v>
      </c>
      <c r="E337" s="28">
        <v>0.05157</v>
      </c>
      <c r="F337" s="28">
        <v>0.430705</v>
      </c>
    </row>
    <row r="338" spans="1:6" ht="12.75">
      <c r="A338" s="30" t="s">
        <v>0</v>
      </c>
      <c r="B338" s="30">
        <v>5</v>
      </c>
      <c r="C338" s="5">
        <v>1968</v>
      </c>
      <c r="D338" s="5">
        <v>10</v>
      </c>
      <c r="E338" s="28">
        <v>0.0388188</v>
      </c>
      <c r="F338" s="28">
        <v>0.6534498000000001</v>
      </c>
    </row>
    <row r="339" spans="1:6" ht="12.75">
      <c r="A339" s="30" t="s">
        <v>0</v>
      </c>
      <c r="B339" s="30">
        <v>5</v>
      </c>
      <c r="C339" s="5">
        <v>1968</v>
      </c>
      <c r="D339" s="5">
        <v>11</v>
      </c>
      <c r="E339" s="28">
        <v>0.4134312</v>
      </c>
      <c r="F339" s="28">
        <v>2.2822008</v>
      </c>
    </row>
    <row r="340" spans="1:6" ht="12.75">
      <c r="A340" s="30" t="s">
        <v>0</v>
      </c>
      <c r="B340" s="30">
        <v>5</v>
      </c>
      <c r="C340" s="5">
        <v>1968</v>
      </c>
      <c r="D340" s="5">
        <v>12</v>
      </c>
      <c r="E340" s="28">
        <v>0.29946</v>
      </c>
      <c r="F340" s="28">
        <v>1.6470300000000002</v>
      </c>
    </row>
    <row r="341" spans="1:6" ht="12.75">
      <c r="A341" s="30" t="s">
        <v>0</v>
      </c>
      <c r="B341" s="30">
        <v>5</v>
      </c>
      <c r="C341" s="5">
        <v>1969</v>
      </c>
      <c r="D341" s="5">
        <v>1</v>
      </c>
      <c r="E341" s="28">
        <v>0.4445812</v>
      </c>
      <c r="F341" s="28">
        <v>2.9540546</v>
      </c>
    </row>
    <row r="342" spans="1:6" ht="12.75">
      <c r="A342" s="30" t="s">
        <v>0</v>
      </c>
      <c r="B342" s="30">
        <v>5</v>
      </c>
      <c r="C342" s="5">
        <v>1969</v>
      </c>
      <c r="D342" s="5">
        <v>2</v>
      </c>
      <c r="E342" s="28">
        <v>1.0345895</v>
      </c>
      <c r="F342" s="28">
        <v>5.4175795</v>
      </c>
    </row>
    <row r="343" spans="1:6" ht="12.75">
      <c r="A343" s="30" t="s">
        <v>0</v>
      </c>
      <c r="B343" s="30">
        <v>5</v>
      </c>
      <c r="C343" s="5">
        <v>1969</v>
      </c>
      <c r="D343" s="5">
        <v>3</v>
      </c>
      <c r="E343" s="28">
        <v>3.058404</v>
      </c>
      <c r="F343" s="28">
        <v>14.051244</v>
      </c>
    </row>
    <row r="344" spans="1:6" ht="12.75">
      <c r="A344" s="30" t="s">
        <v>0</v>
      </c>
      <c r="B344" s="30">
        <v>5</v>
      </c>
      <c r="C344" s="5">
        <v>1969</v>
      </c>
      <c r="D344" s="5">
        <v>4</v>
      </c>
      <c r="E344" s="28">
        <v>1.0690403</v>
      </c>
      <c r="F344" s="28">
        <v>6.9517150999999995</v>
      </c>
    </row>
    <row r="345" spans="1:6" ht="12.75">
      <c r="A345" s="30" t="s">
        <v>0</v>
      </c>
      <c r="B345" s="30">
        <v>5</v>
      </c>
      <c r="C345" s="5">
        <v>1969</v>
      </c>
      <c r="D345" s="5">
        <v>5</v>
      </c>
      <c r="E345" s="28">
        <v>1.972064</v>
      </c>
      <c r="F345" s="28">
        <v>7.8204663000000005</v>
      </c>
    </row>
    <row r="346" spans="1:6" ht="12.75">
      <c r="A346" s="30" t="s">
        <v>0</v>
      </c>
      <c r="B346" s="30">
        <v>5</v>
      </c>
      <c r="C346" s="5">
        <v>1969</v>
      </c>
      <c r="D346" s="5">
        <v>6</v>
      </c>
      <c r="E346" s="28">
        <v>0.2715096</v>
      </c>
      <c r="F346" s="28">
        <v>1.7349656000000002</v>
      </c>
    </row>
    <row r="347" spans="1:6" ht="12.75">
      <c r="A347" s="30" t="s">
        <v>0</v>
      </c>
      <c r="B347" s="30">
        <v>5</v>
      </c>
      <c r="C347" s="5">
        <v>1969</v>
      </c>
      <c r="D347" s="5">
        <v>7</v>
      </c>
      <c r="E347" s="28">
        <v>0.0342672</v>
      </c>
      <c r="F347" s="28">
        <v>0.42762609999999995</v>
      </c>
    </row>
    <row r="348" spans="1:6" ht="12.75">
      <c r="A348" s="30" t="s">
        <v>0</v>
      </c>
      <c r="B348" s="30">
        <v>5</v>
      </c>
      <c r="C348" s="5">
        <v>1969</v>
      </c>
      <c r="D348" s="5">
        <v>8</v>
      </c>
      <c r="E348" s="28">
        <v>0.016484</v>
      </c>
      <c r="F348" s="28">
        <v>0.19533540000000002</v>
      </c>
    </row>
    <row r="349" spans="1:6" ht="12.75">
      <c r="A349" s="30" t="s">
        <v>0</v>
      </c>
      <c r="B349" s="30">
        <v>5</v>
      </c>
      <c r="C349" s="5">
        <v>1969</v>
      </c>
      <c r="D349" s="5">
        <v>9</v>
      </c>
      <c r="E349" s="28">
        <v>0.2078865</v>
      </c>
      <c r="F349" s="28">
        <v>1.0839185</v>
      </c>
    </row>
    <row r="350" spans="1:6" ht="12.75">
      <c r="A350" s="30" t="s">
        <v>0</v>
      </c>
      <c r="B350" s="30">
        <v>5</v>
      </c>
      <c r="C350" s="5">
        <v>1969</v>
      </c>
      <c r="D350" s="5">
        <v>10</v>
      </c>
      <c r="E350" s="28">
        <v>0.1715577</v>
      </c>
      <c r="F350" s="28">
        <v>0.9884568</v>
      </c>
    </row>
    <row r="351" spans="1:6" ht="12.75">
      <c r="A351" s="30" t="s">
        <v>0</v>
      </c>
      <c r="B351" s="30">
        <v>5</v>
      </c>
      <c r="C351" s="5">
        <v>1969</v>
      </c>
      <c r="D351" s="5">
        <v>11</v>
      </c>
      <c r="E351" s="28">
        <v>0.3751664</v>
      </c>
      <c r="F351" s="28">
        <v>2.0143952</v>
      </c>
    </row>
    <row r="352" spans="1:6" ht="12.75">
      <c r="A352" s="30" t="s">
        <v>0</v>
      </c>
      <c r="B352" s="30">
        <v>5</v>
      </c>
      <c r="C352" s="5">
        <v>1969</v>
      </c>
      <c r="D352" s="5">
        <v>12</v>
      </c>
      <c r="E352" s="28">
        <v>0.1420296</v>
      </c>
      <c r="F352" s="28">
        <v>1.5273328000000002</v>
      </c>
    </row>
    <row r="353" spans="1:6" ht="12.75">
      <c r="A353" s="30" t="s">
        <v>0</v>
      </c>
      <c r="B353" s="30">
        <v>5</v>
      </c>
      <c r="C353" s="5">
        <v>1970</v>
      </c>
      <c r="D353" s="5">
        <v>1</v>
      </c>
      <c r="E353" s="28">
        <v>8.2237892</v>
      </c>
      <c r="F353" s="28">
        <v>33.2349828</v>
      </c>
    </row>
    <row r="354" spans="1:6" ht="12.75">
      <c r="A354" s="30" t="s">
        <v>0</v>
      </c>
      <c r="B354" s="30">
        <v>5</v>
      </c>
      <c r="C354" s="5">
        <v>1970</v>
      </c>
      <c r="D354" s="5">
        <v>2</v>
      </c>
      <c r="E354" s="28">
        <v>0.3448746</v>
      </c>
      <c r="F354" s="28">
        <v>3.4268492000000004</v>
      </c>
    </row>
    <row r="355" spans="1:6" ht="12.75">
      <c r="A355" s="30" t="s">
        <v>0</v>
      </c>
      <c r="B355" s="30">
        <v>5</v>
      </c>
      <c r="C355" s="5">
        <v>1970</v>
      </c>
      <c r="D355" s="5">
        <v>3</v>
      </c>
      <c r="E355" s="28">
        <v>0.3823632</v>
      </c>
      <c r="F355" s="28">
        <v>2.3975855999999998</v>
      </c>
    </row>
    <row r="356" spans="1:6" ht="12.75">
      <c r="A356" s="30" t="s">
        <v>0</v>
      </c>
      <c r="B356" s="30">
        <v>5</v>
      </c>
      <c r="C356" s="5">
        <v>1970</v>
      </c>
      <c r="D356" s="5">
        <v>4</v>
      </c>
      <c r="E356" s="28">
        <v>0.0472719</v>
      </c>
      <c r="F356" s="28">
        <v>0.6557069999999999</v>
      </c>
    </row>
    <row r="357" spans="1:6" ht="12.75">
      <c r="A357" s="30" t="s">
        <v>0</v>
      </c>
      <c r="B357" s="30">
        <v>5</v>
      </c>
      <c r="C357" s="5">
        <v>1970</v>
      </c>
      <c r="D357" s="5">
        <v>5</v>
      </c>
      <c r="E357" s="28">
        <v>0.0735504</v>
      </c>
      <c r="F357" s="28">
        <v>0.7533344</v>
      </c>
    </row>
    <row r="358" spans="1:6" ht="12.75">
      <c r="A358" s="30" t="s">
        <v>0</v>
      </c>
      <c r="B358" s="30">
        <v>5</v>
      </c>
      <c r="C358" s="5">
        <v>1970</v>
      </c>
      <c r="D358" s="5">
        <v>6</v>
      </c>
      <c r="E358" s="28">
        <v>0.04011</v>
      </c>
      <c r="F358" s="28">
        <v>0.41380150000000004</v>
      </c>
    </row>
    <row r="359" spans="1:6" ht="12.75">
      <c r="A359" s="30" t="s">
        <v>0</v>
      </c>
      <c r="B359" s="30">
        <v>5</v>
      </c>
      <c r="C359" s="5">
        <v>1970</v>
      </c>
      <c r="D359" s="5">
        <v>7</v>
      </c>
      <c r="E359" s="28">
        <v>0.0103323</v>
      </c>
      <c r="F359" s="28">
        <v>0.1646906</v>
      </c>
    </row>
    <row r="360" spans="1:6" ht="12.75">
      <c r="A360" s="30" t="s">
        <v>0</v>
      </c>
      <c r="B360" s="30">
        <v>5</v>
      </c>
      <c r="C360" s="5">
        <v>1970</v>
      </c>
      <c r="D360" s="5">
        <v>8</v>
      </c>
      <c r="E360" s="28">
        <v>0.0092066</v>
      </c>
      <c r="F360" s="28">
        <v>0.14943019999999999</v>
      </c>
    </row>
    <row r="361" spans="1:6" ht="12.75">
      <c r="A361" s="30" t="s">
        <v>0</v>
      </c>
      <c r="B361" s="30">
        <v>5</v>
      </c>
      <c r="C361" s="5">
        <v>1970</v>
      </c>
      <c r="D361" s="5">
        <v>9</v>
      </c>
      <c r="E361" s="28">
        <v>0.0119319</v>
      </c>
      <c r="F361" s="28">
        <v>0.1401036</v>
      </c>
    </row>
    <row r="362" spans="1:6" ht="12.75">
      <c r="A362" s="30" t="s">
        <v>0</v>
      </c>
      <c r="B362" s="30">
        <v>5</v>
      </c>
      <c r="C362" s="5">
        <v>1970</v>
      </c>
      <c r="D362" s="5">
        <v>10</v>
      </c>
      <c r="E362" s="28">
        <v>0.0245825</v>
      </c>
      <c r="F362" s="28">
        <v>0.3077729</v>
      </c>
    </row>
    <row r="363" spans="1:6" ht="12.75">
      <c r="A363" s="30" t="s">
        <v>0</v>
      </c>
      <c r="B363" s="30">
        <v>5</v>
      </c>
      <c r="C363" s="5">
        <v>1970</v>
      </c>
      <c r="D363" s="5">
        <v>11</v>
      </c>
      <c r="E363" s="28">
        <v>0.3043952</v>
      </c>
      <c r="F363" s="28">
        <v>1.2973618</v>
      </c>
    </row>
    <row r="364" spans="1:6" ht="12.75">
      <c r="A364" s="30" t="s">
        <v>0</v>
      </c>
      <c r="B364" s="30">
        <v>5</v>
      </c>
      <c r="C364" s="5">
        <v>1970</v>
      </c>
      <c r="D364" s="5">
        <v>12</v>
      </c>
      <c r="E364" s="28">
        <v>0.0646425</v>
      </c>
      <c r="F364" s="28">
        <v>1.1453325</v>
      </c>
    </row>
    <row r="365" spans="1:6" ht="12.75">
      <c r="A365" s="30" t="s">
        <v>0</v>
      </c>
      <c r="B365" s="30">
        <v>5</v>
      </c>
      <c r="C365" s="5">
        <v>1971</v>
      </c>
      <c r="D365" s="5">
        <v>1</v>
      </c>
      <c r="E365" s="28">
        <v>0.61523</v>
      </c>
      <c r="F365" s="28">
        <v>2.61273</v>
      </c>
    </row>
    <row r="366" spans="1:6" ht="12.75">
      <c r="A366" s="30" t="s">
        <v>0</v>
      </c>
      <c r="B366" s="30">
        <v>5</v>
      </c>
      <c r="C366" s="5">
        <v>1971</v>
      </c>
      <c r="D366" s="5">
        <v>2</v>
      </c>
      <c r="E366" s="28">
        <v>0.1473879</v>
      </c>
      <c r="F366" s="28">
        <v>1.8186168</v>
      </c>
    </row>
    <row r="367" spans="1:6" ht="12.75">
      <c r="A367" s="30" t="s">
        <v>0</v>
      </c>
      <c r="B367" s="30">
        <v>5</v>
      </c>
      <c r="C367" s="5">
        <v>1971</v>
      </c>
      <c r="D367" s="5">
        <v>3</v>
      </c>
      <c r="E367" s="28">
        <v>0.4962446</v>
      </c>
      <c r="F367" s="28">
        <v>2.9426840999999997</v>
      </c>
    </row>
    <row r="368" spans="1:6" ht="12.75">
      <c r="A368" s="30" t="s">
        <v>0</v>
      </c>
      <c r="B368" s="30">
        <v>5</v>
      </c>
      <c r="C368" s="5">
        <v>1971</v>
      </c>
      <c r="D368" s="5">
        <v>4</v>
      </c>
      <c r="E368" s="28">
        <v>1.8216165</v>
      </c>
      <c r="F368" s="28">
        <v>8.189214</v>
      </c>
    </row>
    <row r="369" spans="1:6" ht="12.75">
      <c r="A369" s="30" t="s">
        <v>0</v>
      </c>
      <c r="B369" s="30">
        <v>5</v>
      </c>
      <c r="C369" s="5">
        <v>1971</v>
      </c>
      <c r="D369" s="5">
        <v>5</v>
      </c>
      <c r="E369" s="28">
        <v>6.3085833</v>
      </c>
      <c r="F369" s="28">
        <v>25.601314499999997</v>
      </c>
    </row>
    <row r="370" spans="1:6" ht="12.75">
      <c r="A370" s="30" t="s">
        <v>0</v>
      </c>
      <c r="B370" s="30">
        <v>5</v>
      </c>
      <c r="C370" s="5">
        <v>1971</v>
      </c>
      <c r="D370" s="5">
        <v>6</v>
      </c>
      <c r="E370" s="28">
        <v>2.602375</v>
      </c>
      <c r="F370" s="28">
        <v>11.4816785</v>
      </c>
    </row>
    <row r="371" spans="1:6" ht="12.75">
      <c r="A371" s="30" t="s">
        <v>0</v>
      </c>
      <c r="B371" s="30">
        <v>5</v>
      </c>
      <c r="C371" s="5">
        <v>1971</v>
      </c>
      <c r="D371" s="5">
        <v>7</v>
      </c>
      <c r="E371" s="28">
        <v>0.1556864</v>
      </c>
      <c r="F371" s="28">
        <v>1.7052526</v>
      </c>
    </row>
    <row r="372" spans="1:6" ht="12.75">
      <c r="A372" s="30" t="s">
        <v>0</v>
      </c>
      <c r="B372" s="30">
        <v>5</v>
      </c>
      <c r="C372" s="5">
        <v>1971</v>
      </c>
      <c r="D372" s="5">
        <v>8</v>
      </c>
      <c r="E372" s="28">
        <v>0.0306117</v>
      </c>
      <c r="F372" s="28">
        <v>0.4285638</v>
      </c>
    </row>
    <row r="373" spans="1:6" ht="12.75">
      <c r="A373" s="30" t="s">
        <v>0</v>
      </c>
      <c r="B373" s="30">
        <v>5</v>
      </c>
      <c r="C373" s="5">
        <v>1971</v>
      </c>
      <c r="D373" s="5">
        <v>9</v>
      </c>
      <c r="E373" s="28">
        <v>0.0234069</v>
      </c>
      <c r="F373" s="28">
        <v>0.3037188</v>
      </c>
    </row>
    <row r="374" spans="1:6" ht="12.75">
      <c r="A374" s="30" t="s">
        <v>0</v>
      </c>
      <c r="B374" s="30">
        <v>5</v>
      </c>
      <c r="C374" s="5">
        <v>1971</v>
      </c>
      <c r="D374" s="5">
        <v>10</v>
      </c>
      <c r="E374" s="28">
        <v>0.0334752</v>
      </c>
      <c r="F374" s="28">
        <v>0.4421516</v>
      </c>
    </row>
    <row r="375" spans="1:6" ht="12.75">
      <c r="A375" s="30" t="s">
        <v>0</v>
      </c>
      <c r="B375" s="30">
        <v>5</v>
      </c>
      <c r="C375" s="5">
        <v>1971</v>
      </c>
      <c r="D375" s="5">
        <v>11</v>
      </c>
      <c r="E375" s="28">
        <v>0.3833568</v>
      </c>
      <c r="F375" s="28">
        <v>1.0145735999999999</v>
      </c>
    </row>
    <row r="376" spans="1:6" ht="12.75">
      <c r="A376" s="30" t="s">
        <v>0</v>
      </c>
      <c r="B376" s="30">
        <v>5</v>
      </c>
      <c r="C376" s="5">
        <v>1971</v>
      </c>
      <c r="D376" s="5">
        <v>12</v>
      </c>
      <c r="E376" s="28">
        <v>0.2314842</v>
      </c>
      <c r="F376" s="28">
        <v>0.9907044</v>
      </c>
    </row>
    <row r="377" spans="1:6" ht="12.75">
      <c r="A377" s="30" t="s">
        <v>0</v>
      </c>
      <c r="B377" s="30">
        <v>5</v>
      </c>
      <c r="C377" s="5">
        <v>1972</v>
      </c>
      <c r="D377" s="5">
        <v>1</v>
      </c>
      <c r="E377" s="28">
        <v>0.6123516</v>
      </c>
      <c r="F377" s="28">
        <v>2.8978572000000002</v>
      </c>
    </row>
    <row r="378" spans="1:6" ht="12.75">
      <c r="A378" s="30" t="s">
        <v>0</v>
      </c>
      <c r="B378" s="30">
        <v>5</v>
      </c>
      <c r="C378" s="5">
        <v>1972</v>
      </c>
      <c r="D378" s="5">
        <v>2</v>
      </c>
      <c r="E378" s="28">
        <v>6.7194224</v>
      </c>
      <c r="F378" s="28">
        <v>28.5392859</v>
      </c>
    </row>
    <row r="379" spans="1:6" ht="12.75">
      <c r="A379" s="30" t="s">
        <v>0</v>
      </c>
      <c r="B379" s="30">
        <v>5</v>
      </c>
      <c r="C379" s="5">
        <v>1972</v>
      </c>
      <c r="D379" s="5">
        <v>3</v>
      </c>
      <c r="E379" s="28">
        <v>3.8819704</v>
      </c>
      <c r="F379" s="28">
        <v>19.9552528</v>
      </c>
    </row>
    <row r="380" spans="1:6" ht="12.75">
      <c r="A380" s="30" t="s">
        <v>0</v>
      </c>
      <c r="B380" s="30">
        <v>5</v>
      </c>
      <c r="C380" s="5">
        <v>1972</v>
      </c>
      <c r="D380" s="5">
        <v>4</v>
      </c>
      <c r="E380" s="28">
        <v>0.4220933</v>
      </c>
      <c r="F380" s="28">
        <v>4.4288297000000005</v>
      </c>
    </row>
    <row r="381" spans="1:6" ht="12.75">
      <c r="A381" s="30" t="s">
        <v>0</v>
      </c>
      <c r="B381" s="30">
        <v>5</v>
      </c>
      <c r="C381" s="5">
        <v>1972</v>
      </c>
      <c r="D381" s="5">
        <v>5</v>
      </c>
      <c r="E381" s="28">
        <v>0.890352</v>
      </c>
      <c r="F381" s="28">
        <v>4.1549760000000004</v>
      </c>
    </row>
    <row r="382" spans="1:6" ht="12.75">
      <c r="A382" s="30" t="s">
        <v>0</v>
      </c>
      <c r="B382" s="30">
        <v>5</v>
      </c>
      <c r="C382" s="5">
        <v>1972</v>
      </c>
      <c r="D382" s="5">
        <v>6</v>
      </c>
      <c r="E382" s="28">
        <v>0.1639152</v>
      </c>
      <c r="F382" s="28">
        <v>2.117238</v>
      </c>
    </row>
    <row r="383" spans="1:6" ht="12.75">
      <c r="A383" s="30" t="s">
        <v>0</v>
      </c>
      <c r="B383" s="30">
        <v>5</v>
      </c>
      <c r="C383" s="5">
        <v>1972</v>
      </c>
      <c r="D383" s="5">
        <v>7</v>
      </c>
      <c r="E383" s="28">
        <v>0.0456684</v>
      </c>
      <c r="F383" s="28">
        <v>0.7991969999999999</v>
      </c>
    </row>
    <row r="384" spans="1:6" ht="12.75">
      <c r="A384" s="30" t="s">
        <v>0</v>
      </c>
      <c r="B384" s="30">
        <v>5</v>
      </c>
      <c r="C384" s="5">
        <v>1972</v>
      </c>
      <c r="D384" s="5">
        <v>8</v>
      </c>
      <c r="E384" s="28">
        <v>0.0229985</v>
      </c>
      <c r="F384" s="28">
        <v>0.3699473</v>
      </c>
    </row>
    <row r="385" spans="1:6" ht="12.75">
      <c r="A385" s="30" t="s">
        <v>0</v>
      </c>
      <c r="B385" s="30">
        <v>5</v>
      </c>
      <c r="C385" s="5">
        <v>1972</v>
      </c>
      <c r="D385" s="5">
        <v>9</v>
      </c>
      <c r="E385" s="28">
        <v>0.1695152</v>
      </c>
      <c r="F385" s="28">
        <v>0.8411792</v>
      </c>
    </row>
    <row r="386" spans="1:6" ht="12.75">
      <c r="A386" s="30" t="s">
        <v>0</v>
      </c>
      <c r="B386" s="30">
        <v>5</v>
      </c>
      <c r="C386" s="5">
        <v>1972</v>
      </c>
      <c r="D386" s="5">
        <v>10</v>
      </c>
      <c r="E386" s="28">
        <v>1.1253231</v>
      </c>
      <c r="F386" s="28">
        <v>7.7573034</v>
      </c>
    </row>
    <row r="387" spans="1:6" ht="12.75">
      <c r="A387" s="30" t="s">
        <v>0</v>
      </c>
      <c r="B387" s="30">
        <v>5</v>
      </c>
      <c r="C387" s="5">
        <v>1972</v>
      </c>
      <c r="D387" s="5">
        <v>11</v>
      </c>
      <c r="E387" s="28">
        <v>0.573015</v>
      </c>
      <c r="F387" s="28">
        <v>6.669894600000001</v>
      </c>
    </row>
    <row r="388" spans="1:6" ht="12.75">
      <c r="A388" s="30" t="s">
        <v>0</v>
      </c>
      <c r="B388" s="30">
        <v>5</v>
      </c>
      <c r="C388" s="5">
        <v>1972</v>
      </c>
      <c r="D388" s="5">
        <v>12</v>
      </c>
      <c r="E388" s="28">
        <v>2.0909401</v>
      </c>
      <c r="F388" s="28">
        <v>12.2506532</v>
      </c>
    </row>
    <row r="389" spans="1:6" ht="12.75">
      <c r="A389" s="30" t="s">
        <v>0</v>
      </c>
      <c r="B389" s="30">
        <v>5</v>
      </c>
      <c r="C389" s="5">
        <v>1973</v>
      </c>
      <c r="D389" s="5">
        <v>1</v>
      </c>
      <c r="E389" s="28">
        <v>1.050586</v>
      </c>
      <c r="F389" s="28">
        <v>6.845397199999999</v>
      </c>
    </row>
    <row r="390" spans="1:6" ht="12.75">
      <c r="A390" s="30" t="s">
        <v>0</v>
      </c>
      <c r="B390" s="30">
        <v>5</v>
      </c>
      <c r="C390" s="5">
        <v>1973</v>
      </c>
      <c r="D390" s="5">
        <v>2</v>
      </c>
      <c r="E390" s="28">
        <v>0.2387124</v>
      </c>
      <c r="F390" s="28">
        <v>3.0224070000000003</v>
      </c>
    </row>
    <row r="391" spans="1:6" ht="12.75">
      <c r="A391" s="30" t="s">
        <v>0</v>
      </c>
      <c r="B391" s="30">
        <v>5</v>
      </c>
      <c r="C391" s="5">
        <v>1973</v>
      </c>
      <c r="D391" s="5">
        <v>3</v>
      </c>
      <c r="E391" s="28">
        <v>1.2905289</v>
      </c>
      <c r="F391" s="28">
        <v>4.8419844</v>
      </c>
    </row>
    <row r="392" spans="1:6" ht="12.75">
      <c r="A392" s="30" t="s">
        <v>0</v>
      </c>
      <c r="B392" s="30">
        <v>5</v>
      </c>
      <c r="C392" s="5">
        <v>1973</v>
      </c>
      <c r="D392" s="5">
        <v>4</v>
      </c>
      <c r="E392" s="28">
        <v>0.1302378</v>
      </c>
      <c r="F392" s="28">
        <v>1.8822463000000003</v>
      </c>
    </row>
    <row r="393" spans="1:6" ht="12.75">
      <c r="A393" s="30" t="s">
        <v>0</v>
      </c>
      <c r="B393" s="30">
        <v>5</v>
      </c>
      <c r="C393" s="5">
        <v>1973</v>
      </c>
      <c r="D393" s="5">
        <v>5</v>
      </c>
      <c r="E393" s="28">
        <v>0.2675511</v>
      </c>
      <c r="F393" s="28">
        <v>3.413583</v>
      </c>
    </row>
    <row r="394" spans="1:6" ht="12.75">
      <c r="A394" s="30" t="s">
        <v>0</v>
      </c>
      <c r="B394" s="30">
        <v>5</v>
      </c>
      <c r="C394" s="5">
        <v>1973</v>
      </c>
      <c r="D394" s="5">
        <v>6</v>
      </c>
      <c r="E394" s="28">
        <v>0.236018</v>
      </c>
      <c r="F394" s="28">
        <v>2.0868960000000003</v>
      </c>
    </row>
    <row r="395" spans="1:6" ht="12.75">
      <c r="A395" s="30" t="s">
        <v>0</v>
      </c>
      <c r="B395" s="30">
        <v>5</v>
      </c>
      <c r="C395" s="5">
        <v>1973</v>
      </c>
      <c r="D395" s="5">
        <v>7</v>
      </c>
      <c r="E395" s="28">
        <v>0.0285129</v>
      </c>
      <c r="F395" s="28">
        <v>0.5651403</v>
      </c>
    </row>
    <row r="396" spans="1:6" ht="12.75">
      <c r="A396" s="30" t="s">
        <v>0</v>
      </c>
      <c r="B396" s="30">
        <v>5</v>
      </c>
      <c r="C396" s="5">
        <v>1973</v>
      </c>
      <c r="D396" s="5">
        <v>8</v>
      </c>
      <c r="E396" s="28">
        <v>0.0172404</v>
      </c>
      <c r="F396" s="28">
        <v>0.3404979</v>
      </c>
    </row>
    <row r="397" spans="1:6" ht="12.75">
      <c r="A397" s="30" t="s">
        <v>0</v>
      </c>
      <c r="B397" s="30">
        <v>5</v>
      </c>
      <c r="C397" s="5">
        <v>1973</v>
      </c>
      <c r="D397" s="5">
        <v>9</v>
      </c>
      <c r="E397" s="28">
        <v>0.0170964</v>
      </c>
      <c r="F397" s="28">
        <v>0.294438</v>
      </c>
    </row>
    <row r="398" spans="1:6" ht="12.75">
      <c r="A398" s="30" t="s">
        <v>0</v>
      </c>
      <c r="B398" s="30">
        <v>5</v>
      </c>
      <c r="C398" s="5">
        <v>1973</v>
      </c>
      <c r="D398" s="5">
        <v>10</v>
      </c>
      <c r="E398" s="28">
        <v>0.0700074</v>
      </c>
      <c r="F398" s="28">
        <v>0.374601</v>
      </c>
    </row>
    <row r="399" spans="1:6" ht="12.75">
      <c r="A399" s="30" t="s">
        <v>0</v>
      </c>
      <c r="B399" s="30">
        <v>5</v>
      </c>
      <c r="C399" s="5">
        <v>1973</v>
      </c>
      <c r="D399" s="5">
        <v>11</v>
      </c>
      <c r="E399" s="28">
        <v>0.199219</v>
      </c>
      <c r="F399" s="28">
        <v>1.2314555</v>
      </c>
    </row>
    <row r="400" spans="1:6" ht="12.75">
      <c r="A400" s="30" t="s">
        <v>0</v>
      </c>
      <c r="B400" s="30">
        <v>5</v>
      </c>
      <c r="C400" s="5">
        <v>1973</v>
      </c>
      <c r="D400" s="5">
        <v>12</v>
      </c>
      <c r="E400" s="28">
        <v>0.82449</v>
      </c>
      <c r="F400" s="28">
        <v>3.8366268</v>
      </c>
    </row>
    <row r="401" spans="1:6" ht="12.75">
      <c r="A401" s="30" t="s">
        <v>0</v>
      </c>
      <c r="B401" s="30">
        <v>5</v>
      </c>
      <c r="C401" s="5">
        <v>1974</v>
      </c>
      <c r="D401" s="5">
        <v>1</v>
      </c>
      <c r="E401" s="28">
        <v>1.8945804</v>
      </c>
      <c r="F401" s="28">
        <v>10.795533599999999</v>
      </c>
    </row>
    <row r="402" spans="1:6" ht="12.75">
      <c r="A402" s="30" t="s">
        <v>0</v>
      </c>
      <c r="B402" s="30">
        <v>5</v>
      </c>
      <c r="C402" s="5">
        <v>1974</v>
      </c>
      <c r="D402" s="5">
        <v>2</v>
      </c>
      <c r="E402" s="28">
        <v>1.786456</v>
      </c>
      <c r="F402" s="28">
        <v>8.22871</v>
      </c>
    </row>
    <row r="403" spans="1:6" ht="12.75">
      <c r="A403" s="30" t="s">
        <v>0</v>
      </c>
      <c r="B403" s="30">
        <v>5</v>
      </c>
      <c r="C403" s="5">
        <v>1974</v>
      </c>
      <c r="D403" s="5">
        <v>3</v>
      </c>
      <c r="E403" s="28">
        <v>3.4182672</v>
      </c>
      <c r="F403" s="28">
        <v>13.9766649</v>
      </c>
    </row>
    <row r="404" spans="1:6" ht="12.75">
      <c r="A404" s="30" t="s">
        <v>0</v>
      </c>
      <c r="B404" s="30">
        <v>5</v>
      </c>
      <c r="C404" s="5">
        <v>1974</v>
      </c>
      <c r="D404" s="5">
        <v>4</v>
      </c>
      <c r="E404" s="28">
        <v>1.516963</v>
      </c>
      <c r="F404" s="28">
        <v>6.8632326</v>
      </c>
    </row>
    <row r="405" spans="1:6" ht="12.75">
      <c r="A405" s="30" t="s">
        <v>0</v>
      </c>
      <c r="B405" s="30">
        <v>5</v>
      </c>
      <c r="C405" s="5">
        <v>1974</v>
      </c>
      <c r="D405" s="5">
        <v>5</v>
      </c>
      <c r="E405" s="28">
        <v>0.2284578</v>
      </c>
      <c r="F405" s="28">
        <v>3.130718</v>
      </c>
    </row>
    <row r="406" spans="1:6" ht="12.75">
      <c r="A406" s="30" t="s">
        <v>0</v>
      </c>
      <c r="B406" s="30">
        <v>5</v>
      </c>
      <c r="C406" s="5">
        <v>1974</v>
      </c>
      <c r="D406" s="5">
        <v>6</v>
      </c>
      <c r="E406" s="28">
        <v>0.0742664</v>
      </c>
      <c r="F406" s="28">
        <v>1.0467548</v>
      </c>
    </row>
    <row r="407" spans="1:6" ht="12.75">
      <c r="A407" s="30" t="s">
        <v>0</v>
      </c>
      <c r="B407" s="30">
        <v>5</v>
      </c>
      <c r="C407" s="5">
        <v>1974</v>
      </c>
      <c r="D407" s="5">
        <v>7</v>
      </c>
      <c r="E407" s="28">
        <v>0.0499735</v>
      </c>
      <c r="F407" s="28">
        <v>0.44190050000000003</v>
      </c>
    </row>
    <row r="408" spans="1:6" ht="12.75">
      <c r="A408" s="30" t="s">
        <v>0</v>
      </c>
      <c r="B408" s="30">
        <v>5</v>
      </c>
      <c r="C408" s="5">
        <v>1974</v>
      </c>
      <c r="D408" s="5">
        <v>8</v>
      </c>
      <c r="E408" s="28">
        <v>0.0157657</v>
      </c>
      <c r="F408" s="28">
        <v>0.25566</v>
      </c>
    </row>
    <row r="409" spans="1:6" ht="12.75">
      <c r="A409" s="30" t="s">
        <v>0</v>
      </c>
      <c r="B409" s="30">
        <v>5</v>
      </c>
      <c r="C409" s="5">
        <v>1974</v>
      </c>
      <c r="D409" s="5">
        <v>9</v>
      </c>
      <c r="E409" s="28">
        <v>0.0164628</v>
      </c>
      <c r="F409" s="28">
        <v>0.2454894</v>
      </c>
    </row>
    <row r="410" spans="1:6" ht="12.75">
      <c r="A410" s="30" t="s">
        <v>0</v>
      </c>
      <c r="B410" s="30">
        <v>5</v>
      </c>
      <c r="C410" s="5">
        <v>1974</v>
      </c>
      <c r="D410" s="5">
        <v>10</v>
      </c>
      <c r="E410" s="28">
        <v>0.2533488</v>
      </c>
      <c r="F410" s="28">
        <v>0.9406247999999999</v>
      </c>
    </row>
    <row r="411" spans="1:6" ht="12.75">
      <c r="A411" s="30" t="s">
        <v>0</v>
      </c>
      <c r="B411" s="30">
        <v>5</v>
      </c>
      <c r="C411" s="5">
        <v>1974</v>
      </c>
      <c r="D411" s="5">
        <v>11</v>
      </c>
      <c r="E411" s="28">
        <v>0.3349738</v>
      </c>
      <c r="F411" s="28">
        <v>1.5888446</v>
      </c>
    </row>
    <row r="412" spans="1:6" ht="12.75">
      <c r="A412" s="30" t="s">
        <v>0</v>
      </c>
      <c r="B412" s="30">
        <v>5</v>
      </c>
      <c r="C412" s="5">
        <v>1974</v>
      </c>
      <c r="D412" s="5">
        <v>12</v>
      </c>
      <c r="E412" s="28">
        <v>0.036741</v>
      </c>
      <c r="F412" s="28">
        <v>0.643464</v>
      </c>
    </row>
    <row r="413" spans="1:6" ht="12.75">
      <c r="A413" s="30" t="s">
        <v>0</v>
      </c>
      <c r="B413" s="30">
        <v>5</v>
      </c>
      <c r="C413" s="5">
        <v>1975</v>
      </c>
      <c r="D413" s="5">
        <v>1</v>
      </c>
      <c r="E413" s="28">
        <v>1.207416</v>
      </c>
      <c r="F413" s="28">
        <v>4.7549192</v>
      </c>
    </row>
    <row r="414" spans="1:6" ht="12.75">
      <c r="A414" s="30" t="s">
        <v>0</v>
      </c>
      <c r="B414" s="30">
        <v>5</v>
      </c>
      <c r="C414" s="5">
        <v>1975</v>
      </c>
      <c r="D414" s="5">
        <v>2</v>
      </c>
      <c r="E414" s="28">
        <v>0.7421974</v>
      </c>
      <c r="F414" s="28">
        <v>5.2854543</v>
      </c>
    </row>
    <row r="415" spans="1:6" ht="12.75">
      <c r="A415" s="30" t="s">
        <v>0</v>
      </c>
      <c r="B415" s="30">
        <v>5</v>
      </c>
      <c r="C415" s="5">
        <v>1975</v>
      </c>
      <c r="D415" s="5">
        <v>3</v>
      </c>
      <c r="E415" s="28">
        <v>2.2742394</v>
      </c>
      <c r="F415" s="28">
        <v>7.1540944</v>
      </c>
    </row>
    <row r="416" spans="1:6" ht="12.75">
      <c r="A416" s="30" t="s">
        <v>0</v>
      </c>
      <c r="B416" s="30">
        <v>5</v>
      </c>
      <c r="C416" s="5">
        <v>1975</v>
      </c>
      <c r="D416" s="5">
        <v>4</v>
      </c>
      <c r="E416" s="28">
        <v>2.1875568</v>
      </c>
      <c r="F416" s="28">
        <v>12.6135086</v>
      </c>
    </row>
    <row r="417" spans="1:6" ht="12.75">
      <c r="A417" s="30" t="s">
        <v>0</v>
      </c>
      <c r="B417" s="30">
        <v>5</v>
      </c>
      <c r="C417" s="5">
        <v>1975</v>
      </c>
      <c r="D417" s="5">
        <v>5</v>
      </c>
      <c r="E417" s="28">
        <v>2.2280662</v>
      </c>
      <c r="F417" s="28">
        <v>12.6795944</v>
      </c>
    </row>
    <row r="418" spans="1:6" ht="12.75">
      <c r="A418" s="30" t="s">
        <v>0</v>
      </c>
      <c r="B418" s="30">
        <v>5</v>
      </c>
      <c r="C418" s="5">
        <v>1975</v>
      </c>
      <c r="D418" s="5">
        <v>6</v>
      </c>
      <c r="E418" s="28">
        <v>1.1024799</v>
      </c>
      <c r="F418" s="28">
        <v>5.3683569</v>
      </c>
    </row>
    <row r="419" spans="1:6" ht="12.75">
      <c r="A419" s="30" t="s">
        <v>0</v>
      </c>
      <c r="B419" s="30">
        <v>5</v>
      </c>
      <c r="C419" s="5">
        <v>1975</v>
      </c>
      <c r="D419" s="5">
        <v>7</v>
      </c>
      <c r="E419" s="28">
        <v>0.0466722</v>
      </c>
      <c r="F419" s="28">
        <v>0.776061</v>
      </c>
    </row>
    <row r="420" spans="1:6" ht="12.75">
      <c r="A420" s="30" t="s">
        <v>0</v>
      </c>
      <c r="B420" s="30">
        <v>5</v>
      </c>
      <c r="C420" s="5">
        <v>1975</v>
      </c>
      <c r="D420" s="5">
        <v>8</v>
      </c>
      <c r="E420" s="28">
        <v>0.020118</v>
      </c>
      <c r="F420" s="28">
        <v>0.30177</v>
      </c>
    </row>
    <row r="421" spans="1:6" ht="12.75">
      <c r="A421" s="30" t="s">
        <v>0</v>
      </c>
      <c r="B421" s="30">
        <v>5</v>
      </c>
      <c r="C421" s="5">
        <v>1975</v>
      </c>
      <c r="D421" s="5">
        <v>9</v>
      </c>
      <c r="E421" s="28">
        <v>0.1472506</v>
      </c>
      <c r="F421" s="28">
        <v>0.5543552</v>
      </c>
    </row>
    <row r="422" spans="1:6" ht="12.75">
      <c r="A422" s="30" t="s">
        <v>0</v>
      </c>
      <c r="B422" s="30">
        <v>5</v>
      </c>
      <c r="C422" s="5">
        <v>1975</v>
      </c>
      <c r="D422" s="5">
        <v>10</v>
      </c>
      <c r="E422" s="28">
        <v>0.0419136</v>
      </c>
      <c r="F422" s="28">
        <v>0.7046724</v>
      </c>
    </row>
    <row r="423" spans="1:6" ht="12.75">
      <c r="A423" s="30" t="s">
        <v>0</v>
      </c>
      <c r="B423" s="30">
        <v>5</v>
      </c>
      <c r="C423" s="5">
        <v>1975</v>
      </c>
      <c r="D423" s="5">
        <v>11</v>
      </c>
      <c r="E423" s="28">
        <v>0.285018</v>
      </c>
      <c r="F423" s="28">
        <v>1.2538665</v>
      </c>
    </row>
    <row r="424" spans="1:6" ht="12.75">
      <c r="A424" s="30" t="s">
        <v>0</v>
      </c>
      <c r="B424" s="30">
        <v>5</v>
      </c>
      <c r="C424" s="5">
        <v>1975</v>
      </c>
      <c r="D424" s="5">
        <v>12</v>
      </c>
      <c r="E424" s="28">
        <v>0.273809</v>
      </c>
      <c r="F424" s="28">
        <v>1.6788815</v>
      </c>
    </row>
    <row r="425" spans="1:6" ht="12.75">
      <c r="A425" s="30" t="s">
        <v>0</v>
      </c>
      <c r="B425" s="30">
        <v>5</v>
      </c>
      <c r="C425" s="5">
        <v>1976</v>
      </c>
      <c r="D425" s="5">
        <v>1</v>
      </c>
      <c r="E425" s="28">
        <v>0.4587112</v>
      </c>
      <c r="F425" s="28">
        <v>2.076598</v>
      </c>
    </row>
    <row r="426" spans="1:6" ht="12.75">
      <c r="A426" s="30" t="s">
        <v>0</v>
      </c>
      <c r="B426" s="30">
        <v>5</v>
      </c>
      <c r="C426" s="5">
        <v>1976</v>
      </c>
      <c r="D426" s="5">
        <v>2</v>
      </c>
      <c r="E426" s="28">
        <v>0.6325682</v>
      </c>
      <c r="F426" s="28">
        <v>5.240279</v>
      </c>
    </row>
    <row r="427" spans="1:6" ht="12.75">
      <c r="A427" s="30" t="s">
        <v>0</v>
      </c>
      <c r="B427" s="30">
        <v>5</v>
      </c>
      <c r="C427" s="5">
        <v>1976</v>
      </c>
      <c r="D427" s="5">
        <v>3</v>
      </c>
      <c r="E427" s="28">
        <v>0.3707496</v>
      </c>
      <c r="F427" s="28">
        <v>2.5489035</v>
      </c>
    </row>
    <row r="428" spans="1:6" ht="12.75">
      <c r="A428" s="30" t="s">
        <v>0</v>
      </c>
      <c r="B428" s="30">
        <v>5</v>
      </c>
      <c r="C428" s="5">
        <v>1976</v>
      </c>
      <c r="D428" s="5">
        <v>4</v>
      </c>
      <c r="E428" s="28">
        <v>1.1514153</v>
      </c>
      <c r="F428" s="28">
        <v>5.2253598</v>
      </c>
    </row>
    <row r="429" spans="1:6" ht="12.75">
      <c r="A429" s="30" t="s">
        <v>0</v>
      </c>
      <c r="B429" s="30">
        <v>5</v>
      </c>
      <c r="C429" s="5">
        <v>1976</v>
      </c>
      <c r="D429" s="5">
        <v>5</v>
      </c>
      <c r="E429" s="28">
        <v>1.8453152</v>
      </c>
      <c r="F429" s="28">
        <v>8.3920704</v>
      </c>
    </row>
    <row r="430" spans="1:6" ht="12.75">
      <c r="A430" s="30" t="s">
        <v>0</v>
      </c>
      <c r="B430" s="30">
        <v>5</v>
      </c>
      <c r="C430" s="5">
        <v>1976</v>
      </c>
      <c r="D430" s="5">
        <v>6</v>
      </c>
      <c r="E430" s="28">
        <v>0.406674</v>
      </c>
      <c r="F430" s="28">
        <v>1.9328976</v>
      </c>
    </row>
    <row r="431" spans="1:6" ht="12.75">
      <c r="A431" s="30" t="s">
        <v>0</v>
      </c>
      <c r="B431" s="30">
        <v>5</v>
      </c>
      <c r="C431" s="5">
        <v>1976</v>
      </c>
      <c r="D431" s="5">
        <v>7</v>
      </c>
      <c r="E431" s="28">
        <v>0.2640324</v>
      </c>
      <c r="F431" s="28">
        <v>2.5407707999999998</v>
      </c>
    </row>
    <row r="432" spans="1:6" ht="12.75">
      <c r="A432" s="30" t="s">
        <v>0</v>
      </c>
      <c r="B432" s="30">
        <v>5</v>
      </c>
      <c r="C432" s="5">
        <v>1976</v>
      </c>
      <c r="D432" s="5">
        <v>8</v>
      </c>
      <c r="E432" s="28">
        <v>0.1186616</v>
      </c>
      <c r="F432" s="28">
        <v>1.076983</v>
      </c>
    </row>
    <row r="433" spans="1:6" ht="12.75">
      <c r="A433" s="30" t="s">
        <v>0</v>
      </c>
      <c r="B433" s="30">
        <v>5</v>
      </c>
      <c r="C433" s="5">
        <v>1976</v>
      </c>
      <c r="D433" s="5">
        <v>9</v>
      </c>
      <c r="E433" s="28">
        <v>0.5708219</v>
      </c>
      <c r="F433" s="28">
        <v>3.6554210000000005</v>
      </c>
    </row>
    <row r="434" spans="1:6" ht="12.75">
      <c r="A434" s="30" t="s">
        <v>0</v>
      </c>
      <c r="B434" s="30">
        <v>5</v>
      </c>
      <c r="C434" s="5">
        <v>1976</v>
      </c>
      <c r="D434" s="5">
        <v>10</v>
      </c>
      <c r="E434" s="28">
        <v>0.3934607</v>
      </c>
      <c r="F434" s="28">
        <v>1.5845638000000002</v>
      </c>
    </row>
    <row r="435" spans="1:6" ht="12.75">
      <c r="A435" s="30" t="s">
        <v>0</v>
      </c>
      <c r="B435" s="30">
        <v>5</v>
      </c>
      <c r="C435" s="5">
        <v>1976</v>
      </c>
      <c r="D435" s="5">
        <v>11</v>
      </c>
      <c r="E435" s="28">
        <v>3.1293278</v>
      </c>
      <c r="F435" s="28">
        <v>15.103981000000001</v>
      </c>
    </row>
    <row r="436" spans="1:6" ht="12.75">
      <c r="A436" s="30" t="s">
        <v>0</v>
      </c>
      <c r="B436" s="30">
        <v>5</v>
      </c>
      <c r="C436" s="5">
        <v>1976</v>
      </c>
      <c r="D436" s="5">
        <v>12</v>
      </c>
      <c r="E436" s="28">
        <v>2.9279496</v>
      </c>
      <c r="F436" s="28">
        <v>12.9343731</v>
      </c>
    </row>
    <row r="437" spans="1:6" ht="12.75">
      <c r="A437" s="30" t="s">
        <v>0</v>
      </c>
      <c r="B437" s="30">
        <v>5</v>
      </c>
      <c r="C437" s="5">
        <v>1977</v>
      </c>
      <c r="D437" s="5">
        <v>1</v>
      </c>
      <c r="E437" s="28">
        <v>5.9459064</v>
      </c>
      <c r="F437" s="28">
        <v>26.772144</v>
      </c>
    </row>
    <row r="438" spans="1:6" ht="12.75">
      <c r="A438" s="30" t="s">
        <v>0</v>
      </c>
      <c r="B438" s="30">
        <v>5</v>
      </c>
      <c r="C438" s="5">
        <v>1977</v>
      </c>
      <c r="D438" s="5">
        <v>2</v>
      </c>
      <c r="E438" s="28">
        <v>3.116792</v>
      </c>
      <c r="F438" s="28">
        <v>13.201840399999998</v>
      </c>
    </row>
    <row r="439" spans="1:6" ht="12.75">
      <c r="A439" s="30" t="s">
        <v>0</v>
      </c>
      <c r="B439" s="30">
        <v>5</v>
      </c>
      <c r="C439" s="5">
        <v>1977</v>
      </c>
      <c r="D439" s="5">
        <v>3</v>
      </c>
      <c r="E439" s="28">
        <v>0.7188962</v>
      </c>
      <c r="F439" s="28">
        <v>3.8548686</v>
      </c>
    </row>
    <row r="440" spans="1:6" ht="12.75">
      <c r="A440" s="30" t="s">
        <v>0</v>
      </c>
      <c r="B440" s="30">
        <v>5</v>
      </c>
      <c r="C440" s="5">
        <v>1977</v>
      </c>
      <c r="D440" s="5">
        <v>4</v>
      </c>
      <c r="E440" s="28">
        <v>0.2804875</v>
      </c>
      <c r="F440" s="28">
        <v>1.7154025</v>
      </c>
    </row>
    <row r="441" spans="1:6" ht="12.75">
      <c r="A441" s="30" t="s">
        <v>0</v>
      </c>
      <c r="B441" s="30">
        <v>5</v>
      </c>
      <c r="C441" s="5">
        <v>1977</v>
      </c>
      <c r="D441" s="5">
        <v>5</v>
      </c>
      <c r="E441" s="28">
        <v>0.2910078</v>
      </c>
      <c r="F441" s="28">
        <v>1.5911830000000002</v>
      </c>
    </row>
    <row r="442" spans="1:6" ht="12.75">
      <c r="A442" s="30" t="s">
        <v>0</v>
      </c>
      <c r="B442" s="30">
        <v>5</v>
      </c>
      <c r="C442" s="5">
        <v>1977</v>
      </c>
      <c r="D442" s="5">
        <v>6</v>
      </c>
      <c r="E442" s="28">
        <v>0.3257901</v>
      </c>
      <c r="F442" s="28">
        <v>2.1400524</v>
      </c>
    </row>
    <row r="443" spans="1:6" ht="12.75">
      <c r="A443" s="30" t="s">
        <v>0</v>
      </c>
      <c r="B443" s="30">
        <v>5</v>
      </c>
      <c r="C443" s="5">
        <v>1977</v>
      </c>
      <c r="D443" s="5">
        <v>7</v>
      </c>
      <c r="E443" s="28">
        <v>0.3074148</v>
      </c>
      <c r="F443" s="28">
        <v>1.6907813999999999</v>
      </c>
    </row>
    <row r="444" spans="1:6" ht="12.75">
      <c r="A444" s="30" t="s">
        <v>0</v>
      </c>
      <c r="B444" s="30">
        <v>5</v>
      </c>
      <c r="C444" s="5">
        <v>1977</v>
      </c>
      <c r="D444" s="5">
        <v>8</v>
      </c>
      <c r="E444" s="28">
        <v>0.0521409</v>
      </c>
      <c r="F444" s="28">
        <v>0.6448446</v>
      </c>
    </row>
    <row r="445" spans="1:6" ht="12.75">
      <c r="A445" s="30" t="s">
        <v>0</v>
      </c>
      <c r="B445" s="30">
        <v>5</v>
      </c>
      <c r="C445" s="5">
        <v>1977</v>
      </c>
      <c r="D445" s="5">
        <v>9</v>
      </c>
      <c r="E445" s="28">
        <v>0.0255731</v>
      </c>
      <c r="F445" s="28">
        <v>0.28600119999999996</v>
      </c>
    </row>
    <row r="446" spans="1:6" ht="12.75">
      <c r="A446" s="30" t="s">
        <v>0</v>
      </c>
      <c r="B446" s="30">
        <v>5</v>
      </c>
      <c r="C446" s="5">
        <v>1977</v>
      </c>
      <c r="D446" s="5">
        <v>10</v>
      </c>
      <c r="E446" s="28">
        <v>0.3977148</v>
      </c>
      <c r="F446" s="28">
        <v>1.4711928</v>
      </c>
    </row>
    <row r="447" spans="1:6" ht="12.75">
      <c r="A447" s="30" t="s">
        <v>0</v>
      </c>
      <c r="B447" s="30">
        <v>5</v>
      </c>
      <c r="C447" s="5">
        <v>1977</v>
      </c>
      <c r="D447" s="5">
        <v>11</v>
      </c>
      <c r="E447" s="28">
        <v>0.108603</v>
      </c>
      <c r="F447" s="28">
        <v>0.8905445999999999</v>
      </c>
    </row>
    <row r="448" spans="1:6" ht="12.75">
      <c r="A448" s="30" t="s">
        <v>0</v>
      </c>
      <c r="B448" s="30">
        <v>5</v>
      </c>
      <c r="C448" s="5">
        <v>1977</v>
      </c>
      <c r="D448" s="5">
        <v>12</v>
      </c>
      <c r="E448" s="28">
        <v>0.9981704</v>
      </c>
      <c r="F448" s="28">
        <v>4.7727088</v>
      </c>
    </row>
    <row r="449" spans="1:6" ht="12.75">
      <c r="A449" s="30" t="s">
        <v>0</v>
      </c>
      <c r="B449" s="30">
        <v>5</v>
      </c>
      <c r="C449" s="5">
        <v>1978</v>
      </c>
      <c r="D449" s="5">
        <v>1</v>
      </c>
      <c r="E449" s="28">
        <v>2.0931454</v>
      </c>
      <c r="F449" s="28">
        <v>8.8619861</v>
      </c>
    </row>
    <row r="450" spans="1:6" ht="12.75">
      <c r="A450" s="30" t="s">
        <v>0</v>
      </c>
      <c r="B450" s="30">
        <v>5</v>
      </c>
      <c r="C450" s="5">
        <v>1978</v>
      </c>
      <c r="D450" s="5">
        <v>2</v>
      </c>
      <c r="E450" s="28">
        <v>5.7123792</v>
      </c>
      <c r="F450" s="28">
        <v>24.8257692</v>
      </c>
    </row>
    <row r="451" spans="1:6" ht="12.75">
      <c r="A451" s="30" t="s">
        <v>0</v>
      </c>
      <c r="B451" s="30">
        <v>5</v>
      </c>
      <c r="C451" s="5">
        <v>1978</v>
      </c>
      <c r="D451" s="5">
        <v>3</v>
      </c>
      <c r="E451" s="28">
        <v>2.671177</v>
      </c>
      <c r="F451" s="28">
        <v>12.75185</v>
      </c>
    </row>
    <row r="452" spans="1:6" ht="12.75">
      <c r="A452" s="30" t="s">
        <v>0</v>
      </c>
      <c r="B452" s="30">
        <v>5</v>
      </c>
      <c r="C452" s="5">
        <v>1978</v>
      </c>
      <c r="D452" s="5">
        <v>4</v>
      </c>
      <c r="E452" s="28">
        <v>2.2542234</v>
      </c>
      <c r="F452" s="28">
        <v>8.2353024</v>
      </c>
    </row>
    <row r="453" spans="1:6" ht="12.75">
      <c r="A453" s="30" t="s">
        <v>0</v>
      </c>
      <c r="B453" s="30">
        <v>5</v>
      </c>
      <c r="C453" s="5">
        <v>1978</v>
      </c>
      <c r="D453" s="5">
        <v>5</v>
      </c>
      <c r="E453" s="28">
        <v>3.6030225</v>
      </c>
      <c r="F453" s="28">
        <v>13.5043155</v>
      </c>
    </row>
    <row r="454" spans="1:6" ht="12.75">
      <c r="A454" s="30" t="s">
        <v>0</v>
      </c>
      <c r="B454" s="30">
        <v>5</v>
      </c>
      <c r="C454" s="5">
        <v>1978</v>
      </c>
      <c r="D454" s="5">
        <v>6</v>
      </c>
      <c r="E454" s="28">
        <v>0.5283672</v>
      </c>
      <c r="F454" s="28">
        <v>2.885163</v>
      </c>
    </row>
    <row r="455" spans="1:6" ht="12.75">
      <c r="A455" s="30" t="s">
        <v>0</v>
      </c>
      <c r="B455" s="30">
        <v>5</v>
      </c>
      <c r="C455" s="5">
        <v>1978</v>
      </c>
      <c r="D455" s="5">
        <v>7</v>
      </c>
      <c r="E455" s="28">
        <v>0.030132</v>
      </c>
      <c r="F455" s="28">
        <v>0.35890560000000005</v>
      </c>
    </row>
    <row r="456" spans="1:6" ht="12.75">
      <c r="A456" s="30" t="s">
        <v>0</v>
      </c>
      <c r="B456" s="30">
        <v>5</v>
      </c>
      <c r="C456" s="5">
        <v>1978</v>
      </c>
      <c r="D456" s="5">
        <v>8</v>
      </c>
      <c r="E456" s="28">
        <v>0.0193274</v>
      </c>
      <c r="F456" s="28">
        <v>0.2272148</v>
      </c>
    </row>
    <row r="457" spans="1:6" ht="12.75">
      <c r="A457" s="30" t="s">
        <v>0</v>
      </c>
      <c r="B457" s="30">
        <v>5</v>
      </c>
      <c r="C457" s="5">
        <v>1978</v>
      </c>
      <c r="D457" s="5">
        <v>9</v>
      </c>
      <c r="E457" s="28">
        <v>0.016328</v>
      </c>
      <c r="F457" s="28">
        <v>0.13407799999999997</v>
      </c>
    </row>
    <row r="458" spans="1:6" ht="12.75">
      <c r="A458" s="30" t="s">
        <v>0</v>
      </c>
      <c r="B458" s="30">
        <v>5</v>
      </c>
      <c r="C458" s="5">
        <v>1978</v>
      </c>
      <c r="D458" s="5">
        <v>10</v>
      </c>
      <c r="E458" s="28">
        <v>0.0231904</v>
      </c>
      <c r="F458" s="28">
        <v>0.3246656</v>
      </c>
    </row>
    <row r="459" spans="1:6" ht="12.75">
      <c r="A459" s="30" t="s">
        <v>0</v>
      </c>
      <c r="B459" s="30">
        <v>5</v>
      </c>
      <c r="C459" s="5">
        <v>1978</v>
      </c>
      <c r="D459" s="5">
        <v>11</v>
      </c>
      <c r="E459" s="28">
        <v>0.0757073</v>
      </c>
      <c r="F459" s="28">
        <v>0.8583715</v>
      </c>
    </row>
    <row r="460" spans="1:6" ht="12.75">
      <c r="A460" s="30" t="s">
        <v>0</v>
      </c>
      <c r="B460" s="30">
        <v>5</v>
      </c>
      <c r="C460" s="5">
        <v>1978</v>
      </c>
      <c r="D460" s="5">
        <v>12</v>
      </c>
      <c r="E460" s="28">
        <v>0.4618845</v>
      </c>
      <c r="F460" s="28">
        <v>2.6173455</v>
      </c>
    </row>
    <row r="461" spans="1:6" ht="12.75">
      <c r="A461" s="30" t="s">
        <v>0</v>
      </c>
      <c r="B461" s="30">
        <v>5</v>
      </c>
      <c r="C461" s="5">
        <v>1979</v>
      </c>
      <c r="D461" s="5">
        <v>1</v>
      </c>
      <c r="E461" s="28">
        <v>0.80355</v>
      </c>
      <c r="F461" s="28">
        <v>7.719436999999999</v>
      </c>
    </row>
    <row r="462" spans="1:6" ht="12.75">
      <c r="A462" s="30" t="s">
        <v>0</v>
      </c>
      <c r="B462" s="30">
        <v>5</v>
      </c>
      <c r="C462" s="5">
        <v>1979</v>
      </c>
      <c r="D462" s="5">
        <v>2</v>
      </c>
      <c r="E462" s="28">
        <v>3.8043413</v>
      </c>
      <c r="F462" s="28">
        <v>17.6324078</v>
      </c>
    </row>
    <row r="463" spans="1:6" ht="12.75">
      <c r="A463" s="30" t="s">
        <v>0</v>
      </c>
      <c r="B463" s="30">
        <v>5</v>
      </c>
      <c r="C463" s="5">
        <v>1979</v>
      </c>
      <c r="D463" s="5">
        <v>3</v>
      </c>
      <c r="E463" s="28">
        <v>2.4621168</v>
      </c>
      <c r="F463" s="28">
        <v>11.135482799999998</v>
      </c>
    </row>
    <row r="464" spans="1:6" ht="12.75">
      <c r="A464" s="30" t="s">
        <v>0</v>
      </c>
      <c r="B464" s="30">
        <v>5</v>
      </c>
      <c r="C464" s="5">
        <v>1979</v>
      </c>
      <c r="D464" s="5">
        <v>4</v>
      </c>
      <c r="E464" s="28">
        <v>2.0177612</v>
      </c>
      <c r="F464" s="28">
        <v>11.735958</v>
      </c>
    </row>
    <row r="465" spans="1:6" ht="12.75">
      <c r="A465" s="30" t="s">
        <v>0</v>
      </c>
      <c r="B465" s="30">
        <v>5</v>
      </c>
      <c r="C465" s="5">
        <v>1979</v>
      </c>
      <c r="D465" s="5">
        <v>5</v>
      </c>
      <c r="E465" s="28">
        <v>0.11036</v>
      </c>
      <c r="F465" s="28">
        <v>1.263622</v>
      </c>
    </row>
    <row r="466" spans="1:6" ht="12.75">
      <c r="A466" s="30" t="s">
        <v>0</v>
      </c>
      <c r="B466" s="30">
        <v>5</v>
      </c>
      <c r="C466" s="5">
        <v>1979</v>
      </c>
      <c r="D466" s="5">
        <v>6</v>
      </c>
      <c r="E466" s="28">
        <v>0.0384228</v>
      </c>
      <c r="F466" s="28">
        <v>0.3192048</v>
      </c>
    </row>
    <row r="467" spans="1:6" ht="12.75">
      <c r="A467" s="30" t="s">
        <v>0</v>
      </c>
      <c r="B467" s="30">
        <v>5</v>
      </c>
      <c r="C467" s="5">
        <v>1979</v>
      </c>
      <c r="D467" s="5">
        <v>7</v>
      </c>
      <c r="E467" s="28">
        <v>0.0127977</v>
      </c>
      <c r="F467" s="28">
        <v>0.17431350000000004</v>
      </c>
    </row>
    <row r="468" spans="1:6" ht="12.75">
      <c r="A468" s="30" t="s">
        <v>0</v>
      </c>
      <c r="B468" s="30">
        <v>5</v>
      </c>
      <c r="C468" s="5">
        <v>1979</v>
      </c>
      <c r="D468" s="5">
        <v>8</v>
      </c>
      <c r="E468" s="28">
        <v>0.00706</v>
      </c>
      <c r="F468" s="28">
        <v>0.0909328</v>
      </c>
    </row>
    <row r="469" spans="1:6" ht="12.75">
      <c r="A469" s="30" t="s">
        <v>0</v>
      </c>
      <c r="B469" s="30">
        <v>5</v>
      </c>
      <c r="C469" s="5">
        <v>1979</v>
      </c>
      <c r="D469" s="5">
        <v>9</v>
      </c>
      <c r="E469" s="28">
        <v>0.0204246</v>
      </c>
      <c r="F469" s="28">
        <v>0.179931</v>
      </c>
    </row>
    <row r="470" spans="1:6" ht="12.75">
      <c r="A470" s="30" t="s">
        <v>0</v>
      </c>
      <c r="B470" s="30">
        <v>5</v>
      </c>
      <c r="C470" s="5">
        <v>1979</v>
      </c>
      <c r="D470" s="5">
        <v>10</v>
      </c>
      <c r="E470" s="28">
        <v>0.5353628</v>
      </c>
      <c r="F470" s="28">
        <v>2.8640892</v>
      </c>
    </row>
    <row r="471" spans="1:6" ht="12.75">
      <c r="A471" s="30" t="s">
        <v>0</v>
      </c>
      <c r="B471" s="30">
        <v>5</v>
      </c>
      <c r="C471" s="5">
        <v>1979</v>
      </c>
      <c r="D471" s="5">
        <v>11</v>
      </c>
      <c r="E471" s="28">
        <v>0.5196303</v>
      </c>
      <c r="F471" s="28">
        <v>2.8844784</v>
      </c>
    </row>
    <row r="472" spans="1:6" ht="12.75">
      <c r="A472" s="30" t="s">
        <v>0</v>
      </c>
      <c r="B472" s="30">
        <v>5</v>
      </c>
      <c r="C472" s="5">
        <v>1979</v>
      </c>
      <c r="D472" s="5">
        <v>12</v>
      </c>
      <c r="E472" s="28">
        <v>0.3161026</v>
      </c>
      <c r="F472" s="28">
        <v>2.0397564</v>
      </c>
    </row>
    <row r="473" spans="1:6" ht="12.75">
      <c r="A473" s="30" t="s">
        <v>0</v>
      </c>
      <c r="B473" s="30">
        <v>5</v>
      </c>
      <c r="C473" s="5">
        <v>1980</v>
      </c>
      <c r="D473" s="5">
        <v>1</v>
      </c>
      <c r="E473" s="28">
        <v>0.42582</v>
      </c>
      <c r="F473" s="28">
        <v>2.8946699999999996</v>
      </c>
    </row>
    <row r="474" spans="1:6" ht="12.75">
      <c r="A474" s="30" t="s">
        <v>0</v>
      </c>
      <c r="B474" s="30">
        <v>5</v>
      </c>
      <c r="C474" s="5">
        <v>1980</v>
      </c>
      <c r="D474" s="5">
        <v>2</v>
      </c>
      <c r="E474" s="28">
        <v>0.887094</v>
      </c>
      <c r="F474" s="28">
        <v>4.483206</v>
      </c>
    </row>
    <row r="475" spans="1:6" ht="12.75">
      <c r="A475" s="30" t="s">
        <v>0</v>
      </c>
      <c r="B475" s="30">
        <v>5</v>
      </c>
      <c r="C475" s="5">
        <v>1980</v>
      </c>
      <c r="D475" s="5">
        <v>3</v>
      </c>
      <c r="E475" s="28">
        <v>0.7103104</v>
      </c>
      <c r="F475" s="28">
        <v>3.496059</v>
      </c>
    </row>
    <row r="476" spans="1:6" ht="12.75">
      <c r="A476" s="30" t="s">
        <v>0</v>
      </c>
      <c r="B476" s="30">
        <v>5</v>
      </c>
      <c r="C476" s="5">
        <v>1980</v>
      </c>
      <c r="D476" s="5">
        <v>4</v>
      </c>
      <c r="E476" s="28">
        <v>1.144433</v>
      </c>
      <c r="F476" s="28">
        <v>5.9054965</v>
      </c>
    </row>
    <row r="477" spans="1:6" ht="12.75">
      <c r="A477" s="30" t="s">
        <v>0</v>
      </c>
      <c r="B477" s="30">
        <v>5</v>
      </c>
      <c r="C477" s="5">
        <v>1980</v>
      </c>
      <c r="D477" s="5">
        <v>5</v>
      </c>
      <c r="E477" s="28">
        <v>2.6751734</v>
      </c>
      <c r="F477" s="28">
        <v>12.0422494</v>
      </c>
    </row>
    <row r="478" spans="1:6" ht="12.75">
      <c r="A478" s="30" t="s">
        <v>0</v>
      </c>
      <c r="B478" s="30">
        <v>5</v>
      </c>
      <c r="C478" s="5">
        <v>1980</v>
      </c>
      <c r="D478" s="5">
        <v>6</v>
      </c>
      <c r="E478" s="28">
        <v>0.1317302</v>
      </c>
      <c r="F478" s="28">
        <v>1.4547595999999998</v>
      </c>
    </row>
    <row r="479" spans="1:6" ht="12.75">
      <c r="A479" s="30" t="s">
        <v>0</v>
      </c>
      <c r="B479" s="30">
        <v>5</v>
      </c>
      <c r="C479" s="5">
        <v>1980</v>
      </c>
      <c r="D479" s="5">
        <v>7</v>
      </c>
      <c r="E479" s="28">
        <v>0.0260946</v>
      </c>
      <c r="F479" s="28">
        <v>0.2901471</v>
      </c>
    </row>
    <row r="480" spans="1:6" ht="12.75">
      <c r="A480" s="30" t="s">
        <v>0</v>
      </c>
      <c r="B480" s="30">
        <v>5</v>
      </c>
      <c r="C480" s="5">
        <v>1980</v>
      </c>
      <c r="D480" s="5">
        <v>8</v>
      </c>
      <c r="E480" s="28">
        <v>0.0516548</v>
      </c>
      <c r="F480" s="28">
        <v>0.4346128</v>
      </c>
    </row>
    <row r="481" spans="1:6" ht="12.75">
      <c r="A481" s="30" t="s">
        <v>0</v>
      </c>
      <c r="B481" s="30">
        <v>5</v>
      </c>
      <c r="C481" s="5">
        <v>1980</v>
      </c>
      <c r="D481" s="5">
        <v>9</v>
      </c>
      <c r="E481" s="28">
        <v>0.0152422</v>
      </c>
      <c r="F481" s="28">
        <v>0.1690091</v>
      </c>
    </row>
    <row r="482" spans="1:6" ht="12.75">
      <c r="A482" s="30" t="s">
        <v>0</v>
      </c>
      <c r="B482" s="30">
        <v>5</v>
      </c>
      <c r="C482" s="5">
        <v>1980</v>
      </c>
      <c r="D482" s="5">
        <v>10</v>
      </c>
      <c r="E482" s="28">
        <v>0.2302872</v>
      </c>
      <c r="F482" s="28">
        <v>0.842166</v>
      </c>
    </row>
    <row r="483" spans="1:6" ht="12.75">
      <c r="A483" s="30" t="s">
        <v>0</v>
      </c>
      <c r="B483" s="30">
        <v>5</v>
      </c>
      <c r="C483" s="5">
        <v>1980</v>
      </c>
      <c r="D483" s="5">
        <v>11</v>
      </c>
      <c r="E483" s="28">
        <v>0.1112859</v>
      </c>
      <c r="F483" s="28">
        <v>0.7587675</v>
      </c>
    </row>
    <row r="484" spans="1:6" ht="12.75">
      <c r="A484" s="30" t="s">
        <v>0</v>
      </c>
      <c r="B484" s="30">
        <v>5</v>
      </c>
      <c r="C484" s="5">
        <v>1980</v>
      </c>
      <c r="D484" s="5">
        <v>12</v>
      </c>
      <c r="E484" s="28">
        <v>0.2261188</v>
      </c>
      <c r="F484" s="28">
        <v>0.9861914</v>
      </c>
    </row>
    <row r="485" spans="1:6" ht="12.75">
      <c r="A485" s="30" t="s">
        <v>0</v>
      </c>
      <c r="B485" s="30">
        <v>5</v>
      </c>
      <c r="C485" s="5">
        <v>1981</v>
      </c>
      <c r="D485" s="5">
        <v>1</v>
      </c>
      <c r="E485" s="28">
        <v>0.0599214</v>
      </c>
      <c r="F485" s="28">
        <v>0.7647112</v>
      </c>
    </row>
    <row r="486" spans="1:6" ht="12.75">
      <c r="A486" s="30" t="s">
        <v>0</v>
      </c>
      <c r="B486" s="30">
        <v>5</v>
      </c>
      <c r="C486" s="5">
        <v>1981</v>
      </c>
      <c r="D486" s="5">
        <v>2</v>
      </c>
      <c r="E486" s="28">
        <v>0.2374672</v>
      </c>
      <c r="F486" s="28">
        <v>1.0802912</v>
      </c>
    </row>
    <row r="487" spans="1:6" ht="12.75">
      <c r="A487" s="30" t="s">
        <v>0</v>
      </c>
      <c r="B487" s="30">
        <v>5</v>
      </c>
      <c r="C487" s="5">
        <v>1981</v>
      </c>
      <c r="D487" s="5">
        <v>3</v>
      </c>
      <c r="E487" s="28">
        <v>0.3074527</v>
      </c>
      <c r="F487" s="28">
        <v>1.5276053</v>
      </c>
    </row>
    <row r="488" spans="1:6" ht="12.75">
      <c r="A488" s="30" t="s">
        <v>0</v>
      </c>
      <c r="B488" s="30">
        <v>5</v>
      </c>
      <c r="C488" s="5">
        <v>1981</v>
      </c>
      <c r="D488" s="5">
        <v>4</v>
      </c>
      <c r="E488" s="28">
        <v>0.565705</v>
      </c>
      <c r="F488" s="28">
        <v>3.9082134</v>
      </c>
    </row>
    <row r="489" spans="1:6" ht="12.75">
      <c r="A489" s="30" t="s">
        <v>0</v>
      </c>
      <c r="B489" s="30">
        <v>5</v>
      </c>
      <c r="C489" s="5">
        <v>1981</v>
      </c>
      <c r="D489" s="5">
        <v>5</v>
      </c>
      <c r="E489" s="28">
        <v>1.1828908</v>
      </c>
      <c r="F489" s="28">
        <v>6.681383200000001</v>
      </c>
    </row>
    <row r="490" spans="1:6" ht="12.75">
      <c r="A490" s="30" t="s">
        <v>0</v>
      </c>
      <c r="B490" s="30">
        <v>5</v>
      </c>
      <c r="C490" s="5">
        <v>1981</v>
      </c>
      <c r="D490" s="5">
        <v>6</v>
      </c>
      <c r="E490" s="28">
        <v>0.04914</v>
      </c>
      <c r="F490" s="28">
        <v>0.841932</v>
      </c>
    </row>
    <row r="491" spans="1:6" ht="12.75">
      <c r="A491" s="30" t="s">
        <v>0</v>
      </c>
      <c r="B491" s="30">
        <v>5</v>
      </c>
      <c r="C491" s="5">
        <v>1981</v>
      </c>
      <c r="D491" s="5">
        <v>7</v>
      </c>
      <c r="E491" s="28">
        <v>0.0155298</v>
      </c>
      <c r="F491" s="28">
        <v>0.27435980000000004</v>
      </c>
    </row>
    <row r="492" spans="1:6" ht="12.75">
      <c r="A492" s="30" t="s">
        <v>0</v>
      </c>
      <c r="B492" s="30">
        <v>5</v>
      </c>
      <c r="C492" s="5">
        <v>1981</v>
      </c>
      <c r="D492" s="5">
        <v>8</v>
      </c>
      <c r="E492" s="28">
        <v>0.0108273</v>
      </c>
      <c r="F492" s="28">
        <v>0.1906261</v>
      </c>
    </row>
    <row r="493" spans="1:6" ht="12.75">
      <c r="A493" s="30" t="s">
        <v>0</v>
      </c>
      <c r="B493" s="30">
        <v>5</v>
      </c>
      <c r="C493" s="5">
        <v>1981</v>
      </c>
      <c r="D493" s="5">
        <v>9</v>
      </c>
      <c r="E493" s="28">
        <v>0.0198</v>
      </c>
      <c r="F493" s="28">
        <v>0.31086</v>
      </c>
    </row>
    <row r="494" spans="1:6" ht="12.75">
      <c r="A494" s="30" t="s">
        <v>0</v>
      </c>
      <c r="B494" s="30">
        <v>5</v>
      </c>
      <c r="C494" s="5">
        <v>1981</v>
      </c>
      <c r="D494" s="5">
        <v>10</v>
      </c>
      <c r="E494" s="28">
        <v>0.019788</v>
      </c>
      <c r="F494" s="28">
        <v>0.419622</v>
      </c>
    </row>
    <row r="495" spans="1:6" ht="12.75">
      <c r="A495" s="30" t="s">
        <v>0</v>
      </c>
      <c r="B495" s="30">
        <v>5</v>
      </c>
      <c r="C495" s="5">
        <v>1981</v>
      </c>
      <c r="D495" s="5">
        <v>11</v>
      </c>
      <c r="E495" s="28">
        <v>0.0210045</v>
      </c>
      <c r="F495" s="28">
        <v>0.389538</v>
      </c>
    </row>
    <row r="496" spans="1:6" ht="12.75">
      <c r="A496" s="30" t="s">
        <v>0</v>
      </c>
      <c r="B496" s="30">
        <v>5</v>
      </c>
      <c r="C496" s="5">
        <v>1981</v>
      </c>
      <c r="D496" s="5">
        <v>12</v>
      </c>
      <c r="E496" s="28">
        <v>0.4344333</v>
      </c>
      <c r="F496" s="28">
        <v>1.7705895</v>
      </c>
    </row>
    <row r="497" spans="1:6" ht="12.75">
      <c r="A497" s="30" t="s">
        <v>0</v>
      </c>
      <c r="B497" s="30">
        <v>5</v>
      </c>
      <c r="C497" s="5">
        <v>1982</v>
      </c>
      <c r="D497" s="5">
        <v>1</v>
      </c>
      <c r="E497" s="28">
        <v>0.3029888</v>
      </c>
      <c r="F497" s="28">
        <v>4.1329566</v>
      </c>
    </row>
    <row r="498" spans="1:6" ht="12.75">
      <c r="A498" s="30" t="s">
        <v>0</v>
      </c>
      <c r="B498" s="30">
        <v>5</v>
      </c>
      <c r="C498" s="5">
        <v>1982</v>
      </c>
      <c r="D498" s="5">
        <v>2</v>
      </c>
      <c r="E498" s="28">
        <v>1.719732</v>
      </c>
      <c r="F498" s="28">
        <v>4.7558779</v>
      </c>
    </row>
    <row r="499" spans="1:6" ht="12.75">
      <c r="A499" s="30" t="s">
        <v>0</v>
      </c>
      <c r="B499" s="30">
        <v>5</v>
      </c>
      <c r="C499" s="5">
        <v>1982</v>
      </c>
      <c r="D499" s="5">
        <v>3</v>
      </c>
      <c r="E499" s="28">
        <v>0.2082003</v>
      </c>
      <c r="F499" s="28">
        <v>2.2415331</v>
      </c>
    </row>
    <row r="500" spans="1:6" ht="12.75">
      <c r="A500" s="30" t="s">
        <v>0</v>
      </c>
      <c r="B500" s="30">
        <v>5</v>
      </c>
      <c r="C500" s="5">
        <v>1982</v>
      </c>
      <c r="D500" s="5">
        <v>4</v>
      </c>
      <c r="E500" s="28">
        <v>0.406929</v>
      </c>
      <c r="F500" s="28">
        <v>1.9213230000000001</v>
      </c>
    </row>
    <row r="501" spans="1:6" ht="12.75">
      <c r="A501" s="30" t="s">
        <v>0</v>
      </c>
      <c r="B501" s="30">
        <v>5</v>
      </c>
      <c r="C501" s="5">
        <v>1982</v>
      </c>
      <c r="D501" s="5">
        <v>5</v>
      </c>
      <c r="E501" s="28">
        <v>0.0658548</v>
      </c>
      <c r="F501" s="28">
        <v>0.618636</v>
      </c>
    </row>
    <row r="502" spans="1:6" ht="12.75">
      <c r="A502" s="30" t="s">
        <v>0</v>
      </c>
      <c r="B502" s="30">
        <v>5</v>
      </c>
      <c r="C502" s="5">
        <v>1982</v>
      </c>
      <c r="D502" s="5">
        <v>6</v>
      </c>
      <c r="E502" s="28">
        <v>0.08728</v>
      </c>
      <c r="F502" s="28">
        <v>0.9175310000000001</v>
      </c>
    </row>
    <row r="503" spans="1:6" ht="12.75">
      <c r="A503" s="30" t="s">
        <v>0</v>
      </c>
      <c r="B503" s="30">
        <v>5</v>
      </c>
      <c r="C503" s="5">
        <v>1982</v>
      </c>
      <c r="D503" s="5">
        <v>7</v>
      </c>
      <c r="E503" s="28">
        <v>0.0104379</v>
      </c>
      <c r="F503" s="28">
        <v>0.2046461</v>
      </c>
    </row>
    <row r="504" spans="1:6" ht="12.75">
      <c r="A504" s="30" t="s">
        <v>0</v>
      </c>
      <c r="B504" s="30">
        <v>5</v>
      </c>
      <c r="C504" s="5">
        <v>1982</v>
      </c>
      <c r="D504" s="5">
        <v>8</v>
      </c>
      <c r="E504" s="28">
        <v>0.0141948</v>
      </c>
      <c r="F504" s="28">
        <v>0.22080799999999998</v>
      </c>
    </row>
    <row r="505" spans="1:6" ht="12.75">
      <c r="A505" s="30" t="s">
        <v>0</v>
      </c>
      <c r="B505" s="30">
        <v>5</v>
      </c>
      <c r="C505" s="5">
        <v>1982</v>
      </c>
      <c r="D505" s="5">
        <v>9</v>
      </c>
      <c r="E505" s="28">
        <v>0.0749343</v>
      </c>
      <c r="F505" s="28">
        <v>0.7984595999999999</v>
      </c>
    </row>
    <row r="506" spans="1:6" ht="12.75">
      <c r="A506" s="30" t="s">
        <v>0</v>
      </c>
      <c r="B506" s="30">
        <v>5</v>
      </c>
      <c r="C506" s="5">
        <v>1982</v>
      </c>
      <c r="D506" s="5">
        <v>10</v>
      </c>
      <c r="E506" s="28">
        <v>0.1056744</v>
      </c>
      <c r="F506" s="28">
        <v>0.579177</v>
      </c>
    </row>
    <row r="507" spans="1:6" ht="12.75">
      <c r="A507" s="30" t="s">
        <v>0</v>
      </c>
      <c r="B507" s="30">
        <v>5</v>
      </c>
      <c r="C507" s="5">
        <v>1982</v>
      </c>
      <c r="D507" s="5">
        <v>11</v>
      </c>
      <c r="E507" s="28">
        <v>0.5129829</v>
      </c>
      <c r="F507" s="28">
        <v>4.4376381</v>
      </c>
    </row>
    <row r="508" spans="1:6" ht="12.75">
      <c r="A508" s="30" t="s">
        <v>0</v>
      </c>
      <c r="B508" s="30">
        <v>5</v>
      </c>
      <c r="C508" s="5">
        <v>1982</v>
      </c>
      <c r="D508" s="5">
        <v>12</v>
      </c>
      <c r="E508" s="28">
        <v>0.5080792</v>
      </c>
      <c r="F508" s="28">
        <v>2.6937784</v>
      </c>
    </row>
    <row r="509" spans="1:6" ht="12.75">
      <c r="A509" s="30" t="s">
        <v>0</v>
      </c>
      <c r="B509" s="30">
        <v>5</v>
      </c>
      <c r="C509" s="5">
        <v>1983</v>
      </c>
      <c r="D509" s="5">
        <v>1</v>
      </c>
      <c r="E509" s="28">
        <v>0.06066</v>
      </c>
      <c r="F509" s="28">
        <v>1.214885</v>
      </c>
    </row>
    <row r="510" spans="1:6" ht="12.75">
      <c r="A510" s="30" t="s">
        <v>0</v>
      </c>
      <c r="B510" s="30">
        <v>5</v>
      </c>
      <c r="C510" s="5">
        <v>1983</v>
      </c>
      <c r="D510" s="5">
        <v>2</v>
      </c>
      <c r="E510" s="28">
        <v>0.060606</v>
      </c>
      <c r="F510" s="28">
        <v>0.783549</v>
      </c>
    </row>
    <row r="511" spans="1:6" ht="12.75">
      <c r="A511" s="30" t="s">
        <v>0</v>
      </c>
      <c r="B511" s="30">
        <v>5</v>
      </c>
      <c r="C511" s="5">
        <v>1983</v>
      </c>
      <c r="D511" s="5">
        <v>3</v>
      </c>
      <c r="E511" s="28">
        <v>0.026349</v>
      </c>
      <c r="F511" s="28">
        <v>0.4760386</v>
      </c>
    </row>
    <row r="512" spans="1:6" ht="12.75">
      <c r="A512" s="30" t="s">
        <v>0</v>
      </c>
      <c r="B512" s="30">
        <v>5</v>
      </c>
      <c r="C512" s="5">
        <v>1983</v>
      </c>
      <c r="D512" s="5">
        <v>4</v>
      </c>
      <c r="E512" s="28">
        <v>0.3432078</v>
      </c>
      <c r="F512" s="28">
        <v>1.6691046</v>
      </c>
    </row>
    <row r="513" spans="1:6" ht="12.75">
      <c r="A513" s="30" t="s">
        <v>0</v>
      </c>
      <c r="B513" s="30">
        <v>5</v>
      </c>
      <c r="C513" s="5">
        <v>1983</v>
      </c>
      <c r="D513" s="5">
        <v>5</v>
      </c>
      <c r="E513" s="28">
        <v>0.7479815</v>
      </c>
      <c r="F513" s="28">
        <v>3.7335417</v>
      </c>
    </row>
    <row r="514" spans="1:6" ht="12.75">
      <c r="A514" s="30" t="s">
        <v>0</v>
      </c>
      <c r="B514" s="30">
        <v>5</v>
      </c>
      <c r="C514" s="5">
        <v>1983</v>
      </c>
      <c r="D514" s="5">
        <v>6</v>
      </c>
      <c r="E514" s="28">
        <v>0.0325859</v>
      </c>
      <c r="F514" s="28">
        <v>0.6561214999999999</v>
      </c>
    </row>
    <row r="515" spans="1:6" ht="12.75">
      <c r="A515" s="30" t="s">
        <v>0</v>
      </c>
      <c r="B515" s="30">
        <v>5</v>
      </c>
      <c r="C515" s="5">
        <v>1983</v>
      </c>
      <c r="D515" s="5">
        <v>7</v>
      </c>
      <c r="E515" s="28">
        <v>0.015544</v>
      </c>
      <c r="F515" s="28">
        <v>0.2673568</v>
      </c>
    </row>
    <row r="516" spans="1:6" ht="12.75">
      <c r="A516" s="30" t="s">
        <v>0</v>
      </c>
      <c r="B516" s="30">
        <v>5</v>
      </c>
      <c r="C516" s="5">
        <v>1983</v>
      </c>
      <c r="D516" s="5">
        <v>8</v>
      </c>
      <c r="E516" s="28">
        <v>0.0539744</v>
      </c>
      <c r="F516" s="28">
        <v>0.39785919999999997</v>
      </c>
    </row>
    <row r="517" spans="1:6" ht="12.75">
      <c r="A517" s="30" t="s">
        <v>0</v>
      </c>
      <c r="B517" s="30">
        <v>5</v>
      </c>
      <c r="C517" s="5">
        <v>1983</v>
      </c>
      <c r="D517" s="5">
        <v>9</v>
      </c>
      <c r="E517" s="28">
        <v>0.0180272</v>
      </c>
      <c r="F517" s="28">
        <v>0.3002952</v>
      </c>
    </row>
    <row r="518" spans="1:6" ht="12.75">
      <c r="A518" s="30" t="s">
        <v>0</v>
      </c>
      <c r="B518" s="30">
        <v>5</v>
      </c>
      <c r="C518" s="5">
        <v>1983</v>
      </c>
      <c r="D518" s="5">
        <v>10</v>
      </c>
      <c r="E518" s="28">
        <v>0.0194879</v>
      </c>
      <c r="F518" s="28">
        <v>0.33656130000000006</v>
      </c>
    </row>
    <row r="519" spans="1:6" ht="12.75">
      <c r="A519" s="30" t="s">
        <v>0</v>
      </c>
      <c r="B519" s="30">
        <v>5</v>
      </c>
      <c r="C519" s="5">
        <v>1983</v>
      </c>
      <c r="D519" s="5">
        <v>11</v>
      </c>
      <c r="E519" s="28">
        <v>0.1064226</v>
      </c>
      <c r="F519" s="28">
        <v>1.1507745</v>
      </c>
    </row>
    <row r="520" spans="1:6" ht="12.75">
      <c r="A520" s="30" t="s">
        <v>0</v>
      </c>
      <c r="B520" s="30">
        <v>5</v>
      </c>
      <c r="C520" s="5">
        <v>1983</v>
      </c>
      <c r="D520" s="5">
        <v>12</v>
      </c>
      <c r="E520" s="28">
        <v>0.4053672</v>
      </c>
      <c r="F520" s="28">
        <v>2.3522328</v>
      </c>
    </row>
    <row r="521" spans="1:6" ht="12.75">
      <c r="A521" s="30" t="s">
        <v>0</v>
      </c>
      <c r="B521" s="30">
        <v>5</v>
      </c>
      <c r="C521" s="5">
        <v>1984</v>
      </c>
      <c r="D521" s="5">
        <v>1</v>
      </c>
      <c r="E521" s="28">
        <v>2.0550768</v>
      </c>
      <c r="F521" s="28">
        <v>7.3490304</v>
      </c>
    </row>
    <row r="522" spans="1:6" ht="12.75">
      <c r="A522" s="30" t="s">
        <v>0</v>
      </c>
      <c r="B522" s="30">
        <v>5</v>
      </c>
      <c r="C522" s="5">
        <v>1984</v>
      </c>
      <c r="D522" s="5">
        <v>2</v>
      </c>
      <c r="E522" s="28">
        <v>0.8502832</v>
      </c>
      <c r="F522" s="28">
        <v>5.4532586</v>
      </c>
    </row>
    <row r="523" spans="1:6" ht="12.75">
      <c r="A523" s="30" t="s">
        <v>0</v>
      </c>
      <c r="B523" s="30">
        <v>5</v>
      </c>
      <c r="C523" s="5">
        <v>1984</v>
      </c>
      <c r="D523" s="5">
        <v>3</v>
      </c>
      <c r="E523" s="28">
        <v>0.5436424</v>
      </c>
      <c r="F523" s="28">
        <v>3.0956631999999997</v>
      </c>
    </row>
    <row r="524" spans="1:6" ht="12.75">
      <c r="A524" s="30" t="s">
        <v>0</v>
      </c>
      <c r="B524" s="30">
        <v>5</v>
      </c>
      <c r="C524" s="5">
        <v>1984</v>
      </c>
      <c r="D524" s="5">
        <v>4</v>
      </c>
      <c r="E524" s="28">
        <v>0.9889308</v>
      </c>
      <c r="F524" s="28">
        <v>6.727726199999999</v>
      </c>
    </row>
    <row r="525" spans="1:6" ht="12.75">
      <c r="A525" s="30" t="s">
        <v>0</v>
      </c>
      <c r="B525" s="30">
        <v>5</v>
      </c>
      <c r="C525" s="5">
        <v>1984</v>
      </c>
      <c r="D525" s="5">
        <v>5</v>
      </c>
      <c r="E525" s="28">
        <v>3.2263488</v>
      </c>
      <c r="F525" s="28">
        <v>13.891224</v>
      </c>
    </row>
    <row r="526" spans="1:6" ht="12.75">
      <c r="A526" s="30" t="s">
        <v>0</v>
      </c>
      <c r="B526" s="30">
        <v>5</v>
      </c>
      <c r="C526" s="5">
        <v>1984</v>
      </c>
      <c r="D526" s="5">
        <v>6</v>
      </c>
      <c r="E526" s="28">
        <v>1.1302389</v>
      </c>
      <c r="F526" s="28">
        <v>6.904452599999999</v>
      </c>
    </row>
    <row r="527" spans="1:6" ht="12.75">
      <c r="A527" s="30" t="s">
        <v>0</v>
      </c>
      <c r="B527" s="30">
        <v>5</v>
      </c>
      <c r="C527" s="5">
        <v>1984</v>
      </c>
      <c r="D527" s="5">
        <v>7</v>
      </c>
      <c r="E527" s="28">
        <v>0.0524016</v>
      </c>
      <c r="F527" s="28">
        <v>0.6506531999999999</v>
      </c>
    </row>
    <row r="528" spans="1:6" ht="12.75">
      <c r="A528" s="30" t="s">
        <v>0</v>
      </c>
      <c r="B528" s="30">
        <v>5</v>
      </c>
      <c r="C528" s="5">
        <v>1984</v>
      </c>
      <c r="D528" s="5">
        <v>8</v>
      </c>
      <c r="E528" s="28">
        <v>0.0442421</v>
      </c>
      <c r="F528" s="28">
        <v>0.5029153000000001</v>
      </c>
    </row>
    <row r="529" spans="1:6" ht="12.75">
      <c r="A529" s="30" t="s">
        <v>0</v>
      </c>
      <c r="B529" s="30">
        <v>5</v>
      </c>
      <c r="C529" s="5">
        <v>1984</v>
      </c>
      <c r="D529" s="5">
        <v>9</v>
      </c>
      <c r="E529" s="28">
        <v>0.0281931</v>
      </c>
      <c r="F529" s="28">
        <v>0.35132940000000007</v>
      </c>
    </row>
    <row r="530" spans="1:6" ht="12.75">
      <c r="A530" s="30" t="s">
        <v>0</v>
      </c>
      <c r="B530" s="30">
        <v>5</v>
      </c>
      <c r="C530" s="5">
        <v>1984</v>
      </c>
      <c r="D530" s="5">
        <v>10</v>
      </c>
      <c r="E530" s="28">
        <v>0.1673829</v>
      </c>
      <c r="F530" s="28">
        <v>0.8976959999999999</v>
      </c>
    </row>
    <row r="531" spans="1:6" ht="12.75">
      <c r="A531" s="30" t="s">
        <v>0</v>
      </c>
      <c r="B531" s="30">
        <v>5</v>
      </c>
      <c r="C531" s="5">
        <v>1984</v>
      </c>
      <c r="D531" s="5">
        <v>11</v>
      </c>
      <c r="E531" s="28">
        <v>0.8326644</v>
      </c>
      <c r="F531" s="28">
        <v>5.4455045</v>
      </c>
    </row>
    <row r="532" spans="1:6" ht="12.75">
      <c r="A532" s="30" t="s">
        <v>0</v>
      </c>
      <c r="B532" s="30">
        <v>5</v>
      </c>
      <c r="C532" s="5">
        <v>1984</v>
      </c>
      <c r="D532" s="5">
        <v>12</v>
      </c>
      <c r="E532" s="28">
        <v>0.303628</v>
      </c>
      <c r="F532" s="28">
        <v>3.0456223999999996</v>
      </c>
    </row>
    <row r="533" spans="1:6" ht="12.75">
      <c r="A533" s="30" t="s">
        <v>0</v>
      </c>
      <c r="B533" s="30">
        <v>5</v>
      </c>
      <c r="C533" s="5">
        <v>1985</v>
      </c>
      <c r="D533" s="5">
        <v>1</v>
      </c>
      <c r="E533" s="28">
        <v>0.38761</v>
      </c>
      <c r="F533" s="28">
        <v>2.3334121999999997</v>
      </c>
    </row>
    <row r="534" spans="1:6" ht="12.75">
      <c r="A534" s="30" t="s">
        <v>0</v>
      </c>
      <c r="B534" s="30">
        <v>5</v>
      </c>
      <c r="C534" s="5">
        <v>1985</v>
      </c>
      <c r="D534" s="5">
        <v>2</v>
      </c>
      <c r="E534" s="28">
        <v>1.9503747</v>
      </c>
      <c r="F534" s="28">
        <v>10.2450717</v>
      </c>
    </row>
    <row r="535" spans="1:6" ht="12.75">
      <c r="A535" s="30" t="s">
        <v>0</v>
      </c>
      <c r="B535" s="30">
        <v>5</v>
      </c>
      <c r="C535" s="5">
        <v>1985</v>
      </c>
      <c r="D535" s="5">
        <v>3</v>
      </c>
      <c r="E535" s="28">
        <v>1.0839926</v>
      </c>
      <c r="F535" s="28">
        <v>7.0617382</v>
      </c>
    </row>
    <row r="536" spans="1:6" ht="12.75">
      <c r="A536" s="30" t="s">
        <v>0</v>
      </c>
      <c r="B536" s="30">
        <v>5</v>
      </c>
      <c r="C536" s="5">
        <v>1985</v>
      </c>
      <c r="D536" s="5">
        <v>4</v>
      </c>
      <c r="E536" s="28">
        <v>0.8536374</v>
      </c>
      <c r="F536" s="28">
        <v>4.2952866</v>
      </c>
    </row>
    <row r="537" spans="1:6" ht="12.75">
      <c r="A537" s="30" t="s">
        <v>0</v>
      </c>
      <c r="B537" s="30">
        <v>5</v>
      </c>
      <c r="C537" s="5">
        <v>1985</v>
      </c>
      <c r="D537" s="5">
        <v>5</v>
      </c>
      <c r="E537" s="28">
        <v>0.459184</v>
      </c>
      <c r="F537" s="28">
        <v>2.7524949999999997</v>
      </c>
    </row>
    <row r="538" spans="1:6" ht="12.75">
      <c r="A538" s="30" t="s">
        <v>0</v>
      </c>
      <c r="B538" s="30">
        <v>5</v>
      </c>
      <c r="C538" s="5">
        <v>1985</v>
      </c>
      <c r="D538" s="5">
        <v>6</v>
      </c>
      <c r="E538" s="28">
        <v>0.1057264</v>
      </c>
      <c r="F538" s="28">
        <v>1.2687168</v>
      </c>
    </row>
    <row r="539" spans="1:6" ht="12.75">
      <c r="A539" s="30" t="s">
        <v>0</v>
      </c>
      <c r="B539" s="30">
        <v>5</v>
      </c>
      <c r="C539" s="5">
        <v>1985</v>
      </c>
      <c r="D539" s="5">
        <v>7</v>
      </c>
      <c r="E539" s="28">
        <v>0.0259348</v>
      </c>
      <c r="F539" s="28">
        <v>0.3489922</v>
      </c>
    </row>
    <row r="540" spans="1:6" ht="12.75">
      <c r="A540" s="30" t="s">
        <v>0</v>
      </c>
      <c r="B540" s="30">
        <v>5</v>
      </c>
      <c r="C540" s="5">
        <v>1985</v>
      </c>
      <c r="D540" s="5">
        <v>8</v>
      </c>
      <c r="E540" s="28">
        <v>0.0189035</v>
      </c>
      <c r="F540" s="28">
        <v>0.2435851</v>
      </c>
    </row>
    <row r="541" spans="1:6" ht="12.75">
      <c r="A541" s="30" t="s">
        <v>0</v>
      </c>
      <c r="B541" s="30">
        <v>5</v>
      </c>
      <c r="C541" s="5">
        <v>1985</v>
      </c>
      <c r="D541" s="5">
        <v>9</v>
      </c>
      <c r="E541" s="28">
        <v>0.01683</v>
      </c>
      <c r="F541" s="28">
        <v>0.20592</v>
      </c>
    </row>
    <row r="542" spans="1:6" ht="12.75">
      <c r="A542" s="30" t="s">
        <v>0</v>
      </c>
      <c r="B542" s="30">
        <v>5</v>
      </c>
      <c r="C542" s="5">
        <v>1985</v>
      </c>
      <c r="D542" s="5">
        <v>10</v>
      </c>
      <c r="E542" s="28">
        <v>0.0210432</v>
      </c>
      <c r="F542" s="28">
        <v>0.2321328</v>
      </c>
    </row>
    <row r="543" spans="1:6" ht="12.75">
      <c r="A543" s="30" t="s">
        <v>0</v>
      </c>
      <c r="B543" s="30">
        <v>5</v>
      </c>
      <c r="C543" s="5">
        <v>1985</v>
      </c>
      <c r="D543" s="5">
        <v>11</v>
      </c>
      <c r="E543" s="28">
        <v>0.200367</v>
      </c>
      <c r="F543" s="28">
        <v>1.126926</v>
      </c>
    </row>
    <row r="544" spans="1:6" ht="12.75">
      <c r="A544" s="30" t="s">
        <v>0</v>
      </c>
      <c r="B544" s="30">
        <v>5</v>
      </c>
      <c r="C544" s="5">
        <v>1985</v>
      </c>
      <c r="D544" s="5">
        <v>12</v>
      </c>
      <c r="E544" s="28">
        <v>0.4519198</v>
      </c>
      <c r="F544" s="28">
        <v>1.8044664999999998</v>
      </c>
    </row>
    <row r="545" spans="1:6" ht="12.75">
      <c r="A545" s="30" t="s">
        <v>0</v>
      </c>
      <c r="B545" s="30">
        <v>5</v>
      </c>
      <c r="C545" s="5">
        <v>1986</v>
      </c>
      <c r="D545" s="5">
        <v>1</v>
      </c>
      <c r="E545" s="28">
        <v>0.098952</v>
      </c>
      <c r="F545" s="28">
        <v>0.9923472000000001</v>
      </c>
    </row>
    <row r="546" spans="1:6" ht="12.75">
      <c r="A546" s="30" t="s">
        <v>0</v>
      </c>
      <c r="B546" s="30">
        <v>5</v>
      </c>
      <c r="C546" s="5">
        <v>1986</v>
      </c>
      <c r="D546" s="5">
        <v>2</v>
      </c>
      <c r="E546" s="28">
        <v>2.5065768</v>
      </c>
      <c r="F546" s="28">
        <v>7.9420341</v>
      </c>
    </row>
    <row r="547" spans="1:6" ht="12.75">
      <c r="A547" s="30" t="s">
        <v>0</v>
      </c>
      <c r="B547" s="30">
        <v>5</v>
      </c>
      <c r="C547" s="5">
        <v>1986</v>
      </c>
      <c r="D547" s="5">
        <v>3</v>
      </c>
      <c r="E547" s="28">
        <v>0.8700549</v>
      </c>
      <c r="F547" s="28">
        <v>4.196735400000001</v>
      </c>
    </row>
    <row r="548" spans="1:6" ht="12.75">
      <c r="A548" s="30" t="s">
        <v>0</v>
      </c>
      <c r="B548" s="30">
        <v>5</v>
      </c>
      <c r="C548" s="5">
        <v>1986</v>
      </c>
      <c r="D548" s="5">
        <v>4</v>
      </c>
      <c r="E548" s="28">
        <v>0.6480951</v>
      </c>
      <c r="F548" s="28">
        <v>2.8875223</v>
      </c>
    </row>
    <row r="549" spans="1:6" ht="12.75">
      <c r="A549" s="30" t="s">
        <v>0</v>
      </c>
      <c r="B549" s="30">
        <v>5</v>
      </c>
      <c r="C549" s="5">
        <v>1986</v>
      </c>
      <c r="D549" s="5">
        <v>5</v>
      </c>
      <c r="E549" s="28">
        <v>0.2429889</v>
      </c>
      <c r="F549" s="28">
        <v>1.546293</v>
      </c>
    </row>
    <row r="550" spans="1:6" ht="12.75">
      <c r="A550" s="30" t="s">
        <v>0</v>
      </c>
      <c r="B550" s="30">
        <v>5</v>
      </c>
      <c r="C550" s="5">
        <v>1986</v>
      </c>
      <c r="D550" s="5">
        <v>6</v>
      </c>
      <c r="E550" s="28">
        <v>0.031196</v>
      </c>
      <c r="F550" s="28">
        <v>0.328267</v>
      </c>
    </row>
    <row r="551" spans="1:6" ht="12.75">
      <c r="A551" s="30" t="s">
        <v>0</v>
      </c>
      <c r="B551" s="30">
        <v>5</v>
      </c>
      <c r="C551" s="5">
        <v>1986</v>
      </c>
      <c r="D551" s="5">
        <v>7</v>
      </c>
      <c r="E551" s="28">
        <v>0.027128</v>
      </c>
      <c r="F551" s="28">
        <v>0.3058682</v>
      </c>
    </row>
    <row r="552" spans="1:6" ht="12.75">
      <c r="A552" s="30" t="s">
        <v>0</v>
      </c>
      <c r="B552" s="30">
        <v>5</v>
      </c>
      <c r="C552" s="5">
        <v>1986</v>
      </c>
      <c r="D552" s="5">
        <v>8</v>
      </c>
      <c r="E552" s="28">
        <v>0.0119016</v>
      </c>
      <c r="F552" s="28">
        <v>0.123975</v>
      </c>
    </row>
    <row r="553" spans="1:6" ht="12.75">
      <c r="A553" s="30" t="s">
        <v>0</v>
      </c>
      <c r="B553" s="30">
        <v>5</v>
      </c>
      <c r="C553" s="5">
        <v>1986</v>
      </c>
      <c r="D553" s="5">
        <v>9</v>
      </c>
      <c r="E553" s="28">
        <v>0.2297108</v>
      </c>
      <c r="F553" s="28">
        <v>1.4458267999999999</v>
      </c>
    </row>
    <row r="554" spans="1:6" ht="12.75">
      <c r="A554" s="30" t="s">
        <v>0</v>
      </c>
      <c r="B554" s="30">
        <v>5</v>
      </c>
      <c r="C554" s="5">
        <v>1986</v>
      </c>
      <c r="D554" s="5">
        <v>10</v>
      </c>
      <c r="E554" s="28">
        <v>0.095202</v>
      </c>
      <c r="F554" s="28">
        <v>0.853497</v>
      </c>
    </row>
    <row r="555" spans="1:6" ht="12.75">
      <c r="A555" s="30" t="s">
        <v>0</v>
      </c>
      <c r="B555" s="30">
        <v>5</v>
      </c>
      <c r="C555" s="5">
        <v>1986</v>
      </c>
      <c r="D555" s="5">
        <v>11</v>
      </c>
      <c r="E555" s="28">
        <v>0.0571776</v>
      </c>
      <c r="F555" s="28">
        <v>0.9264558</v>
      </c>
    </row>
    <row r="556" spans="1:6" ht="12.75">
      <c r="A556" s="30" t="s">
        <v>0</v>
      </c>
      <c r="B556" s="30">
        <v>5</v>
      </c>
      <c r="C556" s="5">
        <v>1986</v>
      </c>
      <c r="D556" s="5">
        <v>12</v>
      </c>
      <c r="E556" s="28">
        <v>0.485326</v>
      </c>
      <c r="F556" s="28">
        <v>1.802334</v>
      </c>
    </row>
    <row r="557" spans="1:6" ht="12.75">
      <c r="A557" s="30" t="s">
        <v>0</v>
      </c>
      <c r="B557" s="30">
        <v>5</v>
      </c>
      <c r="C557" s="5">
        <v>1987</v>
      </c>
      <c r="D557" s="5">
        <v>1</v>
      </c>
      <c r="E557" s="28">
        <v>1.6117332</v>
      </c>
      <c r="F557" s="28">
        <v>7.490024200000001</v>
      </c>
    </row>
    <row r="558" spans="1:6" ht="12.75">
      <c r="A558" s="30" t="s">
        <v>0</v>
      </c>
      <c r="B558" s="30">
        <v>5</v>
      </c>
      <c r="C558" s="5">
        <v>1987</v>
      </c>
      <c r="D558" s="5">
        <v>2</v>
      </c>
      <c r="E558" s="28">
        <v>10.6052894</v>
      </c>
      <c r="F558" s="28">
        <v>35.790317</v>
      </c>
    </row>
    <row r="559" spans="1:6" ht="12.75">
      <c r="A559" s="30" t="s">
        <v>0</v>
      </c>
      <c r="B559" s="30">
        <v>5</v>
      </c>
      <c r="C559" s="5">
        <v>1987</v>
      </c>
      <c r="D559" s="5">
        <v>3</v>
      </c>
      <c r="E559" s="28">
        <v>0.843987</v>
      </c>
      <c r="F559" s="28">
        <v>6.566064000000001</v>
      </c>
    </row>
    <row r="560" spans="1:6" ht="12.75">
      <c r="A560" s="30" t="s">
        <v>0</v>
      </c>
      <c r="B560" s="30">
        <v>5</v>
      </c>
      <c r="C560" s="5">
        <v>1987</v>
      </c>
      <c r="D560" s="5">
        <v>4</v>
      </c>
      <c r="E560" s="28">
        <v>0.5491355</v>
      </c>
      <c r="F560" s="28">
        <v>3.4372914000000003</v>
      </c>
    </row>
    <row r="561" spans="1:6" ht="12.75">
      <c r="A561" s="30" t="s">
        <v>0</v>
      </c>
      <c r="B561" s="30">
        <v>5</v>
      </c>
      <c r="C561" s="5">
        <v>1987</v>
      </c>
      <c r="D561" s="5">
        <v>5</v>
      </c>
      <c r="E561" s="28">
        <v>0.084375</v>
      </c>
      <c r="F561" s="28">
        <v>0.99375</v>
      </c>
    </row>
    <row r="562" spans="1:6" ht="12.75">
      <c r="A562" s="30" t="s">
        <v>0</v>
      </c>
      <c r="B562" s="30">
        <v>5</v>
      </c>
      <c r="C562" s="5">
        <v>1987</v>
      </c>
      <c r="D562" s="5">
        <v>6</v>
      </c>
      <c r="E562" s="28">
        <v>0.1635095</v>
      </c>
      <c r="F562" s="28">
        <v>0.8130264999999999</v>
      </c>
    </row>
    <row r="563" spans="1:6" ht="12.75">
      <c r="A563" s="30" t="s">
        <v>0</v>
      </c>
      <c r="B563" s="30">
        <v>5</v>
      </c>
      <c r="C563" s="5">
        <v>1987</v>
      </c>
      <c r="D563" s="5">
        <v>7</v>
      </c>
      <c r="E563" s="28">
        <v>0.1704024</v>
      </c>
      <c r="F563" s="28">
        <v>1.0687194</v>
      </c>
    </row>
    <row r="564" spans="1:6" ht="12.75">
      <c r="A564" s="30" t="s">
        <v>0</v>
      </c>
      <c r="B564" s="30">
        <v>5</v>
      </c>
      <c r="C564" s="5">
        <v>1987</v>
      </c>
      <c r="D564" s="5">
        <v>8</v>
      </c>
      <c r="E564" s="28">
        <v>0.0378566</v>
      </c>
      <c r="F564" s="28">
        <v>0.3773248</v>
      </c>
    </row>
    <row r="565" spans="1:6" ht="12.75">
      <c r="A565" s="30" t="s">
        <v>0</v>
      </c>
      <c r="B565" s="30">
        <v>5</v>
      </c>
      <c r="C565" s="5">
        <v>1987</v>
      </c>
      <c r="D565" s="5">
        <v>9</v>
      </c>
      <c r="E565" s="28">
        <v>0.0787816</v>
      </c>
      <c r="F565" s="28">
        <v>0.5255562</v>
      </c>
    </row>
    <row r="566" spans="1:6" ht="12.75">
      <c r="A566" s="30" t="s">
        <v>0</v>
      </c>
      <c r="B566" s="30">
        <v>5</v>
      </c>
      <c r="C566" s="5">
        <v>1987</v>
      </c>
      <c r="D566" s="5">
        <v>10</v>
      </c>
      <c r="E566" s="28">
        <v>0.332464</v>
      </c>
      <c r="F566" s="28">
        <v>1.4271395</v>
      </c>
    </row>
    <row r="567" spans="1:6" ht="12.75">
      <c r="A567" s="30" t="s">
        <v>0</v>
      </c>
      <c r="B567" s="30">
        <v>5</v>
      </c>
      <c r="C567" s="5">
        <v>1987</v>
      </c>
      <c r="D567" s="5">
        <v>11</v>
      </c>
      <c r="E567" s="28">
        <v>0.2242856</v>
      </c>
      <c r="F567" s="28">
        <v>1.52922</v>
      </c>
    </row>
    <row r="568" spans="1:6" ht="12.75">
      <c r="A568" s="30" t="s">
        <v>0</v>
      </c>
      <c r="B568" s="30">
        <v>5</v>
      </c>
      <c r="C568" s="5">
        <v>1987</v>
      </c>
      <c r="D568" s="5">
        <v>12</v>
      </c>
      <c r="E568" s="28">
        <v>2.9022392</v>
      </c>
      <c r="F568" s="28">
        <v>19.0309252</v>
      </c>
    </row>
    <row r="569" spans="1:6" ht="12.75">
      <c r="A569" s="30" t="s">
        <v>0</v>
      </c>
      <c r="B569" s="30">
        <v>5</v>
      </c>
      <c r="C569" s="5">
        <v>1988</v>
      </c>
      <c r="D569" s="5">
        <v>1</v>
      </c>
      <c r="E569" s="28">
        <v>2.8400258</v>
      </c>
      <c r="F569" s="28">
        <v>18.821720799999998</v>
      </c>
    </row>
    <row r="570" spans="1:6" ht="12.75">
      <c r="A570" s="30" t="s">
        <v>0</v>
      </c>
      <c r="B570" s="30">
        <v>5</v>
      </c>
      <c r="C570" s="5">
        <v>1988</v>
      </c>
      <c r="D570" s="5">
        <v>2</v>
      </c>
      <c r="E570" s="28">
        <v>0.5423548</v>
      </c>
      <c r="F570" s="28">
        <v>7.3103316000000005</v>
      </c>
    </row>
    <row r="571" spans="1:6" ht="12.75">
      <c r="A571" s="30" t="s">
        <v>0</v>
      </c>
      <c r="B571" s="30">
        <v>5</v>
      </c>
      <c r="C571" s="5">
        <v>1988</v>
      </c>
      <c r="D571" s="5">
        <v>3</v>
      </c>
      <c r="E571" s="28">
        <v>0.1201112</v>
      </c>
      <c r="F571" s="28">
        <v>2.0828374</v>
      </c>
    </row>
    <row r="572" spans="1:6" ht="12.75">
      <c r="A572" s="30" t="s">
        <v>0</v>
      </c>
      <c r="B572" s="30">
        <v>5</v>
      </c>
      <c r="C572" s="5">
        <v>1988</v>
      </c>
      <c r="D572" s="5">
        <v>4</v>
      </c>
      <c r="E572" s="28">
        <v>1.851375</v>
      </c>
      <c r="F572" s="28">
        <v>7.55361</v>
      </c>
    </row>
    <row r="573" spans="1:6" ht="12.75">
      <c r="A573" s="30" t="s">
        <v>0</v>
      </c>
      <c r="B573" s="30">
        <v>5</v>
      </c>
      <c r="C573" s="5">
        <v>1988</v>
      </c>
      <c r="D573" s="5">
        <v>5</v>
      </c>
      <c r="E573" s="28">
        <v>1.1431002</v>
      </c>
      <c r="F573" s="28">
        <v>7.532349</v>
      </c>
    </row>
    <row r="574" spans="1:6" ht="12.75">
      <c r="A574" s="30" t="s">
        <v>0</v>
      </c>
      <c r="B574" s="30">
        <v>5</v>
      </c>
      <c r="C574" s="5">
        <v>1988</v>
      </c>
      <c r="D574" s="5">
        <v>6</v>
      </c>
      <c r="E574" s="28">
        <v>0.4955094</v>
      </c>
      <c r="F574" s="28">
        <v>3.0923457</v>
      </c>
    </row>
    <row r="575" spans="1:6" ht="12.75">
      <c r="A575" s="30" t="s">
        <v>0</v>
      </c>
      <c r="B575" s="30">
        <v>5</v>
      </c>
      <c r="C575" s="5">
        <v>1988</v>
      </c>
      <c r="D575" s="5">
        <v>7</v>
      </c>
      <c r="E575" s="28">
        <v>0.1171544</v>
      </c>
      <c r="F575" s="28">
        <v>1.6321738</v>
      </c>
    </row>
    <row r="576" spans="1:6" ht="12.75">
      <c r="A576" s="30" t="s">
        <v>0</v>
      </c>
      <c r="B576" s="30">
        <v>5</v>
      </c>
      <c r="C576" s="5">
        <v>1988</v>
      </c>
      <c r="D576" s="5">
        <v>8</v>
      </c>
      <c r="E576" s="28">
        <v>0.0351826</v>
      </c>
      <c r="F576" s="28">
        <v>0.48928360000000004</v>
      </c>
    </row>
    <row r="577" spans="1:6" ht="12.75">
      <c r="A577" s="30" t="s">
        <v>0</v>
      </c>
      <c r="B577" s="30">
        <v>5</v>
      </c>
      <c r="C577" s="5">
        <v>1988</v>
      </c>
      <c r="D577" s="5">
        <v>9</v>
      </c>
      <c r="E577" s="28">
        <v>0.0263562</v>
      </c>
      <c r="F577" s="28">
        <v>0.4237266</v>
      </c>
    </row>
    <row r="578" spans="1:6" ht="12.75">
      <c r="A578" s="30" t="s">
        <v>0</v>
      </c>
      <c r="B578" s="30">
        <v>5</v>
      </c>
      <c r="C578" s="5">
        <v>1988</v>
      </c>
      <c r="D578" s="5">
        <v>10</v>
      </c>
      <c r="E578" s="28">
        <v>0.145285</v>
      </c>
      <c r="F578" s="28">
        <v>0.8112240000000002</v>
      </c>
    </row>
    <row r="579" spans="1:6" ht="12.75">
      <c r="A579" s="30" t="s">
        <v>0</v>
      </c>
      <c r="B579" s="30">
        <v>5</v>
      </c>
      <c r="C579" s="5">
        <v>1988</v>
      </c>
      <c r="D579" s="5">
        <v>11</v>
      </c>
      <c r="E579" s="28">
        <v>0.0724854</v>
      </c>
      <c r="F579" s="28">
        <v>0.8521681</v>
      </c>
    </row>
    <row r="580" spans="1:6" ht="12.75">
      <c r="A580" s="30" t="s">
        <v>0</v>
      </c>
      <c r="B580" s="30">
        <v>5</v>
      </c>
      <c r="C580" s="5">
        <v>1988</v>
      </c>
      <c r="D580" s="5">
        <v>12</v>
      </c>
      <c r="E580" s="28">
        <v>0.0453779</v>
      </c>
      <c r="F580" s="28">
        <v>0.7186593000000001</v>
      </c>
    </row>
    <row r="581" spans="1:6" ht="12.75">
      <c r="A581" s="30" t="s">
        <v>0</v>
      </c>
      <c r="B581" s="30">
        <v>5</v>
      </c>
      <c r="C581" s="5">
        <v>1989</v>
      </c>
      <c r="D581" s="5">
        <v>1</v>
      </c>
      <c r="E581" s="28">
        <v>0.1307719</v>
      </c>
      <c r="F581" s="28">
        <v>0.9133439</v>
      </c>
    </row>
    <row r="582" spans="1:6" ht="12.75">
      <c r="A582" s="30" t="s">
        <v>0</v>
      </c>
      <c r="B582" s="30">
        <v>5</v>
      </c>
      <c r="C582" s="5">
        <v>1989</v>
      </c>
      <c r="D582" s="5">
        <v>2</v>
      </c>
      <c r="E582" s="28">
        <v>0.125412</v>
      </c>
      <c r="F582" s="28">
        <v>0.7462013999999999</v>
      </c>
    </row>
    <row r="583" spans="1:6" ht="12.75">
      <c r="A583" s="30" t="s">
        <v>0</v>
      </c>
      <c r="B583" s="30">
        <v>5</v>
      </c>
      <c r="C583" s="5">
        <v>1989</v>
      </c>
      <c r="D583" s="5">
        <v>3</v>
      </c>
      <c r="E583" s="28">
        <v>0.086268</v>
      </c>
      <c r="F583" s="28">
        <v>0.8016288</v>
      </c>
    </row>
    <row r="584" spans="1:6" ht="12.75">
      <c r="A584" s="30" t="s">
        <v>0</v>
      </c>
      <c r="B584" s="30">
        <v>5</v>
      </c>
      <c r="C584" s="5">
        <v>1989</v>
      </c>
      <c r="D584" s="5">
        <v>4</v>
      </c>
      <c r="E584" s="28">
        <v>1.0573685</v>
      </c>
      <c r="F584" s="28">
        <v>4.461226</v>
      </c>
    </row>
    <row r="585" spans="1:6" ht="12.75">
      <c r="A585" s="30" t="s">
        <v>0</v>
      </c>
      <c r="B585" s="30">
        <v>5</v>
      </c>
      <c r="C585" s="5">
        <v>1989</v>
      </c>
      <c r="D585" s="5">
        <v>5</v>
      </c>
      <c r="E585" s="28">
        <v>0.2645016</v>
      </c>
      <c r="F585" s="28">
        <v>2.2222142</v>
      </c>
    </row>
    <row r="586" spans="1:6" ht="12.75">
      <c r="A586" s="30" t="s">
        <v>0</v>
      </c>
      <c r="B586" s="30">
        <v>5</v>
      </c>
      <c r="C586" s="5">
        <v>1989</v>
      </c>
      <c r="D586" s="5">
        <v>6</v>
      </c>
      <c r="E586" s="28">
        <v>0.2861454</v>
      </c>
      <c r="F586" s="28">
        <v>1.7004036</v>
      </c>
    </row>
    <row r="587" spans="1:6" ht="12.75">
      <c r="A587" s="30" t="s">
        <v>0</v>
      </c>
      <c r="B587" s="30">
        <v>5</v>
      </c>
      <c r="C587" s="5">
        <v>1989</v>
      </c>
      <c r="D587" s="5">
        <v>7</v>
      </c>
      <c r="E587" s="28">
        <v>0.040612</v>
      </c>
      <c r="F587" s="28">
        <v>0.42957200000000006</v>
      </c>
    </row>
    <row r="588" spans="1:6" ht="12.75">
      <c r="A588" s="30" t="s">
        <v>0</v>
      </c>
      <c r="B588" s="30">
        <v>5</v>
      </c>
      <c r="C588" s="5">
        <v>1989</v>
      </c>
      <c r="D588" s="5">
        <v>8</v>
      </c>
      <c r="E588" s="28">
        <v>0.0165376</v>
      </c>
      <c r="F588" s="28">
        <v>0.2754816</v>
      </c>
    </row>
    <row r="589" spans="1:6" ht="12.75">
      <c r="A589" s="30" t="s">
        <v>0</v>
      </c>
      <c r="B589" s="30">
        <v>5</v>
      </c>
      <c r="C589" s="5">
        <v>1989</v>
      </c>
      <c r="D589" s="5">
        <v>9</v>
      </c>
      <c r="E589" s="28">
        <v>0.1240876</v>
      </c>
      <c r="F589" s="28">
        <v>0.5640921000000001</v>
      </c>
    </row>
    <row r="590" spans="1:6" ht="12.75">
      <c r="A590" s="30" t="s">
        <v>0</v>
      </c>
      <c r="B590" s="30">
        <v>5</v>
      </c>
      <c r="C590" s="5">
        <v>1989</v>
      </c>
      <c r="D590" s="5">
        <v>10</v>
      </c>
      <c r="E590" s="28">
        <v>0.023023</v>
      </c>
      <c r="F590" s="28">
        <v>0.39139099999999993</v>
      </c>
    </row>
    <row r="591" spans="1:6" ht="12.75">
      <c r="A591" s="30" t="s">
        <v>0</v>
      </c>
      <c r="B591" s="30">
        <v>5</v>
      </c>
      <c r="C591" s="5">
        <v>1989</v>
      </c>
      <c r="D591" s="5">
        <v>11</v>
      </c>
      <c r="E591" s="28">
        <v>1.7353035</v>
      </c>
      <c r="F591" s="28">
        <v>10.736846100000001</v>
      </c>
    </row>
    <row r="592" spans="1:6" ht="12.75">
      <c r="A592" s="30" t="s">
        <v>0</v>
      </c>
      <c r="B592" s="30">
        <v>5</v>
      </c>
      <c r="C592" s="5">
        <v>1989</v>
      </c>
      <c r="D592" s="5">
        <v>12</v>
      </c>
      <c r="E592" s="28">
        <v>9.1192544</v>
      </c>
      <c r="F592" s="28">
        <v>47.500926400000004</v>
      </c>
    </row>
    <row r="593" spans="1:6" ht="12.75">
      <c r="A593" s="30" t="s">
        <v>0</v>
      </c>
      <c r="B593" s="30">
        <v>5</v>
      </c>
      <c r="C593" s="5">
        <v>1990</v>
      </c>
      <c r="D593" s="5">
        <v>1</v>
      </c>
      <c r="E593" s="28">
        <v>1.6375968</v>
      </c>
      <c r="F593" s="28">
        <v>11.2877208</v>
      </c>
    </row>
    <row r="594" spans="1:6" ht="12.75">
      <c r="A594" s="30" t="s">
        <v>0</v>
      </c>
      <c r="B594" s="30">
        <v>5</v>
      </c>
      <c r="C594" s="5">
        <v>1990</v>
      </c>
      <c r="D594" s="5">
        <v>2</v>
      </c>
      <c r="E594" s="28">
        <v>0.2226132</v>
      </c>
      <c r="F594" s="28">
        <v>4.081242</v>
      </c>
    </row>
    <row r="595" spans="1:6" ht="12.75">
      <c r="A595" s="30" t="s">
        <v>0</v>
      </c>
      <c r="B595" s="30">
        <v>5</v>
      </c>
      <c r="C595" s="5">
        <v>1990</v>
      </c>
      <c r="D595" s="5">
        <v>3</v>
      </c>
      <c r="E595" s="28">
        <v>0.1938384</v>
      </c>
      <c r="F595" s="28">
        <v>2.8609112</v>
      </c>
    </row>
    <row r="596" spans="1:6" ht="12.75">
      <c r="A596" s="30" t="s">
        <v>0</v>
      </c>
      <c r="B596" s="30">
        <v>5</v>
      </c>
      <c r="C596" s="5">
        <v>1990</v>
      </c>
      <c r="D596" s="5">
        <v>4</v>
      </c>
      <c r="E596" s="28">
        <v>1.0899996</v>
      </c>
      <c r="F596" s="28">
        <v>8.0506988</v>
      </c>
    </row>
    <row r="597" spans="1:6" ht="12.75">
      <c r="A597" s="30" t="s">
        <v>0</v>
      </c>
      <c r="B597" s="30">
        <v>5</v>
      </c>
      <c r="C597" s="5">
        <v>1990</v>
      </c>
      <c r="D597" s="5">
        <v>5</v>
      </c>
      <c r="E597" s="28">
        <v>0.1557246</v>
      </c>
      <c r="F597" s="28">
        <v>1.7511672</v>
      </c>
    </row>
    <row r="598" spans="1:6" ht="12.75">
      <c r="A598" s="30" t="s">
        <v>0</v>
      </c>
      <c r="B598" s="30">
        <v>5</v>
      </c>
      <c r="C598" s="5">
        <v>1990</v>
      </c>
      <c r="D598" s="5">
        <v>6</v>
      </c>
      <c r="E598" s="28">
        <v>0.2471406</v>
      </c>
      <c r="F598" s="28">
        <v>1.5627461999999999</v>
      </c>
    </row>
    <row r="599" spans="1:6" ht="12.75">
      <c r="A599" s="30" t="s">
        <v>0</v>
      </c>
      <c r="B599" s="30">
        <v>5</v>
      </c>
      <c r="C599" s="5">
        <v>1990</v>
      </c>
      <c r="D599" s="5">
        <v>7</v>
      </c>
      <c r="E599" s="28">
        <v>0.0323205</v>
      </c>
      <c r="F599" s="28">
        <v>0.5739675</v>
      </c>
    </row>
    <row r="600" spans="1:6" ht="12.75">
      <c r="A600" s="30" t="s">
        <v>0</v>
      </c>
      <c r="B600" s="30">
        <v>5</v>
      </c>
      <c r="C600" s="5">
        <v>1990</v>
      </c>
      <c r="D600" s="5">
        <v>8</v>
      </c>
      <c r="E600" s="28">
        <v>0.0261912</v>
      </c>
      <c r="F600" s="28">
        <v>0.378837</v>
      </c>
    </row>
    <row r="601" spans="1:6" ht="12.75">
      <c r="A601" s="30" t="s">
        <v>0</v>
      </c>
      <c r="B601" s="30">
        <v>5</v>
      </c>
      <c r="C601" s="5">
        <v>1990</v>
      </c>
      <c r="D601" s="5">
        <v>9</v>
      </c>
      <c r="E601" s="28">
        <v>0.0486174</v>
      </c>
      <c r="F601" s="28">
        <v>0.5796690000000001</v>
      </c>
    </row>
    <row r="602" spans="1:6" ht="12.75">
      <c r="A602" s="30" t="s">
        <v>0</v>
      </c>
      <c r="B602" s="30">
        <v>5</v>
      </c>
      <c r="C602" s="5">
        <v>1990</v>
      </c>
      <c r="D602" s="5">
        <v>10</v>
      </c>
      <c r="E602" s="28">
        <v>0.1305836</v>
      </c>
      <c r="F602" s="28">
        <v>0.6174238</v>
      </c>
    </row>
    <row r="603" spans="1:6" ht="12.75">
      <c r="A603" s="30" t="s">
        <v>0</v>
      </c>
      <c r="B603" s="30">
        <v>5</v>
      </c>
      <c r="C603" s="5">
        <v>1990</v>
      </c>
      <c r="D603" s="5">
        <v>11</v>
      </c>
      <c r="E603" s="28">
        <v>0.15505</v>
      </c>
      <c r="F603" s="28">
        <v>1.459685</v>
      </c>
    </row>
    <row r="604" spans="1:6" ht="12.75">
      <c r="A604" s="30" t="s">
        <v>0</v>
      </c>
      <c r="B604" s="30">
        <v>5</v>
      </c>
      <c r="C604" s="5">
        <v>1990</v>
      </c>
      <c r="D604" s="5">
        <v>12</v>
      </c>
      <c r="E604" s="28">
        <v>0.2072026</v>
      </c>
      <c r="F604" s="28">
        <v>1.1440755999999999</v>
      </c>
    </row>
    <row r="605" spans="1:6" ht="12.75">
      <c r="A605" s="30" t="s">
        <v>0</v>
      </c>
      <c r="B605" s="30">
        <v>5</v>
      </c>
      <c r="C605" s="5">
        <v>1991</v>
      </c>
      <c r="D605" s="5">
        <v>1</v>
      </c>
      <c r="E605" s="28">
        <v>0.414458</v>
      </c>
      <c r="F605" s="28">
        <v>2.0986645999999998</v>
      </c>
    </row>
    <row r="606" spans="1:6" ht="12.75">
      <c r="A606" s="30" t="s">
        <v>0</v>
      </c>
      <c r="B606" s="30">
        <v>5</v>
      </c>
      <c r="C606" s="5">
        <v>1991</v>
      </c>
      <c r="D606" s="5">
        <v>2</v>
      </c>
      <c r="E606" s="28">
        <v>0.67199</v>
      </c>
      <c r="F606" s="28">
        <v>2.6928769999999997</v>
      </c>
    </row>
    <row r="607" spans="1:6" ht="12.75">
      <c r="A607" s="30" t="s">
        <v>0</v>
      </c>
      <c r="B607" s="30">
        <v>5</v>
      </c>
      <c r="C607" s="5">
        <v>1991</v>
      </c>
      <c r="D607" s="5">
        <v>3</v>
      </c>
      <c r="E607" s="28">
        <v>7.5689236</v>
      </c>
      <c r="F607" s="28">
        <v>38.8522456</v>
      </c>
    </row>
    <row r="608" spans="1:6" ht="12.75">
      <c r="A608" s="30" t="s">
        <v>0</v>
      </c>
      <c r="B608" s="30">
        <v>5</v>
      </c>
      <c r="C608" s="5">
        <v>1991</v>
      </c>
      <c r="D608" s="5">
        <v>4</v>
      </c>
      <c r="E608" s="28">
        <v>1.76962</v>
      </c>
      <c r="F608" s="28">
        <v>10.5380871</v>
      </c>
    </row>
    <row r="609" spans="1:6" ht="12.75">
      <c r="A609" s="30" t="s">
        <v>0</v>
      </c>
      <c r="B609" s="30">
        <v>5</v>
      </c>
      <c r="C609" s="5">
        <v>1991</v>
      </c>
      <c r="D609" s="5">
        <v>5</v>
      </c>
      <c r="E609" s="28">
        <v>0.1899747</v>
      </c>
      <c r="F609" s="28">
        <v>1.6883667</v>
      </c>
    </row>
    <row r="610" spans="1:6" ht="12.75">
      <c r="A610" s="30" t="s">
        <v>0</v>
      </c>
      <c r="B610" s="30">
        <v>5</v>
      </c>
      <c r="C610" s="5">
        <v>1991</v>
      </c>
      <c r="D610" s="5">
        <v>6</v>
      </c>
      <c r="E610" s="28">
        <v>0.0460307</v>
      </c>
      <c r="F610" s="28">
        <v>0.6612703000000001</v>
      </c>
    </row>
    <row r="611" spans="1:6" ht="12.75">
      <c r="A611" s="30" t="s">
        <v>0</v>
      </c>
      <c r="B611" s="30">
        <v>5</v>
      </c>
      <c r="C611" s="5">
        <v>1991</v>
      </c>
      <c r="D611" s="5">
        <v>7</v>
      </c>
      <c r="E611" s="28">
        <v>0.018392</v>
      </c>
      <c r="F611" s="28">
        <v>0.2625458</v>
      </c>
    </row>
    <row r="612" spans="1:6" ht="12.75">
      <c r="A612" s="30" t="s">
        <v>0</v>
      </c>
      <c r="B612" s="30">
        <v>5</v>
      </c>
      <c r="C612" s="5">
        <v>1991</v>
      </c>
      <c r="D612" s="5">
        <v>8</v>
      </c>
      <c r="E612" s="28">
        <v>0.0116402</v>
      </c>
      <c r="F612" s="28">
        <v>0.1560416</v>
      </c>
    </row>
    <row r="613" spans="1:6" ht="12.75">
      <c r="A613" s="30" t="s">
        <v>0</v>
      </c>
      <c r="B613" s="30">
        <v>5</v>
      </c>
      <c r="C613" s="5">
        <v>1991</v>
      </c>
      <c r="D613" s="5">
        <v>9</v>
      </c>
      <c r="E613" s="28">
        <v>0.061171</v>
      </c>
      <c r="F613" s="28">
        <v>0.558756</v>
      </c>
    </row>
    <row r="614" spans="1:6" ht="12.75">
      <c r="A614" s="30" t="s">
        <v>0</v>
      </c>
      <c r="B614" s="30">
        <v>5</v>
      </c>
      <c r="C614" s="5">
        <v>1991</v>
      </c>
      <c r="D614" s="5">
        <v>10</v>
      </c>
      <c r="E614" s="28">
        <v>0.1532857</v>
      </c>
      <c r="F614" s="28">
        <v>1.1235764000000001</v>
      </c>
    </row>
    <row r="615" spans="1:6" ht="12.75">
      <c r="A615" s="30" t="s">
        <v>0</v>
      </c>
      <c r="B615" s="30">
        <v>5</v>
      </c>
      <c r="C615" s="5">
        <v>1991</v>
      </c>
      <c r="D615" s="5">
        <v>11</v>
      </c>
      <c r="E615" s="28">
        <v>0.0612927</v>
      </c>
      <c r="F615" s="28">
        <v>0.6450326999999999</v>
      </c>
    </row>
    <row r="616" spans="1:6" ht="12.75">
      <c r="A616" s="30" t="s">
        <v>0</v>
      </c>
      <c r="B616" s="30">
        <v>5</v>
      </c>
      <c r="C616" s="5">
        <v>1991</v>
      </c>
      <c r="D616" s="5">
        <v>12</v>
      </c>
      <c r="E616" s="28">
        <v>0.0734994</v>
      </c>
      <c r="F616" s="28">
        <v>1.2181845</v>
      </c>
    </row>
    <row r="617" spans="1:6" ht="12.75">
      <c r="A617" s="30" t="s">
        <v>0</v>
      </c>
      <c r="B617" s="30">
        <v>5</v>
      </c>
      <c r="C617" s="5">
        <v>1992</v>
      </c>
      <c r="D617" s="5">
        <v>1</v>
      </c>
      <c r="E617" s="28">
        <v>0.2203503</v>
      </c>
      <c r="F617" s="28">
        <v>1.2799583</v>
      </c>
    </row>
    <row r="618" spans="1:6" ht="12.75">
      <c r="A618" s="30" t="s">
        <v>0</v>
      </c>
      <c r="B618" s="30">
        <v>5</v>
      </c>
      <c r="C618" s="5">
        <v>1992</v>
      </c>
      <c r="D618" s="5">
        <v>2</v>
      </c>
      <c r="E618" s="28">
        <v>0.1655052</v>
      </c>
      <c r="F618" s="28">
        <v>0.8989736</v>
      </c>
    </row>
    <row r="619" spans="1:6" ht="12.75">
      <c r="A619" s="30" t="s">
        <v>0</v>
      </c>
      <c r="B619" s="30">
        <v>5</v>
      </c>
      <c r="C619" s="5">
        <v>1992</v>
      </c>
      <c r="D619" s="5">
        <v>3</v>
      </c>
      <c r="E619" s="28">
        <v>0.09906</v>
      </c>
      <c r="F619" s="28">
        <v>0.569976</v>
      </c>
    </row>
    <row r="620" spans="1:6" ht="12.75">
      <c r="A620" s="30" t="s">
        <v>0</v>
      </c>
      <c r="B620" s="30">
        <v>5</v>
      </c>
      <c r="C620" s="5">
        <v>1992</v>
      </c>
      <c r="D620" s="5">
        <v>4</v>
      </c>
      <c r="E620" s="28">
        <v>0.1532245</v>
      </c>
      <c r="F620" s="28">
        <v>1.0597135</v>
      </c>
    </row>
    <row r="621" spans="1:6" ht="12.75">
      <c r="A621" s="30" t="s">
        <v>0</v>
      </c>
      <c r="B621" s="30">
        <v>5</v>
      </c>
      <c r="C621" s="5">
        <v>1992</v>
      </c>
      <c r="D621" s="5">
        <v>5</v>
      </c>
      <c r="E621" s="28">
        <v>0.1793836</v>
      </c>
      <c r="F621" s="28">
        <v>1.0664202999999999</v>
      </c>
    </row>
    <row r="622" spans="1:6" ht="12.75">
      <c r="A622" s="30" t="s">
        <v>0</v>
      </c>
      <c r="B622" s="30">
        <v>5</v>
      </c>
      <c r="C622" s="5">
        <v>1992</v>
      </c>
      <c r="D622" s="5">
        <v>6</v>
      </c>
      <c r="E622" s="28">
        <v>0.2532762</v>
      </c>
      <c r="F622" s="28">
        <v>1.6477182</v>
      </c>
    </row>
    <row r="623" spans="1:6" ht="12.75">
      <c r="A623" s="30" t="s">
        <v>0</v>
      </c>
      <c r="B623" s="30">
        <v>5</v>
      </c>
      <c r="C623" s="5">
        <v>1992</v>
      </c>
      <c r="D623" s="5">
        <v>7</v>
      </c>
      <c r="E623" s="28">
        <v>0.018241</v>
      </c>
      <c r="F623" s="28">
        <v>0.33031000000000005</v>
      </c>
    </row>
    <row r="624" spans="1:6" ht="12.75">
      <c r="A624" s="30" t="s">
        <v>0</v>
      </c>
      <c r="B624" s="30">
        <v>5</v>
      </c>
      <c r="C624" s="5">
        <v>1992</v>
      </c>
      <c r="D624" s="5">
        <v>8</v>
      </c>
      <c r="E624" s="28">
        <v>0.0331429</v>
      </c>
      <c r="F624" s="28">
        <v>0.25605089999999997</v>
      </c>
    </row>
    <row r="625" spans="1:6" ht="12.75">
      <c r="A625" s="30" t="s">
        <v>0</v>
      </c>
      <c r="B625" s="30">
        <v>5</v>
      </c>
      <c r="C625" s="5">
        <v>1992</v>
      </c>
      <c r="D625" s="5">
        <v>9</v>
      </c>
      <c r="E625" s="28">
        <v>0.0316802</v>
      </c>
      <c r="F625" s="28">
        <v>0.343574</v>
      </c>
    </row>
    <row r="626" spans="1:6" ht="12.75">
      <c r="A626" s="30" t="s">
        <v>0</v>
      </c>
      <c r="B626" s="30">
        <v>5</v>
      </c>
      <c r="C626" s="5">
        <v>1992</v>
      </c>
      <c r="D626" s="5">
        <v>10</v>
      </c>
      <c r="E626" s="28">
        <v>0.1242606</v>
      </c>
      <c r="F626" s="28">
        <v>0.592933</v>
      </c>
    </row>
    <row r="627" spans="1:6" ht="12.75">
      <c r="A627" s="30" t="s">
        <v>0</v>
      </c>
      <c r="B627" s="30">
        <v>5</v>
      </c>
      <c r="C627" s="5">
        <v>1992</v>
      </c>
      <c r="D627" s="5">
        <v>11</v>
      </c>
      <c r="E627" s="28">
        <v>0.3127025</v>
      </c>
      <c r="F627" s="28">
        <v>1.78035</v>
      </c>
    </row>
    <row r="628" spans="1:6" ht="12.75">
      <c r="A628" s="30" t="s">
        <v>0</v>
      </c>
      <c r="B628" s="30">
        <v>5</v>
      </c>
      <c r="C628" s="5">
        <v>1992</v>
      </c>
      <c r="D628" s="5">
        <v>12</v>
      </c>
      <c r="E628" s="28">
        <v>0.39647</v>
      </c>
      <c r="F628" s="28">
        <v>2.1056425</v>
      </c>
    </row>
    <row r="629" spans="1:6" ht="12.75">
      <c r="A629" s="30" t="s">
        <v>0</v>
      </c>
      <c r="B629" s="30">
        <v>5</v>
      </c>
      <c r="C629" s="5">
        <v>1993</v>
      </c>
      <c r="D629" s="5">
        <v>1</v>
      </c>
      <c r="E629" s="28">
        <v>0.0601536</v>
      </c>
      <c r="F629" s="28">
        <v>0.956288</v>
      </c>
    </row>
    <row r="630" spans="1:6" ht="12.75">
      <c r="A630" s="30" t="s">
        <v>0</v>
      </c>
      <c r="B630" s="30">
        <v>5</v>
      </c>
      <c r="C630" s="5">
        <v>1993</v>
      </c>
      <c r="D630" s="5">
        <v>2</v>
      </c>
      <c r="E630" s="28">
        <v>0.089568</v>
      </c>
      <c r="F630" s="28">
        <v>0.7324672000000001</v>
      </c>
    </row>
    <row r="631" spans="1:6" ht="12.75">
      <c r="A631" s="30" t="s">
        <v>0</v>
      </c>
      <c r="B631" s="30">
        <v>5</v>
      </c>
      <c r="C631" s="5">
        <v>1993</v>
      </c>
      <c r="D631" s="5">
        <v>3</v>
      </c>
      <c r="E631" s="28">
        <v>0.0321233</v>
      </c>
      <c r="F631" s="28">
        <v>0.720005</v>
      </c>
    </row>
    <row r="632" spans="1:6" ht="12.75">
      <c r="A632" s="30" t="s">
        <v>0</v>
      </c>
      <c r="B632" s="30">
        <v>5</v>
      </c>
      <c r="C632" s="5">
        <v>1993</v>
      </c>
      <c r="D632" s="5">
        <v>4</v>
      </c>
      <c r="E632" s="28">
        <v>0.1890316</v>
      </c>
      <c r="F632" s="28">
        <v>1.0190862</v>
      </c>
    </row>
    <row r="633" spans="1:6" ht="12.75">
      <c r="A633" s="30" t="s">
        <v>0</v>
      </c>
      <c r="B633" s="30">
        <v>5</v>
      </c>
      <c r="C633" s="5">
        <v>1993</v>
      </c>
      <c r="D633" s="5">
        <v>5</v>
      </c>
      <c r="E633" s="28">
        <v>0.5766342</v>
      </c>
      <c r="F633" s="28">
        <v>2.77896</v>
      </c>
    </row>
    <row r="634" spans="1:6" ht="12.75">
      <c r="A634" s="30" t="s">
        <v>0</v>
      </c>
      <c r="B634" s="30">
        <v>5</v>
      </c>
      <c r="C634" s="5">
        <v>1993</v>
      </c>
      <c r="D634" s="5">
        <v>6</v>
      </c>
      <c r="E634" s="28">
        <v>0.5170924</v>
      </c>
      <c r="F634" s="28">
        <v>2.9532336</v>
      </c>
    </row>
    <row r="635" spans="1:6" ht="12.75">
      <c r="A635" s="30" t="s">
        <v>0</v>
      </c>
      <c r="B635" s="30">
        <v>5</v>
      </c>
      <c r="C635" s="5">
        <v>1993</v>
      </c>
      <c r="D635" s="5">
        <v>7</v>
      </c>
      <c r="E635" s="28">
        <v>0.028644</v>
      </c>
      <c r="F635" s="28">
        <v>0.4984056</v>
      </c>
    </row>
    <row r="636" spans="1:6" ht="12.75">
      <c r="A636" s="30" t="s">
        <v>0</v>
      </c>
      <c r="B636" s="30">
        <v>5</v>
      </c>
      <c r="C636" s="5">
        <v>1993</v>
      </c>
      <c r="D636" s="5">
        <v>8</v>
      </c>
      <c r="E636" s="28">
        <v>0.012292</v>
      </c>
      <c r="F636" s="28">
        <v>0.19820849999999998</v>
      </c>
    </row>
    <row r="637" spans="1:6" ht="12.75">
      <c r="A637" s="30" t="s">
        <v>0</v>
      </c>
      <c r="B637" s="30">
        <v>5</v>
      </c>
      <c r="C637" s="5">
        <v>1993</v>
      </c>
      <c r="D637" s="5">
        <v>9</v>
      </c>
      <c r="E637" s="28">
        <v>0.1820504</v>
      </c>
      <c r="F637" s="28">
        <v>0.6131527999999999</v>
      </c>
    </row>
    <row r="638" spans="1:6" ht="12.75">
      <c r="A638" s="30" t="s">
        <v>0</v>
      </c>
      <c r="B638" s="30">
        <v>5</v>
      </c>
      <c r="C638" s="5">
        <v>1993</v>
      </c>
      <c r="D638" s="5">
        <v>10</v>
      </c>
      <c r="E638" s="28">
        <v>0.0756516</v>
      </c>
      <c r="F638" s="28">
        <v>1.4850737999999999</v>
      </c>
    </row>
    <row r="639" spans="1:6" ht="12.75">
      <c r="A639" s="30" t="s">
        <v>0</v>
      </c>
      <c r="B639" s="30">
        <v>5</v>
      </c>
      <c r="C639" s="5">
        <v>1993</v>
      </c>
      <c r="D639" s="5">
        <v>11</v>
      </c>
      <c r="E639" s="28">
        <v>7.8727726</v>
      </c>
      <c r="F639" s="28">
        <v>22.4332504</v>
      </c>
    </row>
    <row r="640" spans="1:6" ht="12.75">
      <c r="A640" s="30" t="s">
        <v>0</v>
      </c>
      <c r="B640" s="30">
        <v>5</v>
      </c>
      <c r="C640" s="5">
        <v>1993</v>
      </c>
      <c r="D640" s="5">
        <v>12</v>
      </c>
      <c r="E640" s="28">
        <v>0.230764</v>
      </c>
      <c r="F640" s="28">
        <v>2.77289</v>
      </c>
    </row>
    <row r="641" spans="1:6" ht="12.75">
      <c r="A641" s="30" t="s">
        <v>0</v>
      </c>
      <c r="B641" s="30">
        <v>5</v>
      </c>
      <c r="C641" s="5">
        <v>1994</v>
      </c>
      <c r="D641" s="5">
        <v>1</v>
      </c>
      <c r="E641" s="28">
        <v>1.9138415</v>
      </c>
      <c r="F641" s="28">
        <v>7.1123080000000005</v>
      </c>
    </row>
    <row r="642" spans="1:6" ht="12.75">
      <c r="A642" s="30" t="s">
        <v>0</v>
      </c>
      <c r="B642" s="30">
        <v>5</v>
      </c>
      <c r="C642" s="5">
        <v>1994</v>
      </c>
      <c r="D642" s="5">
        <v>2</v>
      </c>
      <c r="E642" s="28">
        <v>0.9168615</v>
      </c>
      <c r="F642" s="28">
        <v>4.1491404</v>
      </c>
    </row>
    <row r="643" spans="1:6" ht="12.75">
      <c r="A643" s="30" t="s">
        <v>0</v>
      </c>
      <c r="B643" s="30">
        <v>5</v>
      </c>
      <c r="C643" s="5">
        <v>1994</v>
      </c>
      <c r="D643" s="5">
        <v>3</v>
      </c>
      <c r="E643" s="28">
        <v>0.1510197</v>
      </c>
      <c r="F643" s="28">
        <v>2.207211</v>
      </c>
    </row>
    <row r="644" spans="1:6" ht="12.75">
      <c r="A644" s="30" t="s">
        <v>0</v>
      </c>
      <c r="B644" s="30">
        <v>5</v>
      </c>
      <c r="C644" s="5">
        <v>1994</v>
      </c>
      <c r="D644" s="5">
        <v>4</v>
      </c>
      <c r="E644" s="28">
        <v>0.0716946</v>
      </c>
      <c r="F644" s="28">
        <v>1.1867343000000001</v>
      </c>
    </row>
    <row r="645" spans="1:6" ht="12.75">
      <c r="A645" s="30" t="s">
        <v>0</v>
      </c>
      <c r="B645" s="30">
        <v>5</v>
      </c>
      <c r="C645" s="5">
        <v>1994</v>
      </c>
      <c r="D645" s="5">
        <v>5</v>
      </c>
      <c r="E645" s="28">
        <v>0.51448</v>
      </c>
      <c r="F645" s="28">
        <v>2.8202000000000003</v>
      </c>
    </row>
    <row r="646" spans="1:6" ht="12.75">
      <c r="A646" s="30" t="s">
        <v>0</v>
      </c>
      <c r="B646" s="30">
        <v>5</v>
      </c>
      <c r="C646" s="5">
        <v>1994</v>
      </c>
      <c r="D646" s="5">
        <v>6</v>
      </c>
      <c r="E646" s="28">
        <v>0.0474316</v>
      </c>
      <c r="F646" s="28">
        <v>0.8962076</v>
      </c>
    </row>
    <row r="647" spans="1:6" ht="12.75">
      <c r="A647" s="30" t="s">
        <v>0</v>
      </c>
      <c r="B647" s="30">
        <v>5</v>
      </c>
      <c r="C647" s="5">
        <v>1994</v>
      </c>
      <c r="D647" s="5">
        <v>7</v>
      </c>
      <c r="E647" s="28">
        <v>0.0502708</v>
      </c>
      <c r="F647" s="28">
        <v>0.36296439999999996</v>
      </c>
    </row>
    <row r="648" spans="1:6" ht="12.75">
      <c r="A648" s="30" t="s">
        <v>0</v>
      </c>
      <c r="B648" s="30">
        <v>5</v>
      </c>
      <c r="C648" s="5">
        <v>1994</v>
      </c>
      <c r="D648" s="5">
        <v>8</v>
      </c>
      <c r="E648" s="28">
        <v>0.0235872</v>
      </c>
      <c r="F648" s="28">
        <v>0.3741192</v>
      </c>
    </row>
    <row r="649" spans="1:6" ht="12.75">
      <c r="A649" s="30" t="s">
        <v>0</v>
      </c>
      <c r="B649" s="30">
        <v>5</v>
      </c>
      <c r="C649" s="5">
        <v>1994</v>
      </c>
      <c r="D649" s="5">
        <v>9</v>
      </c>
      <c r="E649" s="28">
        <v>0.0561085</v>
      </c>
      <c r="F649" s="28">
        <v>0.9233856</v>
      </c>
    </row>
    <row r="650" spans="1:6" ht="12.75">
      <c r="A650" s="30" t="s">
        <v>0</v>
      </c>
      <c r="B650" s="30">
        <v>5</v>
      </c>
      <c r="C650" s="5">
        <v>1994</v>
      </c>
      <c r="D650" s="5">
        <v>10</v>
      </c>
      <c r="E650" s="28">
        <v>0.5820814</v>
      </c>
      <c r="F650" s="28">
        <v>2.060011</v>
      </c>
    </row>
    <row r="651" spans="1:6" ht="12.75">
      <c r="A651" s="30" t="s">
        <v>0</v>
      </c>
      <c r="B651" s="30">
        <v>5</v>
      </c>
      <c r="C651" s="5">
        <v>1994</v>
      </c>
      <c r="D651" s="5">
        <v>11</v>
      </c>
      <c r="E651" s="28">
        <v>0.0476055</v>
      </c>
      <c r="F651" s="28">
        <v>0.708793</v>
      </c>
    </row>
    <row r="652" spans="1:6" ht="12.75">
      <c r="A652" s="30" t="s">
        <v>0</v>
      </c>
      <c r="B652" s="30">
        <v>5</v>
      </c>
      <c r="C652" s="5">
        <v>1994</v>
      </c>
      <c r="D652" s="5">
        <v>12</v>
      </c>
      <c r="E652" s="28">
        <v>0.025326</v>
      </c>
      <c r="F652" s="28">
        <v>0.4524912</v>
      </c>
    </row>
    <row r="653" spans="1:6" ht="12.75">
      <c r="A653" s="30" t="s">
        <v>0</v>
      </c>
      <c r="B653" s="30">
        <v>5</v>
      </c>
      <c r="C653" s="5">
        <v>1995</v>
      </c>
      <c r="D653" s="5">
        <v>1</v>
      </c>
      <c r="E653" s="28">
        <v>0.0352755</v>
      </c>
      <c r="F653" s="28">
        <v>0.4946409</v>
      </c>
    </row>
    <row r="654" spans="1:6" ht="12.75">
      <c r="A654" s="30" t="s">
        <v>0</v>
      </c>
      <c r="B654" s="30">
        <v>5</v>
      </c>
      <c r="C654" s="5">
        <v>1995</v>
      </c>
      <c r="D654" s="5">
        <v>2</v>
      </c>
      <c r="E654" s="28">
        <v>0.2427929</v>
      </c>
      <c r="F654" s="28">
        <v>1.3442044</v>
      </c>
    </row>
    <row r="655" spans="1:6" ht="12.75">
      <c r="A655" s="30" t="s">
        <v>0</v>
      </c>
      <c r="B655" s="30">
        <v>5</v>
      </c>
      <c r="C655" s="5">
        <v>1995</v>
      </c>
      <c r="D655" s="5">
        <v>3</v>
      </c>
      <c r="E655" s="28">
        <v>0.0996093</v>
      </c>
      <c r="F655" s="28">
        <v>0.9613088</v>
      </c>
    </row>
    <row r="656" spans="1:6" ht="12.75">
      <c r="A656" s="30" t="s">
        <v>0</v>
      </c>
      <c r="B656" s="30">
        <v>5</v>
      </c>
      <c r="C656" s="5">
        <v>1995</v>
      </c>
      <c r="D656" s="5">
        <v>4</v>
      </c>
      <c r="E656" s="28">
        <v>0.103368</v>
      </c>
      <c r="F656" s="28">
        <v>0.644736</v>
      </c>
    </row>
    <row r="657" spans="1:6" ht="12.75">
      <c r="A657" s="30" t="s">
        <v>0</v>
      </c>
      <c r="B657" s="30">
        <v>5</v>
      </c>
      <c r="C657" s="5">
        <v>1995</v>
      </c>
      <c r="D657" s="5">
        <v>5</v>
      </c>
      <c r="E657" s="28">
        <v>0.0264352</v>
      </c>
      <c r="F657" s="28">
        <v>0.5047471</v>
      </c>
    </row>
    <row r="658" spans="1:6" ht="12.75">
      <c r="A658" s="30" t="s">
        <v>0</v>
      </c>
      <c r="B658" s="30">
        <v>5</v>
      </c>
      <c r="C658" s="5">
        <v>1995</v>
      </c>
      <c r="D658" s="5">
        <v>6</v>
      </c>
      <c r="E658" s="28">
        <v>0.0411995</v>
      </c>
      <c r="F658" s="28">
        <v>0.44931689999999996</v>
      </c>
    </row>
    <row r="659" spans="1:6" ht="12.75">
      <c r="A659" s="30" t="s">
        <v>0</v>
      </c>
      <c r="B659" s="30">
        <v>5</v>
      </c>
      <c r="C659" s="5">
        <v>1995</v>
      </c>
      <c r="D659" s="5">
        <v>7</v>
      </c>
      <c r="E659" s="28">
        <v>0.0123617</v>
      </c>
      <c r="F659" s="28">
        <v>0.2281903</v>
      </c>
    </row>
    <row r="660" spans="1:6" ht="12.75">
      <c r="A660" s="30" t="s">
        <v>0</v>
      </c>
      <c r="B660" s="30">
        <v>5</v>
      </c>
      <c r="C660" s="5">
        <v>1995</v>
      </c>
      <c r="D660" s="5">
        <v>8</v>
      </c>
      <c r="E660" s="28">
        <v>0.015134</v>
      </c>
      <c r="F660" s="28">
        <v>0.28365440000000003</v>
      </c>
    </row>
    <row r="661" spans="1:6" ht="12.75">
      <c r="A661" s="30" t="s">
        <v>0</v>
      </c>
      <c r="B661" s="30">
        <v>5</v>
      </c>
      <c r="C661" s="5">
        <v>1995</v>
      </c>
      <c r="D661" s="5">
        <v>9</v>
      </c>
      <c r="E661" s="28">
        <v>0.0171767</v>
      </c>
      <c r="F661" s="28">
        <v>0.3085882999999999</v>
      </c>
    </row>
    <row r="662" spans="1:6" ht="12.75">
      <c r="A662" s="30" t="s">
        <v>0</v>
      </c>
      <c r="B662" s="30">
        <v>5</v>
      </c>
      <c r="C662" s="5">
        <v>1995</v>
      </c>
      <c r="D662" s="5">
        <v>10</v>
      </c>
      <c r="E662" s="28">
        <v>0.0499438</v>
      </c>
      <c r="F662" s="28">
        <v>0.5201044</v>
      </c>
    </row>
    <row r="663" spans="1:6" ht="12.75">
      <c r="A663" s="30" t="s">
        <v>0</v>
      </c>
      <c r="B663" s="30">
        <v>5</v>
      </c>
      <c r="C663" s="5">
        <v>1995</v>
      </c>
      <c r="D663" s="5">
        <v>11</v>
      </c>
      <c r="E663" s="28">
        <v>0.172914</v>
      </c>
      <c r="F663" s="28">
        <v>1.737374</v>
      </c>
    </row>
    <row r="664" spans="1:6" ht="12.75">
      <c r="A664" s="30" t="s">
        <v>0</v>
      </c>
      <c r="B664" s="30">
        <v>5</v>
      </c>
      <c r="C664" s="5">
        <v>1995</v>
      </c>
      <c r="D664" s="5">
        <v>12</v>
      </c>
      <c r="E664" s="28">
        <v>0.1589172</v>
      </c>
      <c r="F664" s="28">
        <v>1.0305828</v>
      </c>
    </row>
    <row r="665" spans="1:6" ht="12.75">
      <c r="A665" s="30" t="s">
        <v>0</v>
      </c>
      <c r="B665" s="30">
        <v>5</v>
      </c>
      <c r="C665" s="5">
        <v>1996</v>
      </c>
      <c r="D665" s="5">
        <v>1</v>
      </c>
      <c r="E665" s="28">
        <v>2.7810464</v>
      </c>
      <c r="F665" s="28">
        <v>19.7335952</v>
      </c>
    </row>
    <row r="666" spans="1:6" ht="12.75">
      <c r="A666" s="30" t="s">
        <v>0</v>
      </c>
      <c r="B666" s="30">
        <v>5</v>
      </c>
      <c r="C666" s="5">
        <v>1996</v>
      </c>
      <c r="D666" s="5">
        <v>2</v>
      </c>
      <c r="E666" s="28">
        <v>2.684815</v>
      </c>
      <c r="F666" s="28">
        <v>17.7231775</v>
      </c>
    </row>
    <row r="667" spans="1:6" ht="12.75">
      <c r="A667" s="30" t="s">
        <v>0</v>
      </c>
      <c r="B667" s="30">
        <v>5</v>
      </c>
      <c r="C667" s="5">
        <v>1996</v>
      </c>
      <c r="D667" s="5">
        <v>3</v>
      </c>
      <c r="E667" s="28">
        <v>1.0265304</v>
      </c>
      <c r="F667" s="28">
        <v>5.1147474</v>
      </c>
    </row>
    <row r="668" spans="1:6" ht="12.75">
      <c r="A668" s="30" t="s">
        <v>0</v>
      </c>
      <c r="B668" s="30">
        <v>5</v>
      </c>
      <c r="C668" s="5">
        <v>1996</v>
      </c>
      <c r="D668" s="5">
        <v>4</v>
      </c>
      <c r="E668" s="28">
        <v>1.9511022</v>
      </c>
      <c r="F668" s="28">
        <v>8.3149776</v>
      </c>
    </row>
    <row r="669" spans="1:6" ht="12.75">
      <c r="A669" s="30" t="s">
        <v>0</v>
      </c>
      <c r="B669" s="30">
        <v>5</v>
      </c>
      <c r="C669" s="5">
        <v>1996</v>
      </c>
      <c r="D669" s="5">
        <v>5</v>
      </c>
      <c r="E669" s="28">
        <v>1.4164188</v>
      </c>
      <c r="F669" s="28">
        <v>8.6280633</v>
      </c>
    </row>
    <row r="670" spans="1:6" ht="12.75">
      <c r="A670" s="30" t="s">
        <v>0</v>
      </c>
      <c r="B670" s="30">
        <v>5</v>
      </c>
      <c r="C670" s="5">
        <v>1996</v>
      </c>
      <c r="D670" s="5">
        <v>6</v>
      </c>
      <c r="E670" s="28">
        <v>0.0844116</v>
      </c>
      <c r="F670" s="28">
        <v>1.2705028</v>
      </c>
    </row>
    <row r="671" spans="1:6" ht="12.75">
      <c r="A671" s="30" t="s">
        <v>0</v>
      </c>
      <c r="B671" s="30">
        <v>5</v>
      </c>
      <c r="C671" s="5">
        <v>1996</v>
      </c>
      <c r="D671" s="5">
        <v>7</v>
      </c>
      <c r="E671" s="28">
        <v>0.0546192</v>
      </c>
      <c r="F671" s="28">
        <v>0.6816021000000001</v>
      </c>
    </row>
    <row r="672" spans="1:6" ht="12.75">
      <c r="A672" s="30" t="s">
        <v>0</v>
      </c>
      <c r="B672" s="30">
        <v>5</v>
      </c>
      <c r="C672" s="5">
        <v>1996</v>
      </c>
      <c r="D672" s="5">
        <v>8</v>
      </c>
      <c r="E672" s="28">
        <v>0.089656</v>
      </c>
      <c r="F672" s="28">
        <v>1.3166623999999998</v>
      </c>
    </row>
    <row r="673" spans="1:6" ht="12.75">
      <c r="A673" s="30" t="s">
        <v>0</v>
      </c>
      <c r="B673" s="30">
        <v>5</v>
      </c>
      <c r="C673" s="5">
        <v>1996</v>
      </c>
      <c r="D673" s="5">
        <v>9</v>
      </c>
      <c r="E673" s="28">
        <v>0.1308636</v>
      </c>
      <c r="F673" s="28">
        <v>0.9305856</v>
      </c>
    </row>
    <row r="674" spans="1:6" ht="12.75">
      <c r="A674" s="30" t="s">
        <v>0</v>
      </c>
      <c r="B674" s="30">
        <v>5</v>
      </c>
      <c r="C674" s="5">
        <v>1996</v>
      </c>
      <c r="D674" s="5">
        <v>10</v>
      </c>
      <c r="E674" s="28">
        <v>0.0551804</v>
      </c>
      <c r="F674" s="28">
        <v>0.7574764</v>
      </c>
    </row>
    <row r="675" spans="1:6" ht="12.75">
      <c r="A675" s="30" t="s">
        <v>0</v>
      </c>
      <c r="B675" s="30">
        <v>5</v>
      </c>
      <c r="C675" s="5">
        <v>1996</v>
      </c>
      <c r="D675" s="5">
        <v>11</v>
      </c>
      <c r="E675" s="28">
        <v>0.140184</v>
      </c>
      <c r="F675" s="28">
        <v>0.9501360000000001</v>
      </c>
    </row>
    <row r="676" spans="1:6" ht="12.75">
      <c r="A676" s="31" t="s">
        <v>0</v>
      </c>
      <c r="B676" s="31">
        <v>5</v>
      </c>
      <c r="C676">
        <v>1996</v>
      </c>
      <c r="D676">
        <v>12</v>
      </c>
      <c r="E676" s="28">
        <v>1.0474155</v>
      </c>
      <c r="F676" s="28">
        <v>9.483576</v>
      </c>
    </row>
    <row r="677" spans="1:6" ht="12.75">
      <c r="A677" s="31" t="s">
        <v>0</v>
      </c>
      <c r="B677" s="31">
        <v>5</v>
      </c>
      <c r="C677">
        <v>1997</v>
      </c>
      <c r="D677">
        <v>1</v>
      </c>
      <c r="E677" s="28">
        <v>3.592107</v>
      </c>
      <c r="F677" s="28">
        <v>16.193925</v>
      </c>
    </row>
    <row r="678" spans="1:6" ht="12.75">
      <c r="A678" s="31" t="s">
        <v>0</v>
      </c>
      <c r="B678" s="31">
        <v>5</v>
      </c>
      <c r="C678">
        <v>1997</v>
      </c>
      <c r="D678">
        <v>2</v>
      </c>
      <c r="E678" s="28">
        <v>0.2427934</v>
      </c>
      <c r="F678" s="28">
        <v>2.9518566</v>
      </c>
    </row>
    <row r="679" spans="1:6" ht="12.75">
      <c r="A679" s="31" t="s">
        <v>0</v>
      </c>
      <c r="B679" s="31">
        <v>5</v>
      </c>
      <c r="C679">
        <v>1997</v>
      </c>
      <c r="D679">
        <v>3</v>
      </c>
      <c r="E679" s="28">
        <v>0.09952</v>
      </c>
      <c r="F679" s="28">
        <v>1.191752</v>
      </c>
    </row>
    <row r="680" spans="1:6" ht="12.75">
      <c r="A680" s="31" t="s">
        <v>0</v>
      </c>
      <c r="B680" s="31">
        <v>5</v>
      </c>
      <c r="C680">
        <v>1997</v>
      </c>
      <c r="D680">
        <v>4</v>
      </c>
      <c r="E680" s="28">
        <v>0.1104116</v>
      </c>
      <c r="F680" s="28">
        <v>0.8816691000000001</v>
      </c>
    </row>
    <row r="681" spans="1:6" ht="12.75">
      <c r="A681" s="31" t="s">
        <v>0</v>
      </c>
      <c r="B681" s="31">
        <v>5</v>
      </c>
      <c r="C681">
        <v>1997</v>
      </c>
      <c r="D681">
        <v>5</v>
      </c>
      <c r="E681" s="28">
        <v>0.4237177</v>
      </c>
      <c r="F681" s="28">
        <v>1.6709399</v>
      </c>
    </row>
    <row r="682" spans="1:6" ht="12.75">
      <c r="A682" s="31" t="s">
        <v>0</v>
      </c>
      <c r="B682" s="31">
        <v>5</v>
      </c>
      <c r="C682">
        <v>1997</v>
      </c>
      <c r="D682">
        <v>6</v>
      </c>
      <c r="E682" s="28">
        <v>0.0338415</v>
      </c>
      <c r="F682" s="28">
        <v>0.48635069999999997</v>
      </c>
    </row>
    <row r="683" spans="1:6" ht="12.75">
      <c r="A683" s="31" t="s">
        <v>0</v>
      </c>
      <c r="B683" s="31">
        <v>5</v>
      </c>
      <c r="C683">
        <v>1997</v>
      </c>
      <c r="D683">
        <v>7</v>
      </c>
      <c r="E683" s="28">
        <v>0.080083</v>
      </c>
      <c r="F683" s="28">
        <v>0.6610625</v>
      </c>
    </row>
    <row r="684" spans="1:6" ht="12.75">
      <c r="A684" s="31" t="s">
        <v>0</v>
      </c>
      <c r="B684" s="31">
        <v>5</v>
      </c>
      <c r="C684">
        <v>1997</v>
      </c>
      <c r="D684">
        <v>8</v>
      </c>
      <c r="E684" s="28">
        <v>0.0394382</v>
      </c>
      <c r="F684" s="28">
        <v>0.4096484</v>
      </c>
    </row>
    <row r="685" spans="1:6" ht="12.75">
      <c r="A685" s="31" t="s">
        <v>0</v>
      </c>
      <c r="B685" s="31">
        <v>5</v>
      </c>
      <c r="C685">
        <v>1997</v>
      </c>
      <c r="D685">
        <v>9</v>
      </c>
      <c r="E685" s="28">
        <v>0.0597432</v>
      </c>
      <c r="F685" s="28">
        <v>0.6399888</v>
      </c>
    </row>
    <row r="686" spans="1:6" ht="12.75">
      <c r="A686" s="31" t="s">
        <v>0</v>
      </c>
      <c r="B686" s="31">
        <v>5</v>
      </c>
      <c r="C686">
        <v>1997</v>
      </c>
      <c r="D686">
        <v>10</v>
      </c>
      <c r="E686" s="28">
        <v>0.183876</v>
      </c>
      <c r="F686" s="28">
        <v>1.2146959999999998</v>
      </c>
    </row>
    <row r="687" spans="1:6" ht="12.75">
      <c r="A687" s="31" t="s">
        <v>0</v>
      </c>
      <c r="B687" s="31">
        <v>5</v>
      </c>
      <c r="C687">
        <v>1997</v>
      </c>
      <c r="D687">
        <v>11</v>
      </c>
      <c r="E687" s="28">
        <v>4.975176</v>
      </c>
      <c r="F687" s="28">
        <v>21.6888832</v>
      </c>
    </row>
    <row r="688" spans="1:6" ht="12.75">
      <c r="A688" s="31" t="s">
        <v>0</v>
      </c>
      <c r="B688" s="31">
        <v>5</v>
      </c>
      <c r="C688">
        <v>1997</v>
      </c>
      <c r="D688">
        <v>12</v>
      </c>
      <c r="E688" s="28">
        <v>6.128474</v>
      </c>
      <c r="F688" s="28">
        <v>29.082394800000003</v>
      </c>
    </row>
    <row r="689" spans="1:6" ht="12.75">
      <c r="A689" s="31" t="s">
        <v>0</v>
      </c>
      <c r="B689" s="31">
        <v>5</v>
      </c>
      <c r="C689">
        <v>1998</v>
      </c>
      <c r="D689">
        <v>1</v>
      </c>
      <c r="E689" s="28">
        <v>1.4517078</v>
      </c>
      <c r="F689" s="28">
        <v>13.7912241</v>
      </c>
    </row>
    <row r="690" spans="1:6" ht="12.75">
      <c r="A690" s="31" t="s">
        <v>0</v>
      </c>
      <c r="B690" s="31">
        <v>5</v>
      </c>
      <c r="C690">
        <v>1998</v>
      </c>
      <c r="D690">
        <v>2</v>
      </c>
      <c r="E690" s="28">
        <v>0.3501162</v>
      </c>
      <c r="F690" s="28">
        <v>5.7532608000000005</v>
      </c>
    </row>
    <row r="691" spans="1:6" ht="12.75">
      <c r="A691" s="31" t="s">
        <v>0</v>
      </c>
      <c r="B691" s="31">
        <v>5</v>
      </c>
      <c r="C691">
        <v>1998</v>
      </c>
      <c r="D691">
        <v>3</v>
      </c>
      <c r="E691" s="28">
        <v>0.1559376</v>
      </c>
      <c r="F691" s="28">
        <v>1.865136</v>
      </c>
    </row>
    <row r="692" spans="1:6" ht="12.75">
      <c r="A692" s="31" t="s">
        <v>0</v>
      </c>
      <c r="B692" s="31">
        <v>5</v>
      </c>
      <c r="C692">
        <v>1998</v>
      </c>
      <c r="D692">
        <v>4</v>
      </c>
      <c r="E692" s="28">
        <v>0.8599876</v>
      </c>
      <c r="F692" s="28">
        <v>2.9138686</v>
      </c>
    </row>
    <row r="693" spans="1:6" ht="12.75">
      <c r="A693" s="31" t="s">
        <v>0</v>
      </c>
      <c r="B693" s="31">
        <v>5</v>
      </c>
      <c r="C693">
        <v>1998</v>
      </c>
      <c r="D693">
        <v>5</v>
      </c>
      <c r="E693" s="28">
        <v>0.9621625</v>
      </c>
      <c r="F693" s="28">
        <v>6.236425</v>
      </c>
    </row>
    <row r="694" spans="1:6" ht="12.75">
      <c r="A694" s="31" t="s">
        <v>0</v>
      </c>
      <c r="B694" s="31">
        <v>5</v>
      </c>
      <c r="C694">
        <v>1998</v>
      </c>
      <c r="D694">
        <v>6</v>
      </c>
      <c r="E694" s="28">
        <v>0.1087452</v>
      </c>
      <c r="F694" s="28">
        <v>1.4982672000000001</v>
      </c>
    </row>
    <row r="695" spans="1:6" ht="12.75">
      <c r="A695" s="31" t="s">
        <v>0</v>
      </c>
      <c r="B695" s="31">
        <v>5</v>
      </c>
      <c r="C695">
        <v>1998</v>
      </c>
      <c r="D695">
        <v>7</v>
      </c>
      <c r="E695" s="28">
        <v>0.0514008</v>
      </c>
      <c r="F695" s="28">
        <v>0.6624992</v>
      </c>
    </row>
    <row r="696" spans="1:6" ht="12.75">
      <c r="A696" s="31" t="s">
        <v>0</v>
      </c>
      <c r="B696" s="31">
        <v>5</v>
      </c>
      <c r="C696">
        <v>1998</v>
      </c>
      <c r="D696">
        <v>8</v>
      </c>
      <c r="E696" s="28">
        <v>0.042381</v>
      </c>
      <c r="F696" s="28">
        <v>0.5340005999999999</v>
      </c>
    </row>
    <row r="697" spans="1:6" ht="12.75">
      <c r="A697" s="31" t="s">
        <v>0</v>
      </c>
      <c r="B697" s="31">
        <v>5</v>
      </c>
      <c r="C697">
        <v>1998</v>
      </c>
      <c r="D697">
        <v>9</v>
      </c>
      <c r="E697" s="28">
        <v>0.0750006</v>
      </c>
      <c r="F697" s="28">
        <v>1.9805713999999996</v>
      </c>
    </row>
    <row r="698" spans="1:6" ht="12.75">
      <c r="A698" s="31" t="s">
        <v>0</v>
      </c>
      <c r="B698" s="31">
        <v>5</v>
      </c>
      <c r="C698">
        <v>1998</v>
      </c>
      <c r="D698">
        <v>10</v>
      </c>
      <c r="E698" s="28">
        <v>0.0300181</v>
      </c>
      <c r="F698" s="28">
        <v>0.3026415</v>
      </c>
    </row>
    <row r="699" spans="1:6" ht="12.75">
      <c r="A699" s="31" t="s">
        <v>0</v>
      </c>
      <c r="B699" s="31">
        <v>5</v>
      </c>
      <c r="C699">
        <v>1998</v>
      </c>
      <c r="D699">
        <v>11</v>
      </c>
      <c r="E699" s="28">
        <v>0.0694071</v>
      </c>
      <c r="F699" s="28">
        <v>0.28802269999999996</v>
      </c>
    </row>
    <row r="700" spans="1:6" ht="12.75">
      <c r="A700" s="31" t="s">
        <v>0</v>
      </c>
      <c r="B700" s="31">
        <v>5</v>
      </c>
      <c r="C700">
        <v>1998</v>
      </c>
      <c r="D700">
        <v>12</v>
      </c>
      <c r="E700" s="28">
        <v>0.1592922</v>
      </c>
      <c r="F700" s="28">
        <v>0.7618581999999999</v>
      </c>
    </row>
    <row r="701" spans="1:6" ht="12.75">
      <c r="A701" s="31" t="s">
        <v>0</v>
      </c>
      <c r="B701" s="31">
        <v>5</v>
      </c>
      <c r="C701">
        <v>1999</v>
      </c>
      <c r="D701">
        <v>1</v>
      </c>
      <c r="E701" s="28">
        <v>0.4411121</v>
      </c>
      <c r="F701" s="28">
        <v>1.7769179999999998</v>
      </c>
    </row>
    <row r="702" spans="1:6" ht="12.75">
      <c r="A702" s="31" t="s">
        <v>0</v>
      </c>
      <c r="B702" s="31">
        <v>5</v>
      </c>
      <c r="C702">
        <v>1999</v>
      </c>
      <c r="D702">
        <v>2</v>
      </c>
      <c r="E702" s="28">
        <v>0.223934</v>
      </c>
      <c r="F702" s="28">
        <v>1.180375</v>
      </c>
    </row>
    <row r="703" spans="1:6" ht="12.75">
      <c r="A703" s="31" t="s">
        <v>0</v>
      </c>
      <c r="B703" s="31">
        <v>5</v>
      </c>
      <c r="C703">
        <v>1999</v>
      </c>
      <c r="D703">
        <v>3</v>
      </c>
      <c r="E703" s="28">
        <v>0.170436</v>
      </c>
      <c r="F703" s="28">
        <v>1.251893</v>
      </c>
    </row>
    <row r="704" spans="1:6" ht="12.75">
      <c r="A704" s="31" t="s">
        <v>0</v>
      </c>
      <c r="B704" s="31">
        <v>5</v>
      </c>
      <c r="C704">
        <v>1999</v>
      </c>
      <c r="D704">
        <v>4</v>
      </c>
      <c r="E704" s="28">
        <v>0.3680316</v>
      </c>
      <c r="F704" s="28">
        <v>1.5981192</v>
      </c>
    </row>
    <row r="705" spans="1:6" ht="12.75">
      <c r="A705" s="31" t="s">
        <v>0</v>
      </c>
      <c r="B705" s="31">
        <v>5</v>
      </c>
      <c r="C705">
        <v>1999</v>
      </c>
      <c r="D705">
        <v>5</v>
      </c>
      <c r="E705" s="28">
        <v>0.6677684</v>
      </c>
      <c r="F705" s="28">
        <v>2.8326688000000004</v>
      </c>
    </row>
    <row r="706" spans="1:6" ht="12.75">
      <c r="A706" s="31" t="s">
        <v>0</v>
      </c>
      <c r="B706" s="31">
        <v>5</v>
      </c>
      <c r="C706">
        <v>1999</v>
      </c>
      <c r="D706">
        <v>6</v>
      </c>
      <c r="E706" s="28">
        <v>0.047719</v>
      </c>
      <c r="F706" s="28">
        <v>0.4717364</v>
      </c>
    </row>
    <row r="707" spans="1:6" ht="12.75">
      <c r="A707" s="31" t="s">
        <v>0</v>
      </c>
      <c r="B707" s="31">
        <v>5</v>
      </c>
      <c r="C707">
        <v>1999</v>
      </c>
      <c r="D707">
        <v>7</v>
      </c>
      <c r="E707" s="28">
        <v>0.0335432</v>
      </c>
      <c r="F707" s="28">
        <v>0.3981432</v>
      </c>
    </row>
    <row r="708" spans="1:6" ht="12.75">
      <c r="A708" s="31" t="s">
        <v>0</v>
      </c>
      <c r="B708" s="31">
        <v>5</v>
      </c>
      <c r="C708">
        <v>1999</v>
      </c>
      <c r="D708">
        <v>8</v>
      </c>
      <c r="E708" s="28">
        <v>0.0122496</v>
      </c>
      <c r="F708" s="28">
        <v>0.17631999999999998</v>
      </c>
    </row>
    <row r="709" spans="1:6" ht="12.75">
      <c r="A709" s="31" t="s">
        <v>0</v>
      </c>
      <c r="B709" s="31">
        <v>5</v>
      </c>
      <c r="C709">
        <v>1999</v>
      </c>
      <c r="D709">
        <v>9</v>
      </c>
      <c r="E709" s="28">
        <v>0.108398</v>
      </c>
      <c r="F709" s="28">
        <v>0.43522449999999996</v>
      </c>
    </row>
    <row r="710" spans="1:6" ht="12.75">
      <c r="A710" s="31" t="s">
        <v>0</v>
      </c>
      <c r="B710" s="31">
        <v>5</v>
      </c>
      <c r="C710">
        <v>1999</v>
      </c>
      <c r="D710">
        <v>10</v>
      </c>
      <c r="E710" s="28">
        <v>0.1601638</v>
      </c>
      <c r="F710" s="28">
        <v>0.7902891999999999</v>
      </c>
    </row>
    <row r="711" spans="1:6" ht="12.75">
      <c r="A711" s="31" t="s">
        <v>0</v>
      </c>
      <c r="B711" s="31">
        <v>5</v>
      </c>
      <c r="C711">
        <v>1999</v>
      </c>
      <c r="D711">
        <v>11</v>
      </c>
      <c r="E711" s="28">
        <v>0.0946533</v>
      </c>
      <c r="F711" s="28">
        <v>0.6316659</v>
      </c>
    </row>
    <row r="712" spans="1:6" ht="12.75">
      <c r="A712" s="31" t="s">
        <v>0</v>
      </c>
      <c r="B712" s="31">
        <v>5</v>
      </c>
      <c r="C712">
        <v>1999</v>
      </c>
      <c r="D712">
        <v>12</v>
      </c>
      <c r="E712" s="28">
        <v>0.2833245</v>
      </c>
      <c r="F712" s="28">
        <v>1.1525925</v>
      </c>
    </row>
    <row r="713" spans="1:6" ht="12.75">
      <c r="A713" s="31" t="s">
        <v>0</v>
      </c>
      <c r="B713" s="31">
        <v>5</v>
      </c>
      <c r="C713">
        <v>2000</v>
      </c>
      <c r="D713">
        <v>1</v>
      </c>
      <c r="E713" s="28">
        <v>0.0669662</v>
      </c>
      <c r="F713" s="28">
        <v>1.0098935</v>
      </c>
    </row>
    <row r="714" spans="1:6" ht="12.75">
      <c r="A714" s="31" t="s">
        <v>0</v>
      </c>
      <c r="B714" s="31">
        <v>5</v>
      </c>
      <c r="C714">
        <v>2000</v>
      </c>
      <c r="D714">
        <v>2</v>
      </c>
      <c r="E714" s="28">
        <v>0.0276012</v>
      </c>
      <c r="F714" s="28">
        <v>0.5670791999999999</v>
      </c>
    </row>
    <row r="715" spans="1:6" ht="12.75">
      <c r="A715" s="31" t="s">
        <v>0</v>
      </c>
      <c r="B715" s="31">
        <v>5</v>
      </c>
      <c r="C715">
        <v>2000</v>
      </c>
      <c r="D715">
        <v>3</v>
      </c>
      <c r="E715" s="28">
        <v>0.3936871</v>
      </c>
      <c r="F715" s="28">
        <v>1.2445152</v>
      </c>
    </row>
    <row r="716" spans="1:6" ht="12.75">
      <c r="A716" s="31" t="s">
        <v>0</v>
      </c>
      <c r="B716" s="31">
        <v>5</v>
      </c>
      <c r="C716">
        <v>2000</v>
      </c>
      <c r="D716">
        <v>4</v>
      </c>
      <c r="E716" s="28">
        <v>0.8060495</v>
      </c>
      <c r="F716" s="28">
        <v>5.1724885</v>
      </c>
    </row>
    <row r="717" spans="1:6" ht="12.75">
      <c r="A717" s="31" t="s">
        <v>0</v>
      </c>
      <c r="B717" s="31">
        <v>5</v>
      </c>
      <c r="C717">
        <v>2000</v>
      </c>
      <c r="D717">
        <v>5</v>
      </c>
      <c r="E717" s="28">
        <v>0.933232</v>
      </c>
      <c r="F717" s="28">
        <v>5.723491999999999</v>
      </c>
    </row>
    <row r="718" spans="1:6" ht="12.75">
      <c r="A718" s="31" t="s">
        <v>0</v>
      </c>
      <c r="B718" s="31">
        <v>5</v>
      </c>
      <c r="C718">
        <v>2000</v>
      </c>
      <c r="D718">
        <v>6</v>
      </c>
      <c r="E718" s="28">
        <v>0.1099056</v>
      </c>
      <c r="F718" s="28">
        <v>0.9116276999999999</v>
      </c>
    </row>
    <row r="719" spans="1:6" ht="12.75">
      <c r="A719" s="31" t="s">
        <v>0</v>
      </c>
      <c r="B719" s="31">
        <v>5</v>
      </c>
      <c r="C719">
        <v>2000</v>
      </c>
      <c r="D719">
        <v>7</v>
      </c>
      <c r="E719" s="28">
        <v>0.0097457</v>
      </c>
      <c r="F719" s="28">
        <v>0.1652015</v>
      </c>
    </row>
    <row r="720" spans="1:6" ht="12.75">
      <c r="A720" s="31" t="s">
        <v>0</v>
      </c>
      <c r="B720" s="31">
        <v>5</v>
      </c>
      <c r="C720">
        <v>2000</v>
      </c>
      <c r="D720">
        <v>8</v>
      </c>
      <c r="E720" s="28">
        <v>0.0228969</v>
      </c>
      <c r="F720" s="28">
        <v>0.36165359999999996</v>
      </c>
    </row>
    <row r="721" spans="1:6" ht="12.75">
      <c r="A721" s="31" t="s">
        <v>0</v>
      </c>
      <c r="B721" s="31">
        <v>5</v>
      </c>
      <c r="C721">
        <v>2000</v>
      </c>
      <c r="D721">
        <v>9</v>
      </c>
      <c r="E721" s="28">
        <v>0.1031562</v>
      </c>
      <c r="F721" s="28">
        <v>0.6737901000000001</v>
      </c>
    </row>
    <row r="722" spans="1:6" ht="12.75">
      <c r="A722" s="31" t="s">
        <v>0</v>
      </c>
      <c r="B722" s="31">
        <v>5</v>
      </c>
      <c r="C722">
        <v>2000</v>
      </c>
      <c r="D722">
        <v>10</v>
      </c>
      <c r="E722" s="28">
        <v>0.5655742</v>
      </c>
      <c r="F722" s="28">
        <v>2.543186</v>
      </c>
    </row>
    <row r="723" spans="1:6" ht="12.75">
      <c r="A723" s="31" t="s">
        <v>0</v>
      </c>
      <c r="B723" s="31">
        <v>5</v>
      </c>
      <c r="C723">
        <v>2000</v>
      </c>
      <c r="D723">
        <v>11</v>
      </c>
      <c r="E723" s="28">
        <v>0.4691796</v>
      </c>
      <c r="F723" s="28">
        <v>1.5732581999999997</v>
      </c>
    </row>
    <row r="724" spans="1:6" ht="12.75">
      <c r="A724" s="31" t="s">
        <v>0</v>
      </c>
      <c r="B724" s="31">
        <v>5</v>
      </c>
      <c r="C724">
        <v>2000</v>
      </c>
      <c r="D724">
        <v>12</v>
      </c>
      <c r="E724" s="28">
        <v>1.070964</v>
      </c>
      <c r="F724" s="28">
        <v>7.4729488</v>
      </c>
    </row>
    <row r="725" spans="1:6" ht="12.75">
      <c r="A725" s="31" t="s">
        <v>0</v>
      </c>
      <c r="B725" s="31">
        <v>5</v>
      </c>
      <c r="C725">
        <v>2001</v>
      </c>
      <c r="D725">
        <v>1</v>
      </c>
      <c r="E725" s="28">
        <v>2.4743808</v>
      </c>
      <c r="F725" s="28">
        <v>15.214809599999999</v>
      </c>
    </row>
    <row r="726" spans="1:6" ht="12.75">
      <c r="A726" s="31" t="s">
        <v>0</v>
      </c>
      <c r="B726" s="31">
        <v>5</v>
      </c>
      <c r="C726">
        <v>2001</v>
      </c>
      <c r="D726">
        <v>2</v>
      </c>
      <c r="E726" s="28">
        <v>0.9670115</v>
      </c>
      <c r="F726" s="28">
        <v>11.8421716</v>
      </c>
    </row>
    <row r="727" spans="1:6" ht="12.75">
      <c r="A727" s="31" t="s">
        <v>0</v>
      </c>
      <c r="B727" s="31">
        <v>5</v>
      </c>
      <c r="C727">
        <v>2001</v>
      </c>
      <c r="D727">
        <v>3</v>
      </c>
      <c r="E727" s="28">
        <v>1.1297334</v>
      </c>
      <c r="F727" s="28">
        <v>6.6004287</v>
      </c>
    </row>
    <row r="728" spans="1:6" ht="12.75">
      <c r="A728" s="31" t="s">
        <v>0</v>
      </c>
      <c r="B728" s="31">
        <v>5</v>
      </c>
      <c r="C728">
        <v>2001</v>
      </c>
      <c r="D728">
        <v>4</v>
      </c>
      <c r="E728" s="28">
        <v>0.1265334</v>
      </c>
      <c r="F728" s="28">
        <v>1.4912865</v>
      </c>
    </row>
    <row r="729" spans="1:6" ht="12.75">
      <c r="A729" s="31" t="s">
        <v>0</v>
      </c>
      <c r="B729" s="31">
        <v>5</v>
      </c>
      <c r="C729">
        <v>2001</v>
      </c>
      <c r="D729">
        <v>5</v>
      </c>
      <c r="E729" s="28">
        <v>0.1449964</v>
      </c>
      <c r="F729" s="28">
        <v>1.3668043</v>
      </c>
    </row>
    <row r="730" spans="1:6" ht="12.75">
      <c r="A730" s="31" t="s">
        <v>0</v>
      </c>
      <c r="B730" s="31">
        <v>5</v>
      </c>
      <c r="C730">
        <v>2001</v>
      </c>
      <c r="D730">
        <v>6</v>
      </c>
      <c r="E730" s="28">
        <v>0.0237688</v>
      </c>
      <c r="F730" s="28">
        <v>0.278203</v>
      </c>
    </row>
    <row r="731" spans="1:6" ht="12.75">
      <c r="A731" s="31" t="s">
        <v>0</v>
      </c>
      <c r="B731" s="31">
        <v>5</v>
      </c>
      <c r="C731">
        <v>2001</v>
      </c>
      <c r="D731">
        <v>7</v>
      </c>
      <c r="E731" s="28">
        <v>0.0732</v>
      </c>
      <c r="F731" s="28">
        <v>0.40137999999999996</v>
      </c>
    </row>
    <row r="732" spans="1:6" ht="12.75">
      <c r="A732" s="31" t="s">
        <v>0</v>
      </c>
      <c r="B732" s="31">
        <v>5</v>
      </c>
      <c r="C732">
        <v>2001</v>
      </c>
      <c r="D732">
        <v>8</v>
      </c>
      <c r="E732" s="28">
        <v>0.0289478</v>
      </c>
      <c r="F732" s="28">
        <v>0.368851</v>
      </c>
    </row>
    <row r="733" spans="1:6" ht="12.75">
      <c r="A733" s="31" t="s">
        <v>0</v>
      </c>
      <c r="B733" s="31">
        <v>5</v>
      </c>
      <c r="C733">
        <v>2001</v>
      </c>
      <c r="D733">
        <v>9</v>
      </c>
      <c r="E733" s="28">
        <v>0.0448223</v>
      </c>
      <c r="F733" s="28">
        <v>0.5196348</v>
      </c>
    </row>
    <row r="734" spans="1:6" ht="12.75">
      <c r="A734" s="31" t="s">
        <v>0</v>
      </c>
      <c r="B734" s="31">
        <v>5</v>
      </c>
      <c r="C734">
        <v>2001</v>
      </c>
      <c r="D734">
        <v>10</v>
      </c>
      <c r="E734" s="28">
        <v>0.3949178</v>
      </c>
      <c r="F734" s="28">
        <v>1.899127</v>
      </c>
    </row>
    <row r="735" spans="1:6" ht="12.75">
      <c r="A735" s="31" t="s">
        <v>0</v>
      </c>
      <c r="B735" s="31">
        <v>5</v>
      </c>
      <c r="C735">
        <v>2001</v>
      </c>
      <c r="D735">
        <v>11</v>
      </c>
      <c r="E735" s="28">
        <v>0.033858</v>
      </c>
      <c r="F735" s="28">
        <v>0.7144038</v>
      </c>
    </row>
    <row r="736" spans="1:6" ht="12.75">
      <c r="A736" s="31" t="s">
        <v>0</v>
      </c>
      <c r="B736" s="31">
        <v>5</v>
      </c>
      <c r="C736">
        <v>2001</v>
      </c>
      <c r="D736">
        <v>12</v>
      </c>
      <c r="E736" s="28">
        <v>0.028554</v>
      </c>
      <c r="F736" s="28">
        <v>0.5406223999999998</v>
      </c>
    </row>
    <row r="737" spans="1:6" ht="12.75">
      <c r="A737" s="31" t="s">
        <v>0</v>
      </c>
      <c r="B737" s="31">
        <v>5</v>
      </c>
      <c r="C737">
        <v>2002</v>
      </c>
      <c r="D737">
        <v>1</v>
      </c>
      <c r="E737" s="28">
        <v>0.1141182</v>
      </c>
      <c r="F737" s="28">
        <v>0.7861476</v>
      </c>
    </row>
    <row r="738" spans="1:6" ht="12.75">
      <c r="A738" s="31" t="s">
        <v>0</v>
      </c>
      <c r="B738" s="31">
        <v>5</v>
      </c>
      <c r="C738">
        <v>2002</v>
      </c>
      <c r="D738">
        <v>2</v>
      </c>
      <c r="E738" s="28">
        <v>0.0229292</v>
      </c>
      <c r="F738" s="28">
        <v>0.5290094</v>
      </c>
    </row>
    <row r="739" spans="1:6" ht="12.75">
      <c r="A739" s="31" t="s">
        <v>0</v>
      </c>
      <c r="B739" s="31">
        <v>5</v>
      </c>
      <c r="C739">
        <v>2002</v>
      </c>
      <c r="D739">
        <v>3</v>
      </c>
      <c r="E739" s="28">
        <v>0.225295</v>
      </c>
      <c r="F739" s="28">
        <v>2.3334125</v>
      </c>
    </row>
    <row r="740" spans="1:6" ht="12.75">
      <c r="A740" s="31" t="s">
        <v>0</v>
      </c>
      <c r="B740" s="31">
        <v>5</v>
      </c>
      <c r="C740">
        <v>2002</v>
      </c>
      <c r="D740">
        <v>4</v>
      </c>
      <c r="E740" s="28">
        <v>0.2791569</v>
      </c>
      <c r="F740" s="28">
        <v>2.9359605</v>
      </c>
    </row>
    <row r="741" spans="1:6" ht="12.75">
      <c r="A741" s="31" t="s">
        <v>0</v>
      </c>
      <c r="B741" s="31">
        <v>5</v>
      </c>
      <c r="C741">
        <v>2002</v>
      </c>
      <c r="D741">
        <v>5</v>
      </c>
      <c r="E741" s="28">
        <v>0.1033566</v>
      </c>
      <c r="F741" s="28">
        <v>2.5474362000000004</v>
      </c>
    </row>
    <row r="742" spans="1:6" ht="12.75">
      <c r="A742" s="31" t="s">
        <v>0</v>
      </c>
      <c r="B742" s="31">
        <v>5</v>
      </c>
      <c r="C742">
        <v>2002</v>
      </c>
      <c r="D742">
        <v>6</v>
      </c>
      <c r="E742" s="28">
        <v>0.0364376</v>
      </c>
      <c r="F742" s="28">
        <v>0.7041319999999999</v>
      </c>
    </row>
    <row r="743" spans="1:6" ht="12.75">
      <c r="A743" s="31" t="s">
        <v>0</v>
      </c>
      <c r="B743" s="31">
        <v>5</v>
      </c>
      <c r="C743">
        <v>2002</v>
      </c>
      <c r="D743">
        <v>7</v>
      </c>
      <c r="E743" s="28">
        <v>0.030065</v>
      </c>
      <c r="F743" s="28">
        <v>0.590133</v>
      </c>
    </row>
    <row r="744" spans="1:6" ht="12.75">
      <c r="A744" s="31" t="s">
        <v>0</v>
      </c>
      <c r="B744" s="31">
        <v>5</v>
      </c>
      <c r="C744">
        <v>2002</v>
      </c>
      <c r="D744">
        <v>8</v>
      </c>
      <c r="E744" s="28">
        <v>0.4685268</v>
      </c>
      <c r="F744" s="28">
        <v>1.7053890000000003</v>
      </c>
    </row>
    <row r="745" spans="1:6" ht="12.75">
      <c r="A745" s="31" t="s">
        <v>0</v>
      </c>
      <c r="B745" s="31">
        <v>5</v>
      </c>
      <c r="C745">
        <v>2002</v>
      </c>
      <c r="D745">
        <v>9</v>
      </c>
      <c r="E745" s="28">
        <v>0.0862245</v>
      </c>
      <c r="F745" s="28">
        <v>0.7836849</v>
      </c>
    </row>
    <row r="746" spans="1:6" ht="12.75">
      <c r="A746" s="31" t="s">
        <v>0</v>
      </c>
      <c r="B746" s="31">
        <v>5</v>
      </c>
      <c r="C746">
        <v>2002</v>
      </c>
      <c r="D746">
        <v>10</v>
      </c>
      <c r="E746" s="28">
        <v>0.2849812</v>
      </c>
      <c r="F746" s="28">
        <v>1.0573042</v>
      </c>
    </row>
    <row r="747" spans="1:6" ht="12.75">
      <c r="A747" s="31" t="s">
        <v>0</v>
      </c>
      <c r="B747" s="31">
        <v>5</v>
      </c>
      <c r="C747">
        <v>2002</v>
      </c>
      <c r="D747">
        <v>11</v>
      </c>
      <c r="E747" s="28">
        <v>0.4019184</v>
      </c>
      <c r="F747" s="28">
        <v>1.7854451999999998</v>
      </c>
    </row>
    <row r="748" spans="1:6" ht="12.75">
      <c r="A748" s="31" t="s">
        <v>0</v>
      </c>
      <c r="B748" s="31">
        <v>5</v>
      </c>
      <c r="C748">
        <v>2002</v>
      </c>
      <c r="D748">
        <v>12</v>
      </c>
      <c r="E748" s="28">
        <v>2.365264</v>
      </c>
      <c r="F748" s="28">
        <v>12.813152</v>
      </c>
    </row>
    <row r="749" spans="1:6" ht="12.75">
      <c r="A749" s="31" t="s">
        <v>0</v>
      </c>
      <c r="B749" s="31">
        <v>5</v>
      </c>
      <c r="C749">
        <v>2003</v>
      </c>
      <c r="D749">
        <v>1</v>
      </c>
      <c r="E749" s="28">
        <v>2.2785588</v>
      </c>
      <c r="F749" s="28">
        <v>10.0326339</v>
      </c>
    </row>
    <row r="750" spans="1:6" ht="12.75">
      <c r="A750" s="31" t="s">
        <v>0</v>
      </c>
      <c r="B750" s="31">
        <v>5</v>
      </c>
      <c r="C750">
        <v>2003</v>
      </c>
      <c r="D750">
        <v>2</v>
      </c>
      <c r="E750" s="28">
        <v>1.65033</v>
      </c>
      <c r="F750" s="28">
        <v>8.3941785</v>
      </c>
    </row>
    <row r="751" spans="1:6" ht="12.75">
      <c r="A751" s="31" t="s">
        <v>0</v>
      </c>
      <c r="B751" s="31">
        <v>5</v>
      </c>
      <c r="C751">
        <v>2003</v>
      </c>
      <c r="D751">
        <v>3</v>
      </c>
      <c r="E751" s="28">
        <v>1.1140423</v>
      </c>
      <c r="F751" s="28">
        <v>8.2102109</v>
      </c>
    </row>
    <row r="752" spans="1:6" ht="12.75">
      <c r="A752" s="31" t="s">
        <v>0</v>
      </c>
      <c r="B752" s="31">
        <v>5</v>
      </c>
      <c r="C752">
        <v>2003</v>
      </c>
      <c r="D752">
        <v>4</v>
      </c>
      <c r="E752" s="28">
        <v>1.766918</v>
      </c>
      <c r="F752" s="28">
        <v>9.586469999999998</v>
      </c>
    </row>
    <row r="753" spans="1:6" ht="12.75">
      <c r="A753" s="31" t="s">
        <v>0</v>
      </c>
      <c r="B753" s="31">
        <v>5</v>
      </c>
      <c r="C753">
        <v>2003</v>
      </c>
      <c r="D753">
        <v>5</v>
      </c>
      <c r="E753" s="28">
        <v>0.579375</v>
      </c>
      <c r="F753" s="28">
        <v>4.982625</v>
      </c>
    </row>
    <row r="754" spans="1:6" ht="12.75">
      <c r="A754" s="31" t="s">
        <v>0</v>
      </c>
      <c r="B754" s="31">
        <v>5</v>
      </c>
      <c r="C754">
        <v>2003</v>
      </c>
      <c r="D754">
        <v>6</v>
      </c>
      <c r="E754" s="28">
        <v>0.0397003</v>
      </c>
      <c r="F754" s="28">
        <v>0.5238503</v>
      </c>
    </row>
    <row r="755" spans="1:6" ht="12.75">
      <c r="A755" s="31" t="s">
        <v>0</v>
      </c>
      <c r="B755" s="31">
        <v>5</v>
      </c>
      <c r="C755">
        <v>2003</v>
      </c>
      <c r="D755">
        <v>7</v>
      </c>
      <c r="E755" s="28">
        <v>0.0215118</v>
      </c>
      <c r="F755" s="28">
        <v>0.29493810000000004</v>
      </c>
    </row>
    <row r="756" spans="1:6" ht="12.75">
      <c r="A756" s="31" t="s">
        <v>0</v>
      </c>
      <c r="B756" s="31">
        <v>5</v>
      </c>
      <c r="C756">
        <v>2003</v>
      </c>
      <c r="D756">
        <v>8</v>
      </c>
      <c r="E756" s="28">
        <v>0.0599604</v>
      </c>
      <c r="F756" s="28">
        <v>0.34167089999999994</v>
      </c>
    </row>
    <row r="757" spans="1:6" ht="12.75">
      <c r="A757" s="31" t="s">
        <v>0</v>
      </c>
      <c r="B757" s="31">
        <v>5</v>
      </c>
      <c r="C757">
        <v>2003</v>
      </c>
      <c r="D757">
        <v>9</v>
      </c>
      <c r="E757" s="28">
        <v>0.03324</v>
      </c>
      <c r="F757" s="28">
        <v>0.3264168</v>
      </c>
    </row>
    <row r="758" spans="1:6" ht="12.75">
      <c r="A758" s="31" t="s">
        <v>0</v>
      </c>
      <c r="B758" s="31">
        <v>5</v>
      </c>
      <c r="C758">
        <v>2003</v>
      </c>
      <c r="D758">
        <v>10</v>
      </c>
      <c r="E758" s="28">
        <v>0.247535</v>
      </c>
      <c r="F758" s="28">
        <v>1.2576375</v>
      </c>
    </row>
    <row r="759" spans="1:6" ht="12.75">
      <c r="A759" s="31" t="s">
        <v>0</v>
      </c>
      <c r="B759" s="31">
        <v>5</v>
      </c>
      <c r="C759">
        <v>2003</v>
      </c>
      <c r="D759">
        <v>11</v>
      </c>
      <c r="E759" s="28">
        <v>0.461427</v>
      </c>
      <c r="F759" s="28">
        <v>3.0828311999999998</v>
      </c>
    </row>
    <row r="760" spans="1:6" ht="12.75">
      <c r="A760" s="31" t="s">
        <v>0</v>
      </c>
      <c r="B760" s="31">
        <v>5</v>
      </c>
      <c r="C760">
        <v>2003</v>
      </c>
      <c r="D760">
        <v>12</v>
      </c>
      <c r="E760" s="28">
        <v>2.2219188</v>
      </c>
      <c r="F760" s="28">
        <v>15.3861904</v>
      </c>
    </row>
    <row r="761" spans="1:6" ht="12.75">
      <c r="A761" s="31" t="s">
        <v>0</v>
      </c>
      <c r="B761" s="31">
        <v>5</v>
      </c>
      <c r="C761">
        <v>2004</v>
      </c>
      <c r="D761">
        <v>1</v>
      </c>
      <c r="E761" s="28">
        <v>0.1097964</v>
      </c>
      <c r="F761" s="28">
        <v>2.1253446</v>
      </c>
    </row>
    <row r="762" spans="1:6" ht="12.75">
      <c r="A762" s="31" t="s">
        <v>0</v>
      </c>
      <c r="B762" s="31">
        <v>5</v>
      </c>
      <c r="C762">
        <v>2004</v>
      </c>
      <c r="D762">
        <v>2</v>
      </c>
      <c r="E762" s="28">
        <v>0.5430504</v>
      </c>
      <c r="F762" s="28">
        <v>3.1439760000000003</v>
      </c>
    </row>
    <row r="763" spans="1:6" ht="12.75">
      <c r="A763" s="31" t="s">
        <v>0</v>
      </c>
      <c r="B763" s="31">
        <v>5</v>
      </c>
      <c r="C763">
        <v>2004</v>
      </c>
      <c r="D763">
        <v>3</v>
      </c>
      <c r="E763" s="28">
        <v>1.0126675</v>
      </c>
      <c r="F763" s="28">
        <v>4.5398663</v>
      </c>
    </row>
    <row r="764" spans="1:6" ht="12.75">
      <c r="A764" s="31" t="s">
        <v>0</v>
      </c>
      <c r="B764" s="31">
        <v>5</v>
      </c>
      <c r="C764">
        <v>2004</v>
      </c>
      <c r="D764">
        <v>4</v>
      </c>
      <c r="E764" s="28">
        <v>0.6946945</v>
      </c>
      <c r="F764" s="28">
        <v>3.3927983000000004</v>
      </c>
    </row>
    <row r="765" spans="1:6" ht="12.75">
      <c r="A765" s="31" t="s">
        <v>0</v>
      </c>
      <c r="B765" s="31">
        <v>5</v>
      </c>
      <c r="C765">
        <v>2004</v>
      </c>
      <c r="D765">
        <v>5</v>
      </c>
      <c r="E765" s="28">
        <v>1.1383449</v>
      </c>
      <c r="F765" s="28">
        <v>4.9279</v>
      </c>
    </row>
    <row r="766" spans="1:6" ht="12.75">
      <c r="A766" s="31" t="s">
        <v>0</v>
      </c>
      <c r="B766" s="31">
        <v>5</v>
      </c>
      <c r="C766">
        <v>2004</v>
      </c>
      <c r="D766">
        <v>6</v>
      </c>
      <c r="E766" s="28">
        <v>0.080199</v>
      </c>
      <c r="F766" s="28">
        <v>1.0550624000000002</v>
      </c>
    </row>
    <row r="767" spans="1:6" ht="12.75">
      <c r="A767" s="31" t="s">
        <v>0</v>
      </c>
      <c r="B767" s="31">
        <v>5</v>
      </c>
      <c r="C767">
        <v>2004</v>
      </c>
      <c r="D767">
        <v>7</v>
      </c>
      <c r="E767" s="28">
        <v>0.025584</v>
      </c>
      <c r="F767" s="28">
        <v>0.39312</v>
      </c>
    </row>
    <row r="768" spans="1:6" ht="12.75">
      <c r="A768" s="31" t="s">
        <v>0</v>
      </c>
      <c r="B768" s="31">
        <v>5</v>
      </c>
      <c r="C768">
        <v>2004</v>
      </c>
      <c r="D768">
        <v>8</v>
      </c>
      <c r="E768" s="28">
        <v>0.0939228</v>
      </c>
      <c r="F768" s="28">
        <v>0.6173706</v>
      </c>
    </row>
    <row r="769" spans="1:6" ht="12.75">
      <c r="A769" s="31" t="s">
        <v>0</v>
      </c>
      <c r="B769" s="31">
        <v>5</v>
      </c>
      <c r="C769">
        <v>2004</v>
      </c>
      <c r="D769">
        <v>9</v>
      </c>
      <c r="E769" s="28">
        <v>0.0204155</v>
      </c>
      <c r="F769" s="28">
        <v>0.2939832</v>
      </c>
    </row>
    <row r="770" spans="1:6" ht="12.75">
      <c r="A770" s="31" t="s">
        <v>0</v>
      </c>
      <c r="B770" s="31">
        <v>5</v>
      </c>
      <c r="C770">
        <v>2004</v>
      </c>
      <c r="D770">
        <v>10</v>
      </c>
      <c r="E770" s="28">
        <v>0.1285962</v>
      </c>
      <c r="F770" s="28">
        <v>0.7525862</v>
      </c>
    </row>
    <row r="771" spans="1:6" ht="12.75">
      <c r="A771" s="31" t="s">
        <v>0</v>
      </c>
      <c r="B771" s="31">
        <v>5</v>
      </c>
      <c r="C771">
        <v>2004</v>
      </c>
      <c r="D771">
        <v>11</v>
      </c>
      <c r="E771" s="28">
        <v>0.0969</v>
      </c>
      <c r="F771" s="28">
        <v>0.5890500000000001</v>
      </c>
    </row>
    <row r="772" spans="1:6" ht="12.75">
      <c r="A772" s="31" t="s">
        <v>0</v>
      </c>
      <c r="B772" s="31">
        <v>5</v>
      </c>
      <c r="C772">
        <v>2004</v>
      </c>
      <c r="D772">
        <v>12</v>
      </c>
      <c r="E772" s="28">
        <v>0.1812544</v>
      </c>
      <c r="F772" s="28">
        <v>1.01688</v>
      </c>
    </row>
    <row r="773" spans="1:6" ht="12.75">
      <c r="A773" s="31" t="s">
        <v>0</v>
      </c>
      <c r="B773" s="31">
        <v>5</v>
      </c>
      <c r="C773">
        <v>2005</v>
      </c>
      <c r="D773">
        <v>1</v>
      </c>
      <c r="E773" s="28">
        <v>0.0195636</v>
      </c>
      <c r="F773" s="28">
        <v>0.4407564</v>
      </c>
    </row>
    <row r="774" spans="1:6" ht="12.75">
      <c r="A774" s="31" t="s">
        <v>0</v>
      </c>
      <c r="B774" s="31">
        <v>5</v>
      </c>
      <c r="C774">
        <v>2005</v>
      </c>
      <c r="D774">
        <v>2</v>
      </c>
      <c r="E774" s="28">
        <v>0.1617856</v>
      </c>
      <c r="F774" s="28">
        <v>0.5721976</v>
      </c>
    </row>
    <row r="775" spans="1:6" ht="12.75">
      <c r="A775" s="31" t="s">
        <v>0</v>
      </c>
      <c r="B775" s="31">
        <v>5</v>
      </c>
      <c r="C775">
        <v>2005</v>
      </c>
      <c r="D775">
        <v>3</v>
      </c>
      <c r="E775" s="28">
        <v>0.1470581</v>
      </c>
      <c r="F775" s="28">
        <v>0.8513890000000001</v>
      </c>
    </row>
    <row r="776" spans="1:6" ht="12.75">
      <c r="A776" s="31" t="s">
        <v>0</v>
      </c>
      <c r="B776" s="31">
        <v>5</v>
      </c>
      <c r="C776">
        <v>2005</v>
      </c>
      <c r="D776">
        <v>4</v>
      </c>
      <c r="E776" s="28">
        <v>0.1345806</v>
      </c>
      <c r="F776" s="28">
        <v>1.0189674</v>
      </c>
    </row>
    <row r="777" spans="1:6" ht="12.75">
      <c r="A777" s="31" t="s">
        <v>0</v>
      </c>
      <c r="B777" s="31">
        <v>5</v>
      </c>
      <c r="C777">
        <v>2005</v>
      </c>
      <c r="D777">
        <v>5</v>
      </c>
      <c r="E777" s="28">
        <v>0.115695</v>
      </c>
      <c r="F777" s="28">
        <v>0.5240555</v>
      </c>
    </row>
    <row r="778" spans="1:6" ht="12.75">
      <c r="A778" s="31" t="s">
        <v>0</v>
      </c>
      <c r="B778" s="31">
        <v>5</v>
      </c>
      <c r="C778">
        <v>2005</v>
      </c>
      <c r="D778">
        <v>6</v>
      </c>
      <c r="E778" s="28">
        <v>0.0766152</v>
      </c>
      <c r="F778" s="28">
        <v>0.3593111</v>
      </c>
    </row>
    <row r="779" spans="1:6" ht="12.75">
      <c r="A779" s="31" t="s">
        <v>0</v>
      </c>
      <c r="B779" s="31">
        <v>5</v>
      </c>
      <c r="C779">
        <v>2005</v>
      </c>
      <c r="D779">
        <v>7</v>
      </c>
      <c r="E779" s="28">
        <v>0.0174207</v>
      </c>
      <c r="F779" s="28">
        <v>0.2935124</v>
      </c>
    </row>
    <row r="780" spans="1:6" ht="12.75">
      <c r="A780" s="31" t="s">
        <v>0</v>
      </c>
      <c r="B780" s="31">
        <v>5</v>
      </c>
      <c r="C780">
        <v>2005</v>
      </c>
      <c r="D780">
        <v>8</v>
      </c>
      <c r="E780" s="28">
        <v>0.013772</v>
      </c>
      <c r="F780" s="28">
        <v>0.16745500000000002</v>
      </c>
    </row>
    <row r="781" spans="1:6" ht="12.75">
      <c r="A781" s="31" t="s">
        <v>0</v>
      </c>
      <c r="B781" s="31">
        <v>5</v>
      </c>
      <c r="C781">
        <v>2005</v>
      </c>
      <c r="D781">
        <v>9</v>
      </c>
      <c r="E781" s="28">
        <v>0.0175472</v>
      </c>
      <c r="F781" s="28">
        <v>0.1826504</v>
      </c>
    </row>
    <row r="782" spans="1:6" ht="12.75">
      <c r="A782" s="31" t="s">
        <v>0</v>
      </c>
      <c r="B782" s="31">
        <v>5</v>
      </c>
      <c r="C782">
        <v>2005</v>
      </c>
      <c r="D782">
        <v>10</v>
      </c>
      <c r="E782" s="28">
        <v>0.0867843</v>
      </c>
      <c r="F782" s="28">
        <v>0.4816323</v>
      </c>
    </row>
    <row r="783" spans="1:6" ht="12.75">
      <c r="A783" s="31" t="s">
        <v>0</v>
      </c>
      <c r="B783" s="31">
        <v>5</v>
      </c>
      <c r="C783">
        <v>2005</v>
      </c>
      <c r="D783">
        <v>11</v>
      </c>
      <c r="E783" s="28">
        <v>0.228494</v>
      </c>
      <c r="F783" s="28">
        <v>1.3036184000000002</v>
      </c>
    </row>
    <row r="784" spans="1:6" ht="12.75">
      <c r="A784" s="31" t="s">
        <v>0</v>
      </c>
      <c r="B784" s="31">
        <v>5</v>
      </c>
      <c r="C784">
        <v>2005</v>
      </c>
      <c r="D784">
        <v>12</v>
      </c>
      <c r="E784" s="28">
        <v>0.2672644</v>
      </c>
      <c r="F784" s="28">
        <v>1.3635674</v>
      </c>
    </row>
    <row r="785" spans="1:6" ht="12.75">
      <c r="A785" s="31" t="s">
        <v>0</v>
      </c>
      <c r="B785" s="31">
        <v>5</v>
      </c>
      <c r="C785">
        <v>2006</v>
      </c>
      <c r="D785">
        <v>1</v>
      </c>
      <c r="E785" s="28">
        <v>0.55242</v>
      </c>
      <c r="F785" s="28">
        <v>2.66706</v>
      </c>
    </row>
    <row r="786" spans="1:6" ht="12.75">
      <c r="A786" s="31" t="s">
        <v>0</v>
      </c>
      <c r="B786" s="31">
        <v>5</v>
      </c>
      <c r="C786">
        <v>2006</v>
      </c>
      <c r="D786">
        <v>2</v>
      </c>
      <c r="E786" s="28">
        <v>0.4659332</v>
      </c>
      <c r="F786" s="28">
        <v>1.6815114</v>
      </c>
    </row>
    <row r="787" spans="1:6" ht="12.75">
      <c r="A787" s="31" t="s">
        <v>0</v>
      </c>
      <c r="B787" s="31">
        <v>5</v>
      </c>
      <c r="C787">
        <v>2006</v>
      </c>
      <c r="D787">
        <v>3</v>
      </c>
      <c r="E787" s="28">
        <v>1.2050544</v>
      </c>
      <c r="F787" s="28">
        <v>6.3265356</v>
      </c>
    </row>
    <row r="788" spans="1:6" ht="12.75">
      <c r="A788" s="31" t="s">
        <v>0</v>
      </c>
      <c r="B788" s="31">
        <v>5</v>
      </c>
      <c r="C788">
        <v>2006</v>
      </c>
      <c r="D788">
        <v>4</v>
      </c>
      <c r="E788" s="28">
        <v>0.4798836</v>
      </c>
      <c r="F788" s="28">
        <v>2.9241828</v>
      </c>
    </row>
    <row r="789" spans="1:6" ht="12.75">
      <c r="A789" s="31" t="s">
        <v>0</v>
      </c>
      <c r="B789" s="31">
        <v>5</v>
      </c>
      <c r="C789">
        <v>2006</v>
      </c>
      <c r="D789">
        <v>5</v>
      </c>
      <c r="E789" s="28">
        <v>0.0828786</v>
      </c>
      <c r="F789" s="28">
        <v>1.0689648</v>
      </c>
    </row>
    <row r="790" spans="1:6" ht="12.75">
      <c r="A790" s="31" t="s">
        <v>0</v>
      </c>
      <c r="B790" s="31">
        <v>5</v>
      </c>
      <c r="C790">
        <v>2006</v>
      </c>
      <c r="D790">
        <v>6</v>
      </c>
      <c r="E790" s="28">
        <v>0.117051</v>
      </c>
      <c r="F790" s="28">
        <v>0.6576137999999999</v>
      </c>
    </row>
    <row r="791" spans="1:6" ht="12.75">
      <c r="A791" s="31" t="s">
        <v>0</v>
      </c>
      <c r="B791" s="31">
        <v>5</v>
      </c>
      <c r="C791">
        <v>2006</v>
      </c>
      <c r="D791">
        <v>7</v>
      </c>
      <c r="E791" s="28">
        <v>0.095865</v>
      </c>
      <c r="F791" s="28">
        <v>1.0353419999999998</v>
      </c>
    </row>
    <row r="792" spans="1:6" ht="12.75">
      <c r="A792" s="31" t="s">
        <v>0</v>
      </c>
      <c r="B792" s="31">
        <v>5</v>
      </c>
      <c r="C792">
        <v>2006</v>
      </c>
      <c r="D792">
        <v>8</v>
      </c>
      <c r="E792" s="28">
        <v>0.0678171</v>
      </c>
      <c r="F792" s="28">
        <v>0.9059669</v>
      </c>
    </row>
    <row r="793" spans="1:6" ht="12.75">
      <c r="A793" s="31" t="s">
        <v>0</v>
      </c>
      <c r="B793" s="31">
        <v>5</v>
      </c>
      <c r="C793">
        <v>2006</v>
      </c>
      <c r="D793">
        <v>9</v>
      </c>
      <c r="E793" s="28">
        <v>0.2549932</v>
      </c>
      <c r="F793" s="28">
        <v>0.9456216</v>
      </c>
    </row>
    <row r="794" spans="5:7" ht="12.75">
      <c r="E794" s="27">
        <f>AVERAGE(E2:E793)*12</f>
        <v>6.964497578787881</v>
      </c>
      <c r="F794" s="27">
        <f>AVERAGE(F2:F793)*12</f>
        <v>36.23176247727275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577 - Río Voltoya desde confluencia con arroyo de Berrocalejo hasta confluencia con el arroyo Cardeña, y arroyo Cardeña.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577</v>
      </c>
      <c r="B6" s="30">
        <f>'De la BASE'!B2</f>
        <v>5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0.1235866</v>
      </c>
      <c r="F6" s="9">
        <f>IF('De la BASE'!F2&gt;0,'De la BASE'!F2,'De la BASE'!F2+0.001)</f>
        <v>0.8180978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577</v>
      </c>
      <c r="B7" s="30">
        <f>'De la BASE'!B3</f>
        <v>5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0.6113142</v>
      </c>
      <c r="F7" s="9">
        <f>IF('De la BASE'!F3&gt;0,'De la BASE'!F3,'De la BASE'!F3+0.001)</f>
        <v>3.2146695000000003</v>
      </c>
      <c r="G7" s="15">
        <v>14916</v>
      </c>
      <c r="H7" s="8">
        <f>CORREL(E6:E796,E7:E797)</f>
        <v>0.3480976989095116</v>
      </c>
      <c r="I7" s="8" t="s">
        <v>119</v>
      </c>
      <c r="J7" s="8"/>
      <c r="K7" s="8"/>
      <c r="L7" s="24"/>
    </row>
    <row r="8" spans="1:13" ht="12.75">
      <c r="A8" s="30" t="str">
        <f>'De la BASE'!A4</f>
        <v>577</v>
      </c>
      <c r="B8" s="30">
        <f>'De la BASE'!B4</f>
        <v>5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0.0835942</v>
      </c>
      <c r="F8" s="9">
        <f>IF('De la BASE'!F4&gt;0,'De la BASE'!F4,'De la BASE'!F4+0.001)</f>
        <v>1.2681418</v>
      </c>
      <c r="G8" s="15">
        <v>14946</v>
      </c>
      <c r="H8" s="8">
        <f>CORREL(E486:E796,E487:E797)</f>
        <v>0.26548026771210137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577</v>
      </c>
      <c r="B9" s="30">
        <f>'De la BASE'!B5</f>
        <v>5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0.3150494</v>
      </c>
      <c r="F9" s="9">
        <f>IF('De la BASE'!F5&gt;0,'De la BASE'!F5,'De la BASE'!F5+0.001)</f>
        <v>3.1162495</v>
      </c>
      <c r="G9" s="15">
        <v>14977</v>
      </c>
    </row>
    <row r="10" spans="1:11" ht="12.75">
      <c r="A10" s="30" t="str">
        <f>'De la BASE'!A6</f>
        <v>577</v>
      </c>
      <c r="B10" s="30">
        <f>'De la BASE'!B6</f>
        <v>5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3.2519342</v>
      </c>
      <c r="F10" s="9">
        <f>IF('De la BASE'!F6&gt;0,'De la BASE'!F6,'De la BASE'!F6+0.001)</f>
        <v>19.5790028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577</v>
      </c>
      <c r="B11" s="30">
        <f>'De la BASE'!B7</f>
        <v>5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1.36945</v>
      </c>
      <c r="F11" s="9">
        <f>IF('De la BASE'!F7&gt;0,'De la BASE'!F7,'De la BASE'!F7+0.001)</f>
        <v>10.820899999999998</v>
      </c>
      <c r="G11" s="15">
        <v>15036</v>
      </c>
      <c r="H11" s="8">
        <f>CORREL(F6:F796,F7:F797)</f>
        <v>0.44809541429121974</v>
      </c>
      <c r="I11" s="8" t="s">
        <v>119</v>
      </c>
      <c r="J11" s="8"/>
      <c r="K11" s="8"/>
    </row>
    <row r="12" spans="1:11" ht="12.75">
      <c r="A12" s="30" t="str">
        <f>'De la BASE'!A8</f>
        <v>577</v>
      </c>
      <c r="B12" s="30">
        <f>'De la BASE'!B8</f>
        <v>5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1.4662448</v>
      </c>
      <c r="F12" s="9">
        <f>IF('De la BASE'!F8&gt;0,'De la BASE'!F8,'De la BASE'!F8+0.001)</f>
        <v>8.523652</v>
      </c>
      <c r="G12" s="15">
        <v>15067</v>
      </c>
      <c r="H12" s="8">
        <f>CORREL(F486:F796,F487:F797)</f>
        <v>0.4137603605530105</v>
      </c>
      <c r="I12" s="8" t="s">
        <v>120</v>
      </c>
      <c r="J12" s="8"/>
      <c r="K12" s="8"/>
    </row>
    <row r="13" spans="1:9" ht="12.75">
      <c r="A13" s="30" t="str">
        <f>'De la BASE'!A9</f>
        <v>577</v>
      </c>
      <c r="B13" s="30">
        <f>'De la BASE'!B9</f>
        <v>5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1.5530957</v>
      </c>
      <c r="F13" s="9">
        <f>IF('De la BASE'!F9&gt;0,'De la BASE'!F9,'De la BASE'!F9+0.001)</f>
        <v>8.560369999999999</v>
      </c>
      <c r="G13" s="15">
        <v>15097</v>
      </c>
      <c r="H13" s="6"/>
      <c r="I13" s="6"/>
    </row>
    <row r="14" spans="1:13" ht="12.75">
      <c r="A14" s="30" t="str">
        <f>'De la BASE'!A10</f>
        <v>577</v>
      </c>
      <c r="B14" s="30">
        <f>'De la BASE'!B10</f>
        <v>5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0.1955391</v>
      </c>
      <c r="F14" s="9">
        <f>IF('De la BASE'!F10&gt;0,'De la BASE'!F10,'De la BASE'!F10+0.001)</f>
        <v>1.8442021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577</v>
      </c>
      <c r="B15" s="30">
        <f>'De la BASE'!B11</f>
        <v>5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0.0848424</v>
      </c>
      <c r="F15" s="9">
        <f>IF('De la BASE'!F11&gt;0,'De la BASE'!F11,'De la BASE'!F11+0.001)</f>
        <v>0.8816231999999999</v>
      </c>
      <c r="G15" s="15">
        <v>15158</v>
      </c>
      <c r="I15" s="7"/>
    </row>
    <row r="16" spans="1:9" ht="12.75">
      <c r="A16" s="30" t="str">
        <f>'De la BASE'!A12</f>
        <v>577</v>
      </c>
      <c r="B16" s="30">
        <f>'De la BASE'!B12</f>
        <v>5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0.0253874</v>
      </c>
      <c r="F16" s="9">
        <f>IF('De la BASE'!F12&gt;0,'De la BASE'!F12,'De la BASE'!F12+0.001)</f>
        <v>0.26546390000000003</v>
      </c>
      <c r="G16" s="15">
        <v>15189</v>
      </c>
      <c r="H16" s="7"/>
      <c r="I16" s="7"/>
    </row>
    <row r="17" spans="1:9" ht="12.75">
      <c r="A17" s="30" t="str">
        <f>'De la BASE'!A13</f>
        <v>577</v>
      </c>
      <c r="B17" s="30">
        <f>'De la BASE'!B13</f>
        <v>5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0.0190836</v>
      </c>
      <c r="F17" s="9">
        <f>IF('De la BASE'!F13&gt;0,'De la BASE'!F13,'De la BASE'!F13+0.001)</f>
        <v>0.21469049999999998</v>
      </c>
      <c r="G17" s="15">
        <v>15220</v>
      </c>
      <c r="H17" s="7"/>
      <c r="I17" s="7"/>
    </row>
    <row r="18" spans="1:9" ht="12.75">
      <c r="A18" s="30" t="str">
        <f>'De la BASE'!A14</f>
        <v>577</v>
      </c>
      <c r="B18" s="30">
        <f>'De la BASE'!B14</f>
        <v>5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0.017081</v>
      </c>
      <c r="F18" s="9">
        <f>IF('De la BASE'!F14&gt;0,'De la BASE'!F14,'De la BASE'!F14+0.001)</f>
        <v>0.22039999999999998</v>
      </c>
      <c r="G18" s="15">
        <v>15250</v>
      </c>
      <c r="H18" s="7"/>
      <c r="I18" s="7"/>
    </row>
    <row r="19" spans="1:8" ht="12.75">
      <c r="A19" s="30" t="str">
        <f>'De la BASE'!A15</f>
        <v>577</v>
      </c>
      <c r="B19" s="30">
        <f>'De la BASE'!B15</f>
        <v>5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0.0736873</v>
      </c>
      <c r="F19" s="9">
        <f>IF('De la BASE'!F15&gt;0,'De la BASE'!F15,'De la BASE'!F15+0.001)</f>
        <v>0.7727385</v>
      </c>
      <c r="G19" s="15">
        <v>15281</v>
      </c>
      <c r="H19" s="7"/>
    </row>
    <row r="20" spans="1:7" ht="12.75">
      <c r="A20" s="30" t="str">
        <f>'De la BASE'!A16</f>
        <v>577</v>
      </c>
      <c r="B20" s="30">
        <f>'De la BASE'!B16</f>
        <v>5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0.0252912</v>
      </c>
      <c r="F20" s="9">
        <f>IF('De la BASE'!F16&gt;0,'De la BASE'!F16,'De la BASE'!F16+0.001)</f>
        <v>0.4452784</v>
      </c>
      <c r="G20" s="15">
        <v>15311</v>
      </c>
    </row>
    <row r="21" spans="1:7" ht="12.75">
      <c r="A21" s="30" t="str">
        <f>'De la BASE'!A17</f>
        <v>577</v>
      </c>
      <c r="B21" s="30">
        <f>'De la BASE'!B17</f>
        <v>5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0.1838052</v>
      </c>
      <c r="F21" s="9">
        <f>IF('De la BASE'!F17&gt;0,'De la BASE'!F17,'De la BASE'!F17+0.001)</f>
        <v>0.9632754</v>
      </c>
      <c r="G21" s="15">
        <v>15342</v>
      </c>
    </row>
    <row r="22" spans="1:7" ht="12.75">
      <c r="A22" s="30" t="str">
        <f>'De la BASE'!A18</f>
        <v>577</v>
      </c>
      <c r="B22" s="30">
        <f>'De la BASE'!B18</f>
        <v>5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0.0415965</v>
      </c>
      <c r="F22" s="9">
        <f>IF('De la BASE'!F18&gt;0,'De la BASE'!F18,'De la BASE'!F18+0.001)</f>
        <v>0.6315105</v>
      </c>
      <c r="G22" s="15">
        <v>15373</v>
      </c>
    </row>
    <row r="23" spans="1:7" ht="12.75">
      <c r="A23" s="30" t="str">
        <f>'De la BASE'!A19</f>
        <v>577</v>
      </c>
      <c r="B23" s="30">
        <f>'De la BASE'!B19</f>
        <v>5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0.2740904</v>
      </c>
      <c r="F23" s="9">
        <f>IF('De la BASE'!F19&gt;0,'De la BASE'!F19,'De la BASE'!F19+0.001)</f>
        <v>2.3506736000000004</v>
      </c>
      <c r="G23" s="15">
        <v>15401</v>
      </c>
    </row>
    <row r="24" spans="1:7" ht="12.75">
      <c r="A24" s="30" t="str">
        <f>'De la BASE'!A20</f>
        <v>577</v>
      </c>
      <c r="B24" s="30">
        <f>'De la BASE'!B20</f>
        <v>5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0.363696</v>
      </c>
      <c r="F24" s="9">
        <f>IF('De la BASE'!F20&gt;0,'De la BASE'!F20,'De la BASE'!F20+0.001)</f>
        <v>3.1944632000000004</v>
      </c>
      <c r="G24" s="15">
        <v>15432</v>
      </c>
    </row>
    <row r="25" spans="1:7" ht="12.75">
      <c r="A25" s="30" t="str">
        <f>'De la BASE'!A21</f>
        <v>577</v>
      </c>
      <c r="B25" s="30">
        <f>'De la BASE'!B21</f>
        <v>5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0.0734825</v>
      </c>
      <c r="F25" s="9">
        <f>IF('De la BASE'!F21&gt;0,'De la BASE'!F21,'De la BASE'!F21+0.001)</f>
        <v>1.3961675</v>
      </c>
      <c r="G25" s="15">
        <v>15462</v>
      </c>
    </row>
    <row r="26" spans="1:7" ht="12.75">
      <c r="A26" s="30" t="str">
        <f>'De la BASE'!A22</f>
        <v>577</v>
      </c>
      <c r="B26" s="30">
        <f>'De la BASE'!B22</f>
        <v>5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0.029036</v>
      </c>
      <c r="F26" s="9">
        <f>IF('De la BASE'!F22&gt;0,'De la BASE'!F22,'De la BASE'!F22+0.001)</f>
        <v>0.4536875</v>
      </c>
      <c r="G26" s="15">
        <v>15493</v>
      </c>
    </row>
    <row r="27" spans="1:7" ht="12.75">
      <c r="A27" s="30" t="str">
        <f>'De la BASE'!A23</f>
        <v>577</v>
      </c>
      <c r="B27" s="30">
        <f>'De la BASE'!B23</f>
        <v>5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0.0157102</v>
      </c>
      <c r="F27" s="9">
        <f>IF('De la BASE'!F23&gt;0,'De la BASE'!F23,'De la BASE'!F23+0.001)</f>
        <v>0.2513632</v>
      </c>
      <c r="G27" s="15">
        <v>15523</v>
      </c>
    </row>
    <row r="28" spans="1:7" ht="12.75">
      <c r="A28" s="30" t="str">
        <f>'De la BASE'!A24</f>
        <v>577</v>
      </c>
      <c r="B28" s="30">
        <f>'De la BASE'!B24</f>
        <v>5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0.0144144</v>
      </c>
      <c r="F28" s="9">
        <f>IF('De la BASE'!F24&gt;0,'De la BASE'!F24,'De la BASE'!F24+0.001)</f>
        <v>0.19619599999999998</v>
      </c>
      <c r="G28" s="15">
        <v>15554</v>
      </c>
    </row>
    <row r="29" spans="1:7" ht="12.75">
      <c r="A29" s="30" t="str">
        <f>'De la BASE'!A25</f>
        <v>577</v>
      </c>
      <c r="B29" s="30">
        <f>'De la BASE'!B25</f>
        <v>5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0.0934371</v>
      </c>
      <c r="F29" s="9">
        <f>IF('De la BASE'!F25&gt;0,'De la BASE'!F25,'De la BASE'!F25+0.001)</f>
        <v>0.6459965999999999</v>
      </c>
      <c r="G29" s="15">
        <v>15585</v>
      </c>
    </row>
    <row r="30" spans="1:7" ht="12.75">
      <c r="A30" s="30" t="str">
        <f>'De la BASE'!A26</f>
        <v>577</v>
      </c>
      <c r="B30" s="30">
        <f>'De la BASE'!B26</f>
        <v>5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0.1926631</v>
      </c>
      <c r="F30" s="9">
        <f>IF('De la BASE'!F26&gt;0,'De la BASE'!F26,'De la BASE'!F26+0.001)</f>
        <v>1.0438715</v>
      </c>
      <c r="G30" s="15">
        <v>15615</v>
      </c>
    </row>
    <row r="31" spans="1:7" ht="12.75">
      <c r="A31" s="30" t="str">
        <f>'De la BASE'!A27</f>
        <v>577</v>
      </c>
      <c r="B31" s="30">
        <f>'De la BASE'!B27</f>
        <v>5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0.0482792</v>
      </c>
      <c r="F31" s="9">
        <f>IF('De la BASE'!F27&gt;0,'De la BASE'!F27,'De la BASE'!F27+0.001)</f>
        <v>1.6115263999999998</v>
      </c>
      <c r="G31" s="15">
        <v>15646</v>
      </c>
    </row>
    <row r="32" spans="1:7" ht="12.75">
      <c r="A32" s="30" t="str">
        <f>'De la BASE'!A28</f>
        <v>577</v>
      </c>
      <c r="B32" s="30">
        <f>'De la BASE'!B28</f>
        <v>5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0.3534297</v>
      </c>
      <c r="F32" s="9">
        <f>IF('De la BASE'!F28&gt;0,'De la BASE'!F28,'De la BASE'!F28+0.001)</f>
        <v>3.1118544</v>
      </c>
      <c r="G32" s="15">
        <v>15676</v>
      </c>
    </row>
    <row r="33" spans="1:7" ht="12.75">
      <c r="A33" s="30" t="str">
        <f>'De la BASE'!A29</f>
        <v>577</v>
      </c>
      <c r="B33" s="30">
        <f>'De la BASE'!B29</f>
        <v>5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0.3799152</v>
      </c>
      <c r="F33" s="9">
        <f>IF('De la BASE'!F29&gt;0,'De la BASE'!F29,'De la BASE'!F29+0.001)</f>
        <v>3.4226289</v>
      </c>
      <c r="G33" s="15">
        <v>15707</v>
      </c>
    </row>
    <row r="34" spans="1:7" ht="12.75">
      <c r="A34" s="30" t="str">
        <f>'De la BASE'!A30</f>
        <v>577</v>
      </c>
      <c r="B34" s="30">
        <f>'De la BASE'!B30</f>
        <v>5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0.0949784</v>
      </c>
      <c r="F34" s="9">
        <f>IF('De la BASE'!F30&gt;0,'De la BASE'!F30,'De la BASE'!F30+0.001)</f>
        <v>2.164624</v>
      </c>
      <c r="G34" s="15">
        <v>15738</v>
      </c>
    </row>
    <row r="35" spans="1:7" ht="12.75">
      <c r="A35" s="30" t="str">
        <f>'De la BASE'!A31</f>
        <v>577</v>
      </c>
      <c r="B35" s="30">
        <f>'De la BASE'!B31</f>
        <v>5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0.25305</v>
      </c>
      <c r="F35" s="9">
        <f>IF('De la BASE'!F31&gt;0,'De la BASE'!F31,'De la BASE'!F31+0.001)</f>
        <v>3.102393</v>
      </c>
      <c r="G35" s="15">
        <v>15766</v>
      </c>
    </row>
    <row r="36" spans="1:7" ht="12.75">
      <c r="A36" s="30" t="str">
        <f>'De la BASE'!A32</f>
        <v>577</v>
      </c>
      <c r="B36" s="30">
        <f>'De la BASE'!B32</f>
        <v>5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0.464476</v>
      </c>
      <c r="F36" s="9">
        <f>IF('De la BASE'!F32&gt;0,'De la BASE'!F32,'De la BASE'!F32+0.001)</f>
        <v>3.623528</v>
      </c>
      <c r="G36" s="15">
        <v>15797</v>
      </c>
    </row>
    <row r="37" spans="1:7" ht="12.75">
      <c r="A37" s="30" t="str">
        <f>'De la BASE'!A33</f>
        <v>577</v>
      </c>
      <c r="B37" s="30">
        <f>'De la BASE'!B33</f>
        <v>5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0.6760536</v>
      </c>
      <c r="F37" s="9">
        <f>IF('De la BASE'!F33&gt;0,'De la BASE'!F33,'De la BASE'!F33+0.001)</f>
        <v>4.7056008</v>
      </c>
      <c r="G37" s="15">
        <v>15827</v>
      </c>
    </row>
    <row r="38" spans="1:7" ht="12.75">
      <c r="A38" s="30" t="str">
        <f>'De la BASE'!A34</f>
        <v>577</v>
      </c>
      <c r="B38" s="30">
        <f>'De la BASE'!B34</f>
        <v>5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0.019556</v>
      </c>
      <c r="F38" s="9">
        <f>IF('De la BASE'!F34&gt;0,'De la BASE'!F34,'De la BASE'!F34+0.001)</f>
        <v>0.36863060000000003</v>
      </c>
      <c r="G38" s="15">
        <v>15858</v>
      </c>
    </row>
    <row r="39" spans="1:7" ht="12.75">
      <c r="A39" s="30" t="str">
        <f>'De la BASE'!A35</f>
        <v>577</v>
      </c>
      <c r="B39" s="30">
        <f>'De la BASE'!B35</f>
        <v>5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0.0447678</v>
      </c>
      <c r="F39" s="9">
        <f>IF('De la BASE'!F35&gt;0,'De la BASE'!F35,'De la BASE'!F35+0.001)</f>
        <v>0.3639944</v>
      </c>
      <c r="G39" s="15">
        <v>15888</v>
      </c>
    </row>
    <row r="40" spans="1:7" ht="12.75">
      <c r="A40" s="30" t="str">
        <f>'De la BASE'!A36</f>
        <v>577</v>
      </c>
      <c r="B40" s="30">
        <f>'De la BASE'!B36</f>
        <v>5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0.0097754</v>
      </c>
      <c r="F40" s="9">
        <f>IF('De la BASE'!F36&gt;0,'De la BASE'!F36,'De la BASE'!F36+0.001)</f>
        <v>0.1619546</v>
      </c>
      <c r="G40" s="15">
        <v>15919</v>
      </c>
    </row>
    <row r="41" spans="1:7" ht="12.75">
      <c r="A41" s="30" t="str">
        <f>'De la BASE'!A37</f>
        <v>577</v>
      </c>
      <c r="B41" s="30">
        <f>'De la BASE'!B37</f>
        <v>5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0.038136</v>
      </c>
      <c r="F41" s="9">
        <f>IF('De la BASE'!F37&gt;0,'De la BASE'!F37,'De la BASE'!F37+0.001)</f>
        <v>0.339819</v>
      </c>
      <c r="G41" s="15">
        <v>15950</v>
      </c>
    </row>
    <row r="42" spans="1:7" ht="12.75">
      <c r="A42" s="30" t="str">
        <f>'De la BASE'!A38</f>
        <v>577</v>
      </c>
      <c r="B42" s="30">
        <f>'De la BASE'!B38</f>
        <v>5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0.0820272</v>
      </c>
      <c r="F42" s="9">
        <f>IF('De la BASE'!F38&gt;0,'De la BASE'!F38,'De la BASE'!F38+0.001)</f>
        <v>0.6823712</v>
      </c>
      <c r="G42" s="15">
        <v>15980</v>
      </c>
    </row>
    <row r="43" spans="1:7" ht="12.75">
      <c r="A43" s="30" t="str">
        <f>'De la BASE'!A39</f>
        <v>577</v>
      </c>
      <c r="B43" s="30">
        <f>'De la BASE'!B39</f>
        <v>5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0.0405972</v>
      </c>
      <c r="F43" s="9">
        <f>IF('De la BASE'!F39&gt;0,'De la BASE'!F39,'De la BASE'!F39+0.001)</f>
        <v>0.6766199999999999</v>
      </c>
      <c r="G43" s="15">
        <v>16011</v>
      </c>
    </row>
    <row r="44" spans="1:7" ht="12.75">
      <c r="A44" s="30" t="str">
        <f>'De la BASE'!A40</f>
        <v>577</v>
      </c>
      <c r="B44" s="30">
        <f>'De la BASE'!B40</f>
        <v>5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0.4507488</v>
      </c>
      <c r="F44" s="9">
        <f>IF('De la BASE'!F40&gt;0,'De la BASE'!F40,'De la BASE'!F40+0.001)</f>
        <v>2.5462512000000004</v>
      </c>
      <c r="G44" s="15">
        <v>16041</v>
      </c>
    </row>
    <row r="45" spans="1:7" ht="12.75">
      <c r="A45" s="30" t="str">
        <f>'De la BASE'!A41</f>
        <v>577</v>
      </c>
      <c r="B45" s="30">
        <f>'De la BASE'!B41</f>
        <v>5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0.0590688</v>
      </c>
      <c r="F45" s="9">
        <f>IF('De la BASE'!F41&gt;0,'De la BASE'!F41,'De la BASE'!F41+0.001)</f>
        <v>1.3356112</v>
      </c>
      <c r="G45" s="15">
        <v>16072</v>
      </c>
    </row>
    <row r="46" spans="1:7" ht="12.75">
      <c r="A46" s="30" t="str">
        <f>'De la BASE'!A42</f>
        <v>577</v>
      </c>
      <c r="B46" s="30">
        <f>'De la BASE'!B42</f>
        <v>5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0.0710131</v>
      </c>
      <c r="F46" s="9">
        <f>IF('De la BASE'!F42&gt;0,'De la BASE'!F42,'De la BASE'!F42+0.001)</f>
        <v>0.8988999999999999</v>
      </c>
      <c r="G46" s="15">
        <v>16103</v>
      </c>
    </row>
    <row r="47" spans="1:7" ht="12.75">
      <c r="A47" s="30" t="str">
        <f>'De la BASE'!A43</f>
        <v>577</v>
      </c>
      <c r="B47" s="30">
        <f>'De la BASE'!B43</f>
        <v>5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0.0245052</v>
      </c>
      <c r="F47" s="9">
        <f>IF('De la BASE'!F43&gt;0,'De la BASE'!F43,'De la BASE'!F43+0.001)</f>
        <v>0.5300384</v>
      </c>
      <c r="G47" s="15">
        <v>16132</v>
      </c>
    </row>
    <row r="48" spans="1:7" ht="12.75">
      <c r="A48" s="30" t="str">
        <f>'De la BASE'!A44</f>
        <v>577</v>
      </c>
      <c r="B48" s="30">
        <f>'De la BASE'!B44</f>
        <v>5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0.2636154</v>
      </c>
      <c r="F48" s="9">
        <f>IF('De la BASE'!F44&gt;0,'De la BASE'!F44,'De la BASE'!F44+0.001)</f>
        <v>2.4360372</v>
      </c>
      <c r="G48" s="15">
        <v>16163</v>
      </c>
    </row>
    <row r="49" spans="1:7" ht="12.75">
      <c r="A49" s="30" t="str">
        <f>'De la BASE'!A45</f>
        <v>577</v>
      </c>
      <c r="B49" s="30">
        <f>'De la BASE'!B45</f>
        <v>5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0.1319232</v>
      </c>
      <c r="F49" s="9">
        <f>IF('De la BASE'!F45&gt;0,'De la BASE'!F45,'De la BASE'!F45+0.001)</f>
        <v>1.2354058</v>
      </c>
      <c r="G49" s="15">
        <v>16193</v>
      </c>
    </row>
    <row r="50" spans="1:7" ht="12.75">
      <c r="A50" s="30" t="str">
        <f>'De la BASE'!A46</f>
        <v>577</v>
      </c>
      <c r="B50" s="30">
        <f>'De la BASE'!B46</f>
        <v>5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0.0255723</v>
      </c>
      <c r="F50" s="9">
        <f>IF('De la BASE'!F46&gt;0,'De la BASE'!F46,'De la BASE'!F46+0.001)</f>
        <v>0.44456460000000003</v>
      </c>
      <c r="G50" s="15">
        <v>16224</v>
      </c>
    </row>
    <row r="51" spans="1:7" ht="12.75">
      <c r="A51" s="30" t="str">
        <f>'De la BASE'!A47</f>
        <v>577</v>
      </c>
      <c r="B51" s="30">
        <f>'De la BASE'!B47</f>
        <v>5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0.01444</v>
      </c>
      <c r="F51" s="9">
        <f>IF('De la BASE'!F47&gt;0,'De la BASE'!F47,'De la BASE'!F47+0.001)</f>
        <v>0.29525999999999997</v>
      </c>
      <c r="G51" s="15">
        <v>16254</v>
      </c>
    </row>
    <row r="52" spans="1:7" ht="12.75">
      <c r="A52" s="30" t="str">
        <f>'De la BASE'!A48</f>
        <v>577</v>
      </c>
      <c r="B52" s="30">
        <f>'De la BASE'!B48</f>
        <v>5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0.0145469</v>
      </c>
      <c r="F52" s="9">
        <f>IF('De la BASE'!F48&gt;0,'De la BASE'!F48,'De la BASE'!F48+0.001)</f>
        <v>0.23748660000000002</v>
      </c>
      <c r="G52" s="15">
        <v>16285</v>
      </c>
    </row>
    <row r="53" spans="1:7" ht="12.75">
      <c r="A53" s="30" t="str">
        <f>'De la BASE'!A49</f>
        <v>577</v>
      </c>
      <c r="B53" s="30">
        <f>'De la BASE'!B49</f>
        <v>5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0.0746808</v>
      </c>
      <c r="F53" s="9">
        <f>IF('De la BASE'!F49&gt;0,'De la BASE'!F49,'De la BASE'!F49+0.001)</f>
        <v>0.46825720000000004</v>
      </c>
      <c r="G53" s="15">
        <v>16316</v>
      </c>
    </row>
    <row r="54" spans="1:7" ht="12.75">
      <c r="A54" s="30" t="str">
        <f>'De la BASE'!A50</f>
        <v>577</v>
      </c>
      <c r="B54" s="30">
        <f>'De la BASE'!B50</f>
        <v>5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0.0142624</v>
      </c>
      <c r="F54" s="9">
        <f>IF('De la BASE'!F50&gt;0,'De la BASE'!F50,'De la BASE'!F50+0.001)</f>
        <v>0.4581796</v>
      </c>
      <c r="G54" s="15">
        <v>16346</v>
      </c>
    </row>
    <row r="55" spans="1:7" ht="12.75">
      <c r="A55" s="30" t="str">
        <f>'De la BASE'!A51</f>
        <v>577</v>
      </c>
      <c r="B55" s="30">
        <f>'De la BASE'!B51</f>
        <v>5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0.1351812</v>
      </c>
      <c r="F55" s="9">
        <f>IF('De la BASE'!F51&gt;0,'De la BASE'!F51,'De la BASE'!F51+0.001)</f>
        <v>0.8945409</v>
      </c>
      <c r="G55" s="15">
        <v>16377</v>
      </c>
    </row>
    <row r="56" spans="1:7" ht="12.75">
      <c r="A56" s="30" t="str">
        <f>'De la BASE'!A52</f>
        <v>577</v>
      </c>
      <c r="B56" s="30">
        <f>'De la BASE'!B52</f>
        <v>5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1.2652486</v>
      </c>
      <c r="F56" s="9">
        <f>IF('De la BASE'!F52&gt;0,'De la BASE'!F52,'De la BASE'!F52+0.001)</f>
        <v>3.7910025999999997</v>
      </c>
      <c r="G56" s="15">
        <v>16407</v>
      </c>
    </row>
    <row r="57" spans="1:7" ht="12.75">
      <c r="A57" s="30" t="str">
        <f>'De la BASE'!A53</f>
        <v>577</v>
      </c>
      <c r="B57" s="30">
        <f>'De la BASE'!B53</f>
        <v>5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0.0391571</v>
      </c>
      <c r="F57" s="9">
        <f>IF('De la BASE'!F53&gt;0,'De la BASE'!F53,'De la BASE'!F53+0.001)</f>
        <v>0.6963614</v>
      </c>
      <c r="G57" s="15">
        <v>16438</v>
      </c>
    </row>
    <row r="58" spans="1:7" ht="12.75">
      <c r="A58" s="30" t="str">
        <f>'De la BASE'!A54</f>
        <v>577</v>
      </c>
      <c r="B58" s="30">
        <f>'De la BASE'!B54</f>
        <v>5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0.3170112</v>
      </c>
      <c r="F58" s="9">
        <f>IF('De la BASE'!F54&gt;0,'De la BASE'!F54,'De la BASE'!F54+0.001)</f>
        <v>1.59896</v>
      </c>
      <c r="G58" s="15">
        <v>16469</v>
      </c>
    </row>
    <row r="59" spans="1:7" ht="12.75">
      <c r="A59" s="30" t="str">
        <f>'De la BASE'!A55</f>
        <v>577</v>
      </c>
      <c r="B59" s="30">
        <f>'De la BASE'!B55</f>
        <v>5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0.0910314</v>
      </c>
      <c r="F59" s="9">
        <f>IF('De la BASE'!F55&gt;0,'De la BASE'!F55,'De la BASE'!F55+0.001)</f>
        <v>0.8016066000000001</v>
      </c>
      <c r="G59" s="15">
        <v>16497</v>
      </c>
    </row>
    <row r="60" spans="1:7" ht="12.75">
      <c r="A60" s="30" t="str">
        <f>'De la BASE'!A56</f>
        <v>577</v>
      </c>
      <c r="B60" s="30">
        <f>'De la BASE'!B56</f>
        <v>5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0.0477729</v>
      </c>
      <c r="F60" s="9">
        <f>IF('De la BASE'!F56&gt;0,'De la BASE'!F56,'De la BASE'!F56+0.001)</f>
        <v>0.5952655</v>
      </c>
      <c r="G60" s="15">
        <v>16528</v>
      </c>
    </row>
    <row r="61" spans="1:7" ht="12.75">
      <c r="A61" s="30" t="str">
        <f>'De la BASE'!A57</f>
        <v>577</v>
      </c>
      <c r="B61" s="30">
        <f>'De la BASE'!B57</f>
        <v>5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0.02835</v>
      </c>
      <c r="F61" s="9">
        <f>IF('De la BASE'!F57&gt;0,'De la BASE'!F57,'De la BASE'!F57+0.001)</f>
        <v>0.303345</v>
      </c>
      <c r="G61" s="15">
        <v>16558</v>
      </c>
    </row>
    <row r="62" spans="1:7" ht="12.75">
      <c r="A62" s="30" t="str">
        <f>'De la BASE'!A58</f>
        <v>577</v>
      </c>
      <c r="B62" s="30">
        <f>'De la BASE'!B58</f>
        <v>5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0.0181815</v>
      </c>
      <c r="F62" s="9">
        <f>IF('De la BASE'!F58&gt;0,'De la BASE'!F58,'De la BASE'!F58+0.001)</f>
        <v>0.323702</v>
      </c>
      <c r="G62" s="15">
        <v>16589</v>
      </c>
    </row>
    <row r="63" spans="1:7" ht="12.75">
      <c r="A63" s="30" t="str">
        <f>'De la BASE'!A59</f>
        <v>577</v>
      </c>
      <c r="B63" s="30">
        <f>'De la BASE'!B59</f>
        <v>5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0.0104685</v>
      </c>
      <c r="F63" s="9">
        <f>IF('De la BASE'!F59&gt;0,'De la BASE'!F59,'De la BASE'!F59+0.001)</f>
        <v>0.224325</v>
      </c>
      <c r="G63" s="15">
        <v>16619</v>
      </c>
    </row>
    <row r="64" spans="1:7" ht="12.75">
      <c r="A64" s="30" t="str">
        <f>'De la BASE'!A60</f>
        <v>577</v>
      </c>
      <c r="B64" s="30">
        <f>'De la BASE'!B60</f>
        <v>5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0.0088725</v>
      </c>
      <c r="F64" s="9">
        <f>IF('De la BASE'!F60&gt;0,'De la BASE'!F60,'De la BASE'!F60+0.001)</f>
        <v>0.1523535</v>
      </c>
      <c r="G64" s="15">
        <v>16650</v>
      </c>
    </row>
    <row r="65" spans="1:7" ht="12.75">
      <c r="A65" s="30" t="str">
        <f>'De la BASE'!A61</f>
        <v>577</v>
      </c>
      <c r="B65" s="30">
        <f>'De la BASE'!B61</f>
        <v>5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0.0109004</v>
      </c>
      <c r="F65" s="9">
        <f>IF('De la BASE'!F61&gt;0,'De la BASE'!F61,'De la BASE'!F61+0.001)</f>
        <v>0.1625442</v>
      </c>
      <c r="G65" s="15">
        <v>16681</v>
      </c>
    </row>
    <row r="66" spans="1:7" ht="12.75">
      <c r="A66" s="30" t="str">
        <f>'De la BASE'!A62</f>
        <v>577</v>
      </c>
      <c r="B66" s="30">
        <f>'De la BASE'!B62</f>
        <v>5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0.0078351</v>
      </c>
      <c r="F66" s="9">
        <f>IF('De la BASE'!F62&gt;0,'De la BASE'!F62,'De la BASE'!F62+0.001)</f>
        <v>0.1697605</v>
      </c>
      <c r="G66" s="15">
        <v>16711</v>
      </c>
    </row>
    <row r="67" spans="1:7" ht="12.75">
      <c r="A67" s="30" t="str">
        <f>'De la BASE'!A63</f>
        <v>577</v>
      </c>
      <c r="B67" s="30">
        <f>'De la BASE'!B63</f>
        <v>5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0.091861</v>
      </c>
      <c r="F67" s="9">
        <f>IF('De la BASE'!F63&gt;0,'De la BASE'!F63,'De la BASE'!F63+0.001)</f>
        <v>1.0331380000000001</v>
      </c>
      <c r="G67" s="15">
        <v>16742</v>
      </c>
    </row>
    <row r="68" spans="1:7" ht="12.75">
      <c r="A68" s="30" t="str">
        <f>'De la BASE'!A64</f>
        <v>577</v>
      </c>
      <c r="B68" s="30">
        <f>'De la BASE'!B64</f>
        <v>5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0.4767021</v>
      </c>
      <c r="F68" s="9">
        <f>IF('De la BASE'!F64&gt;0,'De la BASE'!F64,'De la BASE'!F64+0.001)</f>
        <v>3.7388400000000006</v>
      </c>
      <c r="G68" s="15">
        <v>16772</v>
      </c>
    </row>
    <row r="69" spans="1:7" ht="12.75">
      <c r="A69" s="30" t="str">
        <f>'De la BASE'!A65</f>
        <v>577</v>
      </c>
      <c r="B69" s="30">
        <f>'De la BASE'!B65</f>
        <v>5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0.11936</v>
      </c>
      <c r="F69" s="9">
        <f>IF('De la BASE'!F65&gt;0,'De la BASE'!F65,'De la BASE'!F65+0.001)</f>
        <v>1.5311649999999999</v>
      </c>
      <c r="G69" s="15">
        <v>16803</v>
      </c>
    </row>
    <row r="70" spans="1:7" ht="12.75">
      <c r="A70" s="30" t="str">
        <f>'De la BASE'!A66</f>
        <v>577</v>
      </c>
      <c r="B70" s="30">
        <f>'De la BASE'!B66</f>
        <v>5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0.0531351</v>
      </c>
      <c r="F70" s="9">
        <f>IF('De la BASE'!F66&gt;0,'De la BASE'!F66,'De la BASE'!F66+0.001)</f>
        <v>1.1640294</v>
      </c>
      <c r="G70" s="15">
        <v>16834</v>
      </c>
    </row>
    <row r="71" spans="1:7" ht="12.75">
      <c r="A71" s="30" t="str">
        <f>'De la BASE'!A67</f>
        <v>577</v>
      </c>
      <c r="B71" s="30">
        <f>'De la BASE'!B67</f>
        <v>5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0.519757</v>
      </c>
      <c r="F71" s="9">
        <f>IF('De la BASE'!F67&gt;0,'De la BASE'!F67,'De la BASE'!F67+0.001)</f>
        <v>2.8548604</v>
      </c>
      <c r="G71" s="15">
        <v>16862</v>
      </c>
    </row>
    <row r="72" spans="1:7" ht="12.75">
      <c r="A72" s="30" t="str">
        <f>'De la BASE'!A68</f>
        <v>577</v>
      </c>
      <c r="B72" s="30">
        <f>'De la BASE'!B68</f>
        <v>5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1.6593058</v>
      </c>
      <c r="F72" s="9">
        <f>IF('De la BASE'!F68&gt;0,'De la BASE'!F68,'De la BASE'!F68+0.001)</f>
        <v>8.1462769</v>
      </c>
      <c r="G72" s="15">
        <v>16893</v>
      </c>
    </row>
    <row r="73" spans="1:7" ht="12.75">
      <c r="A73" s="30" t="str">
        <f>'De la BASE'!A69</f>
        <v>577</v>
      </c>
      <c r="B73" s="30">
        <f>'De la BASE'!B69</f>
        <v>5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1.266948</v>
      </c>
      <c r="F73" s="9">
        <f>IF('De la BASE'!F69&gt;0,'De la BASE'!F69,'De la BASE'!F69+0.001)</f>
        <v>8.727864</v>
      </c>
      <c r="G73" s="15">
        <v>16923</v>
      </c>
    </row>
    <row r="74" spans="1:7" ht="12.75">
      <c r="A74" s="30" t="str">
        <f>'De la BASE'!A70</f>
        <v>577</v>
      </c>
      <c r="B74" s="30">
        <f>'De la BASE'!B70</f>
        <v>5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0.1135708</v>
      </c>
      <c r="F74" s="9">
        <f>IF('De la BASE'!F70&gt;0,'De la BASE'!F70,'De la BASE'!F70+0.001)</f>
        <v>1.3700987999999998</v>
      </c>
      <c r="G74" s="15">
        <v>16954</v>
      </c>
    </row>
    <row r="75" spans="1:7" ht="12.75">
      <c r="A75" s="30" t="str">
        <f>'De la BASE'!A71</f>
        <v>577</v>
      </c>
      <c r="B75" s="30">
        <f>'De la BASE'!B71</f>
        <v>5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0.0400344</v>
      </c>
      <c r="F75" s="9">
        <f>IF('De la BASE'!F71&gt;0,'De la BASE'!F71,'De la BASE'!F71+0.001)</f>
        <v>0.519494</v>
      </c>
      <c r="G75" s="15">
        <v>16984</v>
      </c>
    </row>
    <row r="76" spans="1:7" ht="12.75">
      <c r="A76" s="30" t="str">
        <f>'De la BASE'!A72</f>
        <v>577</v>
      </c>
      <c r="B76" s="30">
        <f>'De la BASE'!B72</f>
        <v>5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0.0288267</v>
      </c>
      <c r="F76" s="9">
        <f>IF('De la BASE'!F72&gt;0,'De la BASE'!F72,'De la BASE'!F72+0.001)</f>
        <v>0.366177</v>
      </c>
      <c r="G76" s="15">
        <v>17015</v>
      </c>
    </row>
    <row r="77" spans="1:7" ht="12.75">
      <c r="A77" s="30" t="str">
        <f>'De la BASE'!A73</f>
        <v>577</v>
      </c>
      <c r="B77" s="30">
        <f>'De la BASE'!B73</f>
        <v>5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0.0340164</v>
      </c>
      <c r="F77" s="9">
        <f>IF('De la BASE'!F73&gt;0,'De la BASE'!F73,'De la BASE'!F73+0.001)</f>
        <v>0.34325639999999996</v>
      </c>
      <c r="G77" s="15">
        <v>17046</v>
      </c>
    </row>
    <row r="78" spans="1:7" ht="12.75">
      <c r="A78" s="30" t="str">
        <f>'De la BASE'!A74</f>
        <v>577</v>
      </c>
      <c r="B78" s="30">
        <f>'De la BASE'!B74</f>
        <v>5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0.0194562</v>
      </c>
      <c r="F78" s="9">
        <f>IF('De la BASE'!F74&gt;0,'De la BASE'!F74,'De la BASE'!F74+0.001)</f>
        <v>0.2673426</v>
      </c>
      <c r="G78" s="15">
        <v>17076</v>
      </c>
    </row>
    <row r="79" spans="1:7" ht="12.75">
      <c r="A79" s="30" t="str">
        <f>'De la BASE'!A75</f>
        <v>577</v>
      </c>
      <c r="B79" s="30">
        <f>'De la BASE'!B75</f>
        <v>5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0.0237864</v>
      </c>
      <c r="F79" s="9">
        <f>IF('De la BASE'!F75&gt;0,'De la BASE'!F75,'De la BASE'!F75+0.001)</f>
        <v>0.2912032</v>
      </c>
      <c r="G79" s="15">
        <v>17107</v>
      </c>
    </row>
    <row r="80" spans="1:7" ht="12.75">
      <c r="A80" s="30" t="str">
        <f>'De la BASE'!A76</f>
        <v>577</v>
      </c>
      <c r="B80" s="30">
        <f>'De la BASE'!B76</f>
        <v>5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0.097119</v>
      </c>
      <c r="F80" s="9">
        <f>IF('De la BASE'!F76&gt;0,'De la BASE'!F76,'De la BASE'!F76+0.001)</f>
        <v>1.0407319999999998</v>
      </c>
      <c r="G80" s="15">
        <v>17137</v>
      </c>
    </row>
    <row r="81" spans="1:7" ht="12.75">
      <c r="A81" s="30" t="str">
        <f>'De la BASE'!A77</f>
        <v>577</v>
      </c>
      <c r="B81" s="30">
        <f>'De la BASE'!B77</f>
        <v>5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0.1454772</v>
      </c>
      <c r="F81" s="9">
        <f>IF('De la BASE'!F77&gt;0,'De la BASE'!F77,'De la BASE'!F77+0.001)</f>
        <v>1.038114</v>
      </c>
      <c r="G81" s="15">
        <v>17168</v>
      </c>
    </row>
    <row r="82" spans="1:7" ht="12.75">
      <c r="A82" s="30" t="str">
        <f>'De la BASE'!A78</f>
        <v>577</v>
      </c>
      <c r="B82" s="30">
        <f>'De la BASE'!B78</f>
        <v>5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1.3405975</v>
      </c>
      <c r="F82" s="9">
        <f>IF('De la BASE'!F78&gt;0,'De la BASE'!F78,'De la BASE'!F78+0.001)</f>
        <v>6.3276202</v>
      </c>
      <c r="G82" s="15">
        <v>17199</v>
      </c>
    </row>
    <row r="83" spans="1:7" ht="12.75">
      <c r="A83" s="30" t="str">
        <f>'De la BASE'!A79</f>
        <v>577</v>
      </c>
      <c r="B83" s="30">
        <f>'De la BASE'!B79</f>
        <v>5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1.2292324</v>
      </c>
      <c r="F83" s="9">
        <f>IF('De la BASE'!F79&gt;0,'De la BASE'!F79,'De la BASE'!F79+0.001)</f>
        <v>6.574964</v>
      </c>
      <c r="G83" s="15">
        <v>17227</v>
      </c>
    </row>
    <row r="84" spans="1:7" ht="12.75">
      <c r="A84" s="30" t="str">
        <f>'De la BASE'!A80</f>
        <v>577</v>
      </c>
      <c r="B84" s="30">
        <f>'De la BASE'!B80</f>
        <v>5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0.206943</v>
      </c>
      <c r="F84" s="9">
        <f>IF('De la BASE'!F80&gt;0,'De la BASE'!F80,'De la BASE'!F80+0.001)</f>
        <v>2.0167536</v>
      </c>
      <c r="G84" s="15">
        <v>17258</v>
      </c>
    </row>
    <row r="85" spans="1:7" ht="12.75">
      <c r="A85" s="30" t="str">
        <f>'De la BASE'!A81</f>
        <v>577</v>
      </c>
      <c r="B85" s="30">
        <f>'De la BASE'!B81</f>
        <v>5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0.132505</v>
      </c>
      <c r="F85" s="9">
        <f>IF('De la BASE'!F81&gt;0,'De la BASE'!F81,'De la BASE'!F81+0.001)</f>
        <v>1.6881137000000002</v>
      </c>
      <c r="G85" s="15">
        <v>17288</v>
      </c>
    </row>
    <row r="86" spans="1:7" ht="12.75">
      <c r="A86" s="30" t="str">
        <f>'De la BASE'!A82</f>
        <v>577</v>
      </c>
      <c r="B86" s="30">
        <f>'De la BASE'!B82</f>
        <v>5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0.0636636</v>
      </c>
      <c r="F86" s="9">
        <f>IF('De la BASE'!F82&gt;0,'De la BASE'!F82,'De la BASE'!F82+0.001)</f>
        <v>0.6354347999999999</v>
      </c>
      <c r="G86" s="15">
        <v>17319</v>
      </c>
    </row>
    <row r="87" spans="1:7" ht="12.75">
      <c r="A87" s="30" t="str">
        <f>'De la BASE'!A83</f>
        <v>577</v>
      </c>
      <c r="B87" s="30">
        <f>'De la BASE'!B83</f>
        <v>5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0.0216886</v>
      </c>
      <c r="F87" s="9">
        <f>IF('De la BASE'!F83&gt;0,'De la BASE'!F83,'De la BASE'!F83+0.001)</f>
        <v>0.2634527</v>
      </c>
      <c r="G87" s="15">
        <v>17349</v>
      </c>
    </row>
    <row r="88" spans="1:7" ht="12.75">
      <c r="A88" s="30" t="str">
        <f>'De la BASE'!A84</f>
        <v>577</v>
      </c>
      <c r="B88" s="30">
        <f>'De la BASE'!B84</f>
        <v>5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0.01359</v>
      </c>
      <c r="F88" s="9">
        <f>IF('De la BASE'!F84&gt;0,'De la BASE'!F84,'De la BASE'!F84+0.001)</f>
        <v>0.168969</v>
      </c>
      <c r="G88" s="15">
        <v>17380</v>
      </c>
    </row>
    <row r="89" spans="1:7" ht="12.75">
      <c r="A89" s="30" t="str">
        <f>'De la BASE'!A85</f>
        <v>577</v>
      </c>
      <c r="B89" s="30">
        <f>'De la BASE'!B85</f>
        <v>5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0.0618657</v>
      </c>
      <c r="F89" s="9">
        <f>IF('De la BASE'!F85&gt;0,'De la BASE'!F85,'De la BASE'!F85+0.001)</f>
        <v>0.511992</v>
      </c>
      <c r="G89" s="15">
        <v>17411</v>
      </c>
    </row>
    <row r="90" spans="1:7" ht="12.75">
      <c r="A90" s="30" t="str">
        <f>'De la BASE'!A86</f>
        <v>577</v>
      </c>
      <c r="B90" s="30">
        <f>'De la BASE'!B86</f>
        <v>5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0.133686</v>
      </c>
      <c r="F90" s="9">
        <f>IF('De la BASE'!F86&gt;0,'De la BASE'!F86,'De la BASE'!F86+0.001)</f>
        <v>0.794689</v>
      </c>
      <c r="G90" s="15">
        <v>17441</v>
      </c>
    </row>
    <row r="91" spans="1:7" ht="12.75">
      <c r="A91" s="30" t="str">
        <f>'De la BASE'!A87</f>
        <v>577</v>
      </c>
      <c r="B91" s="30">
        <f>'De la BASE'!B87</f>
        <v>5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0.0495404</v>
      </c>
      <c r="F91" s="9">
        <f>IF('De la BASE'!F87&gt;0,'De la BASE'!F87,'De la BASE'!F87+0.001)</f>
        <v>0.5392282</v>
      </c>
      <c r="G91" s="15">
        <v>17472</v>
      </c>
    </row>
    <row r="92" spans="1:7" ht="12.75">
      <c r="A92" s="30" t="str">
        <f>'De la BASE'!A88</f>
        <v>577</v>
      </c>
      <c r="B92" s="30">
        <f>'De la BASE'!B88</f>
        <v>5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0.0356104</v>
      </c>
      <c r="F92" s="9">
        <f>IF('De la BASE'!F88&gt;0,'De la BASE'!F88,'De la BASE'!F88+0.001)</f>
        <v>0.7847006</v>
      </c>
      <c r="G92" s="15">
        <v>17502</v>
      </c>
    </row>
    <row r="93" spans="1:7" ht="12.75">
      <c r="A93" s="30" t="str">
        <f>'De la BASE'!A89</f>
        <v>577</v>
      </c>
      <c r="B93" s="30">
        <f>'De la BASE'!B89</f>
        <v>5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1.5136713</v>
      </c>
      <c r="F93" s="9">
        <f>IF('De la BASE'!F89&gt;0,'De la BASE'!F89,'De la BASE'!F89+0.001)</f>
        <v>5.328285299999999</v>
      </c>
      <c r="G93" s="15">
        <v>17533</v>
      </c>
    </row>
    <row r="94" spans="1:7" ht="12.75">
      <c r="A94" s="30" t="str">
        <f>'De la BASE'!A90</f>
        <v>577</v>
      </c>
      <c r="B94" s="30">
        <f>'De la BASE'!B90</f>
        <v>5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0.2167249</v>
      </c>
      <c r="F94" s="9">
        <f>IF('De la BASE'!F90&gt;0,'De la BASE'!F90,'De la BASE'!F90+0.001)</f>
        <v>2.4971884</v>
      </c>
      <c r="G94" s="15">
        <v>17564</v>
      </c>
    </row>
    <row r="95" spans="1:7" ht="12.75">
      <c r="A95" s="30" t="str">
        <f>'De la BASE'!A91</f>
        <v>577</v>
      </c>
      <c r="B95" s="30">
        <f>'De la BASE'!B91</f>
        <v>5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0.1516392</v>
      </c>
      <c r="F95" s="9">
        <f>IF('De la BASE'!F91&gt;0,'De la BASE'!F91,'De la BASE'!F91+0.001)</f>
        <v>1.8175643</v>
      </c>
      <c r="G95" s="15">
        <v>17593</v>
      </c>
    </row>
    <row r="96" spans="1:7" ht="12.75">
      <c r="A96" s="30" t="str">
        <f>'De la BASE'!A92</f>
        <v>577</v>
      </c>
      <c r="B96" s="30">
        <f>'De la BASE'!B92</f>
        <v>5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0.1785564</v>
      </c>
      <c r="F96" s="9">
        <f>IF('De la BASE'!F92&gt;0,'De la BASE'!F92,'De la BASE'!F92+0.001)</f>
        <v>1.8318564</v>
      </c>
      <c r="G96" s="15">
        <v>17624</v>
      </c>
    </row>
    <row r="97" spans="1:7" ht="12.75">
      <c r="A97" s="30" t="str">
        <f>'De la BASE'!A93</f>
        <v>577</v>
      </c>
      <c r="B97" s="30">
        <f>'De la BASE'!B93</f>
        <v>5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0.288702</v>
      </c>
      <c r="F97" s="9">
        <f>IF('De la BASE'!F93&gt;0,'De la BASE'!F93,'De la BASE'!F93+0.001)</f>
        <v>3.5093332000000004</v>
      </c>
      <c r="G97" s="15">
        <v>17654</v>
      </c>
    </row>
    <row r="98" spans="1:7" ht="12.75">
      <c r="A98" s="30" t="str">
        <f>'De la BASE'!A94</f>
        <v>577</v>
      </c>
      <c r="B98" s="30">
        <f>'De la BASE'!B94</f>
        <v>5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0.0582309</v>
      </c>
      <c r="F98" s="9">
        <f>IF('De la BASE'!F94&gt;0,'De la BASE'!F94,'De la BASE'!F94+0.001)</f>
        <v>1.0257597</v>
      </c>
      <c r="G98" s="15">
        <v>17685</v>
      </c>
    </row>
    <row r="99" spans="1:7" ht="12.75">
      <c r="A99" s="30" t="str">
        <f>'De la BASE'!A95</f>
        <v>577</v>
      </c>
      <c r="B99" s="30">
        <f>'De la BASE'!B95</f>
        <v>5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0.0236467</v>
      </c>
      <c r="F99" s="9">
        <f>IF('De la BASE'!F95&gt;0,'De la BASE'!F95,'De la BASE'!F95+0.001)</f>
        <v>0.4000766</v>
      </c>
      <c r="G99" s="15">
        <v>17715</v>
      </c>
    </row>
    <row r="100" spans="1:7" ht="12.75">
      <c r="A100" s="30" t="str">
        <f>'De la BASE'!A96</f>
        <v>577</v>
      </c>
      <c r="B100" s="30">
        <f>'De la BASE'!B96</f>
        <v>5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0.020048</v>
      </c>
      <c r="F100" s="9">
        <f>IF('De la BASE'!F96&gt;0,'De la BASE'!F96,'De la BASE'!F96+0.001)</f>
        <v>0.30259949999999997</v>
      </c>
      <c r="G100" s="15">
        <v>17746</v>
      </c>
    </row>
    <row r="101" spans="1:7" ht="12.75">
      <c r="A101" s="30" t="str">
        <f>'De la BASE'!A97</f>
        <v>577</v>
      </c>
      <c r="B101" s="30">
        <f>'De la BASE'!B97</f>
        <v>5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0.0112259</v>
      </c>
      <c r="F101" s="9">
        <f>IF('De la BASE'!F97&gt;0,'De la BASE'!F97,'De la BASE'!F97+0.001)</f>
        <v>0.15716259999999999</v>
      </c>
      <c r="G101" s="15">
        <v>17777</v>
      </c>
    </row>
    <row r="102" spans="1:7" ht="12.75">
      <c r="A102" s="30" t="str">
        <f>'De la BASE'!A98</f>
        <v>577</v>
      </c>
      <c r="B102" s="30">
        <f>'De la BASE'!B98</f>
        <v>5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0.0754197</v>
      </c>
      <c r="F102" s="9">
        <f>IF('De la BASE'!F98&gt;0,'De la BASE'!F98,'De la BASE'!F98+0.001)</f>
        <v>0.3954208</v>
      </c>
      <c r="G102" s="15">
        <v>17807</v>
      </c>
    </row>
    <row r="103" spans="1:7" ht="12.75">
      <c r="A103" s="30" t="str">
        <f>'De la BASE'!A99</f>
        <v>577</v>
      </c>
      <c r="B103" s="30">
        <f>'De la BASE'!B99</f>
        <v>5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0.0173072</v>
      </c>
      <c r="F103" s="9">
        <f>IF('De la BASE'!F99&gt;0,'De la BASE'!F99,'De la BASE'!F99+0.001)</f>
        <v>0.34912799999999994</v>
      </c>
      <c r="G103" s="15">
        <v>17838</v>
      </c>
    </row>
    <row r="104" spans="1:7" ht="12.75">
      <c r="A104" s="30" t="str">
        <f>'De la BASE'!A100</f>
        <v>577</v>
      </c>
      <c r="B104" s="30">
        <f>'De la BASE'!B100</f>
        <v>5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0.1016261</v>
      </c>
      <c r="F104" s="9">
        <f>IF('De la BASE'!F100&gt;0,'De la BASE'!F100,'De la BASE'!F100+0.001)</f>
        <v>0.7547518</v>
      </c>
      <c r="G104" s="15">
        <v>17868</v>
      </c>
    </row>
    <row r="105" spans="1:7" ht="12.75">
      <c r="A105" s="30" t="str">
        <f>'De la BASE'!A101</f>
        <v>577</v>
      </c>
      <c r="B105" s="30">
        <f>'De la BASE'!B101</f>
        <v>5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0.0309512</v>
      </c>
      <c r="F105" s="9">
        <f>IF('De la BASE'!F101&gt;0,'De la BASE'!F101,'De la BASE'!F101+0.001)</f>
        <v>0.7262477999999999</v>
      </c>
      <c r="G105" s="15">
        <v>17899</v>
      </c>
    </row>
    <row r="106" spans="1:7" ht="12.75">
      <c r="A106" s="30" t="str">
        <f>'De la BASE'!A102</f>
        <v>577</v>
      </c>
      <c r="B106" s="30">
        <f>'De la BASE'!B102</f>
        <v>5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0.027632</v>
      </c>
      <c r="F106" s="9">
        <f>IF('De la BASE'!F102&gt;0,'De la BASE'!F102,'De la BASE'!F102+0.001)</f>
        <v>0.6433074999999999</v>
      </c>
      <c r="G106" s="15">
        <v>17930</v>
      </c>
    </row>
    <row r="107" spans="1:7" ht="12.75">
      <c r="A107" s="30" t="str">
        <f>'De la BASE'!A103</f>
        <v>577</v>
      </c>
      <c r="B107" s="30">
        <f>'De la BASE'!B103</f>
        <v>5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0.0774306</v>
      </c>
      <c r="F107" s="9">
        <f>IF('De la BASE'!F103&gt;0,'De la BASE'!F103,'De la BASE'!F103+0.001)</f>
        <v>1.7153855999999998</v>
      </c>
      <c r="G107" s="15">
        <v>17958</v>
      </c>
    </row>
    <row r="108" spans="1:7" ht="12.75">
      <c r="A108" s="30" t="str">
        <f>'De la BASE'!A104</f>
        <v>577</v>
      </c>
      <c r="B108" s="30">
        <f>'De la BASE'!B104</f>
        <v>5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0.057646</v>
      </c>
      <c r="F108" s="9">
        <f>IF('De la BASE'!F104&gt;0,'De la BASE'!F104,'De la BASE'!F104+0.001)</f>
        <v>1.096832</v>
      </c>
      <c r="G108" s="15">
        <v>17989</v>
      </c>
    </row>
    <row r="109" spans="1:7" ht="12.75">
      <c r="A109" s="30" t="str">
        <f>'De la BASE'!A105</f>
        <v>577</v>
      </c>
      <c r="B109" s="30">
        <f>'De la BASE'!B105</f>
        <v>5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0.27972</v>
      </c>
      <c r="F109" s="9">
        <f>IF('De la BASE'!F105&gt;0,'De la BASE'!F105,'De la BASE'!F105+0.001)</f>
        <v>1.2276600000000002</v>
      </c>
      <c r="G109" s="15">
        <v>18019</v>
      </c>
    </row>
    <row r="110" spans="1:7" ht="12.75">
      <c r="A110" s="30" t="str">
        <f>'De la BASE'!A106</f>
        <v>577</v>
      </c>
      <c r="B110" s="30">
        <f>'De la BASE'!B106</f>
        <v>5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0.09666</v>
      </c>
      <c r="F110" s="9">
        <f>IF('De la BASE'!F106&gt;0,'De la BASE'!F106,'De la BASE'!F106+0.001)</f>
        <v>0.86457</v>
      </c>
      <c r="G110" s="15">
        <v>18050</v>
      </c>
    </row>
    <row r="111" spans="1:7" ht="12.75">
      <c r="A111" s="30" t="str">
        <f>'De la BASE'!A107</f>
        <v>577</v>
      </c>
      <c r="B111" s="30">
        <f>'De la BASE'!B107</f>
        <v>5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0.0273792</v>
      </c>
      <c r="F111" s="9">
        <f>IF('De la BASE'!F107&gt;0,'De la BASE'!F107,'De la BASE'!F107+0.001)</f>
        <v>0.4597424</v>
      </c>
      <c r="G111" s="15">
        <v>18080</v>
      </c>
    </row>
    <row r="112" spans="1:7" ht="12.75">
      <c r="A112" s="30" t="str">
        <f>'De la BASE'!A108</f>
        <v>577</v>
      </c>
      <c r="B112" s="30">
        <f>'De la BASE'!B108</f>
        <v>5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0.01687</v>
      </c>
      <c r="F112" s="9">
        <f>IF('De la BASE'!F108&gt;0,'De la BASE'!F108,'De la BASE'!F108+0.001)</f>
        <v>0.33258</v>
      </c>
      <c r="G112" s="15">
        <v>18111</v>
      </c>
    </row>
    <row r="113" spans="1:7" ht="12.75">
      <c r="A113" s="30" t="str">
        <f>'De la BASE'!A109</f>
        <v>577</v>
      </c>
      <c r="B113" s="30">
        <f>'De la BASE'!B109</f>
        <v>5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0.0516312</v>
      </c>
      <c r="F113" s="9">
        <f>IF('De la BASE'!F109&gt;0,'De la BASE'!F109,'De la BASE'!F109+0.001)</f>
        <v>0.6042384000000001</v>
      </c>
      <c r="G113" s="15">
        <v>18142</v>
      </c>
    </row>
    <row r="114" spans="1:7" ht="12.75">
      <c r="A114" s="30" t="str">
        <f>'De la BASE'!A110</f>
        <v>577</v>
      </c>
      <c r="B114" s="30">
        <f>'De la BASE'!B110</f>
        <v>5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0.34916</v>
      </c>
      <c r="F114" s="9">
        <f>IF('De la BASE'!F110&gt;0,'De la BASE'!F110,'De la BASE'!F110+0.001)</f>
        <v>1.0570819</v>
      </c>
      <c r="G114" s="15">
        <v>18172</v>
      </c>
    </row>
    <row r="115" spans="1:7" ht="12.75">
      <c r="A115" s="30" t="str">
        <f>'De la BASE'!A111</f>
        <v>577</v>
      </c>
      <c r="B115" s="30">
        <f>'De la BASE'!B111</f>
        <v>5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0.0720295</v>
      </c>
      <c r="F115" s="9">
        <f>IF('De la BASE'!F111&gt;0,'De la BASE'!F111,'De la BASE'!F111+0.001)</f>
        <v>0.598555</v>
      </c>
      <c r="G115" s="15">
        <v>18203</v>
      </c>
    </row>
    <row r="116" spans="1:7" ht="12.75">
      <c r="A116" s="30" t="str">
        <f>'De la BASE'!A112</f>
        <v>577</v>
      </c>
      <c r="B116" s="30">
        <f>'De la BASE'!B112</f>
        <v>5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0.1031063</v>
      </c>
      <c r="F116" s="9">
        <f>IF('De la BASE'!F112&gt;0,'De la BASE'!F112,'De la BASE'!F112+0.001)</f>
        <v>1.3388430000000002</v>
      </c>
      <c r="G116" s="15">
        <v>18233</v>
      </c>
    </row>
    <row r="117" spans="1:7" ht="12.75">
      <c r="A117" s="30" t="str">
        <f>'De la BASE'!A113</f>
        <v>577</v>
      </c>
      <c r="B117" s="30">
        <f>'De la BASE'!B113</f>
        <v>5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0.0426195</v>
      </c>
      <c r="F117" s="9">
        <f>IF('De la BASE'!F113&gt;0,'De la BASE'!F113,'De la BASE'!F113+0.001)</f>
        <v>1.100358</v>
      </c>
      <c r="G117" s="15">
        <v>18264</v>
      </c>
    </row>
    <row r="118" spans="1:7" ht="12.75">
      <c r="A118" s="30" t="str">
        <f>'De la BASE'!A114</f>
        <v>577</v>
      </c>
      <c r="B118" s="30">
        <f>'De la BASE'!B114</f>
        <v>5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0.0619498</v>
      </c>
      <c r="F118" s="9">
        <f>IF('De la BASE'!F114&gt;0,'De la BASE'!F114,'De la BASE'!F114+0.001)</f>
        <v>0.8448671000000001</v>
      </c>
      <c r="G118" s="15">
        <v>18295</v>
      </c>
    </row>
    <row r="119" spans="1:7" ht="12.75">
      <c r="A119" s="30" t="str">
        <f>'De la BASE'!A115</f>
        <v>577</v>
      </c>
      <c r="B119" s="30">
        <f>'De la BASE'!B115</f>
        <v>5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0.036274</v>
      </c>
      <c r="F119" s="9">
        <f>IF('De la BASE'!F115&gt;0,'De la BASE'!F115,'De la BASE'!F115+0.001)</f>
        <v>0.8063192</v>
      </c>
      <c r="G119" s="15">
        <v>18323</v>
      </c>
    </row>
    <row r="120" spans="1:7" ht="12.75">
      <c r="A120" s="30" t="str">
        <f>'De la BASE'!A116</f>
        <v>577</v>
      </c>
      <c r="B120" s="30">
        <f>'De la BASE'!B116</f>
        <v>5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0.026238</v>
      </c>
      <c r="F120" s="9">
        <f>IF('De la BASE'!F116&gt;0,'De la BASE'!F116,'De la BASE'!F116+0.001)</f>
        <v>0.5195124</v>
      </c>
      <c r="G120" s="15">
        <v>18354</v>
      </c>
    </row>
    <row r="121" spans="1:7" ht="12.75">
      <c r="A121" s="30" t="str">
        <f>'De la BASE'!A117</f>
        <v>577</v>
      </c>
      <c r="B121" s="30">
        <f>'De la BASE'!B117</f>
        <v>5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0.1024704</v>
      </c>
      <c r="F121" s="9">
        <f>IF('De la BASE'!F117&gt;0,'De la BASE'!F117,'De la BASE'!F117+0.001)</f>
        <v>0.9013599999999999</v>
      </c>
      <c r="G121" s="15">
        <v>18384</v>
      </c>
    </row>
    <row r="122" spans="1:7" ht="12.75">
      <c r="A122" s="30" t="str">
        <f>'De la BASE'!A118</f>
        <v>577</v>
      </c>
      <c r="B122" s="30">
        <f>'De la BASE'!B118</f>
        <v>5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0.0334305</v>
      </c>
      <c r="F122" s="9">
        <f>IF('De la BASE'!F118&gt;0,'De la BASE'!F118,'De la BASE'!F118+0.001)</f>
        <v>0.6307221</v>
      </c>
      <c r="G122" s="15">
        <v>18415</v>
      </c>
    </row>
    <row r="123" spans="1:7" ht="12.75">
      <c r="A123" s="30" t="str">
        <f>'De la BASE'!A119</f>
        <v>577</v>
      </c>
      <c r="B123" s="30">
        <f>'De la BASE'!B119</f>
        <v>5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0.01872</v>
      </c>
      <c r="F123" s="9">
        <f>IF('De la BASE'!F119&gt;0,'De la BASE'!F119,'De la BASE'!F119+0.001)</f>
        <v>0.37344</v>
      </c>
      <c r="G123" s="15">
        <v>18445</v>
      </c>
    </row>
    <row r="124" spans="1:7" ht="12.75">
      <c r="A124" s="30" t="str">
        <f>'De la BASE'!A120</f>
        <v>577</v>
      </c>
      <c r="B124" s="30">
        <f>'De la BASE'!B120</f>
        <v>5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0.01421</v>
      </c>
      <c r="F124" s="9">
        <f>IF('De la BASE'!F120&gt;0,'De la BASE'!F120,'De la BASE'!F120+0.001)</f>
        <v>0.236698</v>
      </c>
      <c r="G124" s="15">
        <v>18476</v>
      </c>
    </row>
    <row r="125" spans="1:7" ht="12.75">
      <c r="A125" s="30" t="str">
        <f>'De la BASE'!A121</f>
        <v>577</v>
      </c>
      <c r="B125" s="30">
        <f>'De la BASE'!B121</f>
        <v>5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0.0130816</v>
      </c>
      <c r="F125" s="9">
        <f>IF('De la BASE'!F121&gt;0,'De la BASE'!F121,'De la BASE'!F121+0.001)</f>
        <v>0.2260664</v>
      </c>
      <c r="G125" s="15">
        <v>18507</v>
      </c>
    </row>
    <row r="126" spans="1:7" ht="12.75">
      <c r="A126" s="30" t="str">
        <f>'De la BASE'!A122</f>
        <v>577</v>
      </c>
      <c r="B126" s="30">
        <f>'De la BASE'!B122</f>
        <v>5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0.0483359</v>
      </c>
      <c r="F126" s="9">
        <f>IF('De la BASE'!F122&gt;0,'De la BASE'!F122,'De la BASE'!F122+0.001)</f>
        <v>0.4877038</v>
      </c>
      <c r="G126" s="15">
        <v>18537</v>
      </c>
    </row>
    <row r="127" spans="1:7" ht="12.75">
      <c r="A127" s="30" t="str">
        <f>'De la BASE'!A123</f>
        <v>577</v>
      </c>
      <c r="B127" s="30">
        <f>'De la BASE'!B123</f>
        <v>5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0.1358982</v>
      </c>
      <c r="F127" s="9">
        <f>IF('De la BASE'!F123&gt;0,'De la BASE'!F123,'De la BASE'!F123+0.001)</f>
        <v>0.5224824</v>
      </c>
      <c r="G127" s="15">
        <v>18568</v>
      </c>
    </row>
    <row r="128" spans="1:7" ht="12.75">
      <c r="A128" s="30" t="str">
        <f>'De la BASE'!A124</f>
        <v>577</v>
      </c>
      <c r="B128" s="30">
        <f>'De la BASE'!B124</f>
        <v>5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0.5481975</v>
      </c>
      <c r="F128" s="9">
        <f>IF('De la BASE'!F124&gt;0,'De la BASE'!F124,'De la BASE'!F124+0.001)</f>
        <v>1.6976811</v>
      </c>
      <c r="G128" s="15">
        <v>18598</v>
      </c>
    </row>
    <row r="129" spans="1:7" ht="12.75">
      <c r="A129" s="30" t="str">
        <f>'De la BASE'!A125</f>
        <v>577</v>
      </c>
      <c r="B129" s="30">
        <f>'De la BASE'!B125</f>
        <v>5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1.393704</v>
      </c>
      <c r="F129" s="9">
        <f>IF('De la BASE'!F125&gt;0,'De la BASE'!F125,'De la BASE'!F125+0.001)</f>
        <v>4.547406</v>
      </c>
      <c r="G129" s="15">
        <v>18629</v>
      </c>
    </row>
    <row r="130" spans="1:7" ht="12.75">
      <c r="A130" s="30" t="str">
        <f>'De la BASE'!A126</f>
        <v>577</v>
      </c>
      <c r="B130" s="30">
        <f>'De la BASE'!B126</f>
        <v>5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0.63252</v>
      </c>
      <c r="F130" s="9">
        <f>IF('De la BASE'!F126&gt;0,'De la BASE'!F126,'De la BASE'!F126+0.001)</f>
        <v>3.28559</v>
      </c>
      <c r="G130" s="15">
        <v>18660</v>
      </c>
    </row>
    <row r="131" spans="1:7" ht="12.75">
      <c r="A131" s="30" t="str">
        <f>'De la BASE'!A127</f>
        <v>577</v>
      </c>
      <c r="B131" s="30">
        <f>'De la BASE'!B127</f>
        <v>5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1.0006848</v>
      </c>
      <c r="F131" s="9">
        <f>IF('De la BASE'!F127&gt;0,'De la BASE'!F127,'De la BASE'!F127+0.001)</f>
        <v>4.9200336</v>
      </c>
      <c r="G131" s="15">
        <v>18688</v>
      </c>
    </row>
    <row r="132" spans="1:7" ht="12.75">
      <c r="A132" s="30" t="str">
        <f>'De la BASE'!A128</f>
        <v>577</v>
      </c>
      <c r="B132" s="30">
        <f>'De la BASE'!B128</f>
        <v>5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0.2564244</v>
      </c>
      <c r="F132" s="9">
        <f>IF('De la BASE'!F128&gt;0,'De la BASE'!F128,'De la BASE'!F128+0.001)</f>
        <v>1.5741608999999999</v>
      </c>
      <c r="G132" s="15">
        <v>18719</v>
      </c>
    </row>
    <row r="133" spans="1:7" ht="12.75">
      <c r="A133" s="30" t="str">
        <f>'De la BASE'!A129</f>
        <v>577</v>
      </c>
      <c r="B133" s="30">
        <f>'De la BASE'!B129</f>
        <v>5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0.3079608</v>
      </c>
      <c r="F133" s="9">
        <f>IF('De la BASE'!F129&gt;0,'De la BASE'!F129,'De la BASE'!F129+0.001)</f>
        <v>1.4817824</v>
      </c>
      <c r="G133" s="15">
        <v>18749</v>
      </c>
    </row>
    <row r="134" spans="1:7" ht="12.75">
      <c r="A134" s="30" t="str">
        <f>'De la BASE'!A130</f>
        <v>577</v>
      </c>
      <c r="B134" s="30">
        <f>'De la BASE'!B130</f>
        <v>5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0.0894894</v>
      </c>
      <c r="F134" s="9">
        <f>IF('De la BASE'!F130&gt;0,'De la BASE'!F130,'De la BASE'!F130+0.001)</f>
        <v>0.7480396</v>
      </c>
      <c r="G134" s="15">
        <v>18780</v>
      </c>
    </row>
    <row r="135" spans="1:7" ht="12.75">
      <c r="A135" s="30" t="str">
        <f>'De la BASE'!A131</f>
        <v>577</v>
      </c>
      <c r="B135" s="30">
        <f>'De la BASE'!B131</f>
        <v>5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0.0169786</v>
      </c>
      <c r="F135" s="9">
        <f>IF('De la BASE'!F131&gt;0,'De la BASE'!F131,'De la BASE'!F131+0.001)</f>
        <v>0.19193200000000002</v>
      </c>
      <c r="G135" s="15">
        <v>18810</v>
      </c>
    </row>
    <row r="136" spans="1:7" ht="12.75">
      <c r="A136" s="30" t="str">
        <f>'De la BASE'!A132</f>
        <v>577</v>
      </c>
      <c r="B136" s="30">
        <f>'De la BASE'!B132</f>
        <v>5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0.0272716</v>
      </c>
      <c r="F136" s="9">
        <f>IF('De la BASE'!F132&gt;0,'De la BASE'!F132,'De la BASE'!F132+0.001)</f>
        <v>0.2534378</v>
      </c>
      <c r="G136" s="15">
        <v>18841</v>
      </c>
    </row>
    <row r="137" spans="1:7" ht="12.75">
      <c r="A137" s="30" t="str">
        <f>'De la BASE'!A133</f>
        <v>577</v>
      </c>
      <c r="B137" s="30">
        <f>'De la BASE'!B133</f>
        <v>5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0.084413</v>
      </c>
      <c r="F137" s="9">
        <f>IF('De la BASE'!F133&gt;0,'De la BASE'!F133,'De la BASE'!F133+0.001)</f>
        <v>0.413507</v>
      </c>
      <c r="G137" s="15">
        <v>18872</v>
      </c>
    </row>
    <row r="138" spans="1:7" ht="12.75">
      <c r="A138" s="30" t="str">
        <f>'De la BASE'!A134</f>
        <v>577</v>
      </c>
      <c r="B138" s="30">
        <f>'De la BASE'!B134</f>
        <v>5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0.036366</v>
      </c>
      <c r="F138" s="9">
        <f>IF('De la BASE'!F134&gt;0,'De la BASE'!F134,'De la BASE'!F134+0.001)</f>
        <v>0.23542200000000002</v>
      </c>
      <c r="G138" s="15">
        <v>18902</v>
      </c>
    </row>
    <row r="139" spans="1:7" ht="12.75">
      <c r="A139" s="30" t="str">
        <f>'De la BASE'!A135</f>
        <v>577</v>
      </c>
      <c r="B139" s="30">
        <f>'De la BASE'!B135</f>
        <v>5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1.6263828</v>
      </c>
      <c r="F139" s="9">
        <f>IF('De la BASE'!F135&gt;0,'De la BASE'!F135,'De la BASE'!F135+0.001)</f>
        <v>7.4908266</v>
      </c>
      <c r="G139" s="15">
        <v>18933</v>
      </c>
    </row>
    <row r="140" spans="1:7" ht="12.75">
      <c r="A140" s="30" t="str">
        <f>'De la BASE'!A136</f>
        <v>577</v>
      </c>
      <c r="B140" s="30">
        <f>'De la BASE'!B136</f>
        <v>5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0.1588254</v>
      </c>
      <c r="F140" s="9">
        <f>IF('De la BASE'!F136&gt;0,'De la BASE'!F136,'De la BASE'!F136+0.001)</f>
        <v>1.7086539</v>
      </c>
      <c r="G140" s="15">
        <v>18963</v>
      </c>
    </row>
    <row r="141" spans="1:7" ht="12.75">
      <c r="A141" s="30" t="str">
        <f>'De la BASE'!A137</f>
        <v>577</v>
      </c>
      <c r="B141" s="30">
        <f>'De la BASE'!B137</f>
        <v>5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0.242652</v>
      </c>
      <c r="F141" s="9">
        <f>IF('De la BASE'!F137&gt;0,'De la BASE'!F137,'De la BASE'!F137+0.001)</f>
        <v>1.6662104000000002</v>
      </c>
      <c r="G141" s="15">
        <v>18994</v>
      </c>
    </row>
    <row r="142" spans="1:7" ht="12.75">
      <c r="A142" s="30" t="str">
        <f>'De la BASE'!A138</f>
        <v>577</v>
      </c>
      <c r="B142" s="30">
        <f>'De la BASE'!B138</f>
        <v>5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0.2190195</v>
      </c>
      <c r="F142" s="9">
        <f>IF('De la BASE'!F138&gt;0,'De la BASE'!F138,'De la BASE'!F138+0.001)</f>
        <v>1.9943658</v>
      </c>
      <c r="G142" s="15">
        <v>19025</v>
      </c>
    </row>
    <row r="143" spans="1:7" ht="12.75">
      <c r="A143" s="30" t="str">
        <f>'De la BASE'!A139</f>
        <v>577</v>
      </c>
      <c r="B143" s="30">
        <f>'De la BASE'!B139</f>
        <v>5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0.337588</v>
      </c>
      <c r="F143" s="9">
        <f>IF('De la BASE'!F139&gt;0,'De la BASE'!F139,'De la BASE'!F139+0.001)</f>
        <v>1.8448728</v>
      </c>
      <c r="G143" s="15">
        <v>19054</v>
      </c>
    </row>
    <row r="144" spans="1:7" ht="12.75">
      <c r="A144" s="30" t="str">
        <f>'De la BASE'!A140</f>
        <v>577</v>
      </c>
      <c r="B144" s="30">
        <f>'De la BASE'!B140</f>
        <v>5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0.4822632</v>
      </c>
      <c r="F144" s="9">
        <f>IF('De la BASE'!F140&gt;0,'De la BASE'!F140,'De la BASE'!F140+0.001)</f>
        <v>4.3448342</v>
      </c>
      <c r="G144" s="15">
        <v>19085</v>
      </c>
    </row>
    <row r="145" spans="1:7" ht="12.75">
      <c r="A145" s="30" t="str">
        <f>'De la BASE'!A141</f>
        <v>577</v>
      </c>
      <c r="B145" s="30">
        <f>'De la BASE'!B141</f>
        <v>5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0.2303583</v>
      </c>
      <c r="F145" s="9">
        <f>IF('De la BASE'!F141&gt;0,'De la BASE'!F141,'De la BASE'!F141+0.001)</f>
        <v>2.2558511</v>
      </c>
      <c r="G145" s="15">
        <v>19115</v>
      </c>
    </row>
    <row r="146" spans="1:7" ht="12.75">
      <c r="A146" s="30" t="str">
        <f>'De la BASE'!A142</f>
        <v>577</v>
      </c>
      <c r="B146" s="30">
        <f>'De la BASE'!B142</f>
        <v>5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0.0302085</v>
      </c>
      <c r="F146" s="9">
        <f>IF('De la BASE'!F142&gt;0,'De la BASE'!F142,'De la BASE'!F142+0.001)</f>
        <v>0.5477808000000001</v>
      </c>
      <c r="G146" s="15">
        <v>19146</v>
      </c>
    </row>
    <row r="147" spans="1:7" ht="12.75">
      <c r="A147" s="30" t="str">
        <f>'De la BASE'!A143</f>
        <v>577</v>
      </c>
      <c r="B147" s="30">
        <f>'De la BASE'!B143</f>
        <v>5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0.078672</v>
      </c>
      <c r="F147" s="9">
        <f>IF('De la BASE'!F143&gt;0,'De la BASE'!F143,'De la BASE'!F143+0.001)</f>
        <v>0.5039925</v>
      </c>
      <c r="G147" s="15">
        <v>19176</v>
      </c>
    </row>
    <row r="148" spans="1:7" ht="12.75">
      <c r="A148" s="30" t="str">
        <f>'De la BASE'!A144</f>
        <v>577</v>
      </c>
      <c r="B148" s="30">
        <f>'De la BASE'!B144</f>
        <v>5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0.020576</v>
      </c>
      <c r="F148" s="9">
        <f>IF('De la BASE'!F144&gt;0,'De la BASE'!F144,'De la BASE'!F144+0.001)</f>
        <v>0.36882479999999995</v>
      </c>
      <c r="G148" s="15">
        <v>19207</v>
      </c>
    </row>
    <row r="149" spans="1:7" ht="12.75">
      <c r="A149" s="30" t="str">
        <f>'De la BASE'!A145</f>
        <v>577</v>
      </c>
      <c r="B149" s="30">
        <f>'De la BASE'!B145</f>
        <v>5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0.0436982</v>
      </c>
      <c r="F149" s="9">
        <f>IF('De la BASE'!F145&gt;0,'De la BASE'!F145,'De la BASE'!F145+0.001)</f>
        <v>0.39908050000000006</v>
      </c>
      <c r="G149" s="15">
        <v>19238</v>
      </c>
    </row>
    <row r="150" spans="1:7" ht="12.75">
      <c r="A150" s="30" t="str">
        <f>'De la BASE'!A146</f>
        <v>577</v>
      </c>
      <c r="B150" s="30">
        <f>'De la BASE'!B146</f>
        <v>5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0.0147268</v>
      </c>
      <c r="F150" s="9">
        <f>IF('De la BASE'!F146&gt;0,'De la BASE'!F146,'De la BASE'!F146+0.001)</f>
        <v>0.18709730000000002</v>
      </c>
      <c r="G150" s="15">
        <v>19268</v>
      </c>
    </row>
    <row r="151" spans="1:7" ht="12.75">
      <c r="A151" s="30" t="str">
        <f>'De la BASE'!A147</f>
        <v>577</v>
      </c>
      <c r="B151" s="30">
        <f>'De la BASE'!B147</f>
        <v>5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0.0113856</v>
      </c>
      <c r="F151" s="9">
        <f>IF('De la BASE'!F147&gt;0,'De la BASE'!F147,'De la BASE'!F147+0.001)</f>
        <v>0.2707638</v>
      </c>
      <c r="G151" s="15">
        <v>19299</v>
      </c>
    </row>
    <row r="152" spans="1:7" ht="12.75">
      <c r="A152" s="30" t="str">
        <f>'De la BASE'!A148</f>
        <v>577</v>
      </c>
      <c r="B152" s="30">
        <f>'De la BASE'!B148</f>
        <v>5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0.1375973</v>
      </c>
      <c r="F152" s="9">
        <f>IF('De la BASE'!F148&gt;0,'De la BASE'!F148,'De la BASE'!F148+0.001)</f>
        <v>0.6195722</v>
      </c>
      <c r="G152" s="15">
        <v>19329</v>
      </c>
    </row>
    <row r="153" spans="1:7" ht="12.75">
      <c r="A153" s="30" t="str">
        <f>'De la BASE'!A149</f>
        <v>577</v>
      </c>
      <c r="B153" s="30">
        <f>'De la BASE'!B149</f>
        <v>5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0.0244728</v>
      </c>
      <c r="F153" s="9">
        <f>IF('De la BASE'!F149&gt;0,'De la BASE'!F149,'De la BASE'!F149+0.001)</f>
        <v>0.5562</v>
      </c>
      <c r="G153" s="15">
        <v>19360</v>
      </c>
    </row>
    <row r="154" spans="1:7" ht="12.75">
      <c r="A154" s="30" t="str">
        <f>'De la BASE'!A150</f>
        <v>577</v>
      </c>
      <c r="B154" s="30">
        <f>'De la BASE'!B150</f>
        <v>5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0.0507585</v>
      </c>
      <c r="F154" s="9">
        <f>IF('De la BASE'!F150&gt;0,'De la BASE'!F150,'De la BASE'!F150+0.001)</f>
        <v>0.6192537</v>
      </c>
      <c r="G154" s="15">
        <v>19391</v>
      </c>
    </row>
    <row r="155" spans="1:7" ht="12.75">
      <c r="A155" s="30" t="str">
        <f>'De la BASE'!A151</f>
        <v>577</v>
      </c>
      <c r="B155" s="30">
        <f>'De la BASE'!B151</f>
        <v>5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0.147843</v>
      </c>
      <c r="F155" s="9">
        <f>IF('De la BASE'!F151&gt;0,'De la BASE'!F151,'De la BASE'!F151+0.001)</f>
        <v>1.9613838000000001</v>
      </c>
      <c r="G155" s="15">
        <v>19419</v>
      </c>
    </row>
    <row r="156" spans="1:7" ht="12.75">
      <c r="A156" s="30" t="str">
        <f>'De la BASE'!A152</f>
        <v>577</v>
      </c>
      <c r="B156" s="30">
        <f>'De la BASE'!B152</f>
        <v>5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0.6208104</v>
      </c>
      <c r="F156" s="9">
        <f>IF('De la BASE'!F152&gt;0,'De la BASE'!F152,'De la BASE'!F152+0.001)</f>
        <v>5.1396344</v>
      </c>
      <c r="G156" s="15">
        <v>19450</v>
      </c>
    </row>
    <row r="157" spans="1:7" ht="12.75">
      <c r="A157" s="30" t="str">
        <f>'De la BASE'!A153</f>
        <v>577</v>
      </c>
      <c r="B157" s="30">
        <f>'De la BASE'!B153</f>
        <v>5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0.0969961</v>
      </c>
      <c r="F157" s="9">
        <f>IF('De la BASE'!F153&gt;0,'De la BASE'!F153,'De la BASE'!F153+0.001)</f>
        <v>1.3325037999999998</v>
      </c>
      <c r="G157" s="15">
        <v>19480</v>
      </c>
    </row>
    <row r="158" spans="1:7" ht="12.75">
      <c r="A158" s="30" t="str">
        <f>'De la BASE'!A154</f>
        <v>577</v>
      </c>
      <c r="B158" s="30">
        <f>'De la BASE'!B154</f>
        <v>5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0.1576685</v>
      </c>
      <c r="F158" s="9">
        <f>IF('De la BASE'!F154&gt;0,'De la BASE'!F154,'De la BASE'!F154+0.001)</f>
        <v>0.5665275</v>
      </c>
      <c r="G158" s="15">
        <v>19511</v>
      </c>
    </row>
    <row r="159" spans="1:7" ht="12.75">
      <c r="A159" s="30" t="str">
        <f>'De la BASE'!A155</f>
        <v>577</v>
      </c>
      <c r="B159" s="30">
        <f>'De la BASE'!B155</f>
        <v>5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0.014668</v>
      </c>
      <c r="F159" s="9">
        <f>IF('De la BASE'!F155&gt;0,'De la BASE'!F155,'De la BASE'!F155+0.001)</f>
        <v>0.27406</v>
      </c>
      <c r="G159" s="15">
        <v>19541</v>
      </c>
    </row>
    <row r="160" spans="1:7" ht="12.75">
      <c r="A160" s="30" t="str">
        <f>'De la BASE'!A156</f>
        <v>577</v>
      </c>
      <c r="B160" s="30">
        <f>'De la BASE'!B156</f>
        <v>5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0.0089505</v>
      </c>
      <c r="F160" s="9">
        <f>IF('De la BASE'!F156&gt;0,'De la BASE'!F156,'De la BASE'!F156+0.001)</f>
        <v>0.1475685</v>
      </c>
      <c r="G160" s="15">
        <v>19572</v>
      </c>
    </row>
    <row r="161" spans="1:7" ht="12.75">
      <c r="A161" s="30" t="str">
        <f>'De la BASE'!A157</f>
        <v>577</v>
      </c>
      <c r="B161" s="30">
        <f>'De la BASE'!B157</f>
        <v>5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0.030785</v>
      </c>
      <c r="F161" s="9">
        <f>IF('De la BASE'!F157&gt;0,'De la BASE'!F157,'De la BASE'!F157+0.001)</f>
        <v>0.18823499999999999</v>
      </c>
      <c r="G161" s="15">
        <v>19603</v>
      </c>
    </row>
    <row r="162" spans="1:7" ht="12.75">
      <c r="A162" s="30" t="str">
        <f>'De la BASE'!A158</f>
        <v>577</v>
      </c>
      <c r="B162" s="30">
        <f>'De la BASE'!B158</f>
        <v>5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0.0839904</v>
      </c>
      <c r="F162" s="9">
        <f>IF('De la BASE'!F158&gt;0,'De la BASE'!F158,'De la BASE'!F158+0.001)</f>
        <v>0.41833680000000006</v>
      </c>
      <c r="G162" s="15">
        <v>19633</v>
      </c>
    </row>
    <row r="163" spans="1:7" ht="12.75">
      <c r="A163" s="30" t="str">
        <f>'De la BASE'!A159</f>
        <v>577</v>
      </c>
      <c r="B163" s="30">
        <f>'De la BASE'!B159</f>
        <v>5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0.0304525</v>
      </c>
      <c r="F163" s="9">
        <f>IF('De la BASE'!F159&gt;0,'De la BASE'!F159,'De la BASE'!F159+0.001)</f>
        <v>0.396351</v>
      </c>
      <c r="G163" s="15">
        <v>19664</v>
      </c>
    </row>
    <row r="164" spans="1:7" ht="12.75">
      <c r="A164" s="30" t="str">
        <f>'De la BASE'!A160</f>
        <v>577</v>
      </c>
      <c r="B164" s="30">
        <f>'De la BASE'!B160</f>
        <v>5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1.1106352</v>
      </c>
      <c r="F164" s="9">
        <f>IF('De la BASE'!F160&gt;0,'De la BASE'!F160,'De la BASE'!F160+0.001)</f>
        <v>8.3702176</v>
      </c>
      <c r="G164" s="15">
        <v>19694</v>
      </c>
    </row>
    <row r="165" spans="1:7" ht="12.75">
      <c r="A165" s="30" t="str">
        <f>'De la BASE'!A161</f>
        <v>577</v>
      </c>
      <c r="B165" s="30">
        <f>'De la BASE'!B161</f>
        <v>5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0.0585702</v>
      </c>
      <c r="F165" s="9">
        <f>IF('De la BASE'!F161&gt;0,'De la BASE'!F161,'De la BASE'!F161+0.001)</f>
        <v>1.2885444</v>
      </c>
      <c r="G165" s="15">
        <v>19725</v>
      </c>
    </row>
    <row r="166" spans="1:7" ht="12.75">
      <c r="A166" s="30" t="str">
        <f>'De la BASE'!A162</f>
        <v>577</v>
      </c>
      <c r="B166" s="30">
        <f>'De la BASE'!B162</f>
        <v>5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0.2029</v>
      </c>
      <c r="F166" s="9">
        <f>IF('De la BASE'!F162&gt;0,'De la BASE'!F162,'De la BASE'!F162+0.001)</f>
        <v>1.7429109999999999</v>
      </c>
      <c r="G166" s="15">
        <v>19756</v>
      </c>
    </row>
    <row r="167" spans="1:7" ht="12.75">
      <c r="A167" s="30" t="str">
        <f>'De la BASE'!A163</f>
        <v>577</v>
      </c>
      <c r="B167" s="30">
        <f>'De la BASE'!B163</f>
        <v>5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0.4652424</v>
      </c>
      <c r="F167" s="9">
        <f>IF('De la BASE'!F163&gt;0,'De la BASE'!F163,'De la BASE'!F163+0.001)</f>
        <v>2.6757864</v>
      </c>
      <c r="G167" s="15">
        <v>19784</v>
      </c>
    </row>
    <row r="168" spans="1:7" ht="12.75">
      <c r="A168" s="30" t="str">
        <f>'De la BASE'!A164</f>
        <v>577</v>
      </c>
      <c r="B168" s="30">
        <f>'De la BASE'!B164</f>
        <v>5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0.0424746</v>
      </c>
      <c r="F168" s="9">
        <f>IF('De la BASE'!F164&gt;0,'De la BASE'!F164,'De la BASE'!F164+0.001)</f>
        <v>0.7139778</v>
      </c>
      <c r="G168" s="15">
        <v>19815</v>
      </c>
    </row>
    <row r="169" spans="1:7" ht="12.75">
      <c r="A169" s="30" t="str">
        <f>'De la BASE'!A165</f>
        <v>577</v>
      </c>
      <c r="B169" s="30">
        <f>'De la BASE'!B165</f>
        <v>5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0.4700592</v>
      </c>
      <c r="F169" s="9">
        <f>IF('De la BASE'!F165&gt;0,'De la BASE'!F165,'De la BASE'!F165+0.001)</f>
        <v>1.8440784</v>
      </c>
      <c r="G169" s="15">
        <v>19845</v>
      </c>
    </row>
    <row r="170" spans="1:7" ht="12.75">
      <c r="A170" s="30" t="str">
        <f>'De la BASE'!A166</f>
        <v>577</v>
      </c>
      <c r="B170" s="30">
        <f>'De la BASE'!B166</f>
        <v>5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0.044219</v>
      </c>
      <c r="F170" s="9">
        <f>IF('De la BASE'!F166&gt;0,'De la BASE'!F166,'De la BASE'!F166+0.001)</f>
        <v>0.4592459</v>
      </c>
      <c r="G170" s="15">
        <v>19876</v>
      </c>
    </row>
    <row r="171" spans="1:7" ht="12.75">
      <c r="A171" s="30" t="str">
        <f>'De la BASE'!A167</f>
        <v>577</v>
      </c>
      <c r="B171" s="30">
        <f>'De la BASE'!B167</f>
        <v>5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0.0438396</v>
      </c>
      <c r="F171" s="9">
        <f>IF('De la BASE'!F167&gt;0,'De la BASE'!F167,'De la BASE'!F167+0.001)</f>
        <v>0.2035103</v>
      </c>
      <c r="G171" s="15">
        <v>19906</v>
      </c>
    </row>
    <row r="172" spans="1:7" ht="12.75">
      <c r="A172" s="30" t="str">
        <f>'De la BASE'!A168</f>
        <v>577</v>
      </c>
      <c r="B172" s="30">
        <f>'De la BASE'!B168</f>
        <v>5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0.0083353</v>
      </c>
      <c r="F172" s="9">
        <f>IF('De la BASE'!F168&gt;0,'De la BASE'!F168,'De la BASE'!F168+0.001)</f>
        <v>0.1227932</v>
      </c>
      <c r="G172" s="15">
        <v>19937</v>
      </c>
    </row>
    <row r="173" spans="1:7" ht="12.75">
      <c r="A173" s="30" t="str">
        <f>'De la BASE'!A169</f>
        <v>577</v>
      </c>
      <c r="B173" s="30">
        <f>'De la BASE'!B169</f>
        <v>5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0.0217728</v>
      </c>
      <c r="F173" s="9">
        <f>IF('De la BASE'!F169&gt;0,'De la BASE'!F169,'De la BASE'!F169+0.001)</f>
        <v>0.1104192</v>
      </c>
      <c r="G173" s="15">
        <v>19968</v>
      </c>
    </row>
    <row r="174" spans="1:7" ht="12.75">
      <c r="A174" s="30" t="str">
        <f>'De la BASE'!A170</f>
        <v>577</v>
      </c>
      <c r="B174" s="30">
        <f>'De la BASE'!B170</f>
        <v>5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0.0112896</v>
      </c>
      <c r="F174" s="9">
        <f>IF('De la BASE'!F170&gt;0,'De la BASE'!F170,'De la BASE'!F170+0.001)</f>
        <v>0.08124479999999999</v>
      </c>
      <c r="G174" s="15">
        <v>19998</v>
      </c>
    </row>
    <row r="175" spans="1:7" ht="12.75">
      <c r="A175" s="30" t="str">
        <f>'De la BASE'!A171</f>
        <v>577</v>
      </c>
      <c r="B175" s="30">
        <f>'De la BASE'!B171</f>
        <v>5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0.097079</v>
      </c>
      <c r="F175" s="9">
        <f>IF('De la BASE'!F171&gt;0,'De la BASE'!F171,'De la BASE'!F171+0.001)</f>
        <v>0.5719110000000001</v>
      </c>
      <c r="G175" s="15">
        <v>20029</v>
      </c>
    </row>
    <row r="176" spans="1:7" ht="12.75">
      <c r="A176" s="30" t="str">
        <f>'De la BASE'!A172</f>
        <v>577</v>
      </c>
      <c r="B176" s="30">
        <f>'De la BASE'!B172</f>
        <v>5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0.0801688</v>
      </c>
      <c r="F176" s="9">
        <f>IF('De la BASE'!F172&gt;0,'De la BASE'!F172,'De la BASE'!F172+0.001)</f>
        <v>0.710191</v>
      </c>
      <c r="G176" s="15">
        <v>20059</v>
      </c>
    </row>
    <row r="177" spans="1:7" ht="12.75">
      <c r="A177" s="30" t="str">
        <f>'De la BASE'!A173</f>
        <v>577</v>
      </c>
      <c r="B177" s="30">
        <f>'De la BASE'!B173</f>
        <v>5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1.2398218</v>
      </c>
      <c r="F177" s="9">
        <f>IF('De la BASE'!F173&gt;0,'De la BASE'!F173,'De la BASE'!F173+0.001)</f>
        <v>4.0276292</v>
      </c>
      <c r="G177" s="15">
        <v>20090</v>
      </c>
    </row>
    <row r="178" spans="1:7" ht="12.75">
      <c r="A178" s="30" t="str">
        <f>'De la BASE'!A174</f>
        <v>577</v>
      </c>
      <c r="B178" s="30">
        <f>'De la BASE'!B174</f>
        <v>5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0.9598248</v>
      </c>
      <c r="F178" s="9">
        <f>IF('De la BASE'!F174&gt;0,'De la BASE'!F174,'De la BASE'!F174+0.001)</f>
        <v>4.896076</v>
      </c>
      <c r="G178" s="15">
        <v>20121</v>
      </c>
    </row>
    <row r="179" spans="1:7" ht="12.75">
      <c r="A179" s="30" t="str">
        <f>'De la BASE'!A175</f>
        <v>577</v>
      </c>
      <c r="B179" s="30">
        <f>'De la BASE'!B175</f>
        <v>5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0.1483304</v>
      </c>
      <c r="F179" s="9">
        <f>IF('De la BASE'!F175&gt;0,'De la BASE'!F175,'De la BASE'!F175+0.001)</f>
        <v>1.135948</v>
      </c>
      <c r="G179" s="15">
        <v>20149</v>
      </c>
    </row>
    <row r="180" spans="1:7" ht="12.75">
      <c r="A180" s="30" t="str">
        <f>'De la BASE'!A176</f>
        <v>577</v>
      </c>
      <c r="B180" s="30">
        <f>'De la BASE'!B176</f>
        <v>5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0.1648608</v>
      </c>
      <c r="F180" s="9">
        <f>IF('De la BASE'!F176&gt;0,'De la BASE'!F176,'De la BASE'!F176+0.001)</f>
        <v>0.6879767999999999</v>
      </c>
      <c r="G180" s="15">
        <v>20180</v>
      </c>
    </row>
    <row r="181" spans="1:7" ht="12.75">
      <c r="A181" s="30" t="str">
        <f>'De la BASE'!A177</f>
        <v>577</v>
      </c>
      <c r="B181" s="30">
        <f>'De la BASE'!B177</f>
        <v>5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0.040518</v>
      </c>
      <c r="F181" s="9">
        <f>IF('De la BASE'!F177&gt;0,'De la BASE'!F177,'De la BASE'!F177+0.001)</f>
        <v>0.2773232</v>
      </c>
      <c r="G181" s="15">
        <v>20210</v>
      </c>
    </row>
    <row r="182" spans="1:7" ht="12.75">
      <c r="A182" s="30" t="str">
        <f>'De la BASE'!A178</f>
        <v>577</v>
      </c>
      <c r="B182" s="30">
        <f>'De la BASE'!B178</f>
        <v>5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0.04113</v>
      </c>
      <c r="F182" s="9">
        <f>IF('De la BASE'!F178&gt;0,'De la BASE'!F178,'De la BASE'!F178+0.001)</f>
        <v>0.3368547</v>
      </c>
      <c r="G182" s="15">
        <v>20241</v>
      </c>
    </row>
    <row r="183" spans="1:7" ht="12.75">
      <c r="A183" s="30" t="str">
        <f>'De la BASE'!A179</f>
        <v>577</v>
      </c>
      <c r="B183" s="30">
        <f>'De la BASE'!B179</f>
        <v>5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0.008715</v>
      </c>
      <c r="F183" s="9">
        <f>IF('De la BASE'!F179&gt;0,'De la BASE'!F179,'De la BASE'!F179+0.001)</f>
        <v>0.102505</v>
      </c>
      <c r="G183" s="15">
        <v>20271</v>
      </c>
    </row>
    <row r="184" spans="1:7" ht="12.75">
      <c r="A184" s="30" t="str">
        <f>'De la BASE'!A180</f>
        <v>577</v>
      </c>
      <c r="B184" s="30">
        <f>'De la BASE'!B180</f>
        <v>5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0.0196394</v>
      </c>
      <c r="F184" s="9">
        <f>IF('De la BASE'!F180&gt;0,'De la BASE'!F180,'De la BASE'!F180+0.001)</f>
        <v>0.1543806</v>
      </c>
      <c r="G184" s="15">
        <v>20302</v>
      </c>
    </row>
    <row r="185" spans="1:7" ht="12.75">
      <c r="A185" s="30" t="str">
        <f>'De la BASE'!A181</f>
        <v>577</v>
      </c>
      <c r="B185" s="30">
        <f>'De la BASE'!B181</f>
        <v>5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0.016464</v>
      </c>
      <c r="F185" s="9">
        <f>IF('De la BASE'!F181&gt;0,'De la BASE'!F181,'De la BASE'!F181+0.001)</f>
        <v>0.190904</v>
      </c>
      <c r="G185" s="15">
        <v>20333</v>
      </c>
    </row>
    <row r="186" spans="1:7" ht="12.75">
      <c r="A186" s="30" t="str">
        <f>'De la BASE'!A182</f>
        <v>577</v>
      </c>
      <c r="B186" s="30">
        <f>'De la BASE'!B182</f>
        <v>5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0.1861935</v>
      </c>
      <c r="F186" s="9">
        <f>IF('De la BASE'!F182&gt;0,'De la BASE'!F182,'De la BASE'!F182+0.001)</f>
        <v>0.7300260000000001</v>
      </c>
      <c r="G186" s="15">
        <v>20363</v>
      </c>
    </row>
    <row r="187" spans="1:7" ht="12.75">
      <c r="A187" s="30" t="str">
        <f>'De la BASE'!A183</f>
        <v>577</v>
      </c>
      <c r="B187" s="30">
        <f>'De la BASE'!B183</f>
        <v>5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0.2130156</v>
      </c>
      <c r="F187" s="9">
        <f>IF('De la BASE'!F183&gt;0,'De la BASE'!F183,'De la BASE'!F183+0.001)</f>
        <v>1.2096243</v>
      </c>
      <c r="G187" s="15">
        <v>20394</v>
      </c>
    </row>
    <row r="188" spans="1:7" ht="12.75">
      <c r="A188" s="30" t="str">
        <f>'De la BASE'!A184</f>
        <v>577</v>
      </c>
      <c r="B188" s="30">
        <f>'De la BASE'!B184</f>
        <v>5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0.9570418</v>
      </c>
      <c r="F188" s="9">
        <f>IF('De la BASE'!F184&gt;0,'De la BASE'!F184,'De la BASE'!F184+0.001)</f>
        <v>4.1662049</v>
      </c>
      <c r="G188" s="15">
        <v>20424</v>
      </c>
    </row>
    <row r="189" spans="1:7" ht="12.75">
      <c r="A189" s="30" t="str">
        <f>'De la BASE'!A185</f>
        <v>577</v>
      </c>
      <c r="B189" s="30">
        <f>'De la BASE'!B185</f>
        <v>5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1.6445128</v>
      </c>
      <c r="F189" s="9">
        <f>IF('De la BASE'!F185&gt;0,'De la BASE'!F185,'De la BASE'!F185+0.001)</f>
        <v>9.933387799999998</v>
      </c>
      <c r="G189" s="15">
        <v>20455</v>
      </c>
    </row>
    <row r="190" spans="1:7" ht="12.75">
      <c r="A190" s="30" t="str">
        <f>'De la BASE'!A186</f>
        <v>577</v>
      </c>
      <c r="B190" s="30">
        <f>'De la BASE'!B186</f>
        <v>5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0.1056816</v>
      </c>
      <c r="F190" s="9">
        <f>IF('De la BASE'!F186&gt;0,'De la BASE'!F186,'De la BASE'!F186+0.001)</f>
        <v>1.7554888000000002</v>
      </c>
      <c r="G190" s="15">
        <v>20486</v>
      </c>
    </row>
    <row r="191" spans="1:7" ht="12.75">
      <c r="A191" s="30" t="str">
        <f>'De la BASE'!A187</f>
        <v>577</v>
      </c>
      <c r="B191" s="30">
        <f>'De la BASE'!B187</f>
        <v>5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3.4776015</v>
      </c>
      <c r="F191" s="9">
        <f>IF('De la BASE'!F187&gt;0,'De la BASE'!F187,'De la BASE'!F187+0.001)</f>
        <v>13.412122799999999</v>
      </c>
      <c r="G191" s="15">
        <v>20515</v>
      </c>
    </row>
    <row r="192" spans="1:7" ht="12.75">
      <c r="A192" s="30" t="str">
        <f>'De la BASE'!A188</f>
        <v>577</v>
      </c>
      <c r="B192" s="30">
        <f>'De la BASE'!B188</f>
        <v>5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1.951176</v>
      </c>
      <c r="F192" s="9">
        <f>IF('De la BASE'!F188&gt;0,'De la BASE'!F188,'De la BASE'!F188+0.001)</f>
        <v>8.2193289</v>
      </c>
      <c r="G192" s="15">
        <v>20546</v>
      </c>
    </row>
    <row r="193" spans="1:7" ht="12.75">
      <c r="A193" s="30" t="str">
        <f>'De la BASE'!A189</f>
        <v>577</v>
      </c>
      <c r="B193" s="30">
        <f>'De la BASE'!B189</f>
        <v>5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0.7485119</v>
      </c>
      <c r="F193" s="9">
        <f>IF('De la BASE'!F189&gt;0,'De la BASE'!F189,'De la BASE'!F189+0.001)</f>
        <v>3.9907707</v>
      </c>
      <c r="G193" s="15">
        <v>20576</v>
      </c>
    </row>
    <row r="194" spans="1:7" ht="12.75">
      <c r="A194" s="30" t="str">
        <f>'De la BASE'!A190</f>
        <v>577</v>
      </c>
      <c r="B194" s="30">
        <f>'De la BASE'!B190</f>
        <v>5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0.075248</v>
      </c>
      <c r="F194" s="9">
        <f>IF('De la BASE'!F190&gt;0,'De la BASE'!F190,'De la BASE'!F190+0.001)</f>
        <v>0.912382</v>
      </c>
      <c r="G194" s="15">
        <v>20607</v>
      </c>
    </row>
    <row r="195" spans="1:7" ht="12.75">
      <c r="A195" s="30" t="str">
        <f>'De la BASE'!A191</f>
        <v>577</v>
      </c>
      <c r="B195" s="30">
        <f>'De la BASE'!B191</f>
        <v>5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0.033306</v>
      </c>
      <c r="F195" s="9">
        <f>IF('De la BASE'!F191&gt;0,'De la BASE'!F191,'De la BASE'!F191+0.001)</f>
        <v>0.3787368</v>
      </c>
      <c r="G195" s="15">
        <v>20637</v>
      </c>
    </row>
    <row r="196" spans="1:7" ht="12.75">
      <c r="A196" s="30" t="str">
        <f>'De la BASE'!A192</f>
        <v>577</v>
      </c>
      <c r="B196" s="30">
        <f>'De la BASE'!B192</f>
        <v>5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0.0176436</v>
      </c>
      <c r="F196" s="9">
        <f>IF('De la BASE'!F192&gt;0,'De la BASE'!F192,'De la BASE'!F192+0.001)</f>
        <v>0.16648319999999997</v>
      </c>
      <c r="G196" s="15">
        <v>20668</v>
      </c>
    </row>
    <row r="197" spans="1:7" ht="12.75">
      <c r="A197" s="30" t="str">
        <f>'De la BASE'!A193</f>
        <v>577</v>
      </c>
      <c r="B197" s="30">
        <f>'De la BASE'!B193</f>
        <v>5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0.0572343</v>
      </c>
      <c r="F197" s="9">
        <f>IF('De la BASE'!F193&gt;0,'De la BASE'!F193,'De la BASE'!F193+0.001)</f>
        <v>0.3514293</v>
      </c>
      <c r="G197" s="15">
        <v>20699</v>
      </c>
    </row>
    <row r="198" spans="1:7" ht="12.75">
      <c r="A198" s="30" t="str">
        <f>'De la BASE'!A194</f>
        <v>577</v>
      </c>
      <c r="B198" s="30">
        <f>'De la BASE'!B194</f>
        <v>5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0.0470525</v>
      </c>
      <c r="F198" s="9">
        <f>IF('De la BASE'!F194&gt;0,'De la BASE'!F194,'De la BASE'!F194+0.001)</f>
        <v>0.41662849999999996</v>
      </c>
      <c r="G198" s="15">
        <v>20729</v>
      </c>
    </row>
    <row r="199" spans="1:7" ht="12.75">
      <c r="A199" s="30" t="str">
        <f>'De la BASE'!A195</f>
        <v>577</v>
      </c>
      <c r="B199" s="30">
        <f>'De la BASE'!B195</f>
        <v>5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0.0534612</v>
      </c>
      <c r="F199" s="9">
        <f>IF('De la BASE'!F195&gt;0,'De la BASE'!F195,'De la BASE'!F195+0.001)</f>
        <v>0.4846374</v>
      </c>
      <c r="G199" s="15">
        <v>20760</v>
      </c>
    </row>
    <row r="200" spans="1:7" ht="12.75">
      <c r="A200" s="30" t="str">
        <f>'De la BASE'!A196</f>
        <v>577</v>
      </c>
      <c r="B200" s="30">
        <f>'De la BASE'!B196</f>
        <v>5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0.1218025</v>
      </c>
      <c r="F200" s="9">
        <f>IF('De la BASE'!F196&gt;0,'De la BASE'!F196,'De la BASE'!F196+0.001)</f>
        <v>0.595805</v>
      </c>
      <c r="G200" s="15">
        <v>20790</v>
      </c>
    </row>
    <row r="201" spans="1:7" ht="12.75">
      <c r="A201" s="30" t="str">
        <f>'De la BASE'!A197</f>
        <v>577</v>
      </c>
      <c r="B201" s="30">
        <f>'De la BASE'!B197</f>
        <v>5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0.07122</v>
      </c>
      <c r="F201" s="9">
        <f>IF('De la BASE'!F197&gt;0,'De la BASE'!F197,'De la BASE'!F197+0.001)</f>
        <v>0.5156328</v>
      </c>
      <c r="G201" s="15">
        <v>20821</v>
      </c>
    </row>
    <row r="202" spans="1:7" ht="12.75">
      <c r="A202" s="30" t="str">
        <f>'De la BASE'!A198</f>
        <v>577</v>
      </c>
      <c r="B202" s="30">
        <f>'De la BASE'!B198</f>
        <v>5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0.0812446</v>
      </c>
      <c r="F202" s="9">
        <f>IF('De la BASE'!F198&gt;0,'De la BASE'!F198,'De la BASE'!F198+0.001)</f>
        <v>0.5215025</v>
      </c>
      <c r="G202" s="15">
        <v>20852</v>
      </c>
    </row>
    <row r="203" spans="1:7" ht="12.75">
      <c r="A203" s="30" t="str">
        <f>'De la BASE'!A199</f>
        <v>577</v>
      </c>
      <c r="B203" s="30">
        <f>'De la BASE'!B199</f>
        <v>5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0.078312</v>
      </c>
      <c r="F203" s="9">
        <f>IF('De la BASE'!F199&gt;0,'De la BASE'!F199,'De la BASE'!F199+0.001)</f>
        <v>0.5899504</v>
      </c>
      <c r="G203" s="15">
        <v>20880</v>
      </c>
    </row>
    <row r="204" spans="1:7" ht="12.75">
      <c r="A204" s="30" t="str">
        <f>'De la BASE'!A200</f>
        <v>577</v>
      </c>
      <c r="B204" s="30">
        <f>'De la BASE'!B200</f>
        <v>5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0.182875</v>
      </c>
      <c r="F204" s="9">
        <f>IF('De la BASE'!F200&gt;0,'De la BASE'!F200,'De la BASE'!F200+0.001)</f>
        <v>1.0105149999999998</v>
      </c>
      <c r="G204" s="15">
        <v>20911</v>
      </c>
    </row>
    <row r="205" spans="1:7" ht="12.75">
      <c r="A205" s="30" t="str">
        <f>'De la BASE'!A201</f>
        <v>577</v>
      </c>
      <c r="B205" s="30">
        <f>'De la BASE'!B201</f>
        <v>5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0.202749</v>
      </c>
      <c r="F205" s="9">
        <f>IF('De la BASE'!F201&gt;0,'De la BASE'!F201,'De la BASE'!F201+0.001)</f>
        <v>1.2147155</v>
      </c>
      <c r="G205" s="15">
        <v>20941</v>
      </c>
    </row>
    <row r="206" spans="1:7" ht="12.75">
      <c r="A206" s="30" t="str">
        <f>'De la BASE'!A202</f>
        <v>577</v>
      </c>
      <c r="B206" s="30">
        <f>'De la BASE'!B202</f>
        <v>5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0.1485392</v>
      </c>
      <c r="F206" s="9">
        <f>IF('De la BASE'!F202&gt;0,'De la BASE'!F202,'De la BASE'!F202+0.001)</f>
        <v>0.9754464</v>
      </c>
      <c r="G206" s="15">
        <v>20972</v>
      </c>
    </row>
    <row r="207" spans="1:7" ht="12.75">
      <c r="A207" s="30" t="str">
        <f>'De la BASE'!A203</f>
        <v>577</v>
      </c>
      <c r="B207" s="30">
        <f>'De la BASE'!B203</f>
        <v>5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0.0197575</v>
      </c>
      <c r="F207" s="9">
        <f>IF('De la BASE'!F203&gt;0,'De la BASE'!F203,'De la BASE'!F203+0.001)</f>
        <v>0.3189425</v>
      </c>
      <c r="G207" s="15">
        <v>21002</v>
      </c>
    </row>
    <row r="208" spans="1:7" ht="12.75">
      <c r="A208" s="30" t="str">
        <f>'De la BASE'!A204</f>
        <v>577</v>
      </c>
      <c r="B208" s="30">
        <f>'De la BASE'!B204</f>
        <v>5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0.0106928</v>
      </c>
      <c r="F208" s="9">
        <f>IF('De la BASE'!F204&gt;0,'De la BASE'!F204,'De la BASE'!F204+0.001)</f>
        <v>0.1257056</v>
      </c>
      <c r="G208" s="15">
        <v>21033</v>
      </c>
    </row>
    <row r="209" spans="1:7" ht="12.75">
      <c r="A209" s="30" t="str">
        <f>'De la BASE'!A205</f>
        <v>577</v>
      </c>
      <c r="B209" s="30">
        <f>'De la BASE'!B205</f>
        <v>5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0.053694</v>
      </c>
      <c r="F209" s="9">
        <f>IF('De la BASE'!F205&gt;0,'De la BASE'!F205,'De la BASE'!F205+0.001)</f>
        <v>0.24837399999999998</v>
      </c>
      <c r="G209" s="15">
        <v>21064</v>
      </c>
    </row>
    <row r="210" spans="1:7" ht="12.75">
      <c r="A210" s="30" t="str">
        <f>'De la BASE'!A206</f>
        <v>577</v>
      </c>
      <c r="B210" s="30">
        <f>'De la BASE'!B206</f>
        <v>5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0.043536</v>
      </c>
      <c r="F210" s="9">
        <f>IF('De la BASE'!F206&gt;0,'De la BASE'!F206,'De la BASE'!F206+0.001)</f>
        <v>0.2522367</v>
      </c>
      <c r="G210" s="15">
        <v>21094</v>
      </c>
    </row>
    <row r="211" spans="1:7" ht="12.75">
      <c r="A211" s="30" t="str">
        <f>'De la BASE'!A207</f>
        <v>577</v>
      </c>
      <c r="B211" s="30">
        <f>'De la BASE'!B207</f>
        <v>5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0.0860244</v>
      </c>
      <c r="F211" s="9">
        <f>IF('De la BASE'!F207&gt;0,'De la BASE'!F207,'De la BASE'!F207+0.001)</f>
        <v>0.35331450000000003</v>
      </c>
      <c r="G211" s="15">
        <v>21125</v>
      </c>
    </row>
    <row r="212" spans="1:7" ht="12.75">
      <c r="A212" s="30" t="str">
        <f>'De la BASE'!A208</f>
        <v>577</v>
      </c>
      <c r="B212" s="30">
        <f>'De la BASE'!B208</f>
        <v>5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0.100821</v>
      </c>
      <c r="F212" s="9">
        <f>IF('De la BASE'!F208&gt;0,'De la BASE'!F208,'De la BASE'!F208+0.001)</f>
        <v>0.5161075</v>
      </c>
      <c r="G212" s="15">
        <v>21155</v>
      </c>
    </row>
    <row r="213" spans="1:7" ht="12.75">
      <c r="A213" s="30" t="str">
        <f>'De la BASE'!A209</f>
        <v>577</v>
      </c>
      <c r="B213" s="30">
        <f>'De la BASE'!B209</f>
        <v>5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0.1519975</v>
      </c>
      <c r="F213" s="9">
        <f>IF('De la BASE'!F209&gt;0,'De la BASE'!F209,'De la BASE'!F209+0.001)</f>
        <v>0.7786375000000001</v>
      </c>
      <c r="G213" s="15">
        <v>21186</v>
      </c>
    </row>
    <row r="214" spans="1:7" ht="12.75">
      <c r="A214" s="30" t="str">
        <f>'De la BASE'!A210</f>
        <v>577</v>
      </c>
      <c r="B214" s="30">
        <f>'De la BASE'!B210</f>
        <v>5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0.2771868</v>
      </c>
      <c r="F214" s="9">
        <f>IF('De la BASE'!F210&gt;0,'De la BASE'!F210,'De la BASE'!F210+0.001)</f>
        <v>1.8458120999999998</v>
      </c>
      <c r="G214" s="15">
        <v>21217</v>
      </c>
    </row>
    <row r="215" spans="1:7" ht="12.75">
      <c r="A215" s="30" t="str">
        <f>'De la BASE'!A211</f>
        <v>577</v>
      </c>
      <c r="B215" s="30">
        <f>'De la BASE'!B211</f>
        <v>5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0.471108</v>
      </c>
      <c r="F215" s="9">
        <f>IF('De la BASE'!F211&gt;0,'De la BASE'!F211,'De la BASE'!F211+0.001)</f>
        <v>2.2313388</v>
      </c>
      <c r="G215" s="15">
        <v>21245</v>
      </c>
    </row>
    <row r="216" spans="1:7" ht="12.75">
      <c r="A216" s="30" t="str">
        <f>'De la BASE'!A212</f>
        <v>577</v>
      </c>
      <c r="B216" s="30">
        <f>'De la BASE'!B212</f>
        <v>5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0.3297982</v>
      </c>
      <c r="F216" s="9">
        <f>IF('De la BASE'!F212&gt;0,'De la BASE'!F212,'De la BASE'!F212+0.001)</f>
        <v>2.0207127000000003</v>
      </c>
      <c r="G216" s="15">
        <v>21276</v>
      </c>
    </row>
    <row r="217" spans="1:7" ht="12.75">
      <c r="A217" s="30" t="str">
        <f>'De la BASE'!A213</f>
        <v>577</v>
      </c>
      <c r="B217" s="30">
        <f>'De la BASE'!B213</f>
        <v>5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0.1068096</v>
      </c>
      <c r="F217" s="9">
        <f>IF('De la BASE'!F213&gt;0,'De la BASE'!F213,'De la BASE'!F213+0.001)</f>
        <v>0.5001137</v>
      </c>
      <c r="G217" s="15">
        <v>21306</v>
      </c>
    </row>
    <row r="218" spans="1:7" ht="12.75">
      <c r="A218" s="30" t="str">
        <f>'De la BASE'!A214</f>
        <v>577</v>
      </c>
      <c r="B218" s="30">
        <f>'De la BASE'!B214</f>
        <v>5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0.0924264</v>
      </c>
      <c r="F218" s="9">
        <f>IF('De la BASE'!F214&gt;0,'De la BASE'!F214,'De la BASE'!F214+0.001)</f>
        <v>0.48967320000000003</v>
      </c>
      <c r="G218" s="15">
        <v>21337</v>
      </c>
    </row>
    <row r="219" spans="1:7" ht="12.75">
      <c r="A219" s="30" t="str">
        <f>'De la BASE'!A215</f>
        <v>577</v>
      </c>
      <c r="B219" s="30">
        <f>'De la BASE'!B215</f>
        <v>5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0.0128661</v>
      </c>
      <c r="F219" s="9">
        <f>IF('De la BASE'!F215&gt;0,'De la BASE'!F215,'De la BASE'!F215+0.001)</f>
        <v>0.1900224</v>
      </c>
      <c r="G219" s="15">
        <v>21367</v>
      </c>
    </row>
    <row r="220" spans="1:7" ht="12.75">
      <c r="A220" s="30" t="str">
        <f>'De la BASE'!A216</f>
        <v>577</v>
      </c>
      <c r="B220" s="30">
        <f>'De la BASE'!B216</f>
        <v>5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0.0086592</v>
      </c>
      <c r="F220" s="9">
        <f>IF('De la BASE'!F216&gt;0,'De la BASE'!F216,'De la BASE'!F216+0.001)</f>
        <v>0.1046976</v>
      </c>
      <c r="G220" s="15">
        <v>21398</v>
      </c>
    </row>
    <row r="221" spans="1:7" ht="12.75">
      <c r="A221" s="30" t="str">
        <f>'De la BASE'!A217</f>
        <v>577</v>
      </c>
      <c r="B221" s="30">
        <f>'De la BASE'!B217</f>
        <v>5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0.009384</v>
      </c>
      <c r="F221" s="9">
        <f>IF('De la BASE'!F217&gt;0,'De la BASE'!F217,'De la BASE'!F217+0.001)</f>
        <v>0.10098000000000001</v>
      </c>
      <c r="G221" s="15">
        <v>21429</v>
      </c>
    </row>
    <row r="222" spans="1:7" ht="12.75">
      <c r="A222" s="30" t="str">
        <f>'De la BASE'!A218</f>
        <v>577</v>
      </c>
      <c r="B222" s="30">
        <f>'De la BASE'!B218</f>
        <v>5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0.1480164</v>
      </c>
      <c r="F222" s="9">
        <f>IF('De la BASE'!F218&gt;0,'De la BASE'!F218,'De la BASE'!F218+0.001)</f>
        <v>0.5476044</v>
      </c>
      <c r="G222" s="15">
        <v>21459</v>
      </c>
    </row>
    <row r="223" spans="1:7" ht="12.75">
      <c r="A223" s="30" t="str">
        <f>'De la BASE'!A219</f>
        <v>577</v>
      </c>
      <c r="B223" s="30">
        <f>'De la BASE'!B219</f>
        <v>5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0.0189751</v>
      </c>
      <c r="F223" s="9">
        <f>IF('De la BASE'!F219&gt;0,'De la BASE'!F219,'De la BASE'!F219+0.001)</f>
        <v>0.32441299999999995</v>
      </c>
      <c r="G223" s="15">
        <v>21490</v>
      </c>
    </row>
    <row r="224" spans="1:7" ht="12.75">
      <c r="A224" s="30" t="str">
        <f>'De la BASE'!A220</f>
        <v>577</v>
      </c>
      <c r="B224" s="30">
        <f>'De la BASE'!B220</f>
        <v>5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0.903048</v>
      </c>
      <c r="F224" s="9">
        <f>IF('De la BASE'!F220&gt;0,'De la BASE'!F220,'De la BASE'!F220+0.001)</f>
        <v>4.2556137</v>
      </c>
      <c r="G224" s="15">
        <v>21520</v>
      </c>
    </row>
    <row r="225" spans="1:7" ht="12.75">
      <c r="A225" s="30" t="str">
        <f>'De la BASE'!A221</f>
        <v>577</v>
      </c>
      <c r="B225" s="30">
        <f>'De la BASE'!B221</f>
        <v>5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1.310652</v>
      </c>
      <c r="F225" s="9">
        <f>IF('De la BASE'!F221&gt;0,'De la BASE'!F221,'De la BASE'!F221+0.001)</f>
        <v>4.560534</v>
      </c>
      <c r="G225" s="15">
        <v>21551</v>
      </c>
    </row>
    <row r="226" spans="1:7" ht="12.75">
      <c r="A226" s="30" t="str">
        <f>'De la BASE'!A222</f>
        <v>577</v>
      </c>
      <c r="B226" s="30">
        <f>'De la BASE'!B222</f>
        <v>5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0.312345</v>
      </c>
      <c r="F226" s="9">
        <f>IF('De la BASE'!F222&gt;0,'De la BASE'!F222,'De la BASE'!F222+0.001)</f>
        <v>1.879749</v>
      </c>
      <c r="G226" s="15">
        <v>21582</v>
      </c>
    </row>
    <row r="227" spans="1:7" ht="12.75">
      <c r="A227" s="30" t="str">
        <f>'De la BASE'!A223</f>
        <v>577</v>
      </c>
      <c r="B227" s="30">
        <f>'De la BASE'!B223</f>
        <v>5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0.6076584</v>
      </c>
      <c r="F227" s="9">
        <f>IF('De la BASE'!F223&gt;0,'De la BASE'!F223,'De la BASE'!F223+0.001)</f>
        <v>2.3218299</v>
      </c>
      <c r="G227" s="15">
        <v>21610</v>
      </c>
    </row>
    <row r="228" spans="1:7" ht="12.75">
      <c r="A228" s="30" t="str">
        <f>'De la BASE'!A224</f>
        <v>577</v>
      </c>
      <c r="B228" s="30">
        <f>'De la BASE'!B224</f>
        <v>5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0.140944</v>
      </c>
      <c r="F228" s="9">
        <f>IF('De la BASE'!F224&gt;0,'De la BASE'!F224,'De la BASE'!F224+0.001)</f>
        <v>1.0147968</v>
      </c>
      <c r="G228" s="15">
        <v>21641</v>
      </c>
    </row>
    <row r="229" spans="1:7" ht="12.75">
      <c r="A229" s="30" t="str">
        <f>'De la BASE'!A225</f>
        <v>577</v>
      </c>
      <c r="B229" s="30">
        <f>'De la BASE'!B225</f>
        <v>5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0.173988</v>
      </c>
      <c r="F229" s="9">
        <f>IF('De la BASE'!F225&gt;0,'De la BASE'!F225,'De la BASE'!F225+0.001)</f>
        <v>1.028376</v>
      </c>
      <c r="G229" s="15">
        <v>21671</v>
      </c>
    </row>
    <row r="230" spans="1:7" ht="12.75">
      <c r="A230" s="30" t="str">
        <f>'De la BASE'!A226</f>
        <v>577</v>
      </c>
      <c r="B230" s="30">
        <f>'De la BASE'!B226</f>
        <v>5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0.0709216</v>
      </c>
      <c r="F230" s="9">
        <f>IF('De la BASE'!F226&gt;0,'De la BASE'!F226,'De la BASE'!F226+0.001)</f>
        <v>0.6785472</v>
      </c>
      <c r="G230" s="15">
        <v>21702</v>
      </c>
    </row>
    <row r="231" spans="1:7" ht="12.75">
      <c r="A231" s="30" t="str">
        <f>'De la BASE'!A227</f>
        <v>577</v>
      </c>
      <c r="B231" s="30">
        <f>'De la BASE'!B227</f>
        <v>5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0.023206</v>
      </c>
      <c r="F231" s="9">
        <f>IF('De la BASE'!F227&gt;0,'De la BASE'!F227,'De la BASE'!F227+0.001)</f>
        <v>0.363938</v>
      </c>
      <c r="G231" s="15">
        <v>21732</v>
      </c>
    </row>
    <row r="232" spans="1:7" ht="12.75">
      <c r="A232" s="30" t="str">
        <f>'De la BASE'!A228</f>
        <v>577</v>
      </c>
      <c r="B232" s="30">
        <f>'De la BASE'!B228</f>
        <v>5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0.382648</v>
      </c>
      <c r="F232" s="9">
        <f>IF('De la BASE'!F228&gt;0,'De la BASE'!F228,'De la BASE'!F228+0.001)</f>
        <v>1.0160671</v>
      </c>
      <c r="G232" s="15">
        <v>21763</v>
      </c>
    </row>
    <row r="233" spans="1:7" ht="12.75">
      <c r="A233" s="30" t="str">
        <f>'De la BASE'!A229</f>
        <v>577</v>
      </c>
      <c r="B233" s="30">
        <f>'De la BASE'!B229</f>
        <v>5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0.4612051</v>
      </c>
      <c r="F233" s="9">
        <f>IF('De la BASE'!F229&gt;0,'De la BASE'!F229,'De la BASE'!F229+0.001)</f>
        <v>1.971378</v>
      </c>
      <c r="G233" s="15">
        <v>21794</v>
      </c>
    </row>
    <row r="234" spans="1:7" ht="12.75">
      <c r="A234" s="30" t="str">
        <f>'De la BASE'!A230</f>
        <v>577</v>
      </c>
      <c r="B234" s="30">
        <f>'De la BASE'!B230</f>
        <v>5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0.3168222</v>
      </c>
      <c r="F234" s="9">
        <f>IF('De la BASE'!F230&gt;0,'De la BASE'!F230,'De la BASE'!F230+0.001)</f>
        <v>1.48325</v>
      </c>
      <c r="G234" s="15">
        <v>21824</v>
      </c>
    </row>
    <row r="235" spans="1:7" ht="12.75">
      <c r="A235" s="30" t="str">
        <f>'De la BASE'!A231</f>
        <v>577</v>
      </c>
      <c r="B235" s="30">
        <f>'De la BASE'!B231</f>
        <v>5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0.3105782</v>
      </c>
      <c r="F235" s="9">
        <f>IF('De la BASE'!F231&gt;0,'De la BASE'!F231,'De la BASE'!F231+0.001)</f>
        <v>1.6269073</v>
      </c>
      <c r="G235" s="15">
        <v>21855</v>
      </c>
    </row>
    <row r="236" spans="1:7" ht="12.75">
      <c r="A236" s="30" t="str">
        <f>'De la BASE'!A232</f>
        <v>577</v>
      </c>
      <c r="B236" s="30">
        <f>'De la BASE'!B232</f>
        <v>5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2.914772</v>
      </c>
      <c r="F236" s="9">
        <f>IF('De la BASE'!F232&gt;0,'De la BASE'!F232,'De la BASE'!F232+0.001)</f>
        <v>10.023972</v>
      </c>
      <c r="G236" s="15">
        <v>21885</v>
      </c>
    </row>
    <row r="237" spans="1:7" ht="12.75">
      <c r="A237" s="30" t="str">
        <f>'De la BASE'!A233</f>
        <v>577</v>
      </c>
      <c r="B237" s="30">
        <f>'De la BASE'!B233</f>
        <v>5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1.1292174</v>
      </c>
      <c r="F237" s="9">
        <f>IF('De la BASE'!F233&gt;0,'De la BASE'!F233,'De la BASE'!F233+0.001)</f>
        <v>4.1535252</v>
      </c>
      <c r="G237" s="15">
        <v>21916</v>
      </c>
    </row>
    <row r="238" spans="1:7" ht="12.75">
      <c r="A238" s="30" t="str">
        <f>'De la BASE'!A234</f>
        <v>577</v>
      </c>
      <c r="B238" s="30">
        <f>'De la BASE'!B234</f>
        <v>5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2.5043214</v>
      </c>
      <c r="F238" s="9">
        <f>IF('De la BASE'!F234&gt;0,'De la BASE'!F234,'De la BASE'!F234+0.001)</f>
        <v>10.1226454</v>
      </c>
      <c r="G238" s="15">
        <v>21947</v>
      </c>
    </row>
    <row r="239" spans="1:7" ht="12.75">
      <c r="A239" s="30" t="str">
        <f>'De la BASE'!A235</f>
        <v>577</v>
      </c>
      <c r="B239" s="30">
        <f>'De la BASE'!B235</f>
        <v>5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0.7739488</v>
      </c>
      <c r="F239" s="9">
        <f>IF('De la BASE'!F235&gt;0,'De la BASE'!F235,'De la BASE'!F235+0.001)</f>
        <v>2.6576036</v>
      </c>
      <c r="G239" s="15">
        <v>21976</v>
      </c>
    </row>
    <row r="240" spans="1:7" ht="12.75">
      <c r="A240" s="30" t="str">
        <f>'De la BASE'!A236</f>
        <v>577</v>
      </c>
      <c r="B240" s="30">
        <f>'De la BASE'!B236</f>
        <v>5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0.0537326</v>
      </c>
      <c r="F240" s="9">
        <f>IF('De la BASE'!F236&gt;0,'De la BASE'!F236,'De la BASE'!F236+0.001)</f>
        <v>0.5641923000000001</v>
      </c>
      <c r="G240" s="15">
        <v>22007</v>
      </c>
    </row>
    <row r="241" spans="1:7" ht="12.75">
      <c r="A241" s="30" t="str">
        <f>'De la BASE'!A237</f>
        <v>577</v>
      </c>
      <c r="B241" s="30">
        <f>'De la BASE'!B237</f>
        <v>5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0.2308158</v>
      </c>
      <c r="F241" s="9">
        <f>IF('De la BASE'!F237&gt;0,'De la BASE'!F237,'De la BASE'!F237+0.001)</f>
        <v>0.7923325999999998</v>
      </c>
      <c r="G241" s="15">
        <v>22037</v>
      </c>
    </row>
    <row r="242" spans="1:7" ht="12.75">
      <c r="A242" s="30" t="str">
        <f>'De la BASE'!A238</f>
        <v>577</v>
      </c>
      <c r="B242" s="30">
        <f>'De la BASE'!B238</f>
        <v>5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0.0334752</v>
      </c>
      <c r="F242" s="9">
        <f>IF('De la BASE'!F238&gt;0,'De la BASE'!F238,'De la BASE'!F238+0.001)</f>
        <v>0.3528844</v>
      </c>
      <c r="G242" s="15">
        <v>22068</v>
      </c>
    </row>
    <row r="243" spans="1:7" ht="12.75">
      <c r="A243" s="30" t="str">
        <f>'De la BASE'!A239</f>
        <v>577</v>
      </c>
      <c r="B243" s="30">
        <f>'De la BASE'!B239</f>
        <v>5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0.0067518</v>
      </c>
      <c r="F243" s="9">
        <f>IF('De la BASE'!F239&gt;0,'De la BASE'!F239,'De la BASE'!F239+0.001)</f>
        <v>0.0892056</v>
      </c>
      <c r="G243" s="15">
        <v>22098</v>
      </c>
    </row>
    <row r="244" spans="1:7" ht="12.75">
      <c r="A244" s="30" t="str">
        <f>'De la BASE'!A240</f>
        <v>577</v>
      </c>
      <c r="B244" s="30">
        <f>'De la BASE'!B240</f>
        <v>5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0.00582</v>
      </c>
      <c r="F244" s="9">
        <f>IF('De la BASE'!F240&gt;0,'De la BASE'!F240,'De la BASE'!F240+0.001)</f>
        <v>0.071392</v>
      </c>
      <c r="G244" s="15">
        <v>22129</v>
      </c>
    </row>
    <row r="245" spans="1:7" ht="12.75">
      <c r="A245" s="30" t="str">
        <f>'De la BASE'!A241</f>
        <v>577</v>
      </c>
      <c r="B245" s="30">
        <f>'De la BASE'!B241</f>
        <v>5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0.0123768</v>
      </c>
      <c r="F245" s="9">
        <f>IF('De la BASE'!F241&gt;0,'De la BASE'!F241,'De la BASE'!F241+0.001)</f>
        <v>0.08371529999999999</v>
      </c>
      <c r="G245" s="15">
        <v>22160</v>
      </c>
    </row>
    <row r="246" spans="1:7" ht="12.75">
      <c r="A246" s="30" t="str">
        <f>'De la BASE'!A242</f>
        <v>577</v>
      </c>
      <c r="B246" s="30">
        <f>'De la BASE'!B242</f>
        <v>5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1.4063686</v>
      </c>
      <c r="F246" s="9">
        <f>IF('De la BASE'!F242&gt;0,'De la BASE'!F242,'De la BASE'!F242+0.001)</f>
        <v>4.8425769</v>
      </c>
      <c r="G246" s="15">
        <v>22190</v>
      </c>
    </row>
    <row r="247" spans="1:7" ht="12.75">
      <c r="A247" s="30" t="str">
        <f>'De la BASE'!A243</f>
        <v>577</v>
      </c>
      <c r="B247" s="30">
        <f>'De la BASE'!B243</f>
        <v>5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1.5540888</v>
      </c>
      <c r="F247" s="9">
        <f>IF('De la BASE'!F243&gt;0,'De la BASE'!F243,'De la BASE'!F243+0.001)</f>
        <v>5.5296648</v>
      </c>
      <c r="G247" s="15">
        <v>22221</v>
      </c>
    </row>
    <row r="248" spans="1:7" ht="12.75">
      <c r="A248" s="30" t="str">
        <f>'De la BASE'!A244</f>
        <v>577</v>
      </c>
      <c r="B248" s="30">
        <f>'De la BASE'!B244</f>
        <v>5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3.1925712</v>
      </c>
      <c r="F248" s="9">
        <f>IF('De la BASE'!F244&gt;0,'De la BASE'!F244,'De la BASE'!F244+0.001)</f>
        <v>9.5682119</v>
      </c>
      <c r="G248" s="15">
        <v>22251</v>
      </c>
    </row>
    <row r="249" spans="1:7" ht="12.75">
      <c r="A249" s="30" t="str">
        <f>'De la BASE'!A245</f>
        <v>577</v>
      </c>
      <c r="B249" s="30">
        <f>'De la BASE'!B245</f>
        <v>5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3.1796756</v>
      </c>
      <c r="F249" s="9">
        <f>IF('De la BASE'!F245&gt;0,'De la BASE'!F245,'De la BASE'!F245+0.001)</f>
        <v>8.6461042</v>
      </c>
      <c r="G249" s="15">
        <v>22282</v>
      </c>
    </row>
    <row r="250" spans="1:7" ht="12.75">
      <c r="A250" s="30" t="str">
        <f>'De la BASE'!A246</f>
        <v>577</v>
      </c>
      <c r="B250" s="30">
        <f>'De la BASE'!B246</f>
        <v>5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0.495552</v>
      </c>
      <c r="F250" s="9">
        <f>IF('De la BASE'!F246&gt;0,'De la BASE'!F246,'De la BASE'!F246+0.001)</f>
        <v>2.808128</v>
      </c>
      <c r="G250" s="15">
        <v>22313</v>
      </c>
    </row>
    <row r="251" spans="1:7" ht="12.75">
      <c r="A251" s="30" t="str">
        <f>'De la BASE'!A247</f>
        <v>577</v>
      </c>
      <c r="B251" s="30">
        <f>'De la BASE'!B247</f>
        <v>5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0.1796574</v>
      </c>
      <c r="F251" s="9">
        <f>IF('De la BASE'!F247&gt;0,'De la BASE'!F247,'De la BASE'!F247+0.001)</f>
        <v>1.0470356</v>
      </c>
      <c r="G251" s="15">
        <v>22341</v>
      </c>
    </row>
    <row r="252" spans="1:7" ht="12.75">
      <c r="A252" s="30" t="str">
        <f>'De la BASE'!A248</f>
        <v>577</v>
      </c>
      <c r="B252" s="30">
        <f>'De la BASE'!B248</f>
        <v>5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0.2397693</v>
      </c>
      <c r="F252" s="9">
        <f>IF('De la BASE'!F248&gt;0,'De la BASE'!F248,'De la BASE'!F248+0.001)</f>
        <v>1.1238042</v>
      </c>
      <c r="G252" s="15">
        <v>22372</v>
      </c>
    </row>
    <row r="253" spans="1:7" ht="12.75">
      <c r="A253" s="30" t="str">
        <f>'De la BASE'!A249</f>
        <v>577</v>
      </c>
      <c r="B253" s="30">
        <f>'De la BASE'!B249</f>
        <v>5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0.0874575</v>
      </c>
      <c r="F253" s="9">
        <f>IF('De la BASE'!F249&gt;0,'De la BASE'!F249,'De la BASE'!F249+0.001)</f>
        <v>0.7373339999999999</v>
      </c>
      <c r="G253" s="15">
        <v>22402</v>
      </c>
    </row>
    <row r="254" spans="1:7" ht="12.75">
      <c r="A254" s="30" t="str">
        <f>'De la BASE'!A250</f>
        <v>577</v>
      </c>
      <c r="B254" s="30">
        <f>'De la BASE'!B250</f>
        <v>5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0.1211148</v>
      </c>
      <c r="F254" s="9">
        <f>IF('De la BASE'!F250&gt;0,'De la BASE'!F250,'De la BASE'!F250+0.001)</f>
        <v>0.6815676</v>
      </c>
      <c r="G254" s="15">
        <v>22433</v>
      </c>
    </row>
    <row r="255" spans="1:7" ht="12.75">
      <c r="A255" s="30" t="str">
        <f>'De la BASE'!A251</f>
        <v>577</v>
      </c>
      <c r="B255" s="30">
        <f>'De la BASE'!B251</f>
        <v>5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0.0685254</v>
      </c>
      <c r="F255" s="9">
        <f>IF('De la BASE'!F251&gt;0,'De la BASE'!F251,'De la BASE'!F251+0.001)</f>
        <v>0.5974934000000001</v>
      </c>
      <c r="G255" s="15">
        <v>22463</v>
      </c>
    </row>
    <row r="256" spans="1:7" ht="12.75">
      <c r="A256" s="30" t="str">
        <f>'De la BASE'!A252</f>
        <v>577</v>
      </c>
      <c r="B256" s="30">
        <f>'De la BASE'!B252</f>
        <v>5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0.0390885</v>
      </c>
      <c r="F256" s="9">
        <f>IF('De la BASE'!F252&gt;0,'De la BASE'!F252,'De la BASE'!F252+0.001)</f>
        <v>0.506966</v>
      </c>
      <c r="G256" s="15">
        <v>22494</v>
      </c>
    </row>
    <row r="257" spans="1:7" ht="12.75">
      <c r="A257" s="30" t="str">
        <f>'De la BASE'!A253</f>
        <v>577</v>
      </c>
      <c r="B257" s="30">
        <f>'De la BASE'!B253</f>
        <v>5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0.3098675</v>
      </c>
      <c r="F257" s="9">
        <f>IF('De la BASE'!F253&gt;0,'De la BASE'!F253,'De la BASE'!F253+0.001)</f>
        <v>1.25902</v>
      </c>
      <c r="G257" s="15">
        <v>22525</v>
      </c>
    </row>
    <row r="258" spans="1:7" ht="12.75">
      <c r="A258" s="30" t="str">
        <f>'De la BASE'!A254</f>
        <v>577</v>
      </c>
      <c r="B258" s="30">
        <f>'De la BASE'!B254</f>
        <v>5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0.2469232</v>
      </c>
      <c r="F258" s="9">
        <f>IF('De la BASE'!F254&gt;0,'De la BASE'!F254,'De la BASE'!F254+0.001)</f>
        <v>0.9342352</v>
      </c>
      <c r="G258" s="15">
        <v>22555</v>
      </c>
    </row>
    <row r="259" spans="1:7" ht="12.75">
      <c r="A259" s="30" t="str">
        <f>'De la BASE'!A255</f>
        <v>577</v>
      </c>
      <c r="B259" s="30">
        <f>'De la BASE'!B255</f>
        <v>5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2.3490663</v>
      </c>
      <c r="F259" s="9">
        <f>IF('De la BASE'!F255&gt;0,'De la BASE'!F255,'De la BASE'!F255+0.001)</f>
        <v>12.162761399999999</v>
      </c>
      <c r="G259" s="15">
        <v>22586</v>
      </c>
    </row>
    <row r="260" spans="1:7" ht="12.75">
      <c r="A260" s="30" t="str">
        <f>'De la BASE'!A256</f>
        <v>577</v>
      </c>
      <c r="B260" s="30">
        <f>'De la BASE'!B256</f>
        <v>5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0.7658129</v>
      </c>
      <c r="F260" s="9">
        <f>IF('De la BASE'!F256&gt;0,'De la BASE'!F256,'De la BASE'!F256+0.001)</f>
        <v>4.5188807</v>
      </c>
      <c r="G260" s="15">
        <v>22616</v>
      </c>
    </row>
    <row r="261" spans="1:7" ht="12.75">
      <c r="A261" s="30" t="str">
        <f>'De la BASE'!A257</f>
        <v>577</v>
      </c>
      <c r="B261" s="30">
        <f>'De la BASE'!B257</f>
        <v>5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7.0106536</v>
      </c>
      <c r="F261" s="9">
        <f>IF('De la BASE'!F257&gt;0,'De la BASE'!F257,'De la BASE'!F257+0.001)</f>
        <v>21.945320600000002</v>
      </c>
      <c r="G261" s="15">
        <v>22647</v>
      </c>
    </row>
    <row r="262" spans="1:7" ht="12.75">
      <c r="A262" s="30" t="str">
        <f>'De la BASE'!A258</f>
        <v>577</v>
      </c>
      <c r="B262" s="30">
        <f>'De la BASE'!B258</f>
        <v>5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0.310908</v>
      </c>
      <c r="F262" s="9">
        <f>IF('De la BASE'!F258&gt;0,'De la BASE'!F258,'De la BASE'!F258+0.001)</f>
        <v>2.5908999999999995</v>
      </c>
      <c r="G262" s="15">
        <v>22678</v>
      </c>
    </row>
    <row r="263" spans="1:7" ht="12.75">
      <c r="A263" s="30" t="str">
        <f>'De la BASE'!A259</f>
        <v>577</v>
      </c>
      <c r="B263" s="30">
        <f>'De la BASE'!B259</f>
        <v>5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2.7619662</v>
      </c>
      <c r="F263" s="9">
        <f>IF('De la BASE'!F259&gt;0,'De la BASE'!F259,'De la BASE'!F259+0.001)</f>
        <v>11.6768274</v>
      </c>
      <c r="G263" s="15">
        <v>22706</v>
      </c>
    </row>
    <row r="264" spans="1:7" ht="12.75">
      <c r="A264" s="30" t="str">
        <f>'De la BASE'!A260</f>
        <v>577</v>
      </c>
      <c r="B264" s="30">
        <f>'De la BASE'!B260</f>
        <v>5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2.0952459</v>
      </c>
      <c r="F264" s="9">
        <f>IF('De la BASE'!F260&gt;0,'De la BASE'!F260,'De la BASE'!F260+0.001)</f>
        <v>8.1411238</v>
      </c>
      <c r="G264" s="15">
        <v>22737</v>
      </c>
    </row>
    <row r="265" spans="1:7" ht="12.75">
      <c r="A265" s="30" t="str">
        <f>'De la BASE'!A261</f>
        <v>577</v>
      </c>
      <c r="B265" s="30">
        <f>'De la BASE'!B261</f>
        <v>5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0.6345654</v>
      </c>
      <c r="F265" s="9">
        <f>IF('De la BASE'!F261&gt;0,'De la BASE'!F261,'De la BASE'!F261+0.001)</f>
        <v>2.9888950000000003</v>
      </c>
      <c r="G265" s="15">
        <v>22767</v>
      </c>
    </row>
    <row r="266" spans="1:7" ht="12.75">
      <c r="A266" s="30" t="str">
        <f>'De la BASE'!A262</f>
        <v>577</v>
      </c>
      <c r="B266" s="30">
        <f>'De la BASE'!B262</f>
        <v>5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0.0917332</v>
      </c>
      <c r="F266" s="9">
        <f>IF('De la BASE'!F262&gt;0,'De la BASE'!F262,'De la BASE'!F262+0.001)</f>
        <v>0.7820644</v>
      </c>
      <c r="G266" s="15">
        <v>22798</v>
      </c>
    </row>
    <row r="267" spans="1:7" ht="12.75">
      <c r="A267" s="30" t="str">
        <f>'De la BASE'!A263</f>
        <v>577</v>
      </c>
      <c r="B267" s="30">
        <f>'De la BASE'!B263</f>
        <v>5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0.0412182</v>
      </c>
      <c r="F267" s="9">
        <f>IF('De la BASE'!F263&gt;0,'De la BASE'!F263,'De la BASE'!F263+0.001)</f>
        <v>0.497043</v>
      </c>
      <c r="G267" s="15">
        <v>22828</v>
      </c>
    </row>
    <row r="268" spans="1:7" ht="12.75">
      <c r="A268" s="30" t="str">
        <f>'De la BASE'!A264</f>
        <v>577</v>
      </c>
      <c r="B268" s="30">
        <f>'De la BASE'!B264</f>
        <v>5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0.0370605</v>
      </c>
      <c r="F268" s="9">
        <f>IF('De la BASE'!F264&gt;0,'De la BASE'!F264,'De la BASE'!F264+0.001)</f>
        <v>0.411252</v>
      </c>
      <c r="G268" s="15">
        <v>22859</v>
      </c>
    </row>
    <row r="269" spans="1:7" ht="12.75">
      <c r="A269" s="30" t="str">
        <f>'De la BASE'!A265</f>
        <v>577</v>
      </c>
      <c r="B269" s="30">
        <f>'De la BASE'!B265</f>
        <v>5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0.4020308</v>
      </c>
      <c r="F269" s="9">
        <f>IF('De la BASE'!F265&gt;0,'De la BASE'!F265,'De la BASE'!F265+0.001)</f>
        <v>1.2636866999999998</v>
      </c>
      <c r="G269" s="15">
        <v>22890</v>
      </c>
    </row>
    <row r="270" spans="1:7" ht="12.75">
      <c r="A270" s="30" t="str">
        <f>'De la BASE'!A266</f>
        <v>577</v>
      </c>
      <c r="B270" s="30">
        <f>'De la BASE'!B266</f>
        <v>5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0.2367609</v>
      </c>
      <c r="F270" s="9">
        <f>IF('De la BASE'!F266&gt;0,'De la BASE'!F266,'De la BASE'!F266+0.001)</f>
        <v>1.1481282</v>
      </c>
      <c r="G270" s="15">
        <v>22920</v>
      </c>
    </row>
    <row r="271" spans="1:7" ht="12.75">
      <c r="A271" s="30" t="str">
        <f>'De la BASE'!A267</f>
        <v>577</v>
      </c>
      <c r="B271" s="30">
        <f>'De la BASE'!B267</f>
        <v>5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0.0795056</v>
      </c>
      <c r="F271" s="9">
        <f>IF('De la BASE'!F267&gt;0,'De la BASE'!F267,'De la BASE'!F267+0.001)</f>
        <v>0.64306</v>
      </c>
      <c r="G271" s="15">
        <v>22951</v>
      </c>
    </row>
    <row r="272" spans="1:7" ht="12.75">
      <c r="A272" s="30" t="str">
        <f>'De la BASE'!A268</f>
        <v>577</v>
      </c>
      <c r="B272" s="30">
        <f>'De la BASE'!B268</f>
        <v>5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0.3437128</v>
      </c>
      <c r="F272" s="9">
        <f>IF('De la BASE'!F268&gt;0,'De la BASE'!F268,'De la BASE'!F268+0.001)</f>
        <v>1.5734791999999997</v>
      </c>
      <c r="G272" s="15">
        <v>22981</v>
      </c>
    </row>
    <row r="273" spans="1:7" ht="12.75">
      <c r="A273" s="30" t="str">
        <f>'De la BASE'!A269</f>
        <v>577</v>
      </c>
      <c r="B273" s="30">
        <f>'De la BASE'!B269</f>
        <v>5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3.714914</v>
      </c>
      <c r="F273" s="9">
        <f>IF('De la BASE'!F269&gt;0,'De la BASE'!F269,'De la BASE'!F269+0.001)</f>
        <v>17.7353575</v>
      </c>
      <c r="G273" s="15">
        <v>23012</v>
      </c>
    </row>
    <row r="274" spans="1:7" ht="12.75">
      <c r="A274" s="30" t="str">
        <f>'De la BASE'!A270</f>
        <v>577</v>
      </c>
      <c r="B274" s="30">
        <f>'De la BASE'!B270</f>
        <v>5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0.8358176</v>
      </c>
      <c r="F274" s="9">
        <f>IF('De la BASE'!F270&gt;0,'De la BASE'!F270,'De la BASE'!F270+0.001)</f>
        <v>4.07284</v>
      </c>
      <c r="G274" s="15">
        <v>23043</v>
      </c>
    </row>
    <row r="275" spans="1:7" ht="12.75">
      <c r="A275" s="30" t="str">
        <f>'De la BASE'!A271</f>
        <v>577</v>
      </c>
      <c r="B275" s="30">
        <f>'De la BASE'!B271</f>
        <v>5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1.2010185</v>
      </c>
      <c r="F275" s="9">
        <f>IF('De la BASE'!F271&gt;0,'De la BASE'!F271,'De la BASE'!F271+0.001)</f>
        <v>6.723405</v>
      </c>
      <c r="G275" s="15">
        <v>23071</v>
      </c>
    </row>
    <row r="276" spans="1:7" ht="12.75">
      <c r="A276" s="30" t="str">
        <f>'De la BASE'!A272</f>
        <v>577</v>
      </c>
      <c r="B276" s="30">
        <f>'De la BASE'!B272</f>
        <v>5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1.763904</v>
      </c>
      <c r="F276" s="9">
        <f>IF('De la BASE'!F272&gt;0,'De la BASE'!F272,'De la BASE'!F272+0.001)</f>
        <v>8.218690200000001</v>
      </c>
      <c r="G276" s="15">
        <v>23102</v>
      </c>
    </row>
    <row r="277" spans="1:7" ht="12.75">
      <c r="A277" s="30" t="str">
        <f>'De la BASE'!A273</f>
        <v>577</v>
      </c>
      <c r="B277" s="30">
        <f>'De la BASE'!B273</f>
        <v>5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0.2231433</v>
      </c>
      <c r="F277" s="9">
        <f>IF('De la BASE'!F273&gt;0,'De la BASE'!F273,'De la BASE'!F273+0.001)</f>
        <v>1.7308683</v>
      </c>
      <c r="G277" s="15">
        <v>23132</v>
      </c>
    </row>
    <row r="278" spans="1:7" ht="12.75">
      <c r="A278" s="30" t="str">
        <f>'De la BASE'!A274</f>
        <v>577</v>
      </c>
      <c r="B278" s="30">
        <f>'De la BASE'!B274</f>
        <v>5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0.2868992</v>
      </c>
      <c r="F278" s="9">
        <f>IF('De la BASE'!F274&gt;0,'De la BASE'!F274,'De la BASE'!F274+0.001)</f>
        <v>1.2282872</v>
      </c>
      <c r="G278" s="15">
        <v>23163</v>
      </c>
    </row>
    <row r="279" spans="1:7" ht="12.75">
      <c r="A279" s="30" t="str">
        <f>'De la BASE'!A275</f>
        <v>577</v>
      </c>
      <c r="B279" s="30">
        <f>'De la BASE'!B275</f>
        <v>5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0.0409464</v>
      </c>
      <c r="F279" s="9">
        <f>IF('De la BASE'!F275&gt;0,'De la BASE'!F275,'De la BASE'!F275+0.001)</f>
        <v>0.6220368000000001</v>
      </c>
      <c r="G279" s="15">
        <v>23193</v>
      </c>
    </row>
    <row r="280" spans="1:7" ht="12.75">
      <c r="A280" s="30" t="str">
        <f>'De la BASE'!A276</f>
        <v>577</v>
      </c>
      <c r="B280" s="30">
        <f>'De la BASE'!B276</f>
        <v>5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0.0394827</v>
      </c>
      <c r="F280" s="9">
        <f>IF('De la BASE'!F276&gt;0,'De la BASE'!F276,'De la BASE'!F276+0.001)</f>
        <v>0.5367513</v>
      </c>
      <c r="G280" s="15">
        <v>23224</v>
      </c>
    </row>
    <row r="281" spans="1:7" ht="12.75">
      <c r="A281" s="30" t="str">
        <f>'De la BASE'!A277</f>
        <v>577</v>
      </c>
      <c r="B281" s="30">
        <f>'De la BASE'!B277</f>
        <v>5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0.2098744</v>
      </c>
      <c r="F281" s="9">
        <f>IF('De la BASE'!F277&gt;0,'De la BASE'!F277,'De la BASE'!F277+0.001)</f>
        <v>1.09818</v>
      </c>
      <c r="G281" s="15">
        <v>23255</v>
      </c>
    </row>
    <row r="282" spans="1:7" ht="12.75">
      <c r="A282" s="30" t="str">
        <f>'De la BASE'!A278</f>
        <v>577</v>
      </c>
      <c r="B282" s="30">
        <f>'De la BASE'!B278</f>
        <v>5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0.099504</v>
      </c>
      <c r="F282" s="9">
        <f>IF('De la BASE'!F278&gt;0,'De la BASE'!F278,'De la BASE'!F278+0.001)</f>
        <v>0.841638</v>
      </c>
      <c r="G282" s="15">
        <v>23285</v>
      </c>
    </row>
    <row r="283" spans="1:7" ht="12.75">
      <c r="A283" s="30" t="str">
        <f>'De la BASE'!A279</f>
        <v>577</v>
      </c>
      <c r="B283" s="30">
        <f>'De la BASE'!B279</f>
        <v>5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2.1899325</v>
      </c>
      <c r="F283" s="9">
        <f>IF('De la BASE'!F279&gt;0,'De la BASE'!F279,'De la BASE'!F279+0.001)</f>
        <v>8.940014999999999</v>
      </c>
      <c r="G283" s="15">
        <v>23316</v>
      </c>
    </row>
    <row r="284" spans="1:7" ht="12.75">
      <c r="A284" s="30" t="str">
        <f>'De la BASE'!A280</f>
        <v>577</v>
      </c>
      <c r="B284" s="30">
        <f>'De la BASE'!B280</f>
        <v>5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6.2646948</v>
      </c>
      <c r="F284" s="9">
        <f>IF('De la BASE'!F280&gt;0,'De la BASE'!F280,'De la BASE'!F280+0.001)</f>
        <v>21.658709799999997</v>
      </c>
      <c r="G284" s="15">
        <v>23346</v>
      </c>
    </row>
    <row r="285" spans="1:7" ht="12.75">
      <c r="A285" s="30" t="str">
        <f>'De la BASE'!A281</f>
        <v>577</v>
      </c>
      <c r="B285" s="30">
        <f>'De la BASE'!B281</f>
        <v>5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0.4595757</v>
      </c>
      <c r="F285" s="9">
        <f>IF('De la BASE'!F281&gt;0,'De la BASE'!F281,'De la BASE'!F281+0.001)</f>
        <v>3.9386067000000002</v>
      </c>
      <c r="G285" s="15">
        <v>23377</v>
      </c>
    </row>
    <row r="286" spans="1:7" ht="12.75">
      <c r="A286" s="30" t="str">
        <f>'De la BASE'!A282</f>
        <v>577</v>
      </c>
      <c r="B286" s="30">
        <f>'De la BASE'!B282</f>
        <v>5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2.8709152</v>
      </c>
      <c r="F286" s="9">
        <f>IF('De la BASE'!F282&gt;0,'De la BASE'!F282,'De la BASE'!F282+0.001)</f>
        <v>10.971232</v>
      </c>
      <c r="G286" s="15">
        <v>23408</v>
      </c>
    </row>
    <row r="287" spans="1:7" ht="12.75">
      <c r="A287" s="30" t="str">
        <f>'De la BASE'!A283</f>
        <v>577</v>
      </c>
      <c r="B287" s="30">
        <f>'De la BASE'!B283</f>
        <v>5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3.866132</v>
      </c>
      <c r="F287" s="9">
        <f>IF('De la BASE'!F283&gt;0,'De la BASE'!F283,'De la BASE'!F283+0.001)</f>
        <v>14.647396</v>
      </c>
      <c r="G287" s="15">
        <v>23437</v>
      </c>
    </row>
    <row r="288" spans="1:7" ht="12.75">
      <c r="A288" s="30" t="str">
        <f>'De la BASE'!A284</f>
        <v>577</v>
      </c>
      <c r="B288" s="30">
        <f>'De la BASE'!B284</f>
        <v>5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1.2363386</v>
      </c>
      <c r="F288" s="9">
        <f>IF('De la BASE'!F284&gt;0,'De la BASE'!F284,'De la BASE'!F284+0.001)</f>
        <v>5.2049172</v>
      </c>
      <c r="G288" s="15">
        <v>23468</v>
      </c>
    </row>
    <row r="289" spans="1:7" ht="12.75">
      <c r="A289" s="30" t="str">
        <f>'De la BASE'!A285</f>
        <v>577</v>
      </c>
      <c r="B289" s="30">
        <f>'De la BASE'!B285</f>
        <v>5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0.0917444</v>
      </c>
      <c r="F289" s="9">
        <f>IF('De la BASE'!F285&gt;0,'De la BASE'!F285,'De la BASE'!F285+0.001)</f>
        <v>1.2031027</v>
      </c>
      <c r="G289" s="15">
        <v>23498</v>
      </c>
    </row>
    <row r="290" spans="1:7" ht="12.75">
      <c r="A290" s="30" t="str">
        <f>'De la BASE'!A286</f>
        <v>577</v>
      </c>
      <c r="B290" s="30">
        <f>'De la BASE'!B286</f>
        <v>5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0.5037094</v>
      </c>
      <c r="F290" s="9">
        <f>IF('De la BASE'!F286&gt;0,'De la BASE'!F286,'De la BASE'!F286+0.001)</f>
        <v>1.707203</v>
      </c>
      <c r="G290" s="15">
        <v>23529</v>
      </c>
    </row>
    <row r="291" spans="1:7" ht="12.75">
      <c r="A291" s="30" t="str">
        <f>'De la BASE'!A287</f>
        <v>577</v>
      </c>
      <c r="B291" s="30">
        <f>'De la BASE'!B287</f>
        <v>5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0.0500904</v>
      </c>
      <c r="F291" s="9">
        <f>IF('De la BASE'!F287&gt;0,'De la BASE'!F287,'De la BASE'!F287+0.001)</f>
        <v>0.723528</v>
      </c>
      <c r="G291" s="15">
        <v>23559</v>
      </c>
    </row>
    <row r="292" spans="1:7" ht="12.75">
      <c r="A292" s="30" t="str">
        <f>'De la BASE'!A288</f>
        <v>577</v>
      </c>
      <c r="B292" s="30">
        <f>'De la BASE'!B288</f>
        <v>5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0.0379168</v>
      </c>
      <c r="F292" s="9">
        <f>IF('De la BASE'!F288&gt;0,'De la BASE'!F288,'De la BASE'!F288+0.001)</f>
        <v>0.5107616</v>
      </c>
      <c r="G292" s="15">
        <v>23590</v>
      </c>
    </row>
    <row r="293" spans="1:7" ht="12.75">
      <c r="A293" s="30" t="str">
        <f>'De la BASE'!A289</f>
        <v>577</v>
      </c>
      <c r="B293" s="30">
        <f>'De la BASE'!B289</f>
        <v>5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0.1061503</v>
      </c>
      <c r="F293" s="9">
        <f>IF('De la BASE'!F289&gt;0,'De la BASE'!F289,'De la BASE'!F289+0.001)</f>
        <v>0.6929586999999999</v>
      </c>
      <c r="G293" s="15">
        <v>23621</v>
      </c>
    </row>
    <row r="294" spans="1:7" ht="12.75">
      <c r="A294" s="30" t="str">
        <f>'De la BASE'!A290</f>
        <v>577</v>
      </c>
      <c r="B294" s="30">
        <f>'De la BASE'!B290</f>
        <v>5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0.0980856</v>
      </c>
      <c r="F294" s="9">
        <f>IF('De la BASE'!F290&gt;0,'De la BASE'!F290,'De la BASE'!F290+0.001)</f>
        <v>0.5885136</v>
      </c>
      <c r="G294" s="15">
        <v>23651</v>
      </c>
    </row>
    <row r="295" spans="1:7" ht="12.75">
      <c r="A295" s="30" t="str">
        <f>'De la BASE'!A291</f>
        <v>577</v>
      </c>
      <c r="B295" s="30">
        <f>'De la BASE'!B291</f>
        <v>5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0.0903464</v>
      </c>
      <c r="F295" s="9">
        <f>IF('De la BASE'!F291&gt;0,'De la BASE'!F291,'De la BASE'!F291+0.001)</f>
        <v>0.7169424</v>
      </c>
      <c r="G295" s="15">
        <v>23682</v>
      </c>
    </row>
    <row r="296" spans="1:7" ht="12.75">
      <c r="A296" s="30" t="str">
        <f>'De la BASE'!A292</f>
        <v>577</v>
      </c>
      <c r="B296" s="30">
        <f>'De la BASE'!B292</f>
        <v>5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0.7029967</v>
      </c>
      <c r="F296" s="9">
        <f>IF('De la BASE'!F292&gt;0,'De la BASE'!F292,'De la BASE'!F292+0.001)</f>
        <v>2.4739771</v>
      </c>
      <c r="G296" s="15">
        <v>23712</v>
      </c>
    </row>
    <row r="297" spans="1:7" ht="12.75">
      <c r="A297" s="30" t="str">
        <f>'De la BASE'!A293</f>
        <v>577</v>
      </c>
      <c r="B297" s="30">
        <f>'De la BASE'!B293</f>
        <v>5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3.3474702</v>
      </c>
      <c r="F297" s="9">
        <f>IF('De la BASE'!F293&gt;0,'De la BASE'!F293,'De la BASE'!F293+0.001)</f>
        <v>9.9122538</v>
      </c>
      <c r="G297" s="15">
        <v>23743</v>
      </c>
    </row>
    <row r="298" spans="1:7" ht="12.75">
      <c r="A298" s="30" t="str">
        <f>'De la BASE'!A294</f>
        <v>577</v>
      </c>
      <c r="B298" s="30">
        <f>'De la BASE'!B294</f>
        <v>5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1.598388</v>
      </c>
      <c r="F298" s="9">
        <f>IF('De la BASE'!F294&gt;0,'De la BASE'!F294,'De la BASE'!F294+0.001)</f>
        <v>7.0292745</v>
      </c>
      <c r="G298" s="15">
        <v>23774</v>
      </c>
    </row>
    <row r="299" spans="1:7" ht="12.75">
      <c r="A299" s="30" t="str">
        <f>'De la BASE'!A295</f>
        <v>577</v>
      </c>
      <c r="B299" s="30">
        <f>'De la BASE'!B295</f>
        <v>5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3.6995079</v>
      </c>
      <c r="F299" s="9">
        <f>IF('De la BASE'!F295&gt;0,'De la BASE'!F295,'De la BASE'!F295+0.001)</f>
        <v>12.7555095</v>
      </c>
      <c r="G299" s="15">
        <v>23802</v>
      </c>
    </row>
    <row r="300" spans="1:7" ht="12.75">
      <c r="A300" s="30" t="str">
        <f>'De la BASE'!A296</f>
        <v>577</v>
      </c>
      <c r="B300" s="30">
        <f>'De la BASE'!B296</f>
        <v>5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0.2915626</v>
      </c>
      <c r="F300" s="9">
        <f>IF('De la BASE'!F296&gt;0,'De la BASE'!F296,'De la BASE'!F296+0.001)</f>
        <v>2.3385124</v>
      </c>
      <c r="G300" s="15">
        <v>23833</v>
      </c>
    </row>
    <row r="301" spans="1:7" ht="12.75">
      <c r="A301" s="30" t="str">
        <f>'De la BASE'!A297</f>
        <v>577</v>
      </c>
      <c r="B301" s="30">
        <f>'De la BASE'!B297</f>
        <v>5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0.2768514</v>
      </c>
      <c r="F301" s="9">
        <f>IF('De la BASE'!F297&gt;0,'De la BASE'!F297,'De la BASE'!F297+0.001)</f>
        <v>1.1360454</v>
      </c>
      <c r="G301" s="15">
        <v>23863</v>
      </c>
    </row>
    <row r="302" spans="1:7" ht="12.75">
      <c r="A302" s="30" t="str">
        <f>'De la BASE'!A298</f>
        <v>577</v>
      </c>
      <c r="B302" s="30">
        <f>'De la BASE'!B298</f>
        <v>5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0.0659433</v>
      </c>
      <c r="F302" s="9">
        <f>IF('De la BASE'!F298&gt;0,'De la BASE'!F298,'De la BASE'!F298+0.001)</f>
        <v>0.6513347</v>
      </c>
      <c r="G302" s="15">
        <v>23894</v>
      </c>
    </row>
    <row r="303" spans="1:7" ht="12.75">
      <c r="A303" s="30" t="str">
        <f>'De la BASE'!A299</f>
        <v>577</v>
      </c>
      <c r="B303" s="30">
        <f>'De la BASE'!B299</f>
        <v>5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0.0337063</v>
      </c>
      <c r="F303" s="9">
        <f>IF('De la BASE'!F299&gt;0,'De la BASE'!F299,'De la BASE'!F299+0.001)</f>
        <v>0.5121182999999999</v>
      </c>
      <c r="G303" s="15">
        <v>23924</v>
      </c>
    </row>
    <row r="304" spans="1:7" ht="12.75">
      <c r="A304" s="30" t="str">
        <f>'De la BASE'!A300</f>
        <v>577</v>
      </c>
      <c r="B304" s="30">
        <f>'De la BASE'!B300</f>
        <v>5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0.0315984</v>
      </c>
      <c r="F304" s="9">
        <f>IF('De la BASE'!F300&gt;0,'De la BASE'!F300,'De la BASE'!F300+0.001)</f>
        <v>0.4293024</v>
      </c>
      <c r="G304" s="15">
        <v>23955</v>
      </c>
    </row>
    <row r="305" spans="1:7" ht="12.75">
      <c r="A305" s="30" t="str">
        <f>'De la BASE'!A301</f>
        <v>577</v>
      </c>
      <c r="B305" s="30">
        <f>'De la BASE'!B301</f>
        <v>5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0.3601266</v>
      </c>
      <c r="F305" s="9">
        <f>IF('De la BASE'!F301&gt;0,'De la BASE'!F301,'De la BASE'!F301+0.001)</f>
        <v>1.6136882999999997</v>
      </c>
      <c r="G305" s="15">
        <v>23986</v>
      </c>
    </row>
    <row r="306" spans="1:7" ht="12.75">
      <c r="A306" s="30" t="str">
        <f>'De la BASE'!A302</f>
        <v>577</v>
      </c>
      <c r="B306" s="30">
        <f>'De la BASE'!B302</f>
        <v>5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0.114002</v>
      </c>
      <c r="F306" s="9">
        <f>IF('De la BASE'!F302&gt;0,'De la BASE'!F302,'De la BASE'!F302+0.001)</f>
        <v>0.902436</v>
      </c>
      <c r="G306" s="15">
        <v>24016</v>
      </c>
    </row>
    <row r="307" spans="1:7" ht="12.75">
      <c r="A307" s="30" t="str">
        <f>'De la BASE'!A303</f>
        <v>577</v>
      </c>
      <c r="B307" s="30">
        <f>'De la BASE'!B303</f>
        <v>5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0.8640426</v>
      </c>
      <c r="F307" s="9">
        <f>IF('De la BASE'!F303&gt;0,'De la BASE'!F303,'De la BASE'!F303+0.001)</f>
        <v>3.5863686</v>
      </c>
      <c r="G307" s="15">
        <v>24047</v>
      </c>
    </row>
    <row r="308" spans="1:7" ht="12.75">
      <c r="A308" s="30" t="str">
        <f>'De la BASE'!A304</f>
        <v>577</v>
      </c>
      <c r="B308" s="30">
        <f>'De la BASE'!B304</f>
        <v>5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2.091852</v>
      </c>
      <c r="F308" s="9">
        <f>IF('De la BASE'!F304&gt;0,'De la BASE'!F304,'De la BASE'!F304+0.001)</f>
        <v>6.7072080000000005</v>
      </c>
      <c r="G308" s="15">
        <v>24077</v>
      </c>
    </row>
    <row r="309" spans="1:7" ht="12.75">
      <c r="A309" s="30" t="str">
        <f>'De la BASE'!A305</f>
        <v>577</v>
      </c>
      <c r="B309" s="30">
        <f>'De la BASE'!B305</f>
        <v>5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4.6099632</v>
      </c>
      <c r="F309" s="9">
        <f>IF('De la BASE'!F305&gt;0,'De la BASE'!F305,'De la BASE'!F305+0.001)</f>
        <v>13.099598399999998</v>
      </c>
      <c r="G309" s="15">
        <v>24108</v>
      </c>
    </row>
    <row r="310" spans="1:7" ht="12.75">
      <c r="A310" s="30" t="str">
        <f>'De la BASE'!A306</f>
        <v>577</v>
      </c>
      <c r="B310" s="30">
        <f>'De la BASE'!B306</f>
        <v>5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4.422744</v>
      </c>
      <c r="F310" s="9">
        <f>IF('De la BASE'!F306&gt;0,'De la BASE'!F306,'De la BASE'!F306+0.001)</f>
        <v>14.416212</v>
      </c>
      <c r="G310" s="15">
        <v>24139</v>
      </c>
    </row>
    <row r="311" spans="1:7" ht="12.75">
      <c r="A311" s="30" t="str">
        <f>'De la BASE'!A307</f>
        <v>577</v>
      </c>
      <c r="B311" s="30">
        <f>'De la BASE'!B307</f>
        <v>5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0.5269376</v>
      </c>
      <c r="F311" s="9">
        <f>IF('De la BASE'!F307&gt;0,'De la BASE'!F307,'De la BASE'!F307+0.001)</f>
        <v>3.9931989999999997</v>
      </c>
      <c r="G311" s="15">
        <v>24167</v>
      </c>
    </row>
    <row r="312" spans="1:7" ht="12.75">
      <c r="A312" s="30" t="str">
        <f>'De la BASE'!A308</f>
        <v>577</v>
      </c>
      <c r="B312" s="30">
        <f>'De la BASE'!B308</f>
        <v>5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1.0817667</v>
      </c>
      <c r="F312" s="9">
        <f>IF('De la BASE'!F308&gt;0,'De la BASE'!F308,'De la BASE'!F308+0.001)</f>
        <v>3.8850546</v>
      </c>
      <c r="G312" s="15">
        <v>24198</v>
      </c>
    </row>
    <row r="313" spans="1:7" ht="12.75">
      <c r="A313" s="30" t="str">
        <f>'De la BASE'!A309</f>
        <v>577</v>
      </c>
      <c r="B313" s="30">
        <f>'De la BASE'!B309</f>
        <v>5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0.203252</v>
      </c>
      <c r="F313" s="9">
        <f>IF('De la BASE'!F309&gt;0,'De la BASE'!F309,'De la BASE'!F309+0.001)</f>
        <v>0.9175376</v>
      </c>
      <c r="G313" s="15">
        <v>24228</v>
      </c>
    </row>
    <row r="314" spans="1:7" ht="12.75">
      <c r="A314" s="30" t="str">
        <f>'De la BASE'!A310</f>
        <v>577</v>
      </c>
      <c r="B314" s="30">
        <f>'De la BASE'!B310</f>
        <v>5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0.3641112</v>
      </c>
      <c r="F314" s="9">
        <f>IF('De la BASE'!F310&gt;0,'De la BASE'!F310,'De la BASE'!F310+0.001)</f>
        <v>1.138784</v>
      </c>
      <c r="G314" s="15">
        <v>24259</v>
      </c>
    </row>
    <row r="315" spans="1:7" ht="12.75">
      <c r="A315" s="30" t="str">
        <f>'De la BASE'!A311</f>
        <v>577</v>
      </c>
      <c r="B315" s="30">
        <f>'De la BASE'!B311</f>
        <v>5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0.0142424</v>
      </c>
      <c r="F315" s="9">
        <f>IF('De la BASE'!F311&gt;0,'De la BASE'!F311,'De la BASE'!F311+0.001)</f>
        <v>0.16603639999999997</v>
      </c>
      <c r="G315" s="15">
        <v>24289</v>
      </c>
    </row>
    <row r="316" spans="1:7" ht="12.75">
      <c r="A316" s="30" t="str">
        <f>'De la BASE'!A312</f>
        <v>577</v>
      </c>
      <c r="B316" s="30">
        <f>'De la BASE'!B312</f>
        <v>5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0.0115005</v>
      </c>
      <c r="F316" s="9">
        <f>IF('De la BASE'!F312&gt;0,'De la BASE'!F312,'De la BASE'!F312+0.001)</f>
        <v>0.131733</v>
      </c>
      <c r="G316" s="15">
        <v>24320</v>
      </c>
    </row>
    <row r="317" spans="1:7" ht="12.75">
      <c r="A317" s="30" t="str">
        <f>'De la BASE'!A313</f>
        <v>577</v>
      </c>
      <c r="B317" s="30">
        <f>'De la BASE'!B313</f>
        <v>5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0.0684075</v>
      </c>
      <c r="F317" s="9">
        <f>IF('De la BASE'!F313&gt;0,'De la BASE'!F313,'De la BASE'!F313+0.001)</f>
        <v>0.3787821</v>
      </c>
      <c r="G317" s="15">
        <v>24351</v>
      </c>
    </row>
    <row r="318" spans="1:7" ht="12.75">
      <c r="A318" s="30" t="str">
        <f>'De la BASE'!A314</f>
        <v>577</v>
      </c>
      <c r="B318" s="30">
        <f>'De la BASE'!B314</f>
        <v>5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0.3292758</v>
      </c>
      <c r="F318" s="9">
        <f>IF('De la BASE'!F314&gt;0,'De la BASE'!F314,'De la BASE'!F314+0.001)</f>
        <v>1.30665</v>
      </c>
      <c r="G318" s="15">
        <v>24381</v>
      </c>
    </row>
    <row r="319" spans="1:7" ht="12.75">
      <c r="A319" s="30" t="str">
        <f>'De la BASE'!A315</f>
        <v>577</v>
      </c>
      <c r="B319" s="30">
        <f>'De la BASE'!B315</f>
        <v>5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0.9696994</v>
      </c>
      <c r="F319" s="9">
        <f>IF('De la BASE'!F315&gt;0,'De la BASE'!F315,'De la BASE'!F315+0.001)</f>
        <v>6.3300978</v>
      </c>
      <c r="G319" s="15">
        <v>24412</v>
      </c>
    </row>
    <row r="320" spans="1:7" ht="12.75">
      <c r="A320" s="30" t="str">
        <f>'De la BASE'!A316</f>
        <v>577</v>
      </c>
      <c r="B320" s="30">
        <f>'De la BASE'!B316</f>
        <v>5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0.0732744</v>
      </c>
      <c r="F320" s="9">
        <f>IF('De la BASE'!F316&gt;0,'De la BASE'!F316,'De la BASE'!F316+0.001)</f>
        <v>1.1052221999999998</v>
      </c>
      <c r="G320" s="15">
        <v>24442</v>
      </c>
    </row>
    <row r="321" spans="1:7" ht="12.75">
      <c r="A321" s="30" t="str">
        <f>'De la BASE'!A317</f>
        <v>577</v>
      </c>
      <c r="B321" s="30">
        <f>'De la BASE'!B317</f>
        <v>5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0.1247788</v>
      </c>
      <c r="F321" s="9">
        <f>IF('De la BASE'!F317&gt;0,'De la BASE'!F317,'De la BASE'!F317+0.001)</f>
        <v>1.3557048</v>
      </c>
      <c r="G321" s="15">
        <v>24473</v>
      </c>
    </row>
    <row r="322" spans="1:7" ht="12.75">
      <c r="A322" s="30" t="str">
        <f>'De la BASE'!A318</f>
        <v>577</v>
      </c>
      <c r="B322" s="30">
        <f>'De la BASE'!B318</f>
        <v>5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0.3240315</v>
      </c>
      <c r="F322" s="9">
        <f>IF('De la BASE'!F318&gt;0,'De la BASE'!F318,'De la BASE'!F318+0.001)</f>
        <v>2.8313649</v>
      </c>
      <c r="G322" s="15">
        <v>24504</v>
      </c>
    </row>
    <row r="323" spans="1:7" ht="12.75">
      <c r="A323" s="30" t="str">
        <f>'De la BASE'!A319</f>
        <v>577</v>
      </c>
      <c r="B323" s="30">
        <f>'De la BASE'!B319</f>
        <v>5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0.9794988</v>
      </c>
      <c r="F323" s="9">
        <f>IF('De la BASE'!F319&gt;0,'De la BASE'!F319,'De la BASE'!F319+0.001)</f>
        <v>5.741530200000001</v>
      </c>
      <c r="G323" s="15">
        <v>24532</v>
      </c>
    </row>
    <row r="324" spans="1:7" ht="12.75">
      <c r="A324" s="30" t="str">
        <f>'De la BASE'!A320</f>
        <v>577</v>
      </c>
      <c r="B324" s="30">
        <f>'De la BASE'!B320</f>
        <v>5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0.3669344</v>
      </c>
      <c r="F324" s="9">
        <f>IF('De la BASE'!F320&gt;0,'De la BASE'!F320,'De la BASE'!F320+0.001)</f>
        <v>3.0501422</v>
      </c>
      <c r="G324" s="15">
        <v>24563</v>
      </c>
    </row>
    <row r="325" spans="1:7" ht="12.75">
      <c r="A325" s="30" t="str">
        <f>'De la BASE'!A321</f>
        <v>577</v>
      </c>
      <c r="B325" s="30">
        <f>'De la BASE'!B321</f>
        <v>5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0.463375</v>
      </c>
      <c r="F325" s="9">
        <f>IF('De la BASE'!F321&gt;0,'De la BASE'!F321,'De la BASE'!F321+0.001)</f>
        <v>3.530075</v>
      </c>
      <c r="G325" s="15">
        <v>24593</v>
      </c>
    </row>
    <row r="326" spans="1:7" ht="12.75">
      <c r="A326" s="30" t="str">
        <f>'De la BASE'!A322</f>
        <v>577</v>
      </c>
      <c r="B326" s="30">
        <f>'De la BASE'!B322</f>
        <v>5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0.0841347</v>
      </c>
      <c r="F326" s="9">
        <f>IF('De la BASE'!F322&gt;0,'De la BASE'!F322,'De la BASE'!F322+0.001)</f>
        <v>1.1939967</v>
      </c>
      <c r="G326" s="15">
        <v>24624</v>
      </c>
    </row>
    <row r="327" spans="1:7" ht="12.75">
      <c r="A327" s="30" t="str">
        <f>'De la BASE'!A323</f>
        <v>577</v>
      </c>
      <c r="B327" s="30">
        <f>'De la BASE'!B323</f>
        <v>5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0.0273075</v>
      </c>
      <c r="F327" s="9">
        <f>IF('De la BASE'!F323&gt;0,'De la BASE'!F323,'De la BASE'!F323+0.001)</f>
        <v>0.48326</v>
      </c>
      <c r="G327" s="15">
        <v>24654</v>
      </c>
    </row>
    <row r="328" spans="1:7" ht="12.75">
      <c r="A328" s="30" t="str">
        <f>'De la BASE'!A324</f>
        <v>577</v>
      </c>
      <c r="B328" s="30">
        <f>'De la BASE'!B324</f>
        <v>5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0.0539922</v>
      </c>
      <c r="F328" s="9">
        <f>IF('De la BASE'!F324&gt;0,'De la BASE'!F324,'De la BASE'!F324+0.001)</f>
        <v>0.381669</v>
      </c>
      <c r="G328" s="15">
        <v>24685</v>
      </c>
    </row>
    <row r="329" spans="1:7" ht="12.75">
      <c r="A329" s="30" t="str">
        <f>'De la BASE'!A325</f>
        <v>577</v>
      </c>
      <c r="B329" s="30">
        <f>'De la BASE'!B325</f>
        <v>5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0.199206</v>
      </c>
      <c r="F329" s="9">
        <f>IF('De la BASE'!F325&gt;0,'De la BASE'!F325,'De la BASE'!F325+0.001)</f>
        <v>0.6286056000000001</v>
      </c>
      <c r="G329" s="15">
        <v>24716</v>
      </c>
    </row>
    <row r="330" spans="1:7" ht="12.75">
      <c r="A330" s="30" t="str">
        <f>'De la BASE'!A326</f>
        <v>577</v>
      </c>
      <c r="B330" s="30">
        <f>'De la BASE'!B326</f>
        <v>5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0.2535764</v>
      </c>
      <c r="F330" s="9">
        <f>IF('De la BASE'!F326&gt;0,'De la BASE'!F326,'De la BASE'!F326+0.001)</f>
        <v>1.2777615999999998</v>
      </c>
      <c r="G330" s="15">
        <v>24746</v>
      </c>
    </row>
    <row r="331" spans="1:7" ht="12.75">
      <c r="A331" s="30" t="str">
        <f>'De la BASE'!A327</f>
        <v>577</v>
      </c>
      <c r="B331" s="30">
        <f>'De la BASE'!B327</f>
        <v>5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0.688605</v>
      </c>
      <c r="F331" s="9">
        <f>IF('De la BASE'!F327&gt;0,'De la BASE'!F327,'De la BASE'!F327+0.001)</f>
        <v>2.642027</v>
      </c>
      <c r="G331" s="15">
        <v>24777</v>
      </c>
    </row>
    <row r="332" spans="1:7" ht="12.75">
      <c r="A332" s="30" t="str">
        <f>'De la BASE'!A328</f>
        <v>577</v>
      </c>
      <c r="B332" s="30">
        <f>'De la BASE'!B328</f>
        <v>5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0.1412609</v>
      </c>
      <c r="F332" s="9">
        <f>IF('De la BASE'!F328&gt;0,'De la BASE'!F328,'De la BASE'!F328+0.001)</f>
        <v>1.8683753</v>
      </c>
      <c r="G332" s="15">
        <v>24807</v>
      </c>
    </row>
    <row r="333" spans="1:7" ht="12.75">
      <c r="A333" s="30" t="str">
        <f>'De la BASE'!A329</f>
        <v>577</v>
      </c>
      <c r="B333" s="30">
        <f>'De la BASE'!B329</f>
        <v>5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0.0884628</v>
      </c>
      <c r="F333" s="9">
        <f>IF('De la BASE'!F329&gt;0,'De la BASE'!F329,'De la BASE'!F329+0.001)</f>
        <v>1.5456417</v>
      </c>
      <c r="G333" s="15">
        <v>24838</v>
      </c>
    </row>
    <row r="334" spans="1:7" ht="12.75">
      <c r="A334" s="30" t="str">
        <f>'De la BASE'!A330</f>
        <v>577</v>
      </c>
      <c r="B334" s="30">
        <f>'De la BASE'!B330</f>
        <v>5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1.3941375</v>
      </c>
      <c r="F334" s="9">
        <f>IF('De la BASE'!F330&gt;0,'De la BASE'!F330,'De la BASE'!F330+0.001)</f>
        <v>7.2051</v>
      </c>
      <c r="G334" s="15">
        <v>24869</v>
      </c>
    </row>
    <row r="335" spans="1:7" ht="12.75">
      <c r="A335" s="30" t="str">
        <f>'De la BASE'!A331</f>
        <v>577</v>
      </c>
      <c r="B335" s="30">
        <f>'De la BASE'!B331</f>
        <v>5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1.7974912</v>
      </c>
      <c r="F335" s="9">
        <f>IF('De la BASE'!F331&gt;0,'De la BASE'!F331,'De la BASE'!F331+0.001)</f>
        <v>8.248356</v>
      </c>
      <c r="G335" s="15">
        <v>24898</v>
      </c>
    </row>
    <row r="336" spans="1:7" ht="12.75">
      <c r="A336" s="30" t="str">
        <f>'De la BASE'!A332</f>
        <v>577</v>
      </c>
      <c r="B336" s="30">
        <f>'De la BASE'!B332</f>
        <v>5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1.7965896</v>
      </c>
      <c r="F336" s="9">
        <f>IF('De la BASE'!F332&gt;0,'De la BASE'!F332,'De la BASE'!F332+0.001)</f>
        <v>7.9938144</v>
      </c>
      <c r="G336" s="15">
        <v>24929</v>
      </c>
    </row>
    <row r="337" spans="1:7" ht="12.75">
      <c r="A337" s="30" t="str">
        <f>'De la BASE'!A333</f>
        <v>577</v>
      </c>
      <c r="B337" s="30">
        <f>'De la BASE'!B333</f>
        <v>5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0.5918139</v>
      </c>
      <c r="F337" s="9">
        <f>IF('De la BASE'!F333&gt;0,'De la BASE'!F333,'De la BASE'!F333+0.001)</f>
        <v>2.9553474</v>
      </c>
      <c r="G337" s="15">
        <v>24959</v>
      </c>
    </row>
    <row r="338" spans="1:7" ht="12.75">
      <c r="A338" s="30" t="str">
        <f>'De la BASE'!A334</f>
        <v>577</v>
      </c>
      <c r="B338" s="30">
        <f>'De la BASE'!B334</f>
        <v>5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0.0552825</v>
      </c>
      <c r="F338" s="9">
        <f>IF('De la BASE'!F334&gt;0,'De la BASE'!F334,'De la BASE'!F334+0.001)</f>
        <v>0.8955765</v>
      </c>
      <c r="G338" s="15">
        <v>24990</v>
      </c>
    </row>
    <row r="339" spans="1:7" ht="12.75">
      <c r="A339" s="30" t="str">
        <f>'De la BASE'!A335</f>
        <v>577</v>
      </c>
      <c r="B339" s="30">
        <f>'De la BASE'!B335</f>
        <v>5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0.032578</v>
      </c>
      <c r="F339" s="9">
        <f>IF('De la BASE'!F335&gt;0,'De la BASE'!F335,'De la BASE'!F335+0.001)</f>
        <v>0.48867</v>
      </c>
      <c r="G339" s="15">
        <v>25020</v>
      </c>
    </row>
    <row r="340" spans="1:7" ht="12.75">
      <c r="A340" s="30" t="str">
        <f>'De la BASE'!A336</f>
        <v>577</v>
      </c>
      <c r="B340" s="30">
        <f>'De la BASE'!B336</f>
        <v>5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0.0244695</v>
      </c>
      <c r="F340" s="9">
        <f>IF('De la BASE'!F336&gt;0,'De la BASE'!F336,'De la BASE'!F336+0.001)</f>
        <v>0.35666149999999996</v>
      </c>
      <c r="G340" s="15">
        <v>25051</v>
      </c>
    </row>
    <row r="341" spans="1:7" ht="12.75">
      <c r="A341" s="30" t="str">
        <f>'De la BASE'!A337</f>
        <v>577</v>
      </c>
      <c r="B341" s="30">
        <f>'De la BASE'!B337</f>
        <v>5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0.05157</v>
      </c>
      <c r="F341" s="9">
        <f>IF('De la BASE'!F337&gt;0,'De la BASE'!F337,'De la BASE'!F337+0.001)</f>
        <v>0.430705</v>
      </c>
      <c r="G341" s="15">
        <v>25082</v>
      </c>
    </row>
    <row r="342" spans="1:7" ht="12.75">
      <c r="A342" s="30" t="str">
        <f>'De la BASE'!A338</f>
        <v>577</v>
      </c>
      <c r="B342" s="30">
        <f>'De la BASE'!B338</f>
        <v>5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0.0388188</v>
      </c>
      <c r="F342" s="9">
        <f>IF('De la BASE'!F338&gt;0,'De la BASE'!F338,'De la BASE'!F338+0.001)</f>
        <v>0.6534498000000001</v>
      </c>
      <c r="G342" s="15">
        <v>25112</v>
      </c>
    </row>
    <row r="343" spans="1:7" ht="12.75">
      <c r="A343" s="30" t="str">
        <f>'De la BASE'!A339</f>
        <v>577</v>
      </c>
      <c r="B343" s="30">
        <f>'De la BASE'!B339</f>
        <v>5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0.4134312</v>
      </c>
      <c r="F343" s="9">
        <f>IF('De la BASE'!F339&gt;0,'De la BASE'!F339,'De la BASE'!F339+0.001)</f>
        <v>2.2822008</v>
      </c>
      <c r="G343" s="15">
        <v>25143</v>
      </c>
    </row>
    <row r="344" spans="1:7" ht="12.75">
      <c r="A344" s="30" t="str">
        <f>'De la BASE'!A340</f>
        <v>577</v>
      </c>
      <c r="B344" s="30">
        <f>'De la BASE'!B340</f>
        <v>5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0.29946</v>
      </c>
      <c r="F344" s="9">
        <f>IF('De la BASE'!F340&gt;0,'De la BASE'!F340,'De la BASE'!F340+0.001)</f>
        <v>1.6470300000000002</v>
      </c>
      <c r="G344" s="15">
        <v>25173</v>
      </c>
    </row>
    <row r="345" spans="1:7" ht="12.75">
      <c r="A345" s="30" t="str">
        <f>'De la BASE'!A341</f>
        <v>577</v>
      </c>
      <c r="B345" s="30">
        <f>'De la BASE'!B341</f>
        <v>5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0.4445812</v>
      </c>
      <c r="F345" s="9">
        <f>IF('De la BASE'!F341&gt;0,'De la BASE'!F341,'De la BASE'!F341+0.001)</f>
        <v>2.9540546</v>
      </c>
      <c r="G345" s="15">
        <v>25204</v>
      </c>
    </row>
    <row r="346" spans="1:7" ht="12.75">
      <c r="A346" s="30" t="str">
        <f>'De la BASE'!A342</f>
        <v>577</v>
      </c>
      <c r="B346" s="30">
        <f>'De la BASE'!B342</f>
        <v>5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1.0345895</v>
      </c>
      <c r="F346" s="9">
        <f>IF('De la BASE'!F342&gt;0,'De la BASE'!F342,'De la BASE'!F342+0.001)</f>
        <v>5.4175795</v>
      </c>
      <c r="G346" s="15">
        <v>25235</v>
      </c>
    </row>
    <row r="347" spans="1:7" ht="12.75">
      <c r="A347" s="30" t="str">
        <f>'De la BASE'!A343</f>
        <v>577</v>
      </c>
      <c r="B347" s="30">
        <f>'De la BASE'!B343</f>
        <v>5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3.058404</v>
      </c>
      <c r="F347" s="9">
        <f>IF('De la BASE'!F343&gt;0,'De la BASE'!F343,'De la BASE'!F343+0.001)</f>
        <v>14.051244</v>
      </c>
      <c r="G347" s="15">
        <v>25263</v>
      </c>
    </row>
    <row r="348" spans="1:7" ht="12.75">
      <c r="A348" s="30" t="str">
        <f>'De la BASE'!A344</f>
        <v>577</v>
      </c>
      <c r="B348" s="30">
        <f>'De la BASE'!B344</f>
        <v>5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1.0690403</v>
      </c>
      <c r="F348" s="9">
        <f>IF('De la BASE'!F344&gt;0,'De la BASE'!F344,'De la BASE'!F344+0.001)</f>
        <v>6.9517150999999995</v>
      </c>
      <c r="G348" s="15">
        <v>25294</v>
      </c>
    </row>
    <row r="349" spans="1:7" ht="12.75">
      <c r="A349" s="30" t="str">
        <f>'De la BASE'!A345</f>
        <v>577</v>
      </c>
      <c r="B349" s="30">
        <f>'De la BASE'!B345</f>
        <v>5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1.972064</v>
      </c>
      <c r="F349" s="9">
        <f>IF('De la BASE'!F345&gt;0,'De la BASE'!F345,'De la BASE'!F345+0.001)</f>
        <v>7.8204663000000005</v>
      </c>
      <c r="G349" s="15">
        <v>25324</v>
      </c>
    </row>
    <row r="350" spans="1:7" ht="12.75">
      <c r="A350" s="30" t="str">
        <f>'De la BASE'!A346</f>
        <v>577</v>
      </c>
      <c r="B350" s="30">
        <f>'De la BASE'!B346</f>
        <v>5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0.2715096</v>
      </c>
      <c r="F350" s="9">
        <f>IF('De la BASE'!F346&gt;0,'De la BASE'!F346,'De la BASE'!F346+0.001)</f>
        <v>1.7349656000000002</v>
      </c>
      <c r="G350" s="15">
        <v>25355</v>
      </c>
    </row>
    <row r="351" spans="1:7" ht="12.75">
      <c r="A351" s="30" t="str">
        <f>'De la BASE'!A347</f>
        <v>577</v>
      </c>
      <c r="B351" s="30">
        <f>'De la BASE'!B347</f>
        <v>5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0.0342672</v>
      </c>
      <c r="F351" s="9">
        <f>IF('De la BASE'!F347&gt;0,'De la BASE'!F347,'De la BASE'!F347+0.001)</f>
        <v>0.42762609999999995</v>
      </c>
      <c r="G351" s="15">
        <v>25385</v>
      </c>
    </row>
    <row r="352" spans="1:7" ht="12.75">
      <c r="A352" s="30" t="str">
        <f>'De la BASE'!A348</f>
        <v>577</v>
      </c>
      <c r="B352" s="30">
        <f>'De la BASE'!B348</f>
        <v>5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0.016484</v>
      </c>
      <c r="F352" s="9">
        <f>IF('De la BASE'!F348&gt;0,'De la BASE'!F348,'De la BASE'!F348+0.001)</f>
        <v>0.19533540000000002</v>
      </c>
      <c r="G352" s="15">
        <v>25416</v>
      </c>
    </row>
    <row r="353" spans="1:7" ht="12.75">
      <c r="A353" s="30" t="str">
        <f>'De la BASE'!A349</f>
        <v>577</v>
      </c>
      <c r="B353" s="30">
        <f>'De la BASE'!B349</f>
        <v>5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0.2078865</v>
      </c>
      <c r="F353" s="9">
        <f>IF('De la BASE'!F349&gt;0,'De la BASE'!F349,'De la BASE'!F349+0.001)</f>
        <v>1.0839185</v>
      </c>
      <c r="G353" s="15">
        <v>25447</v>
      </c>
    </row>
    <row r="354" spans="1:7" ht="12.75">
      <c r="A354" s="30" t="str">
        <f>'De la BASE'!A350</f>
        <v>577</v>
      </c>
      <c r="B354" s="30">
        <f>'De la BASE'!B350</f>
        <v>5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0.1715577</v>
      </c>
      <c r="F354" s="9">
        <f>IF('De la BASE'!F350&gt;0,'De la BASE'!F350,'De la BASE'!F350+0.001)</f>
        <v>0.9884568</v>
      </c>
      <c r="G354" s="15">
        <v>25477</v>
      </c>
    </row>
    <row r="355" spans="1:7" ht="12.75">
      <c r="A355" s="30" t="str">
        <f>'De la BASE'!A351</f>
        <v>577</v>
      </c>
      <c r="B355" s="30">
        <f>'De la BASE'!B351</f>
        <v>5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0.3751664</v>
      </c>
      <c r="F355" s="9">
        <f>IF('De la BASE'!F351&gt;0,'De la BASE'!F351,'De la BASE'!F351+0.001)</f>
        <v>2.0143952</v>
      </c>
      <c r="G355" s="15">
        <v>25508</v>
      </c>
    </row>
    <row r="356" spans="1:7" ht="12.75">
      <c r="A356" s="30" t="str">
        <f>'De la BASE'!A352</f>
        <v>577</v>
      </c>
      <c r="B356" s="30">
        <f>'De la BASE'!B352</f>
        <v>5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0.1420296</v>
      </c>
      <c r="F356" s="9">
        <f>IF('De la BASE'!F352&gt;0,'De la BASE'!F352,'De la BASE'!F352+0.001)</f>
        <v>1.5273328000000002</v>
      </c>
      <c r="G356" s="15">
        <v>25538</v>
      </c>
    </row>
    <row r="357" spans="1:7" ht="12.75">
      <c r="A357" s="30" t="str">
        <f>'De la BASE'!A353</f>
        <v>577</v>
      </c>
      <c r="B357" s="30">
        <f>'De la BASE'!B353</f>
        <v>5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8.2237892</v>
      </c>
      <c r="F357" s="9">
        <f>IF('De la BASE'!F353&gt;0,'De la BASE'!F353,'De la BASE'!F353+0.001)</f>
        <v>33.2349828</v>
      </c>
      <c r="G357" s="15">
        <v>25569</v>
      </c>
    </row>
    <row r="358" spans="1:7" ht="12.75">
      <c r="A358" s="30" t="str">
        <f>'De la BASE'!A354</f>
        <v>577</v>
      </c>
      <c r="B358" s="30">
        <f>'De la BASE'!B354</f>
        <v>5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0.3448746</v>
      </c>
      <c r="F358" s="9">
        <f>IF('De la BASE'!F354&gt;0,'De la BASE'!F354,'De la BASE'!F354+0.001)</f>
        <v>3.4268492000000004</v>
      </c>
      <c r="G358" s="15">
        <v>25600</v>
      </c>
    </row>
    <row r="359" spans="1:7" ht="12.75">
      <c r="A359" s="30" t="str">
        <f>'De la BASE'!A355</f>
        <v>577</v>
      </c>
      <c r="B359" s="30">
        <f>'De la BASE'!B355</f>
        <v>5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0.3823632</v>
      </c>
      <c r="F359" s="9">
        <f>IF('De la BASE'!F355&gt;0,'De la BASE'!F355,'De la BASE'!F355+0.001)</f>
        <v>2.3975855999999998</v>
      </c>
      <c r="G359" s="15">
        <v>25628</v>
      </c>
    </row>
    <row r="360" spans="1:7" ht="12.75">
      <c r="A360" s="30" t="str">
        <f>'De la BASE'!A356</f>
        <v>577</v>
      </c>
      <c r="B360" s="30">
        <f>'De la BASE'!B356</f>
        <v>5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0.0472719</v>
      </c>
      <c r="F360" s="9">
        <f>IF('De la BASE'!F356&gt;0,'De la BASE'!F356,'De la BASE'!F356+0.001)</f>
        <v>0.6557069999999999</v>
      </c>
      <c r="G360" s="15">
        <v>25659</v>
      </c>
    </row>
    <row r="361" spans="1:7" ht="12.75">
      <c r="A361" s="30" t="str">
        <f>'De la BASE'!A357</f>
        <v>577</v>
      </c>
      <c r="B361" s="30">
        <f>'De la BASE'!B357</f>
        <v>5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0.0735504</v>
      </c>
      <c r="F361" s="9">
        <f>IF('De la BASE'!F357&gt;0,'De la BASE'!F357,'De la BASE'!F357+0.001)</f>
        <v>0.7533344</v>
      </c>
      <c r="G361" s="15">
        <v>25689</v>
      </c>
    </row>
    <row r="362" spans="1:7" ht="12.75">
      <c r="A362" s="30" t="str">
        <f>'De la BASE'!A358</f>
        <v>577</v>
      </c>
      <c r="B362" s="30">
        <f>'De la BASE'!B358</f>
        <v>5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0.04011</v>
      </c>
      <c r="F362" s="9">
        <f>IF('De la BASE'!F358&gt;0,'De la BASE'!F358,'De la BASE'!F358+0.001)</f>
        <v>0.41380150000000004</v>
      </c>
      <c r="G362" s="15">
        <v>25720</v>
      </c>
    </row>
    <row r="363" spans="1:7" ht="12.75">
      <c r="A363" s="30" t="str">
        <f>'De la BASE'!A359</f>
        <v>577</v>
      </c>
      <c r="B363" s="30">
        <f>'De la BASE'!B359</f>
        <v>5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0.0103323</v>
      </c>
      <c r="F363" s="9">
        <f>IF('De la BASE'!F359&gt;0,'De la BASE'!F359,'De la BASE'!F359+0.001)</f>
        <v>0.1646906</v>
      </c>
      <c r="G363" s="15">
        <v>25750</v>
      </c>
    </row>
    <row r="364" spans="1:7" ht="12.75">
      <c r="A364" s="30" t="str">
        <f>'De la BASE'!A360</f>
        <v>577</v>
      </c>
      <c r="B364" s="30">
        <f>'De la BASE'!B360</f>
        <v>5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0.0092066</v>
      </c>
      <c r="F364" s="9">
        <f>IF('De la BASE'!F360&gt;0,'De la BASE'!F360,'De la BASE'!F360+0.001)</f>
        <v>0.14943019999999999</v>
      </c>
      <c r="G364" s="15">
        <v>25781</v>
      </c>
    </row>
    <row r="365" spans="1:7" ht="12.75">
      <c r="A365" s="30" t="str">
        <f>'De la BASE'!A361</f>
        <v>577</v>
      </c>
      <c r="B365" s="30">
        <f>'De la BASE'!B361</f>
        <v>5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0.0119319</v>
      </c>
      <c r="F365" s="9">
        <f>IF('De la BASE'!F361&gt;0,'De la BASE'!F361,'De la BASE'!F361+0.001)</f>
        <v>0.1401036</v>
      </c>
      <c r="G365" s="15">
        <v>25812</v>
      </c>
    </row>
    <row r="366" spans="1:7" ht="12.75">
      <c r="A366" s="30" t="str">
        <f>'De la BASE'!A362</f>
        <v>577</v>
      </c>
      <c r="B366" s="30">
        <f>'De la BASE'!B362</f>
        <v>5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0.0245825</v>
      </c>
      <c r="F366" s="9">
        <f>IF('De la BASE'!F362&gt;0,'De la BASE'!F362,'De la BASE'!F362+0.001)</f>
        <v>0.3077729</v>
      </c>
      <c r="G366" s="15">
        <v>25842</v>
      </c>
    </row>
    <row r="367" spans="1:7" ht="12.75">
      <c r="A367" s="30" t="str">
        <f>'De la BASE'!A363</f>
        <v>577</v>
      </c>
      <c r="B367" s="30">
        <f>'De la BASE'!B363</f>
        <v>5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0.3043952</v>
      </c>
      <c r="F367" s="9">
        <f>IF('De la BASE'!F363&gt;0,'De la BASE'!F363,'De la BASE'!F363+0.001)</f>
        <v>1.2973618</v>
      </c>
      <c r="G367" s="15">
        <v>25873</v>
      </c>
    </row>
    <row r="368" spans="1:7" ht="12.75">
      <c r="A368" s="30" t="str">
        <f>'De la BASE'!A364</f>
        <v>577</v>
      </c>
      <c r="B368" s="30">
        <f>'De la BASE'!B364</f>
        <v>5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0.0646425</v>
      </c>
      <c r="F368" s="9">
        <f>IF('De la BASE'!F364&gt;0,'De la BASE'!F364,'De la BASE'!F364+0.001)</f>
        <v>1.1453325</v>
      </c>
      <c r="G368" s="15">
        <v>25903</v>
      </c>
    </row>
    <row r="369" spans="1:7" ht="12.75">
      <c r="A369" s="30" t="str">
        <f>'De la BASE'!A365</f>
        <v>577</v>
      </c>
      <c r="B369" s="30">
        <f>'De la BASE'!B365</f>
        <v>5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0.61523</v>
      </c>
      <c r="F369" s="9">
        <f>IF('De la BASE'!F365&gt;0,'De la BASE'!F365,'De la BASE'!F365+0.001)</f>
        <v>2.61273</v>
      </c>
      <c r="G369" s="15">
        <v>25934</v>
      </c>
    </row>
    <row r="370" spans="1:7" ht="12.75">
      <c r="A370" s="30" t="str">
        <f>'De la BASE'!A366</f>
        <v>577</v>
      </c>
      <c r="B370" s="30">
        <f>'De la BASE'!B366</f>
        <v>5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0.1473879</v>
      </c>
      <c r="F370" s="9">
        <f>IF('De la BASE'!F366&gt;0,'De la BASE'!F366,'De la BASE'!F366+0.001)</f>
        <v>1.8186168</v>
      </c>
      <c r="G370" s="15">
        <v>25965</v>
      </c>
    </row>
    <row r="371" spans="1:7" ht="12.75">
      <c r="A371" s="30" t="str">
        <f>'De la BASE'!A367</f>
        <v>577</v>
      </c>
      <c r="B371" s="30">
        <f>'De la BASE'!B367</f>
        <v>5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0.4962446</v>
      </c>
      <c r="F371" s="9">
        <f>IF('De la BASE'!F367&gt;0,'De la BASE'!F367,'De la BASE'!F367+0.001)</f>
        <v>2.9426840999999997</v>
      </c>
      <c r="G371" s="15">
        <v>25993</v>
      </c>
    </row>
    <row r="372" spans="1:7" ht="12.75">
      <c r="A372" s="30" t="str">
        <f>'De la BASE'!A368</f>
        <v>577</v>
      </c>
      <c r="B372" s="30">
        <f>'De la BASE'!B368</f>
        <v>5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1.8216165</v>
      </c>
      <c r="F372" s="9">
        <f>IF('De la BASE'!F368&gt;0,'De la BASE'!F368,'De la BASE'!F368+0.001)</f>
        <v>8.189214</v>
      </c>
      <c r="G372" s="15">
        <v>26024</v>
      </c>
    </row>
    <row r="373" spans="1:7" ht="12.75">
      <c r="A373" s="30" t="str">
        <f>'De la BASE'!A369</f>
        <v>577</v>
      </c>
      <c r="B373" s="30">
        <f>'De la BASE'!B369</f>
        <v>5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6.3085833</v>
      </c>
      <c r="F373" s="9">
        <f>IF('De la BASE'!F369&gt;0,'De la BASE'!F369,'De la BASE'!F369+0.001)</f>
        <v>25.601314499999997</v>
      </c>
      <c r="G373" s="15">
        <v>26054</v>
      </c>
    </row>
    <row r="374" spans="1:7" ht="12.75">
      <c r="A374" s="30" t="str">
        <f>'De la BASE'!A370</f>
        <v>577</v>
      </c>
      <c r="B374" s="30">
        <f>'De la BASE'!B370</f>
        <v>5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2.602375</v>
      </c>
      <c r="F374" s="9">
        <f>IF('De la BASE'!F370&gt;0,'De la BASE'!F370,'De la BASE'!F370+0.001)</f>
        <v>11.4816785</v>
      </c>
      <c r="G374" s="15">
        <v>26085</v>
      </c>
    </row>
    <row r="375" spans="1:7" ht="12.75">
      <c r="A375" s="30" t="str">
        <f>'De la BASE'!A371</f>
        <v>577</v>
      </c>
      <c r="B375" s="30">
        <f>'De la BASE'!B371</f>
        <v>5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0.1556864</v>
      </c>
      <c r="F375" s="9">
        <f>IF('De la BASE'!F371&gt;0,'De la BASE'!F371,'De la BASE'!F371+0.001)</f>
        <v>1.7052526</v>
      </c>
      <c r="G375" s="15">
        <v>26115</v>
      </c>
    </row>
    <row r="376" spans="1:7" ht="12.75">
      <c r="A376" s="30" t="str">
        <f>'De la BASE'!A372</f>
        <v>577</v>
      </c>
      <c r="B376" s="30">
        <f>'De la BASE'!B372</f>
        <v>5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0.0306117</v>
      </c>
      <c r="F376" s="9">
        <f>IF('De la BASE'!F372&gt;0,'De la BASE'!F372,'De la BASE'!F372+0.001)</f>
        <v>0.4285638</v>
      </c>
      <c r="G376" s="15">
        <v>26146</v>
      </c>
    </row>
    <row r="377" spans="1:7" ht="12.75">
      <c r="A377" s="30" t="str">
        <f>'De la BASE'!A373</f>
        <v>577</v>
      </c>
      <c r="B377" s="30">
        <f>'De la BASE'!B373</f>
        <v>5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0.0234069</v>
      </c>
      <c r="F377" s="9">
        <f>IF('De la BASE'!F373&gt;0,'De la BASE'!F373,'De la BASE'!F373+0.001)</f>
        <v>0.3037188</v>
      </c>
      <c r="G377" s="15">
        <v>26177</v>
      </c>
    </row>
    <row r="378" spans="1:7" ht="12.75">
      <c r="A378" s="30" t="str">
        <f>'De la BASE'!A374</f>
        <v>577</v>
      </c>
      <c r="B378" s="30">
        <f>'De la BASE'!B374</f>
        <v>5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0.0334752</v>
      </c>
      <c r="F378" s="9">
        <f>IF('De la BASE'!F374&gt;0,'De la BASE'!F374,'De la BASE'!F374+0.001)</f>
        <v>0.4421516</v>
      </c>
      <c r="G378" s="15">
        <v>26207</v>
      </c>
    </row>
    <row r="379" spans="1:7" ht="12.75">
      <c r="A379" s="30" t="str">
        <f>'De la BASE'!A375</f>
        <v>577</v>
      </c>
      <c r="B379" s="30">
        <f>'De la BASE'!B375</f>
        <v>5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0.3833568</v>
      </c>
      <c r="F379" s="9">
        <f>IF('De la BASE'!F375&gt;0,'De la BASE'!F375,'De la BASE'!F375+0.001)</f>
        <v>1.0145735999999999</v>
      </c>
      <c r="G379" s="15">
        <v>26238</v>
      </c>
    </row>
    <row r="380" spans="1:7" ht="12.75">
      <c r="A380" s="30" t="str">
        <f>'De la BASE'!A376</f>
        <v>577</v>
      </c>
      <c r="B380" s="30">
        <f>'De la BASE'!B376</f>
        <v>5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0.2314842</v>
      </c>
      <c r="F380" s="9">
        <f>IF('De la BASE'!F376&gt;0,'De la BASE'!F376,'De la BASE'!F376+0.001)</f>
        <v>0.9907044</v>
      </c>
      <c r="G380" s="15">
        <v>26268</v>
      </c>
    </row>
    <row r="381" spans="1:7" ht="12.75">
      <c r="A381" s="30" t="str">
        <f>'De la BASE'!A377</f>
        <v>577</v>
      </c>
      <c r="B381" s="30">
        <f>'De la BASE'!B377</f>
        <v>5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0.6123516</v>
      </c>
      <c r="F381" s="9">
        <f>IF('De la BASE'!F377&gt;0,'De la BASE'!F377,'De la BASE'!F377+0.001)</f>
        <v>2.8978572000000002</v>
      </c>
      <c r="G381" s="15">
        <v>26299</v>
      </c>
    </row>
    <row r="382" spans="1:7" ht="12.75">
      <c r="A382" s="30" t="str">
        <f>'De la BASE'!A378</f>
        <v>577</v>
      </c>
      <c r="B382" s="30">
        <f>'De la BASE'!B378</f>
        <v>5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6.7194224</v>
      </c>
      <c r="F382" s="9">
        <f>IF('De la BASE'!F378&gt;0,'De la BASE'!F378,'De la BASE'!F378+0.001)</f>
        <v>28.5392859</v>
      </c>
      <c r="G382" s="15">
        <v>26330</v>
      </c>
    </row>
    <row r="383" spans="1:7" ht="12.75">
      <c r="A383" s="30" t="str">
        <f>'De la BASE'!A379</f>
        <v>577</v>
      </c>
      <c r="B383" s="30">
        <f>'De la BASE'!B379</f>
        <v>5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3.8819704</v>
      </c>
      <c r="F383" s="9">
        <f>IF('De la BASE'!F379&gt;0,'De la BASE'!F379,'De la BASE'!F379+0.001)</f>
        <v>19.9552528</v>
      </c>
      <c r="G383" s="15">
        <v>26359</v>
      </c>
    </row>
    <row r="384" spans="1:7" ht="12.75">
      <c r="A384" s="30" t="str">
        <f>'De la BASE'!A380</f>
        <v>577</v>
      </c>
      <c r="B384" s="30">
        <f>'De la BASE'!B380</f>
        <v>5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0.4220933</v>
      </c>
      <c r="F384" s="9">
        <f>IF('De la BASE'!F380&gt;0,'De la BASE'!F380,'De la BASE'!F380+0.001)</f>
        <v>4.4288297000000005</v>
      </c>
      <c r="G384" s="15">
        <v>26390</v>
      </c>
    </row>
    <row r="385" spans="1:7" ht="12.75">
      <c r="A385" s="30" t="str">
        <f>'De la BASE'!A381</f>
        <v>577</v>
      </c>
      <c r="B385" s="30">
        <f>'De la BASE'!B381</f>
        <v>5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0.890352</v>
      </c>
      <c r="F385" s="9">
        <f>IF('De la BASE'!F381&gt;0,'De la BASE'!F381,'De la BASE'!F381+0.001)</f>
        <v>4.1549760000000004</v>
      </c>
      <c r="G385" s="15">
        <v>26420</v>
      </c>
    </row>
    <row r="386" spans="1:7" ht="12.75">
      <c r="A386" s="30" t="str">
        <f>'De la BASE'!A382</f>
        <v>577</v>
      </c>
      <c r="B386" s="30">
        <f>'De la BASE'!B382</f>
        <v>5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0.1639152</v>
      </c>
      <c r="F386" s="9">
        <f>IF('De la BASE'!F382&gt;0,'De la BASE'!F382,'De la BASE'!F382+0.001)</f>
        <v>2.117238</v>
      </c>
      <c r="G386" s="15">
        <v>26451</v>
      </c>
    </row>
    <row r="387" spans="1:7" ht="12.75">
      <c r="A387" s="30" t="str">
        <f>'De la BASE'!A383</f>
        <v>577</v>
      </c>
      <c r="B387" s="30">
        <f>'De la BASE'!B383</f>
        <v>5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0.0456684</v>
      </c>
      <c r="F387" s="9">
        <f>IF('De la BASE'!F383&gt;0,'De la BASE'!F383,'De la BASE'!F383+0.001)</f>
        <v>0.7991969999999999</v>
      </c>
      <c r="G387" s="15">
        <v>26481</v>
      </c>
    </row>
    <row r="388" spans="1:7" ht="12.75">
      <c r="A388" s="30" t="str">
        <f>'De la BASE'!A384</f>
        <v>577</v>
      </c>
      <c r="B388" s="30">
        <f>'De la BASE'!B384</f>
        <v>5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0.0229985</v>
      </c>
      <c r="F388" s="9">
        <f>IF('De la BASE'!F384&gt;0,'De la BASE'!F384,'De la BASE'!F384+0.001)</f>
        <v>0.3699473</v>
      </c>
      <c r="G388" s="15">
        <v>26512</v>
      </c>
    </row>
    <row r="389" spans="1:7" ht="12.75">
      <c r="A389" s="30" t="str">
        <f>'De la BASE'!A385</f>
        <v>577</v>
      </c>
      <c r="B389" s="30">
        <f>'De la BASE'!B385</f>
        <v>5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0.1695152</v>
      </c>
      <c r="F389" s="9">
        <f>IF('De la BASE'!F385&gt;0,'De la BASE'!F385,'De la BASE'!F385+0.001)</f>
        <v>0.8411792</v>
      </c>
      <c r="G389" s="15">
        <v>26543</v>
      </c>
    </row>
    <row r="390" spans="1:7" ht="12.75">
      <c r="A390" s="30" t="str">
        <f>'De la BASE'!A386</f>
        <v>577</v>
      </c>
      <c r="B390" s="30">
        <f>'De la BASE'!B386</f>
        <v>5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1.1253231</v>
      </c>
      <c r="F390" s="9">
        <f>IF('De la BASE'!F386&gt;0,'De la BASE'!F386,'De la BASE'!F386+0.001)</f>
        <v>7.7573034</v>
      </c>
      <c r="G390" s="15">
        <v>26573</v>
      </c>
    </row>
    <row r="391" spans="1:7" ht="12.75">
      <c r="A391" s="30" t="str">
        <f>'De la BASE'!A387</f>
        <v>577</v>
      </c>
      <c r="B391" s="30">
        <f>'De la BASE'!B387</f>
        <v>5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0.573015</v>
      </c>
      <c r="F391" s="9">
        <f>IF('De la BASE'!F387&gt;0,'De la BASE'!F387,'De la BASE'!F387+0.001)</f>
        <v>6.669894600000001</v>
      </c>
      <c r="G391" s="15">
        <v>26604</v>
      </c>
    </row>
    <row r="392" spans="1:7" ht="12.75">
      <c r="A392" s="30" t="str">
        <f>'De la BASE'!A388</f>
        <v>577</v>
      </c>
      <c r="B392" s="30">
        <f>'De la BASE'!B388</f>
        <v>5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2.0909401</v>
      </c>
      <c r="F392" s="9">
        <f>IF('De la BASE'!F388&gt;0,'De la BASE'!F388,'De la BASE'!F388+0.001)</f>
        <v>12.2506532</v>
      </c>
      <c r="G392" s="15">
        <v>26634</v>
      </c>
    </row>
    <row r="393" spans="1:7" ht="12.75">
      <c r="A393" s="30" t="str">
        <f>'De la BASE'!A389</f>
        <v>577</v>
      </c>
      <c r="B393" s="30">
        <f>'De la BASE'!B389</f>
        <v>5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1.050586</v>
      </c>
      <c r="F393" s="9">
        <f>IF('De la BASE'!F389&gt;0,'De la BASE'!F389,'De la BASE'!F389+0.001)</f>
        <v>6.845397199999999</v>
      </c>
      <c r="G393" s="15">
        <v>26665</v>
      </c>
    </row>
    <row r="394" spans="1:7" ht="12.75">
      <c r="A394" s="30" t="str">
        <f>'De la BASE'!A390</f>
        <v>577</v>
      </c>
      <c r="B394" s="30">
        <f>'De la BASE'!B390</f>
        <v>5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0.2387124</v>
      </c>
      <c r="F394" s="9">
        <f>IF('De la BASE'!F390&gt;0,'De la BASE'!F390,'De la BASE'!F390+0.001)</f>
        <v>3.0224070000000003</v>
      </c>
      <c r="G394" s="15">
        <v>26696</v>
      </c>
    </row>
    <row r="395" spans="1:7" ht="12.75">
      <c r="A395" s="30" t="str">
        <f>'De la BASE'!A391</f>
        <v>577</v>
      </c>
      <c r="B395" s="30">
        <f>'De la BASE'!B391</f>
        <v>5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1.2905289</v>
      </c>
      <c r="F395" s="9">
        <f>IF('De la BASE'!F391&gt;0,'De la BASE'!F391,'De la BASE'!F391+0.001)</f>
        <v>4.8419844</v>
      </c>
      <c r="G395" s="15">
        <v>26724</v>
      </c>
    </row>
    <row r="396" spans="1:7" ht="12.75">
      <c r="A396" s="30" t="str">
        <f>'De la BASE'!A392</f>
        <v>577</v>
      </c>
      <c r="B396" s="30">
        <f>'De la BASE'!B392</f>
        <v>5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0.1302378</v>
      </c>
      <c r="F396" s="9">
        <f>IF('De la BASE'!F392&gt;0,'De la BASE'!F392,'De la BASE'!F392+0.001)</f>
        <v>1.8822463000000003</v>
      </c>
      <c r="G396" s="15">
        <v>26755</v>
      </c>
    </row>
    <row r="397" spans="1:7" ht="12.75">
      <c r="A397" s="30" t="str">
        <f>'De la BASE'!A393</f>
        <v>577</v>
      </c>
      <c r="B397" s="30">
        <f>'De la BASE'!B393</f>
        <v>5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0.2675511</v>
      </c>
      <c r="F397" s="9">
        <f>IF('De la BASE'!F393&gt;0,'De la BASE'!F393,'De la BASE'!F393+0.001)</f>
        <v>3.413583</v>
      </c>
      <c r="G397" s="15">
        <v>26785</v>
      </c>
    </row>
    <row r="398" spans="1:7" ht="12.75">
      <c r="A398" s="30" t="str">
        <f>'De la BASE'!A394</f>
        <v>577</v>
      </c>
      <c r="B398" s="30">
        <f>'De la BASE'!B394</f>
        <v>5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0.236018</v>
      </c>
      <c r="F398" s="9">
        <f>IF('De la BASE'!F394&gt;0,'De la BASE'!F394,'De la BASE'!F394+0.001)</f>
        <v>2.0868960000000003</v>
      </c>
      <c r="G398" s="15">
        <v>26816</v>
      </c>
    </row>
    <row r="399" spans="1:7" ht="12.75">
      <c r="A399" s="30" t="str">
        <f>'De la BASE'!A395</f>
        <v>577</v>
      </c>
      <c r="B399" s="30">
        <f>'De la BASE'!B395</f>
        <v>5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0.0285129</v>
      </c>
      <c r="F399" s="9">
        <f>IF('De la BASE'!F395&gt;0,'De la BASE'!F395,'De la BASE'!F395+0.001)</f>
        <v>0.5651403</v>
      </c>
      <c r="G399" s="15">
        <v>26846</v>
      </c>
    </row>
    <row r="400" spans="1:7" ht="12.75">
      <c r="A400" s="30" t="str">
        <f>'De la BASE'!A396</f>
        <v>577</v>
      </c>
      <c r="B400" s="30">
        <f>'De la BASE'!B396</f>
        <v>5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0.0172404</v>
      </c>
      <c r="F400" s="9">
        <f>IF('De la BASE'!F396&gt;0,'De la BASE'!F396,'De la BASE'!F396+0.001)</f>
        <v>0.3404979</v>
      </c>
      <c r="G400" s="15">
        <v>26877</v>
      </c>
    </row>
    <row r="401" spans="1:7" ht="12.75">
      <c r="A401" s="30" t="str">
        <f>'De la BASE'!A397</f>
        <v>577</v>
      </c>
      <c r="B401" s="30">
        <f>'De la BASE'!B397</f>
        <v>5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0.0170964</v>
      </c>
      <c r="F401" s="9">
        <f>IF('De la BASE'!F397&gt;0,'De la BASE'!F397,'De la BASE'!F397+0.001)</f>
        <v>0.294438</v>
      </c>
      <c r="G401" s="15">
        <v>26908</v>
      </c>
    </row>
    <row r="402" spans="1:7" ht="12.75">
      <c r="A402" s="30" t="str">
        <f>'De la BASE'!A398</f>
        <v>577</v>
      </c>
      <c r="B402" s="30">
        <f>'De la BASE'!B398</f>
        <v>5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0.0700074</v>
      </c>
      <c r="F402" s="9">
        <f>IF('De la BASE'!F398&gt;0,'De la BASE'!F398,'De la BASE'!F398+0.001)</f>
        <v>0.374601</v>
      </c>
      <c r="G402" s="15">
        <v>26938</v>
      </c>
    </row>
    <row r="403" spans="1:7" ht="12.75">
      <c r="A403" s="30" t="str">
        <f>'De la BASE'!A399</f>
        <v>577</v>
      </c>
      <c r="B403" s="30">
        <f>'De la BASE'!B399</f>
        <v>5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0.199219</v>
      </c>
      <c r="F403" s="9">
        <f>IF('De la BASE'!F399&gt;0,'De la BASE'!F399,'De la BASE'!F399+0.001)</f>
        <v>1.2314555</v>
      </c>
      <c r="G403" s="15">
        <v>26969</v>
      </c>
    </row>
    <row r="404" spans="1:7" ht="12.75">
      <c r="A404" s="30" t="str">
        <f>'De la BASE'!A400</f>
        <v>577</v>
      </c>
      <c r="B404" s="30">
        <f>'De la BASE'!B400</f>
        <v>5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0.82449</v>
      </c>
      <c r="F404" s="9">
        <f>IF('De la BASE'!F400&gt;0,'De la BASE'!F400,'De la BASE'!F400+0.001)</f>
        <v>3.8366268</v>
      </c>
      <c r="G404" s="15">
        <v>26999</v>
      </c>
    </row>
    <row r="405" spans="1:7" ht="12.75">
      <c r="A405" s="30" t="str">
        <f>'De la BASE'!A401</f>
        <v>577</v>
      </c>
      <c r="B405" s="30">
        <f>'De la BASE'!B401</f>
        <v>5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1.8945804</v>
      </c>
      <c r="F405" s="9">
        <f>IF('De la BASE'!F401&gt;0,'De la BASE'!F401,'De la BASE'!F401+0.001)</f>
        <v>10.795533599999999</v>
      </c>
      <c r="G405" s="15">
        <v>27030</v>
      </c>
    </row>
    <row r="406" spans="1:7" ht="12.75">
      <c r="A406" s="30" t="str">
        <f>'De la BASE'!A402</f>
        <v>577</v>
      </c>
      <c r="B406" s="30">
        <f>'De la BASE'!B402</f>
        <v>5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1.786456</v>
      </c>
      <c r="F406" s="9">
        <f>IF('De la BASE'!F402&gt;0,'De la BASE'!F402,'De la BASE'!F402+0.001)</f>
        <v>8.22871</v>
      </c>
      <c r="G406" s="15">
        <v>27061</v>
      </c>
    </row>
    <row r="407" spans="1:7" ht="12.75">
      <c r="A407" s="30" t="str">
        <f>'De la BASE'!A403</f>
        <v>577</v>
      </c>
      <c r="B407" s="30">
        <f>'De la BASE'!B403</f>
        <v>5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3.4182672</v>
      </c>
      <c r="F407" s="9">
        <f>IF('De la BASE'!F403&gt;0,'De la BASE'!F403,'De la BASE'!F403+0.001)</f>
        <v>13.9766649</v>
      </c>
      <c r="G407" s="15">
        <v>27089</v>
      </c>
    </row>
    <row r="408" spans="1:7" ht="12.75">
      <c r="A408" s="30" t="str">
        <f>'De la BASE'!A404</f>
        <v>577</v>
      </c>
      <c r="B408" s="30">
        <f>'De la BASE'!B404</f>
        <v>5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1.516963</v>
      </c>
      <c r="F408" s="9">
        <f>IF('De la BASE'!F404&gt;0,'De la BASE'!F404,'De la BASE'!F404+0.001)</f>
        <v>6.8632326</v>
      </c>
      <c r="G408" s="15">
        <v>27120</v>
      </c>
    </row>
    <row r="409" spans="1:7" ht="12.75">
      <c r="A409" s="30" t="str">
        <f>'De la BASE'!A405</f>
        <v>577</v>
      </c>
      <c r="B409" s="30">
        <f>'De la BASE'!B405</f>
        <v>5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0.2284578</v>
      </c>
      <c r="F409" s="9">
        <f>IF('De la BASE'!F405&gt;0,'De la BASE'!F405,'De la BASE'!F405+0.001)</f>
        <v>3.130718</v>
      </c>
      <c r="G409" s="15">
        <v>27150</v>
      </c>
    </row>
    <row r="410" spans="1:7" ht="12.75">
      <c r="A410" s="30" t="str">
        <f>'De la BASE'!A406</f>
        <v>577</v>
      </c>
      <c r="B410" s="30">
        <f>'De la BASE'!B406</f>
        <v>5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0.0742664</v>
      </c>
      <c r="F410" s="9">
        <f>IF('De la BASE'!F406&gt;0,'De la BASE'!F406,'De la BASE'!F406+0.001)</f>
        <v>1.0467548</v>
      </c>
      <c r="G410" s="15">
        <v>27181</v>
      </c>
    </row>
    <row r="411" spans="1:7" ht="12.75">
      <c r="A411" s="30" t="str">
        <f>'De la BASE'!A407</f>
        <v>577</v>
      </c>
      <c r="B411" s="30">
        <f>'De la BASE'!B407</f>
        <v>5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0.0499735</v>
      </c>
      <c r="F411" s="9">
        <f>IF('De la BASE'!F407&gt;0,'De la BASE'!F407,'De la BASE'!F407+0.001)</f>
        <v>0.44190050000000003</v>
      </c>
      <c r="G411" s="15">
        <v>27211</v>
      </c>
    </row>
    <row r="412" spans="1:7" ht="12.75">
      <c r="A412" s="30" t="str">
        <f>'De la BASE'!A408</f>
        <v>577</v>
      </c>
      <c r="B412" s="30">
        <f>'De la BASE'!B408</f>
        <v>5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0.0157657</v>
      </c>
      <c r="F412" s="9">
        <f>IF('De la BASE'!F408&gt;0,'De la BASE'!F408,'De la BASE'!F408+0.001)</f>
        <v>0.25566</v>
      </c>
      <c r="G412" s="15">
        <v>27242</v>
      </c>
    </row>
    <row r="413" spans="1:7" ht="12.75">
      <c r="A413" s="30" t="str">
        <f>'De la BASE'!A409</f>
        <v>577</v>
      </c>
      <c r="B413" s="30">
        <f>'De la BASE'!B409</f>
        <v>5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0.0164628</v>
      </c>
      <c r="F413" s="9">
        <f>IF('De la BASE'!F409&gt;0,'De la BASE'!F409,'De la BASE'!F409+0.001)</f>
        <v>0.2454894</v>
      </c>
      <c r="G413" s="15">
        <v>27273</v>
      </c>
    </row>
    <row r="414" spans="1:7" ht="12.75">
      <c r="A414" s="30" t="str">
        <f>'De la BASE'!A410</f>
        <v>577</v>
      </c>
      <c r="B414" s="30">
        <f>'De la BASE'!B410</f>
        <v>5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0.2533488</v>
      </c>
      <c r="F414" s="9">
        <f>IF('De la BASE'!F410&gt;0,'De la BASE'!F410,'De la BASE'!F410+0.001)</f>
        <v>0.9406247999999999</v>
      </c>
      <c r="G414" s="15">
        <v>27303</v>
      </c>
    </row>
    <row r="415" spans="1:7" ht="12.75">
      <c r="A415" s="30" t="str">
        <f>'De la BASE'!A411</f>
        <v>577</v>
      </c>
      <c r="B415" s="30">
        <f>'De la BASE'!B411</f>
        <v>5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0.3349738</v>
      </c>
      <c r="F415" s="9">
        <f>IF('De la BASE'!F411&gt;0,'De la BASE'!F411,'De la BASE'!F411+0.001)</f>
        <v>1.5888446</v>
      </c>
      <c r="G415" s="15">
        <v>27334</v>
      </c>
    </row>
    <row r="416" spans="1:7" ht="12.75">
      <c r="A416" s="30" t="str">
        <f>'De la BASE'!A412</f>
        <v>577</v>
      </c>
      <c r="B416" s="30">
        <f>'De la BASE'!B412</f>
        <v>5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0.036741</v>
      </c>
      <c r="F416" s="9">
        <f>IF('De la BASE'!F412&gt;0,'De la BASE'!F412,'De la BASE'!F412+0.001)</f>
        <v>0.643464</v>
      </c>
      <c r="G416" s="15">
        <v>27364</v>
      </c>
    </row>
    <row r="417" spans="1:7" ht="12.75">
      <c r="A417" s="30" t="str">
        <f>'De la BASE'!A413</f>
        <v>577</v>
      </c>
      <c r="B417" s="30">
        <f>'De la BASE'!B413</f>
        <v>5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1.207416</v>
      </c>
      <c r="F417" s="9">
        <f>IF('De la BASE'!F413&gt;0,'De la BASE'!F413,'De la BASE'!F413+0.001)</f>
        <v>4.7549192</v>
      </c>
      <c r="G417" s="15">
        <v>27395</v>
      </c>
    </row>
    <row r="418" spans="1:7" ht="12.75">
      <c r="A418" s="30" t="str">
        <f>'De la BASE'!A414</f>
        <v>577</v>
      </c>
      <c r="B418" s="30">
        <f>'De la BASE'!B414</f>
        <v>5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0.7421974</v>
      </c>
      <c r="F418" s="9">
        <f>IF('De la BASE'!F414&gt;0,'De la BASE'!F414,'De la BASE'!F414+0.001)</f>
        <v>5.2854543</v>
      </c>
      <c r="G418" s="15">
        <v>27426</v>
      </c>
    </row>
    <row r="419" spans="1:7" ht="12.75">
      <c r="A419" s="30" t="str">
        <f>'De la BASE'!A415</f>
        <v>577</v>
      </c>
      <c r="B419" s="30">
        <f>'De la BASE'!B415</f>
        <v>5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2.2742394</v>
      </c>
      <c r="F419" s="9">
        <f>IF('De la BASE'!F415&gt;0,'De la BASE'!F415,'De la BASE'!F415+0.001)</f>
        <v>7.1540944</v>
      </c>
      <c r="G419" s="15">
        <v>27454</v>
      </c>
    </row>
    <row r="420" spans="1:7" ht="12.75">
      <c r="A420" s="30" t="str">
        <f>'De la BASE'!A416</f>
        <v>577</v>
      </c>
      <c r="B420" s="30">
        <f>'De la BASE'!B416</f>
        <v>5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2.1875568</v>
      </c>
      <c r="F420" s="9">
        <f>IF('De la BASE'!F416&gt;0,'De la BASE'!F416,'De la BASE'!F416+0.001)</f>
        <v>12.6135086</v>
      </c>
      <c r="G420" s="15">
        <v>27485</v>
      </c>
    </row>
    <row r="421" spans="1:7" ht="12.75">
      <c r="A421" s="30" t="str">
        <f>'De la BASE'!A417</f>
        <v>577</v>
      </c>
      <c r="B421" s="30">
        <f>'De la BASE'!B417</f>
        <v>5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2.2280662</v>
      </c>
      <c r="F421" s="9">
        <f>IF('De la BASE'!F417&gt;0,'De la BASE'!F417,'De la BASE'!F417+0.001)</f>
        <v>12.6795944</v>
      </c>
      <c r="G421" s="15">
        <v>27515</v>
      </c>
    </row>
    <row r="422" spans="1:7" ht="12.75">
      <c r="A422" s="30" t="str">
        <f>'De la BASE'!A418</f>
        <v>577</v>
      </c>
      <c r="B422" s="30">
        <f>'De la BASE'!B418</f>
        <v>5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1.1024799</v>
      </c>
      <c r="F422" s="9">
        <f>IF('De la BASE'!F418&gt;0,'De la BASE'!F418,'De la BASE'!F418+0.001)</f>
        <v>5.3683569</v>
      </c>
      <c r="G422" s="15">
        <v>27546</v>
      </c>
    </row>
    <row r="423" spans="1:7" ht="12.75">
      <c r="A423" s="30" t="str">
        <f>'De la BASE'!A419</f>
        <v>577</v>
      </c>
      <c r="B423" s="30">
        <f>'De la BASE'!B419</f>
        <v>5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0.0466722</v>
      </c>
      <c r="F423" s="9">
        <f>IF('De la BASE'!F419&gt;0,'De la BASE'!F419,'De la BASE'!F419+0.001)</f>
        <v>0.776061</v>
      </c>
      <c r="G423" s="15">
        <v>27576</v>
      </c>
    </row>
    <row r="424" spans="1:7" ht="12.75">
      <c r="A424" s="30" t="str">
        <f>'De la BASE'!A420</f>
        <v>577</v>
      </c>
      <c r="B424" s="30">
        <f>'De la BASE'!B420</f>
        <v>5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0.020118</v>
      </c>
      <c r="F424" s="9">
        <f>IF('De la BASE'!F420&gt;0,'De la BASE'!F420,'De la BASE'!F420+0.001)</f>
        <v>0.30177</v>
      </c>
      <c r="G424" s="15">
        <v>27607</v>
      </c>
    </row>
    <row r="425" spans="1:7" ht="12.75">
      <c r="A425" s="30" t="str">
        <f>'De la BASE'!A421</f>
        <v>577</v>
      </c>
      <c r="B425" s="30">
        <f>'De la BASE'!B421</f>
        <v>5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0.1472506</v>
      </c>
      <c r="F425" s="9">
        <f>IF('De la BASE'!F421&gt;0,'De la BASE'!F421,'De la BASE'!F421+0.001)</f>
        <v>0.5543552</v>
      </c>
      <c r="G425" s="15">
        <v>27638</v>
      </c>
    </row>
    <row r="426" spans="1:7" ht="12.75">
      <c r="A426" s="30" t="str">
        <f>'De la BASE'!A422</f>
        <v>577</v>
      </c>
      <c r="B426" s="30">
        <f>'De la BASE'!B422</f>
        <v>5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0.0419136</v>
      </c>
      <c r="F426" s="9">
        <f>IF('De la BASE'!F422&gt;0,'De la BASE'!F422,'De la BASE'!F422+0.001)</f>
        <v>0.7046724</v>
      </c>
      <c r="G426" s="15">
        <v>27668</v>
      </c>
    </row>
    <row r="427" spans="1:7" ht="12.75">
      <c r="A427" s="30" t="str">
        <f>'De la BASE'!A423</f>
        <v>577</v>
      </c>
      <c r="B427" s="30">
        <f>'De la BASE'!B423</f>
        <v>5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0.285018</v>
      </c>
      <c r="F427" s="9">
        <f>IF('De la BASE'!F423&gt;0,'De la BASE'!F423,'De la BASE'!F423+0.001)</f>
        <v>1.2538665</v>
      </c>
      <c r="G427" s="15">
        <v>27699</v>
      </c>
    </row>
    <row r="428" spans="1:7" ht="12.75">
      <c r="A428" s="30" t="str">
        <f>'De la BASE'!A424</f>
        <v>577</v>
      </c>
      <c r="B428" s="30">
        <f>'De la BASE'!B424</f>
        <v>5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0.273809</v>
      </c>
      <c r="F428" s="9">
        <f>IF('De la BASE'!F424&gt;0,'De la BASE'!F424,'De la BASE'!F424+0.001)</f>
        <v>1.6788815</v>
      </c>
      <c r="G428" s="15">
        <v>27729</v>
      </c>
    </row>
    <row r="429" spans="1:7" ht="12.75">
      <c r="A429" s="30" t="str">
        <f>'De la BASE'!A425</f>
        <v>577</v>
      </c>
      <c r="B429" s="30">
        <f>'De la BASE'!B425</f>
        <v>5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0.4587112</v>
      </c>
      <c r="F429" s="9">
        <f>IF('De la BASE'!F425&gt;0,'De la BASE'!F425,'De la BASE'!F425+0.001)</f>
        <v>2.076598</v>
      </c>
      <c r="G429" s="15">
        <v>27760</v>
      </c>
    </row>
    <row r="430" spans="1:7" ht="12.75">
      <c r="A430" s="30" t="str">
        <f>'De la BASE'!A426</f>
        <v>577</v>
      </c>
      <c r="B430" s="30">
        <f>'De la BASE'!B426</f>
        <v>5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0.6325682</v>
      </c>
      <c r="F430" s="9">
        <f>IF('De la BASE'!F426&gt;0,'De la BASE'!F426,'De la BASE'!F426+0.001)</f>
        <v>5.240279</v>
      </c>
      <c r="G430" s="15">
        <v>27791</v>
      </c>
    </row>
    <row r="431" spans="1:7" ht="12.75">
      <c r="A431" s="30" t="str">
        <f>'De la BASE'!A427</f>
        <v>577</v>
      </c>
      <c r="B431" s="30">
        <f>'De la BASE'!B427</f>
        <v>5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0.3707496</v>
      </c>
      <c r="F431" s="9">
        <f>IF('De la BASE'!F427&gt;0,'De la BASE'!F427,'De la BASE'!F427+0.001)</f>
        <v>2.5489035</v>
      </c>
      <c r="G431" s="15">
        <v>27820</v>
      </c>
    </row>
    <row r="432" spans="1:7" ht="12.75">
      <c r="A432" s="30" t="str">
        <f>'De la BASE'!A428</f>
        <v>577</v>
      </c>
      <c r="B432" s="30">
        <f>'De la BASE'!B428</f>
        <v>5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1.1514153</v>
      </c>
      <c r="F432" s="9">
        <f>IF('De la BASE'!F428&gt;0,'De la BASE'!F428,'De la BASE'!F428+0.001)</f>
        <v>5.2253598</v>
      </c>
      <c r="G432" s="15">
        <v>27851</v>
      </c>
    </row>
    <row r="433" spans="1:7" ht="12.75">
      <c r="A433" s="30" t="str">
        <f>'De la BASE'!A429</f>
        <v>577</v>
      </c>
      <c r="B433" s="30">
        <f>'De la BASE'!B429</f>
        <v>5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1.8453152</v>
      </c>
      <c r="F433" s="9">
        <f>IF('De la BASE'!F429&gt;0,'De la BASE'!F429,'De la BASE'!F429+0.001)</f>
        <v>8.3920704</v>
      </c>
      <c r="G433" s="15">
        <v>27881</v>
      </c>
    </row>
    <row r="434" spans="1:7" ht="12.75">
      <c r="A434" s="30" t="str">
        <f>'De la BASE'!A430</f>
        <v>577</v>
      </c>
      <c r="B434" s="30">
        <f>'De la BASE'!B430</f>
        <v>5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0.406674</v>
      </c>
      <c r="F434" s="9">
        <f>IF('De la BASE'!F430&gt;0,'De la BASE'!F430,'De la BASE'!F430+0.001)</f>
        <v>1.9328976</v>
      </c>
      <c r="G434" s="15">
        <v>27912</v>
      </c>
    </row>
    <row r="435" spans="1:7" ht="12.75">
      <c r="A435" s="30" t="str">
        <f>'De la BASE'!A431</f>
        <v>577</v>
      </c>
      <c r="B435" s="30">
        <f>'De la BASE'!B431</f>
        <v>5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0.2640324</v>
      </c>
      <c r="F435" s="9">
        <f>IF('De la BASE'!F431&gt;0,'De la BASE'!F431,'De la BASE'!F431+0.001)</f>
        <v>2.5407707999999998</v>
      </c>
      <c r="G435" s="15">
        <v>27942</v>
      </c>
    </row>
    <row r="436" spans="1:7" ht="12.75">
      <c r="A436" s="30" t="str">
        <f>'De la BASE'!A432</f>
        <v>577</v>
      </c>
      <c r="B436" s="30">
        <f>'De la BASE'!B432</f>
        <v>5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0.1186616</v>
      </c>
      <c r="F436" s="9">
        <f>IF('De la BASE'!F432&gt;0,'De la BASE'!F432,'De la BASE'!F432+0.001)</f>
        <v>1.076983</v>
      </c>
      <c r="G436" s="15">
        <v>27973</v>
      </c>
    </row>
    <row r="437" spans="1:7" ht="12.75">
      <c r="A437" s="30" t="str">
        <f>'De la BASE'!A433</f>
        <v>577</v>
      </c>
      <c r="B437" s="30">
        <f>'De la BASE'!B433</f>
        <v>5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0.5708219</v>
      </c>
      <c r="F437" s="9">
        <f>IF('De la BASE'!F433&gt;0,'De la BASE'!F433,'De la BASE'!F433+0.001)</f>
        <v>3.6554210000000005</v>
      </c>
      <c r="G437" s="15">
        <v>28004</v>
      </c>
    </row>
    <row r="438" spans="1:7" ht="12.75">
      <c r="A438" s="30" t="str">
        <f>'De la BASE'!A434</f>
        <v>577</v>
      </c>
      <c r="B438" s="30">
        <f>'De la BASE'!B434</f>
        <v>5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0.3934607</v>
      </c>
      <c r="F438" s="9">
        <f>IF('De la BASE'!F434&gt;0,'De la BASE'!F434,'De la BASE'!F434+0.001)</f>
        <v>1.5845638000000002</v>
      </c>
      <c r="G438" s="15">
        <v>28034</v>
      </c>
    </row>
    <row r="439" spans="1:7" ht="12.75">
      <c r="A439" s="30" t="str">
        <f>'De la BASE'!A435</f>
        <v>577</v>
      </c>
      <c r="B439" s="30">
        <f>'De la BASE'!B435</f>
        <v>5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3.1293278</v>
      </c>
      <c r="F439" s="9">
        <f>IF('De la BASE'!F435&gt;0,'De la BASE'!F435,'De la BASE'!F435+0.001)</f>
        <v>15.103981000000001</v>
      </c>
      <c r="G439" s="15">
        <v>28065</v>
      </c>
    </row>
    <row r="440" spans="1:7" ht="12.75">
      <c r="A440" s="30" t="str">
        <f>'De la BASE'!A436</f>
        <v>577</v>
      </c>
      <c r="B440" s="30">
        <f>'De la BASE'!B436</f>
        <v>5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2.9279496</v>
      </c>
      <c r="F440" s="9">
        <f>IF('De la BASE'!F436&gt;0,'De la BASE'!F436,'De la BASE'!F436+0.001)</f>
        <v>12.9343731</v>
      </c>
      <c r="G440" s="15">
        <v>28095</v>
      </c>
    </row>
    <row r="441" spans="1:7" ht="12.75">
      <c r="A441" s="30" t="str">
        <f>'De la BASE'!A437</f>
        <v>577</v>
      </c>
      <c r="B441" s="30">
        <f>'De la BASE'!B437</f>
        <v>5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5.9459064</v>
      </c>
      <c r="F441" s="9">
        <f>IF('De la BASE'!F437&gt;0,'De la BASE'!F437,'De la BASE'!F437+0.001)</f>
        <v>26.772144</v>
      </c>
      <c r="G441" s="15">
        <v>28126</v>
      </c>
    </row>
    <row r="442" spans="1:7" ht="12.75">
      <c r="A442" s="30" t="str">
        <f>'De la BASE'!A438</f>
        <v>577</v>
      </c>
      <c r="B442" s="30">
        <f>'De la BASE'!B438</f>
        <v>5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3.116792</v>
      </c>
      <c r="F442" s="9">
        <f>IF('De la BASE'!F438&gt;0,'De la BASE'!F438,'De la BASE'!F438+0.001)</f>
        <v>13.201840399999998</v>
      </c>
      <c r="G442" s="15">
        <v>28157</v>
      </c>
    </row>
    <row r="443" spans="1:7" ht="12.75">
      <c r="A443" s="30" t="str">
        <f>'De la BASE'!A439</f>
        <v>577</v>
      </c>
      <c r="B443" s="30">
        <f>'De la BASE'!B439</f>
        <v>5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0.7188962</v>
      </c>
      <c r="F443" s="9">
        <f>IF('De la BASE'!F439&gt;0,'De la BASE'!F439,'De la BASE'!F439+0.001)</f>
        <v>3.8548686</v>
      </c>
      <c r="G443" s="15">
        <v>28185</v>
      </c>
    </row>
    <row r="444" spans="1:7" ht="12.75">
      <c r="A444" s="30" t="str">
        <f>'De la BASE'!A440</f>
        <v>577</v>
      </c>
      <c r="B444" s="30">
        <f>'De la BASE'!B440</f>
        <v>5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0.2804875</v>
      </c>
      <c r="F444" s="9">
        <f>IF('De la BASE'!F440&gt;0,'De la BASE'!F440,'De la BASE'!F440+0.001)</f>
        <v>1.7154025</v>
      </c>
      <c r="G444" s="15">
        <v>28216</v>
      </c>
    </row>
    <row r="445" spans="1:7" ht="12.75">
      <c r="A445" s="30" t="str">
        <f>'De la BASE'!A441</f>
        <v>577</v>
      </c>
      <c r="B445" s="30">
        <f>'De la BASE'!B441</f>
        <v>5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0.2910078</v>
      </c>
      <c r="F445" s="9">
        <f>IF('De la BASE'!F441&gt;0,'De la BASE'!F441,'De la BASE'!F441+0.001)</f>
        <v>1.5911830000000002</v>
      </c>
      <c r="G445" s="15">
        <v>28246</v>
      </c>
    </row>
    <row r="446" spans="1:7" ht="12.75">
      <c r="A446" s="30" t="str">
        <f>'De la BASE'!A442</f>
        <v>577</v>
      </c>
      <c r="B446" s="30">
        <f>'De la BASE'!B442</f>
        <v>5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0.3257901</v>
      </c>
      <c r="F446" s="9">
        <f>IF('De la BASE'!F442&gt;0,'De la BASE'!F442,'De la BASE'!F442+0.001)</f>
        <v>2.1400524</v>
      </c>
      <c r="G446" s="15">
        <v>28277</v>
      </c>
    </row>
    <row r="447" spans="1:7" ht="12.75">
      <c r="A447" s="30" t="str">
        <f>'De la BASE'!A443</f>
        <v>577</v>
      </c>
      <c r="B447" s="30">
        <f>'De la BASE'!B443</f>
        <v>5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0.3074148</v>
      </c>
      <c r="F447" s="9">
        <f>IF('De la BASE'!F443&gt;0,'De la BASE'!F443,'De la BASE'!F443+0.001)</f>
        <v>1.6907813999999999</v>
      </c>
      <c r="G447" s="15">
        <v>28307</v>
      </c>
    </row>
    <row r="448" spans="1:7" ht="12.75">
      <c r="A448" s="30" t="str">
        <f>'De la BASE'!A444</f>
        <v>577</v>
      </c>
      <c r="B448" s="30">
        <f>'De la BASE'!B444</f>
        <v>5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0.0521409</v>
      </c>
      <c r="F448" s="9">
        <f>IF('De la BASE'!F444&gt;0,'De la BASE'!F444,'De la BASE'!F444+0.001)</f>
        <v>0.6448446</v>
      </c>
      <c r="G448" s="15">
        <v>28338</v>
      </c>
    </row>
    <row r="449" spans="1:7" ht="12.75">
      <c r="A449" s="30" t="str">
        <f>'De la BASE'!A445</f>
        <v>577</v>
      </c>
      <c r="B449" s="30">
        <f>'De la BASE'!B445</f>
        <v>5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0.0255731</v>
      </c>
      <c r="F449" s="9">
        <f>IF('De la BASE'!F445&gt;0,'De la BASE'!F445,'De la BASE'!F445+0.001)</f>
        <v>0.28600119999999996</v>
      </c>
      <c r="G449" s="15">
        <v>28369</v>
      </c>
    </row>
    <row r="450" spans="1:7" ht="12.75">
      <c r="A450" s="30" t="str">
        <f>'De la BASE'!A446</f>
        <v>577</v>
      </c>
      <c r="B450" s="30">
        <f>'De la BASE'!B446</f>
        <v>5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0.3977148</v>
      </c>
      <c r="F450" s="9">
        <f>IF('De la BASE'!F446&gt;0,'De la BASE'!F446,'De la BASE'!F446+0.001)</f>
        <v>1.4711928</v>
      </c>
      <c r="G450" s="15">
        <v>28399</v>
      </c>
    </row>
    <row r="451" spans="1:7" ht="12.75">
      <c r="A451" s="30" t="str">
        <f>'De la BASE'!A447</f>
        <v>577</v>
      </c>
      <c r="B451" s="30">
        <f>'De la BASE'!B447</f>
        <v>5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0.108603</v>
      </c>
      <c r="F451" s="9">
        <f>IF('De la BASE'!F447&gt;0,'De la BASE'!F447,'De la BASE'!F447+0.001)</f>
        <v>0.8905445999999999</v>
      </c>
      <c r="G451" s="15">
        <v>28430</v>
      </c>
    </row>
    <row r="452" spans="1:7" ht="12.75">
      <c r="A452" s="30" t="str">
        <f>'De la BASE'!A448</f>
        <v>577</v>
      </c>
      <c r="B452" s="30">
        <f>'De la BASE'!B448</f>
        <v>5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0.9981704</v>
      </c>
      <c r="F452" s="9">
        <f>IF('De la BASE'!F448&gt;0,'De la BASE'!F448,'De la BASE'!F448+0.001)</f>
        <v>4.7727088</v>
      </c>
      <c r="G452" s="15">
        <v>28460</v>
      </c>
    </row>
    <row r="453" spans="1:7" ht="12.75">
      <c r="A453" s="30" t="str">
        <f>'De la BASE'!A449</f>
        <v>577</v>
      </c>
      <c r="B453" s="30">
        <f>'De la BASE'!B449</f>
        <v>5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2.0931454</v>
      </c>
      <c r="F453" s="9">
        <f>IF('De la BASE'!F449&gt;0,'De la BASE'!F449,'De la BASE'!F449+0.001)</f>
        <v>8.8619861</v>
      </c>
      <c r="G453" s="15">
        <v>28491</v>
      </c>
    </row>
    <row r="454" spans="1:7" ht="12.75">
      <c r="A454" s="30" t="str">
        <f>'De la BASE'!A450</f>
        <v>577</v>
      </c>
      <c r="B454" s="30">
        <f>'De la BASE'!B450</f>
        <v>5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5.7123792</v>
      </c>
      <c r="F454" s="9">
        <f>IF('De la BASE'!F450&gt;0,'De la BASE'!F450,'De la BASE'!F450+0.001)</f>
        <v>24.8257692</v>
      </c>
      <c r="G454" s="15">
        <v>28522</v>
      </c>
    </row>
    <row r="455" spans="1:7" ht="12.75">
      <c r="A455" s="30" t="str">
        <f>'De la BASE'!A451</f>
        <v>577</v>
      </c>
      <c r="B455" s="30">
        <f>'De la BASE'!B451</f>
        <v>5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2.671177</v>
      </c>
      <c r="F455" s="9">
        <f>IF('De la BASE'!F451&gt;0,'De la BASE'!F451,'De la BASE'!F451+0.001)</f>
        <v>12.75185</v>
      </c>
      <c r="G455" s="15">
        <v>28550</v>
      </c>
    </row>
    <row r="456" spans="1:7" ht="12.75">
      <c r="A456" s="30" t="str">
        <f>'De la BASE'!A452</f>
        <v>577</v>
      </c>
      <c r="B456" s="30">
        <f>'De la BASE'!B452</f>
        <v>5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2.2542234</v>
      </c>
      <c r="F456" s="9">
        <f>IF('De la BASE'!F452&gt;0,'De la BASE'!F452,'De la BASE'!F452+0.001)</f>
        <v>8.2353024</v>
      </c>
      <c r="G456" s="15">
        <v>28581</v>
      </c>
    </row>
    <row r="457" spans="1:7" ht="12.75">
      <c r="A457" s="30" t="str">
        <f>'De la BASE'!A453</f>
        <v>577</v>
      </c>
      <c r="B457" s="30">
        <f>'De la BASE'!B453</f>
        <v>5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3.6030225</v>
      </c>
      <c r="F457" s="9">
        <f>IF('De la BASE'!F453&gt;0,'De la BASE'!F453,'De la BASE'!F453+0.001)</f>
        <v>13.5043155</v>
      </c>
      <c r="G457" s="15">
        <v>28611</v>
      </c>
    </row>
    <row r="458" spans="1:7" ht="12.75">
      <c r="A458" s="30" t="str">
        <f>'De la BASE'!A454</f>
        <v>577</v>
      </c>
      <c r="B458" s="30">
        <f>'De la BASE'!B454</f>
        <v>5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0.5283672</v>
      </c>
      <c r="F458" s="9">
        <f>IF('De la BASE'!F454&gt;0,'De la BASE'!F454,'De la BASE'!F454+0.001)</f>
        <v>2.885163</v>
      </c>
      <c r="G458" s="15">
        <v>28642</v>
      </c>
    </row>
    <row r="459" spans="1:7" ht="12.75">
      <c r="A459" s="30" t="str">
        <f>'De la BASE'!A455</f>
        <v>577</v>
      </c>
      <c r="B459" s="30">
        <f>'De la BASE'!B455</f>
        <v>5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0.030132</v>
      </c>
      <c r="F459" s="9">
        <f>IF('De la BASE'!F455&gt;0,'De la BASE'!F455,'De la BASE'!F455+0.001)</f>
        <v>0.35890560000000005</v>
      </c>
      <c r="G459" s="15">
        <v>28672</v>
      </c>
    </row>
    <row r="460" spans="1:7" ht="12.75">
      <c r="A460" s="30" t="str">
        <f>'De la BASE'!A456</f>
        <v>577</v>
      </c>
      <c r="B460" s="30">
        <f>'De la BASE'!B456</f>
        <v>5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0.0193274</v>
      </c>
      <c r="F460" s="9">
        <f>IF('De la BASE'!F456&gt;0,'De la BASE'!F456,'De la BASE'!F456+0.001)</f>
        <v>0.2272148</v>
      </c>
      <c r="G460" s="15">
        <v>28703</v>
      </c>
    </row>
    <row r="461" spans="1:7" ht="12.75">
      <c r="A461" s="30" t="str">
        <f>'De la BASE'!A457</f>
        <v>577</v>
      </c>
      <c r="B461" s="30">
        <f>'De la BASE'!B457</f>
        <v>5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0.016328</v>
      </c>
      <c r="F461" s="9">
        <f>IF('De la BASE'!F457&gt;0,'De la BASE'!F457,'De la BASE'!F457+0.001)</f>
        <v>0.13407799999999997</v>
      </c>
      <c r="G461" s="15">
        <v>28734</v>
      </c>
    </row>
    <row r="462" spans="1:7" ht="12.75">
      <c r="A462" s="30" t="str">
        <f>'De la BASE'!A458</f>
        <v>577</v>
      </c>
      <c r="B462" s="30">
        <f>'De la BASE'!B458</f>
        <v>5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0.0231904</v>
      </c>
      <c r="F462" s="9">
        <f>IF('De la BASE'!F458&gt;0,'De la BASE'!F458,'De la BASE'!F458+0.001)</f>
        <v>0.3246656</v>
      </c>
      <c r="G462" s="15">
        <v>28764</v>
      </c>
    </row>
    <row r="463" spans="1:7" ht="12.75">
      <c r="A463" s="30" t="str">
        <f>'De la BASE'!A459</f>
        <v>577</v>
      </c>
      <c r="B463" s="30">
        <f>'De la BASE'!B459</f>
        <v>5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0.0757073</v>
      </c>
      <c r="F463" s="9">
        <f>IF('De la BASE'!F459&gt;0,'De la BASE'!F459,'De la BASE'!F459+0.001)</f>
        <v>0.8583715</v>
      </c>
      <c r="G463" s="15">
        <v>28795</v>
      </c>
    </row>
    <row r="464" spans="1:7" ht="12.75">
      <c r="A464" s="30" t="str">
        <f>'De la BASE'!A460</f>
        <v>577</v>
      </c>
      <c r="B464" s="30">
        <f>'De la BASE'!B460</f>
        <v>5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0.4618845</v>
      </c>
      <c r="F464" s="9">
        <f>IF('De la BASE'!F460&gt;0,'De la BASE'!F460,'De la BASE'!F460+0.001)</f>
        <v>2.6173455</v>
      </c>
      <c r="G464" s="15">
        <v>28825</v>
      </c>
    </row>
    <row r="465" spans="1:7" ht="12.75">
      <c r="A465" s="30" t="str">
        <f>'De la BASE'!A461</f>
        <v>577</v>
      </c>
      <c r="B465" s="30">
        <f>'De la BASE'!B461</f>
        <v>5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0.80355</v>
      </c>
      <c r="F465" s="9">
        <f>IF('De la BASE'!F461&gt;0,'De la BASE'!F461,'De la BASE'!F461+0.001)</f>
        <v>7.719436999999999</v>
      </c>
      <c r="G465" s="15">
        <v>28856</v>
      </c>
    </row>
    <row r="466" spans="1:7" ht="12.75">
      <c r="A466" s="30" t="str">
        <f>'De la BASE'!A462</f>
        <v>577</v>
      </c>
      <c r="B466" s="30">
        <f>'De la BASE'!B462</f>
        <v>5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3.8043413</v>
      </c>
      <c r="F466" s="9">
        <f>IF('De la BASE'!F462&gt;0,'De la BASE'!F462,'De la BASE'!F462+0.001)</f>
        <v>17.6324078</v>
      </c>
      <c r="G466" s="15">
        <v>28887</v>
      </c>
    </row>
    <row r="467" spans="1:7" ht="12.75">
      <c r="A467" s="30" t="str">
        <f>'De la BASE'!A463</f>
        <v>577</v>
      </c>
      <c r="B467" s="30">
        <f>'De la BASE'!B463</f>
        <v>5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2.4621168</v>
      </c>
      <c r="F467" s="9">
        <f>IF('De la BASE'!F463&gt;0,'De la BASE'!F463,'De la BASE'!F463+0.001)</f>
        <v>11.135482799999998</v>
      </c>
      <c r="G467" s="15">
        <v>28915</v>
      </c>
    </row>
    <row r="468" spans="1:7" ht="12.75">
      <c r="A468" s="30" t="str">
        <f>'De la BASE'!A464</f>
        <v>577</v>
      </c>
      <c r="B468" s="30">
        <f>'De la BASE'!B464</f>
        <v>5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2.0177612</v>
      </c>
      <c r="F468" s="9">
        <f>IF('De la BASE'!F464&gt;0,'De la BASE'!F464,'De la BASE'!F464+0.001)</f>
        <v>11.735958</v>
      </c>
      <c r="G468" s="15">
        <v>28946</v>
      </c>
    </row>
    <row r="469" spans="1:7" ht="12.75">
      <c r="A469" s="30" t="str">
        <f>'De la BASE'!A465</f>
        <v>577</v>
      </c>
      <c r="B469" s="30">
        <f>'De la BASE'!B465</f>
        <v>5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0.11036</v>
      </c>
      <c r="F469" s="9">
        <f>IF('De la BASE'!F465&gt;0,'De la BASE'!F465,'De la BASE'!F465+0.001)</f>
        <v>1.263622</v>
      </c>
      <c r="G469" s="15">
        <v>28976</v>
      </c>
    </row>
    <row r="470" spans="1:7" ht="12.75">
      <c r="A470" s="30" t="str">
        <f>'De la BASE'!A466</f>
        <v>577</v>
      </c>
      <c r="B470" s="30">
        <f>'De la BASE'!B466</f>
        <v>5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0.0384228</v>
      </c>
      <c r="F470" s="9">
        <f>IF('De la BASE'!F466&gt;0,'De la BASE'!F466,'De la BASE'!F466+0.001)</f>
        <v>0.3192048</v>
      </c>
      <c r="G470" s="15">
        <v>29007</v>
      </c>
    </row>
    <row r="471" spans="1:7" ht="12.75">
      <c r="A471" s="30" t="str">
        <f>'De la BASE'!A467</f>
        <v>577</v>
      </c>
      <c r="B471" s="30">
        <f>'De la BASE'!B467</f>
        <v>5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0.0127977</v>
      </c>
      <c r="F471" s="9">
        <f>IF('De la BASE'!F467&gt;0,'De la BASE'!F467,'De la BASE'!F467+0.001)</f>
        <v>0.17431350000000004</v>
      </c>
      <c r="G471" s="15">
        <v>29037</v>
      </c>
    </row>
    <row r="472" spans="1:7" ht="12.75">
      <c r="A472" s="30" t="str">
        <f>'De la BASE'!A468</f>
        <v>577</v>
      </c>
      <c r="B472" s="30">
        <f>'De la BASE'!B468</f>
        <v>5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0.00706</v>
      </c>
      <c r="F472" s="9">
        <f>IF('De la BASE'!F468&gt;0,'De la BASE'!F468,'De la BASE'!F468+0.001)</f>
        <v>0.0909328</v>
      </c>
      <c r="G472" s="15">
        <v>29068</v>
      </c>
    </row>
    <row r="473" spans="1:7" ht="12.75">
      <c r="A473" s="30" t="str">
        <f>'De la BASE'!A469</f>
        <v>577</v>
      </c>
      <c r="B473" s="30">
        <f>'De la BASE'!B469</f>
        <v>5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0.0204246</v>
      </c>
      <c r="F473" s="9">
        <f>IF('De la BASE'!F469&gt;0,'De la BASE'!F469,'De la BASE'!F469+0.001)</f>
        <v>0.179931</v>
      </c>
      <c r="G473" s="15">
        <v>29099</v>
      </c>
    </row>
    <row r="474" spans="1:7" ht="12.75">
      <c r="A474" s="30" t="str">
        <f>'De la BASE'!A470</f>
        <v>577</v>
      </c>
      <c r="B474" s="30">
        <f>'De la BASE'!B470</f>
        <v>5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0.5353628</v>
      </c>
      <c r="F474" s="9">
        <f>IF('De la BASE'!F470&gt;0,'De la BASE'!F470,'De la BASE'!F470+0.001)</f>
        <v>2.8640892</v>
      </c>
      <c r="G474" s="15">
        <v>29129</v>
      </c>
    </row>
    <row r="475" spans="1:7" ht="12.75">
      <c r="A475" s="30" t="str">
        <f>'De la BASE'!A471</f>
        <v>577</v>
      </c>
      <c r="B475" s="30">
        <f>'De la BASE'!B471</f>
        <v>5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0.5196303</v>
      </c>
      <c r="F475" s="9">
        <f>IF('De la BASE'!F471&gt;0,'De la BASE'!F471,'De la BASE'!F471+0.001)</f>
        <v>2.8844784</v>
      </c>
      <c r="G475" s="15">
        <v>29160</v>
      </c>
    </row>
    <row r="476" spans="1:7" ht="12.75">
      <c r="A476" s="30" t="str">
        <f>'De la BASE'!A472</f>
        <v>577</v>
      </c>
      <c r="B476" s="30">
        <f>'De la BASE'!B472</f>
        <v>5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0.3161026</v>
      </c>
      <c r="F476" s="9">
        <f>IF('De la BASE'!F472&gt;0,'De la BASE'!F472,'De la BASE'!F472+0.001)</f>
        <v>2.0397564</v>
      </c>
      <c r="G476" s="15">
        <v>29190</v>
      </c>
    </row>
    <row r="477" spans="1:7" ht="12.75">
      <c r="A477" s="30" t="str">
        <f>'De la BASE'!A473</f>
        <v>577</v>
      </c>
      <c r="B477" s="30">
        <f>'De la BASE'!B473</f>
        <v>5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0.42582</v>
      </c>
      <c r="F477" s="9">
        <f>IF('De la BASE'!F473&gt;0,'De la BASE'!F473,'De la BASE'!F473+0.001)</f>
        <v>2.8946699999999996</v>
      </c>
      <c r="G477" s="15">
        <v>29221</v>
      </c>
    </row>
    <row r="478" spans="1:7" ht="12.75">
      <c r="A478" s="30" t="str">
        <f>'De la BASE'!A474</f>
        <v>577</v>
      </c>
      <c r="B478" s="30">
        <f>'De la BASE'!B474</f>
        <v>5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0.887094</v>
      </c>
      <c r="F478" s="9">
        <f>IF('De la BASE'!F474&gt;0,'De la BASE'!F474,'De la BASE'!F474+0.001)</f>
        <v>4.483206</v>
      </c>
      <c r="G478" s="15">
        <v>29252</v>
      </c>
    </row>
    <row r="479" spans="1:7" ht="12.75">
      <c r="A479" s="30" t="str">
        <f>'De la BASE'!A475</f>
        <v>577</v>
      </c>
      <c r="B479" s="30">
        <f>'De la BASE'!B475</f>
        <v>5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0.7103104</v>
      </c>
      <c r="F479" s="9">
        <f>IF('De la BASE'!F475&gt;0,'De la BASE'!F475,'De la BASE'!F475+0.001)</f>
        <v>3.496059</v>
      </c>
      <c r="G479" s="15">
        <v>29281</v>
      </c>
    </row>
    <row r="480" spans="1:7" ht="12.75">
      <c r="A480" s="30" t="str">
        <f>'De la BASE'!A476</f>
        <v>577</v>
      </c>
      <c r="B480" s="30">
        <f>'De la BASE'!B476</f>
        <v>5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1.144433</v>
      </c>
      <c r="F480" s="9">
        <f>IF('De la BASE'!F476&gt;0,'De la BASE'!F476,'De la BASE'!F476+0.001)</f>
        <v>5.9054965</v>
      </c>
      <c r="G480" s="15">
        <v>29312</v>
      </c>
    </row>
    <row r="481" spans="1:7" ht="12.75">
      <c r="A481" s="30" t="str">
        <f>'De la BASE'!A477</f>
        <v>577</v>
      </c>
      <c r="B481" s="30">
        <f>'De la BASE'!B477</f>
        <v>5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2.6751734</v>
      </c>
      <c r="F481" s="9">
        <f>IF('De la BASE'!F477&gt;0,'De la BASE'!F477,'De la BASE'!F477+0.001)</f>
        <v>12.0422494</v>
      </c>
      <c r="G481" s="15">
        <v>29342</v>
      </c>
    </row>
    <row r="482" spans="1:7" ht="12.75">
      <c r="A482" s="30" t="str">
        <f>'De la BASE'!A478</f>
        <v>577</v>
      </c>
      <c r="B482" s="30">
        <f>'De la BASE'!B478</f>
        <v>5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0.1317302</v>
      </c>
      <c r="F482" s="9">
        <f>IF('De la BASE'!F478&gt;0,'De la BASE'!F478,'De la BASE'!F478+0.001)</f>
        <v>1.4547595999999998</v>
      </c>
      <c r="G482" s="15">
        <v>29373</v>
      </c>
    </row>
    <row r="483" spans="1:7" ht="12.75">
      <c r="A483" s="30" t="str">
        <f>'De la BASE'!A479</f>
        <v>577</v>
      </c>
      <c r="B483" s="30">
        <f>'De la BASE'!B479</f>
        <v>5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0.0260946</v>
      </c>
      <c r="F483" s="9">
        <f>IF('De la BASE'!F479&gt;0,'De la BASE'!F479,'De la BASE'!F479+0.001)</f>
        <v>0.2901471</v>
      </c>
      <c r="G483" s="15">
        <v>29403</v>
      </c>
    </row>
    <row r="484" spans="1:7" ht="12.75">
      <c r="A484" s="30" t="str">
        <f>'De la BASE'!A480</f>
        <v>577</v>
      </c>
      <c r="B484" s="30">
        <f>'De la BASE'!B480</f>
        <v>5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0.0516548</v>
      </c>
      <c r="F484" s="9">
        <f>IF('De la BASE'!F480&gt;0,'De la BASE'!F480,'De la BASE'!F480+0.001)</f>
        <v>0.4346128</v>
      </c>
      <c r="G484" s="15">
        <v>29434</v>
      </c>
    </row>
    <row r="485" spans="1:7" ht="12.75">
      <c r="A485" s="30" t="str">
        <f>'De la BASE'!A481</f>
        <v>577</v>
      </c>
      <c r="B485" s="30">
        <f>'De la BASE'!B481</f>
        <v>5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0.0152422</v>
      </c>
      <c r="F485" s="9">
        <f>IF('De la BASE'!F481&gt;0,'De la BASE'!F481,'De la BASE'!F481+0.001)</f>
        <v>0.1690091</v>
      </c>
      <c r="G485" s="15">
        <v>29465</v>
      </c>
    </row>
    <row r="486" spans="1:7" ht="12.75">
      <c r="A486" s="30" t="str">
        <f>'De la BASE'!A482</f>
        <v>577</v>
      </c>
      <c r="B486" s="30">
        <f>'De la BASE'!B482</f>
        <v>5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0.2302872</v>
      </c>
      <c r="F486" s="9">
        <f>IF('De la BASE'!F482&gt;0,'De la BASE'!F482,'De la BASE'!F482+0.001)</f>
        <v>0.842166</v>
      </c>
      <c r="G486" s="15">
        <v>29495</v>
      </c>
    </row>
    <row r="487" spans="1:7" ht="12.75">
      <c r="A487" s="30" t="str">
        <f>'De la BASE'!A483</f>
        <v>577</v>
      </c>
      <c r="B487" s="30">
        <f>'De la BASE'!B483</f>
        <v>5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0.1112859</v>
      </c>
      <c r="F487" s="9">
        <f>IF('De la BASE'!F483&gt;0,'De la BASE'!F483,'De la BASE'!F483+0.001)</f>
        <v>0.7587675</v>
      </c>
      <c r="G487" s="15">
        <v>29526</v>
      </c>
    </row>
    <row r="488" spans="1:7" ht="12.75">
      <c r="A488" s="30" t="str">
        <f>'De la BASE'!A484</f>
        <v>577</v>
      </c>
      <c r="B488" s="30">
        <f>'De la BASE'!B484</f>
        <v>5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0.2261188</v>
      </c>
      <c r="F488" s="9">
        <f>IF('De la BASE'!F484&gt;0,'De la BASE'!F484,'De la BASE'!F484+0.001)</f>
        <v>0.9861914</v>
      </c>
      <c r="G488" s="15">
        <v>29556</v>
      </c>
    </row>
    <row r="489" spans="1:7" ht="12.75">
      <c r="A489" s="30" t="str">
        <f>'De la BASE'!A485</f>
        <v>577</v>
      </c>
      <c r="B489" s="30">
        <f>'De la BASE'!B485</f>
        <v>5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0.0599214</v>
      </c>
      <c r="F489" s="9">
        <f>IF('De la BASE'!F485&gt;0,'De la BASE'!F485,'De la BASE'!F485+0.001)</f>
        <v>0.7647112</v>
      </c>
      <c r="G489" s="15">
        <v>29587</v>
      </c>
    </row>
    <row r="490" spans="1:7" ht="12.75">
      <c r="A490" s="30" t="str">
        <f>'De la BASE'!A486</f>
        <v>577</v>
      </c>
      <c r="B490" s="30">
        <f>'De la BASE'!B486</f>
        <v>5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0.2374672</v>
      </c>
      <c r="F490" s="9">
        <f>IF('De la BASE'!F486&gt;0,'De la BASE'!F486,'De la BASE'!F486+0.001)</f>
        <v>1.0802912</v>
      </c>
      <c r="G490" s="15">
        <v>29618</v>
      </c>
    </row>
    <row r="491" spans="1:7" ht="12.75">
      <c r="A491" s="30" t="str">
        <f>'De la BASE'!A487</f>
        <v>577</v>
      </c>
      <c r="B491" s="30">
        <f>'De la BASE'!B487</f>
        <v>5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0.3074527</v>
      </c>
      <c r="F491" s="9">
        <f>IF('De la BASE'!F487&gt;0,'De la BASE'!F487,'De la BASE'!F487+0.001)</f>
        <v>1.5276053</v>
      </c>
      <c r="G491" s="15">
        <v>29646</v>
      </c>
    </row>
    <row r="492" spans="1:7" ht="12.75">
      <c r="A492" s="30" t="str">
        <f>'De la BASE'!A488</f>
        <v>577</v>
      </c>
      <c r="B492" s="30">
        <f>'De la BASE'!B488</f>
        <v>5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0.565705</v>
      </c>
      <c r="F492" s="9">
        <f>IF('De la BASE'!F488&gt;0,'De la BASE'!F488,'De la BASE'!F488+0.001)</f>
        <v>3.9082134</v>
      </c>
      <c r="G492" s="15">
        <v>29677</v>
      </c>
    </row>
    <row r="493" spans="1:7" ht="12.75">
      <c r="A493" s="30" t="str">
        <f>'De la BASE'!A489</f>
        <v>577</v>
      </c>
      <c r="B493" s="30">
        <f>'De la BASE'!B489</f>
        <v>5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1.1828908</v>
      </c>
      <c r="F493" s="9">
        <f>IF('De la BASE'!F489&gt;0,'De la BASE'!F489,'De la BASE'!F489+0.001)</f>
        <v>6.681383200000001</v>
      </c>
      <c r="G493" s="15">
        <v>29707</v>
      </c>
    </row>
    <row r="494" spans="1:7" ht="12.75">
      <c r="A494" s="30" t="str">
        <f>'De la BASE'!A490</f>
        <v>577</v>
      </c>
      <c r="B494" s="30">
        <f>'De la BASE'!B490</f>
        <v>5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0.04914</v>
      </c>
      <c r="F494" s="9">
        <f>IF('De la BASE'!F490&gt;0,'De la BASE'!F490,'De la BASE'!F490+0.001)</f>
        <v>0.841932</v>
      </c>
      <c r="G494" s="15">
        <v>29738</v>
      </c>
    </row>
    <row r="495" spans="1:7" ht="12.75">
      <c r="A495" s="30" t="str">
        <f>'De la BASE'!A491</f>
        <v>577</v>
      </c>
      <c r="B495" s="30">
        <f>'De la BASE'!B491</f>
        <v>5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0.0155298</v>
      </c>
      <c r="F495" s="9">
        <f>IF('De la BASE'!F491&gt;0,'De la BASE'!F491,'De la BASE'!F491+0.001)</f>
        <v>0.27435980000000004</v>
      </c>
      <c r="G495" s="15">
        <v>29768</v>
      </c>
    </row>
    <row r="496" spans="1:7" ht="12.75">
      <c r="A496" s="30" t="str">
        <f>'De la BASE'!A492</f>
        <v>577</v>
      </c>
      <c r="B496" s="30">
        <f>'De la BASE'!B492</f>
        <v>5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0.0108273</v>
      </c>
      <c r="F496" s="9">
        <f>IF('De la BASE'!F492&gt;0,'De la BASE'!F492,'De la BASE'!F492+0.001)</f>
        <v>0.1906261</v>
      </c>
      <c r="G496" s="15">
        <v>29799</v>
      </c>
    </row>
    <row r="497" spans="1:7" ht="12.75">
      <c r="A497" s="30" t="str">
        <f>'De la BASE'!A493</f>
        <v>577</v>
      </c>
      <c r="B497" s="30">
        <f>'De la BASE'!B493</f>
        <v>5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0.0198</v>
      </c>
      <c r="F497" s="9">
        <f>IF('De la BASE'!F493&gt;0,'De la BASE'!F493,'De la BASE'!F493+0.001)</f>
        <v>0.31086</v>
      </c>
      <c r="G497" s="15">
        <v>29830</v>
      </c>
    </row>
    <row r="498" spans="1:7" ht="12.75">
      <c r="A498" s="30" t="str">
        <f>'De la BASE'!A494</f>
        <v>577</v>
      </c>
      <c r="B498" s="30">
        <f>'De la BASE'!B494</f>
        <v>5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0.019788</v>
      </c>
      <c r="F498" s="9">
        <f>IF('De la BASE'!F494&gt;0,'De la BASE'!F494,'De la BASE'!F494+0.001)</f>
        <v>0.419622</v>
      </c>
      <c r="G498" s="15">
        <v>29860</v>
      </c>
    </row>
    <row r="499" spans="1:7" ht="12.75">
      <c r="A499" s="30" t="str">
        <f>'De la BASE'!A495</f>
        <v>577</v>
      </c>
      <c r="B499" s="30">
        <f>'De la BASE'!B495</f>
        <v>5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0.0210045</v>
      </c>
      <c r="F499" s="9">
        <f>IF('De la BASE'!F495&gt;0,'De la BASE'!F495,'De la BASE'!F495+0.001)</f>
        <v>0.389538</v>
      </c>
      <c r="G499" s="15">
        <v>29891</v>
      </c>
    </row>
    <row r="500" spans="1:7" ht="12.75">
      <c r="A500" s="30" t="str">
        <f>'De la BASE'!A496</f>
        <v>577</v>
      </c>
      <c r="B500" s="30">
        <f>'De la BASE'!B496</f>
        <v>5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0.4344333</v>
      </c>
      <c r="F500" s="9">
        <f>IF('De la BASE'!F496&gt;0,'De la BASE'!F496,'De la BASE'!F496+0.001)</f>
        <v>1.7705895</v>
      </c>
      <c r="G500" s="15">
        <v>29921</v>
      </c>
    </row>
    <row r="501" spans="1:7" ht="12.75">
      <c r="A501" s="30" t="str">
        <f>'De la BASE'!A497</f>
        <v>577</v>
      </c>
      <c r="B501" s="30">
        <f>'De la BASE'!B497</f>
        <v>5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0.3029888</v>
      </c>
      <c r="F501" s="9">
        <f>IF('De la BASE'!F497&gt;0,'De la BASE'!F497,'De la BASE'!F497+0.001)</f>
        <v>4.1329566</v>
      </c>
      <c r="G501" s="15">
        <v>29952</v>
      </c>
    </row>
    <row r="502" spans="1:7" ht="12.75">
      <c r="A502" s="30" t="str">
        <f>'De la BASE'!A498</f>
        <v>577</v>
      </c>
      <c r="B502" s="30">
        <f>'De la BASE'!B498</f>
        <v>5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1.719732</v>
      </c>
      <c r="F502" s="9">
        <f>IF('De la BASE'!F498&gt;0,'De la BASE'!F498,'De la BASE'!F498+0.001)</f>
        <v>4.7558779</v>
      </c>
      <c r="G502" s="15">
        <v>29983</v>
      </c>
    </row>
    <row r="503" spans="1:7" ht="12.75">
      <c r="A503" s="30" t="str">
        <f>'De la BASE'!A499</f>
        <v>577</v>
      </c>
      <c r="B503" s="30">
        <f>'De la BASE'!B499</f>
        <v>5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0.2082003</v>
      </c>
      <c r="F503" s="9">
        <f>IF('De la BASE'!F499&gt;0,'De la BASE'!F499,'De la BASE'!F499+0.001)</f>
        <v>2.2415331</v>
      </c>
      <c r="G503" s="15">
        <v>30011</v>
      </c>
    </row>
    <row r="504" spans="1:7" ht="12.75">
      <c r="A504" s="30" t="str">
        <f>'De la BASE'!A500</f>
        <v>577</v>
      </c>
      <c r="B504" s="30">
        <f>'De la BASE'!B500</f>
        <v>5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0.406929</v>
      </c>
      <c r="F504" s="9">
        <f>IF('De la BASE'!F500&gt;0,'De la BASE'!F500,'De la BASE'!F500+0.001)</f>
        <v>1.9213230000000001</v>
      </c>
      <c r="G504" s="15">
        <v>30042</v>
      </c>
    </row>
    <row r="505" spans="1:7" ht="12.75">
      <c r="A505" s="30" t="str">
        <f>'De la BASE'!A501</f>
        <v>577</v>
      </c>
      <c r="B505" s="30">
        <f>'De la BASE'!B501</f>
        <v>5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0.0658548</v>
      </c>
      <c r="F505" s="9">
        <f>IF('De la BASE'!F501&gt;0,'De la BASE'!F501,'De la BASE'!F501+0.001)</f>
        <v>0.618636</v>
      </c>
      <c r="G505" s="15">
        <v>30072</v>
      </c>
    </row>
    <row r="506" spans="1:7" ht="12.75">
      <c r="A506" s="30" t="str">
        <f>'De la BASE'!A502</f>
        <v>577</v>
      </c>
      <c r="B506" s="30">
        <f>'De la BASE'!B502</f>
        <v>5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0.08728</v>
      </c>
      <c r="F506" s="9">
        <f>IF('De la BASE'!F502&gt;0,'De la BASE'!F502,'De la BASE'!F502+0.001)</f>
        <v>0.9175310000000001</v>
      </c>
      <c r="G506" s="15">
        <v>30103</v>
      </c>
    </row>
    <row r="507" spans="1:7" ht="12.75">
      <c r="A507" s="30" t="str">
        <f>'De la BASE'!A503</f>
        <v>577</v>
      </c>
      <c r="B507" s="30">
        <f>'De la BASE'!B503</f>
        <v>5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0.0104379</v>
      </c>
      <c r="F507" s="9">
        <f>IF('De la BASE'!F503&gt;0,'De la BASE'!F503,'De la BASE'!F503+0.001)</f>
        <v>0.2046461</v>
      </c>
      <c r="G507" s="15">
        <v>30133</v>
      </c>
    </row>
    <row r="508" spans="1:7" ht="12.75">
      <c r="A508" s="30" t="str">
        <f>'De la BASE'!A504</f>
        <v>577</v>
      </c>
      <c r="B508" s="30">
        <f>'De la BASE'!B504</f>
        <v>5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0.0141948</v>
      </c>
      <c r="F508" s="9">
        <f>IF('De la BASE'!F504&gt;0,'De la BASE'!F504,'De la BASE'!F504+0.001)</f>
        <v>0.22080799999999998</v>
      </c>
      <c r="G508" s="15">
        <v>30164</v>
      </c>
    </row>
    <row r="509" spans="1:7" ht="12.75">
      <c r="A509" s="30" t="str">
        <f>'De la BASE'!A505</f>
        <v>577</v>
      </c>
      <c r="B509" s="30">
        <f>'De la BASE'!B505</f>
        <v>5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0.0749343</v>
      </c>
      <c r="F509" s="9">
        <f>IF('De la BASE'!F505&gt;0,'De la BASE'!F505,'De la BASE'!F505+0.001)</f>
        <v>0.7984595999999999</v>
      </c>
      <c r="G509" s="15">
        <v>30195</v>
      </c>
    </row>
    <row r="510" spans="1:7" ht="12.75">
      <c r="A510" s="30" t="str">
        <f>'De la BASE'!A506</f>
        <v>577</v>
      </c>
      <c r="B510" s="30">
        <f>'De la BASE'!B506</f>
        <v>5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0.1056744</v>
      </c>
      <c r="F510" s="9">
        <f>IF('De la BASE'!F506&gt;0,'De la BASE'!F506,'De la BASE'!F506+0.001)</f>
        <v>0.579177</v>
      </c>
      <c r="G510" s="15">
        <v>30225</v>
      </c>
    </row>
    <row r="511" spans="1:7" ht="12.75">
      <c r="A511" s="30" t="str">
        <f>'De la BASE'!A507</f>
        <v>577</v>
      </c>
      <c r="B511" s="30">
        <f>'De la BASE'!B507</f>
        <v>5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0.5129829</v>
      </c>
      <c r="F511" s="9">
        <f>IF('De la BASE'!F507&gt;0,'De la BASE'!F507,'De la BASE'!F507+0.001)</f>
        <v>4.4376381</v>
      </c>
      <c r="G511" s="15">
        <v>30256</v>
      </c>
    </row>
    <row r="512" spans="1:7" ht="12.75">
      <c r="A512" s="30" t="str">
        <f>'De la BASE'!A508</f>
        <v>577</v>
      </c>
      <c r="B512" s="30">
        <f>'De la BASE'!B508</f>
        <v>5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0.5080792</v>
      </c>
      <c r="F512" s="9">
        <f>IF('De la BASE'!F508&gt;0,'De la BASE'!F508,'De la BASE'!F508+0.001)</f>
        <v>2.6937784</v>
      </c>
      <c r="G512" s="15">
        <v>30286</v>
      </c>
    </row>
    <row r="513" spans="1:7" ht="12.75">
      <c r="A513" s="30" t="str">
        <f>'De la BASE'!A509</f>
        <v>577</v>
      </c>
      <c r="B513" s="30">
        <f>'De la BASE'!B509</f>
        <v>5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0.06066</v>
      </c>
      <c r="F513" s="9">
        <f>IF('De la BASE'!F509&gt;0,'De la BASE'!F509,'De la BASE'!F509+0.001)</f>
        <v>1.214885</v>
      </c>
      <c r="G513" s="15">
        <v>30317</v>
      </c>
    </row>
    <row r="514" spans="1:7" ht="12.75">
      <c r="A514" s="30" t="str">
        <f>'De la BASE'!A510</f>
        <v>577</v>
      </c>
      <c r="B514" s="30">
        <f>'De la BASE'!B510</f>
        <v>5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0.060606</v>
      </c>
      <c r="F514" s="9">
        <f>IF('De la BASE'!F510&gt;0,'De la BASE'!F510,'De la BASE'!F510+0.001)</f>
        <v>0.783549</v>
      </c>
      <c r="G514" s="15">
        <v>30348</v>
      </c>
    </row>
    <row r="515" spans="1:7" ht="12.75">
      <c r="A515" s="30" t="str">
        <f>'De la BASE'!A511</f>
        <v>577</v>
      </c>
      <c r="B515" s="30">
        <f>'De la BASE'!B511</f>
        <v>5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0.026349</v>
      </c>
      <c r="F515" s="9">
        <f>IF('De la BASE'!F511&gt;0,'De la BASE'!F511,'De la BASE'!F511+0.001)</f>
        <v>0.4760386</v>
      </c>
      <c r="G515" s="15">
        <v>30376</v>
      </c>
    </row>
    <row r="516" spans="1:7" ht="12.75">
      <c r="A516" s="30" t="str">
        <f>'De la BASE'!A512</f>
        <v>577</v>
      </c>
      <c r="B516" s="30">
        <f>'De la BASE'!B512</f>
        <v>5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0.3432078</v>
      </c>
      <c r="F516" s="9">
        <f>IF('De la BASE'!F512&gt;0,'De la BASE'!F512,'De la BASE'!F512+0.001)</f>
        <v>1.6691046</v>
      </c>
      <c r="G516" s="15">
        <v>30407</v>
      </c>
    </row>
    <row r="517" spans="1:7" ht="12.75">
      <c r="A517" s="30" t="str">
        <f>'De la BASE'!A513</f>
        <v>577</v>
      </c>
      <c r="B517" s="30">
        <f>'De la BASE'!B513</f>
        <v>5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0.7479815</v>
      </c>
      <c r="F517" s="9">
        <f>IF('De la BASE'!F513&gt;0,'De la BASE'!F513,'De la BASE'!F513+0.001)</f>
        <v>3.7335417</v>
      </c>
      <c r="G517" s="15">
        <v>30437</v>
      </c>
    </row>
    <row r="518" spans="1:7" ht="12.75">
      <c r="A518" s="30" t="str">
        <f>'De la BASE'!A514</f>
        <v>577</v>
      </c>
      <c r="B518" s="30">
        <f>'De la BASE'!B514</f>
        <v>5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0.0325859</v>
      </c>
      <c r="F518" s="9">
        <f>IF('De la BASE'!F514&gt;0,'De la BASE'!F514,'De la BASE'!F514+0.001)</f>
        <v>0.6561214999999999</v>
      </c>
      <c r="G518" s="15">
        <v>30468</v>
      </c>
    </row>
    <row r="519" spans="1:7" ht="12.75">
      <c r="A519" s="30" t="str">
        <f>'De la BASE'!A515</f>
        <v>577</v>
      </c>
      <c r="B519" s="30">
        <f>'De la BASE'!B515</f>
        <v>5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0.015544</v>
      </c>
      <c r="F519" s="9">
        <f>IF('De la BASE'!F515&gt;0,'De la BASE'!F515,'De la BASE'!F515+0.001)</f>
        <v>0.2673568</v>
      </c>
      <c r="G519" s="15">
        <v>30498</v>
      </c>
    </row>
    <row r="520" spans="1:7" ht="12.75">
      <c r="A520" s="30" t="str">
        <f>'De la BASE'!A516</f>
        <v>577</v>
      </c>
      <c r="B520" s="30">
        <f>'De la BASE'!B516</f>
        <v>5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0.0539744</v>
      </c>
      <c r="F520" s="9">
        <f>IF('De la BASE'!F516&gt;0,'De la BASE'!F516,'De la BASE'!F516+0.001)</f>
        <v>0.39785919999999997</v>
      </c>
      <c r="G520" s="15">
        <v>30529</v>
      </c>
    </row>
    <row r="521" spans="1:7" ht="12.75">
      <c r="A521" s="30" t="str">
        <f>'De la BASE'!A517</f>
        <v>577</v>
      </c>
      <c r="B521" s="30">
        <f>'De la BASE'!B517</f>
        <v>5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0.0180272</v>
      </c>
      <c r="F521" s="9">
        <f>IF('De la BASE'!F517&gt;0,'De la BASE'!F517,'De la BASE'!F517+0.001)</f>
        <v>0.3002952</v>
      </c>
      <c r="G521" s="15">
        <v>30560</v>
      </c>
    </row>
    <row r="522" spans="1:7" ht="12.75">
      <c r="A522" s="30" t="str">
        <f>'De la BASE'!A518</f>
        <v>577</v>
      </c>
      <c r="B522" s="30">
        <f>'De la BASE'!B518</f>
        <v>5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0.0194879</v>
      </c>
      <c r="F522" s="9">
        <f>IF('De la BASE'!F518&gt;0,'De la BASE'!F518,'De la BASE'!F518+0.001)</f>
        <v>0.33656130000000006</v>
      </c>
      <c r="G522" s="15">
        <v>30590</v>
      </c>
    </row>
    <row r="523" spans="1:7" ht="12.75">
      <c r="A523" s="30" t="str">
        <f>'De la BASE'!A519</f>
        <v>577</v>
      </c>
      <c r="B523" s="30">
        <f>'De la BASE'!B519</f>
        <v>5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0.1064226</v>
      </c>
      <c r="F523" s="9">
        <f>IF('De la BASE'!F519&gt;0,'De la BASE'!F519,'De la BASE'!F519+0.001)</f>
        <v>1.1507745</v>
      </c>
      <c r="G523" s="15">
        <v>30621</v>
      </c>
    </row>
    <row r="524" spans="1:7" ht="12.75">
      <c r="A524" s="30" t="str">
        <f>'De la BASE'!A520</f>
        <v>577</v>
      </c>
      <c r="B524" s="30">
        <f>'De la BASE'!B520</f>
        <v>5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0.4053672</v>
      </c>
      <c r="F524" s="9">
        <f>IF('De la BASE'!F520&gt;0,'De la BASE'!F520,'De la BASE'!F520+0.001)</f>
        <v>2.3522328</v>
      </c>
      <c r="G524" s="15">
        <v>30651</v>
      </c>
    </row>
    <row r="525" spans="1:7" ht="12.75">
      <c r="A525" s="30" t="str">
        <f>'De la BASE'!A521</f>
        <v>577</v>
      </c>
      <c r="B525" s="30">
        <f>'De la BASE'!B521</f>
        <v>5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2.0550768</v>
      </c>
      <c r="F525" s="9">
        <f>IF('De la BASE'!F521&gt;0,'De la BASE'!F521,'De la BASE'!F521+0.001)</f>
        <v>7.3490304</v>
      </c>
      <c r="G525" s="15">
        <v>30682</v>
      </c>
    </row>
    <row r="526" spans="1:7" ht="12.75">
      <c r="A526" s="30" t="str">
        <f>'De la BASE'!A522</f>
        <v>577</v>
      </c>
      <c r="B526" s="30">
        <f>'De la BASE'!B522</f>
        <v>5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0.8502832</v>
      </c>
      <c r="F526" s="9">
        <f>IF('De la BASE'!F522&gt;0,'De la BASE'!F522,'De la BASE'!F522+0.001)</f>
        <v>5.4532586</v>
      </c>
      <c r="G526" s="15">
        <v>30713</v>
      </c>
    </row>
    <row r="527" spans="1:7" ht="12.75">
      <c r="A527" s="30" t="str">
        <f>'De la BASE'!A523</f>
        <v>577</v>
      </c>
      <c r="B527" s="30">
        <f>'De la BASE'!B523</f>
        <v>5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0.5436424</v>
      </c>
      <c r="F527" s="9">
        <f>IF('De la BASE'!F523&gt;0,'De la BASE'!F523,'De la BASE'!F523+0.001)</f>
        <v>3.0956631999999997</v>
      </c>
      <c r="G527" s="15">
        <v>30742</v>
      </c>
    </row>
    <row r="528" spans="1:7" ht="12.75">
      <c r="A528" s="30" t="str">
        <f>'De la BASE'!A524</f>
        <v>577</v>
      </c>
      <c r="B528" s="30">
        <f>'De la BASE'!B524</f>
        <v>5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0.9889308</v>
      </c>
      <c r="F528" s="9">
        <f>IF('De la BASE'!F524&gt;0,'De la BASE'!F524,'De la BASE'!F524+0.001)</f>
        <v>6.727726199999999</v>
      </c>
      <c r="G528" s="15">
        <v>30773</v>
      </c>
    </row>
    <row r="529" spans="1:7" ht="12.75">
      <c r="A529" s="30" t="str">
        <f>'De la BASE'!A525</f>
        <v>577</v>
      </c>
      <c r="B529" s="30">
        <f>'De la BASE'!B525</f>
        <v>5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3.2263488</v>
      </c>
      <c r="F529" s="9">
        <f>IF('De la BASE'!F525&gt;0,'De la BASE'!F525,'De la BASE'!F525+0.001)</f>
        <v>13.891224</v>
      </c>
      <c r="G529" s="15">
        <v>30803</v>
      </c>
    </row>
    <row r="530" spans="1:7" ht="12.75">
      <c r="A530" s="30" t="str">
        <f>'De la BASE'!A526</f>
        <v>577</v>
      </c>
      <c r="B530" s="30">
        <f>'De la BASE'!B526</f>
        <v>5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1.1302389</v>
      </c>
      <c r="F530" s="9">
        <f>IF('De la BASE'!F526&gt;0,'De la BASE'!F526,'De la BASE'!F526+0.001)</f>
        <v>6.904452599999999</v>
      </c>
      <c r="G530" s="15">
        <v>30834</v>
      </c>
    </row>
    <row r="531" spans="1:7" ht="12.75">
      <c r="A531" s="30" t="str">
        <f>'De la BASE'!A527</f>
        <v>577</v>
      </c>
      <c r="B531" s="30">
        <f>'De la BASE'!B527</f>
        <v>5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0.0524016</v>
      </c>
      <c r="F531" s="9">
        <f>IF('De la BASE'!F527&gt;0,'De la BASE'!F527,'De la BASE'!F527+0.001)</f>
        <v>0.6506531999999999</v>
      </c>
      <c r="G531" s="15">
        <v>30864</v>
      </c>
    </row>
    <row r="532" spans="1:7" ht="12.75">
      <c r="A532" s="30" t="str">
        <f>'De la BASE'!A528</f>
        <v>577</v>
      </c>
      <c r="B532" s="30">
        <f>'De la BASE'!B528</f>
        <v>5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0.0442421</v>
      </c>
      <c r="F532" s="9">
        <f>IF('De la BASE'!F528&gt;0,'De la BASE'!F528,'De la BASE'!F528+0.001)</f>
        <v>0.5029153000000001</v>
      </c>
      <c r="G532" s="15">
        <v>30895</v>
      </c>
    </row>
    <row r="533" spans="1:7" ht="12.75">
      <c r="A533" s="30" t="str">
        <f>'De la BASE'!A529</f>
        <v>577</v>
      </c>
      <c r="B533" s="30">
        <f>'De la BASE'!B529</f>
        <v>5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0.0281931</v>
      </c>
      <c r="F533" s="9">
        <f>IF('De la BASE'!F529&gt;0,'De la BASE'!F529,'De la BASE'!F529+0.001)</f>
        <v>0.35132940000000007</v>
      </c>
      <c r="G533" s="15">
        <v>30926</v>
      </c>
    </row>
    <row r="534" spans="1:7" ht="12.75">
      <c r="A534" s="30" t="str">
        <f>'De la BASE'!A530</f>
        <v>577</v>
      </c>
      <c r="B534" s="30">
        <f>'De la BASE'!B530</f>
        <v>5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0.1673829</v>
      </c>
      <c r="F534" s="9">
        <f>IF('De la BASE'!F530&gt;0,'De la BASE'!F530,'De la BASE'!F530+0.001)</f>
        <v>0.8976959999999999</v>
      </c>
      <c r="G534" s="15">
        <v>30956</v>
      </c>
    </row>
    <row r="535" spans="1:7" ht="12.75">
      <c r="A535" s="30" t="str">
        <f>'De la BASE'!A531</f>
        <v>577</v>
      </c>
      <c r="B535" s="30">
        <f>'De la BASE'!B531</f>
        <v>5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0.8326644</v>
      </c>
      <c r="F535" s="9">
        <f>IF('De la BASE'!F531&gt;0,'De la BASE'!F531,'De la BASE'!F531+0.001)</f>
        <v>5.4455045</v>
      </c>
      <c r="G535" s="15">
        <v>30987</v>
      </c>
    </row>
    <row r="536" spans="1:7" ht="12.75">
      <c r="A536" s="30" t="str">
        <f>'De la BASE'!A532</f>
        <v>577</v>
      </c>
      <c r="B536" s="30">
        <f>'De la BASE'!B532</f>
        <v>5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0.303628</v>
      </c>
      <c r="F536" s="9">
        <f>IF('De la BASE'!F532&gt;0,'De la BASE'!F532,'De la BASE'!F532+0.001)</f>
        <v>3.0456223999999996</v>
      </c>
      <c r="G536" s="15">
        <v>31017</v>
      </c>
    </row>
    <row r="537" spans="1:7" ht="12.75">
      <c r="A537" s="30" t="str">
        <f>'De la BASE'!A533</f>
        <v>577</v>
      </c>
      <c r="B537" s="30">
        <f>'De la BASE'!B533</f>
        <v>5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0.38761</v>
      </c>
      <c r="F537" s="9">
        <f>IF('De la BASE'!F533&gt;0,'De la BASE'!F533,'De la BASE'!F533+0.001)</f>
        <v>2.3334121999999997</v>
      </c>
      <c r="G537" s="15">
        <v>31048</v>
      </c>
    </row>
    <row r="538" spans="1:7" ht="12.75">
      <c r="A538" s="30" t="str">
        <f>'De la BASE'!A534</f>
        <v>577</v>
      </c>
      <c r="B538" s="30">
        <f>'De la BASE'!B534</f>
        <v>5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1.9503747</v>
      </c>
      <c r="F538" s="9">
        <f>IF('De la BASE'!F534&gt;0,'De la BASE'!F534,'De la BASE'!F534+0.001)</f>
        <v>10.2450717</v>
      </c>
      <c r="G538" s="15">
        <v>31079</v>
      </c>
    </row>
    <row r="539" spans="1:7" ht="12.75">
      <c r="A539" s="30" t="str">
        <f>'De la BASE'!A535</f>
        <v>577</v>
      </c>
      <c r="B539" s="30">
        <f>'De la BASE'!B535</f>
        <v>5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1.0839926</v>
      </c>
      <c r="F539" s="9">
        <f>IF('De la BASE'!F535&gt;0,'De la BASE'!F535,'De la BASE'!F535+0.001)</f>
        <v>7.0617382</v>
      </c>
      <c r="G539" s="15">
        <v>31107</v>
      </c>
    </row>
    <row r="540" spans="1:7" ht="12.75">
      <c r="A540" s="30" t="str">
        <f>'De la BASE'!A536</f>
        <v>577</v>
      </c>
      <c r="B540" s="30">
        <f>'De la BASE'!B536</f>
        <v>5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0.8536374</v>
      </c>
      <c r="F540" s="9">
        <f>IF('De la BASE'!F536&gt;0,'De la BASE'!F536,'De la BASE'!F536+0.001)</f>
        <v>4.2952866</v>
      </c>
      <c r="G540" s="15">
        <v>31138</v>
      </c>
    </row>
    <row r="541" spans="1:7" ht="12.75">
      <c r="A541" s="30" t="str">
        <f>'De la BASE'!A537</f>
        <v>577</v>
      </c>
      <c r="B541" s="30">
        <f>'De la BASE'!B537</f>
        <v>5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0.459184</v>
      </c>
      <c r="F541" s="9">
        <f>IF('De la BASE'!F537&gt;0,'De la BASE'!F537,'De la BASE'!F537+0.001)</f>
        <v>2.7524949999999997</v>
      </c>
      <c r="G541" s="15">
        <v>31168</v>
      </c>
    </row>
    <row r="542" spans="1:7" ht="12.75">
      <c r="A542" s="30" t="str">
        <f>'De la BASE'!A538</f>
        <v>577</v>
      </c>
      <c r="B542" s="30">
        <f>'De la BASE'!B538</f>
        <v>5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0.1057264</v>
      </c>
      <c r="F542" s="9">
        <f>IF('De la BASE'!F538&gt;0,'De la BASE'!F538,'De la BASE'!F538+0.001)</f>
        <v>1.2687168</v>
      </c>
      <c r="G542" s="15">
        <v>31199</v>
      </c>
    </row>
    <row r="543" spans="1:7" ht="12.75">
      <c r="A543" s="30" t="str">
        <f>'De la BASE'!A539</f>
        <v>577</v>
      </c>
      <c r="B543" s="30">
        <f>'De la BASE'!B539</f>
        <v>5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0.0259348</v>
      </c>
      <c r="F543" s="9">
        <f>IF('De la BASE'!F539&gt;0,'De la BASE'!F539,'De la BASE'!F539+0.001)</f>
        <v>0.3489922</v>
      </c>
      <c r="G543" s="15">
        <v>31229</v>
      </c>
    </row>
    <row r="544" spans="1:7" ht="12.75">
      <c r="A544" s="30" t="str">
        <f>'De la BASE'!A540</f>
        <v>577</v>
      </c>
      <c r="B544" s="30">
        <f>'De la BASE'!B540</f>
        <v>5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0.0189035</v>
      </c>
      <c r="F544" s="9">
        <f>IF('De la BASE'!F540&gt;0,'De la BASE'!F540,'De la BASE'!F540+0.001)</f>
        <v>0.2435851</v>
      </c>
      <c r="G544" s="15">
        <v>31260</v>
      </c>
    </row>
    <row r="545" spans="1:7" ht="12.75">
      <c r="A545" s="30" t="str">
        <f>'De la BASE'!A541</f>
        <v>577</v>
      </c>
      <c r="B545" s="30">
        <f>'De la BASE'!B541</f>
        <v>5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0.01683</v>
      </c>
      <c r="F545" s="9">
        <f>IF('De la BASE'!F541&gt;0,'De la BASE'!F541,'De la BASE'!F541+0.001)</f>
        <v>0.20592</v>
      </c>
      <c r="G545" s="15">
        <v>31291</v>
      </c>
    </row>
    <row r="546" spans="1:7" ht="12.75">
      <c r="A546" s="30" t="str">
        <f>'De la BASE'!A542</f>
        <v>577</v>
      </c>
      <c r="B546" s="30">
        <f>'De la BASE'!B542</f>
        <v>5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0.0210432</v>
      </c>
      <c r="F546" s="9">
        <f>IF('De la BASE'!F542&gt;0,'De la BASE'!F542,'De la BASE'!F542+0.001)</f>
        <v>0.2321328</v>
      </c>
      <c r="G546" s="15">
        <v>31321</v>
      </c>
    </row>
    <row r="547" spans="1:7" ht="12.75">
      <c r="A547" s="30" t="str">
        <f>'De la BASE'!A543</f>
        <v>577</v>
      </c>
      <c r="B547" s="30">
        <f>'De la BASE'!B543</f>
        <v>5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0.200367</v>
      </c>
      <c r="F547" s="9">
        <f>IF('De la BASE'!F543&gt;0,'De la BASE'!F543,'De la BASE'!F543+0.001)</f>
        <v>1.126926</v>
      </c>
      <c r="G547" s="15">
        <v>31352</v>
      </c>
    </row>
    <row r="548" spans="1:7" ht="12.75">
      <c r="A548" s="30" t="str">
        <f>'De la BASE'!A544</f>
        <v>577</v>
      </c>
      <c r="B548" s="30">
        <f>'De la BASE'!B544</f>
        <v>5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0.4519198</v>
      </c>
      <c r="F548" s="9">
        <f>IF('De la BASE'!F544&gt;0,'De la BASE'!F544,'De la BASE'!F544+0.001)</f>
        <v>1.8044664999999998</v>
      </c>
      <c r="G548" s="15">
        <v>31382</v>
      </c>
    </row>
    <row r="549" spans="1:7" ht="12.75">
      <c r="A549" s="30" t="str">
        <f>'De la BASE'!A545</f>
        <v>577</v>
      </c>
      <c r="B549" s="30">
        <f>'De la BASE'!B545</f>
        <v>5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0.098952</v>
      </c>
      <c r="F549" s="9">
        <f>IF('De la BASE'!F545&gt;0,'De la BASE'!F545,'De la BASE'!F545+0.001)</f>
        <v>0.9923472000000001</v>
      </c>
      <c r="G549" s="15">
        <v>31413</v>
      </c>
    </row>
    <row r="550" spans="1:7" ht="12.75">
      <c r="A550" s="30" t="str">
        <f>'De la BASE'!A546</f>
        <v>577</v>
      </c>
      <c r="B550" s="30">
        <f>'De la BASE'!B546</f>
        <v>5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2.5065768</v>
      </c>
      <c r="F550" s="9">
        <f>IF('De la BASE'!F546&gt;0,'De la BASE'!F546,'De la BASE'!F546+0.001)</f>
        <v>7.9420341</v>
      </c>
      <c r="G550" s="15">
        <v>31444</v>
      </c>
    </row>
    <row r="551" spans="1:7" ht="12.75">
      <c r="A551" s="30" t="str">
        <f>'De la BASE'!A547</f>
        <v>577</v>
      </c>
      <c r="B551" s="30">
        <f>'De la BASE'!B547</f>
        <v>5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0.8700549</v>
      </c>
      <c r="F551" s="9">
        <f>IF('De la BASE'!F547&gt;0,'De la BASE'!F547,'De la BASE'!F547+0.001)</f>
        <v>4.196735400000001</v>
      </c>
      <c r="G551" s="15">
        <v>31472</v>
      </c>
    </row>
    <row r="552" spans="1:7" ht="12.75">
      <c r="A552" s="30" t="str">
        <f>'De la BASE'!A548</f>
        <v>577</v>
      </c>
      <c r="B552" s="30">
        <f>'De la BASE'!B548</f>
        <v>5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0.6480951</v>
      </c>
      <c r="F552" s="9">
        <f>IF('De la BASE'!F548&gt;0,'De la BASE'!F548,'De la BASE'!F548+0.001)</f>
        <v>2.8875223</v>
      </c>
      <c r="G552" s="15">
        <v>31503</v>
      </c>
    </row>
    <row r="553" spans="1:7" ht="12.75">
      <c r="A553" s="30" t="str">
        <f>'De la BASE'!A549</f>
        <v>577</v>
      </c>
      <c r="B553" s="30">
        <f>'De la BASE'!B549</f>
        <v>5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0.2429889</v>
      </c>
      <c r="F553" s="9">
        <f>IF('De la BASE'!F549&gt;0,'De la BASE'!F549,'De la BASE'!F549+0.001)</f>
        <v>1.546293</v>
      </c>
      <c r="G553" s="15">
        <v>31533</v>
      </c>
    </row>
    <row r="554" spans="1:7" ht="12.75">
      <c r="A554" s="30" t="str">
        <f>'De la BASE'!A550</f>
        <v>577</v>
      </c>
      <c r="B554" s="30">
        <f>'De la BASE'!B550</f>
        <v>5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0.031196</v>
      </c>
      <c r="F554" s="9">
        <f>IF('De la BASE'!F550&gt;0,'De la BASE'!F550,'De la BASE'!F550+0.001)</f>
        <v>0.328267</v>
      </c>
      <c r="G554" s="15">
        <v>31564</v>
      </c>
    </row>
    <row r="555" spans="1:7" ht="12.75">
      <c r="A555" s="30" t="str">
        <f>'De la BASE'!A551</f>
        <v>577</v>
      </c>
      <c r="B555" s="30">
        <f>'De la BASE'!B551</f>
        <v>5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0.027128</v>
      </c>
      <c r="F555" s="9">
        <f>IF('De la BASE'!F551&gt;0,'De la BASE'!F551,'De la BASE'!F551+0.001)</f>
        <v>0.3058682</v>
      </c>
      <c r="G555" s="15">
        <v>31594</v>
      </c>
    </row>
    <row r="556" spans="1:7" ht="12.75">
      <c r="A556" s="30" t="str">
        <f>'De la BASE'!A552</f>
        <v>577</v>
      </c>
      <c r="B556" s="30">
        <f>'De la BASE'!B552</f>
        <v>5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0.0119016</v>
      </c>
      <c r="F556" s="9">
        <f>IF('De la BASE'!F552&gt;0,'De la BASE'!F552,'De la BASE'!F552+0.001)</f>
        <v>0.123975</v>
      </c>
      <c r="G556" s="15">
        <v>31625</v>
      </c>
    </row>
    <row r="557" spans="1:7" ht="12.75">
      <c r="A557" s="30" t="str">
        <f>'De la BASE'!A553</f>
        <v>577</v>
      </c>
      <c r="B557" s="30">
        <f>'De la BASE'!B553</f>
        <v>5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0.2297108</v>
      </c>
      <c r="F557" s="9">
        <f>IF('De la BASE'!F553&gt;0,'De la BASE'!F553,'De la BASE'!F553+0.001)</f>
        <v>1.4458267999999999</v>
      </c>
      <c r="G557" s="15">
        <v>31656</v>
      </c>
    </row>
    <row r="558" spans="1:7" ht="12.75">
      <c r="A558" s="30" t="str">
        <f>'De la BASE'!A554</f>
        <v>577</v>
      </c>
      <c r="B558" s="30">
        <f>'De la BASE'!B554</f>
        <v>5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0.095202</v>
      </c>
      <c r="F558" s="9">
        <f>IF('De la BASE'!F554&gt;0,'De la BASE'!F554,'De la BASE'!F554+0.001)</f>
        <v>0.853497</v>
      </c>
      <c r="G558" s="15">
        <v>31686</v>
      </c>
    </row>
    <row r="559" spans="1:7" ht="12.75">
      <c r="A559" s="30" t="str">
        <f>'De la BASE'!A555</f>
        <v>577</v>
      </c>
      <c r="B559" s="30">
        <f>'De la BASE'!B555</f>
        <v>5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0.0571776</v>
      </c>
      <c r="F559" s="9">
        <f>IF('De la BASE'!F555&gt;0,'De la BASE'!F555,'De la BASE'!F555+0.001)</f>
        <v>0.9264558</v>
      </c>
      <c r="G559" s="15">
        <v>31717</v>
      </c>
    </row>
    <row r="560" spans="1:7" ht="12.75">
      <c r="A560" s="30" t="str">
        <f>'De la BASE'!A556</f>
        <v>577</v>
      </c>
      <c r="B560" s="30">
        <f>'De la BASE'!B556</f>
        <v>5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0.485326</v>
      </c>
      <c r="F560" s="9">
        <f>IF('De la BASE'!F556&gt;0,'De la BASE'!F556,'De la BASE'!F556+0.001)</f>
        <v>1.802334</v>
      </c>
      <c r="G560" s="15">
        <v>31747</v>
      </c>
    </row>
    <row r="561" spans="1:7" ht="12.75">
      <c r="A561" s="30" t="str">
        <f>'De la BASE'!A557</f>
        <v>577</v>
      </c>
      <c r="B561" s="30">
        <f>'De la BASE'!B557</f>
        <v>5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1.6117332</v>
      </c>
      <c r="F561" s="9">
        <f>IF('De la BASE'!F557&gt;0,'De la BASE'!F557,'De la BASE'!F557+0.001)</f>
        <v>7.490024200000001</v>
      </c>
      <c r="G561" s="15">
        <v>31778</v>
      </c>
    </row>
    <row r="562" spans="1:7" ht="12.75">
      <c r="A562" s="30" t="str">
        <f>'De la BASE'!A558</f>
        <v>577</v>
      </c>
      <c r="B562" s="30">
        <f>'De la BASE'!B558</f>
        <v>5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10.6052894</v>
      </c>
      <c r="F562" s="9">
        <f>IF('De la BASE'!F558&gt;0,'De la BASE'!F558,'De la BASE'!F558+0.001)</f>
        <v>35.790317</v>
      </c>
      <c r="G562" s="15">
        <v>31809</v>
      </c>
    </row>
    <row r="563" spans="1:7" ht="12.75">
      <c r="A563" s="30" t="str">
        <f>'De la BASE'!A559</f>
        <v>577</v>
      </c>
      <c r="B563" s="30">
        <f>'De la BASE'!B559</f>
        <v>5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0.843987</v>
      </c>
      <c r="F563" s="9">
        <f>IF('De la BASE'!F559&gt;0,'De la BASE'!F559,'De la BASE'!F559+0.001)</f>
        <v>6.566064000000001</v>
      </c>
      <c r="G563" s="15">
        <v>31837</v>
      </c>
    </row>
    <row r="564" spans="1:7" ht="12.75">
      <c r="A564" s="30" t="str">
        <f>'De la BASE'!A560</f>
        <v>577</v>
      </c>
      <c r="B564" s="30">
        <f>'De la BASE'!B560</f>
        <v>5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0.5491355</v>
      </c>
      <c r="F564" s="9">
        <f>IF('De la BASE'!F560&gt;0,'De la BASE'!F560,'De la BASE'!F560+0.001)</f>
        <v>3.4372914000000003</v>
      </c>
      <c r="G564" s="15">
        <v>31868</v>
      </c>
    </row>
    <row r="565" spans="1:7" ht="12.75">
      <c r="A565" s="30" t="str">
        <f>'De la BASE'!A561</f>
        <v>577</v>
      </c>
      <c r="B565" s="30">
        <f>'De la BASE'!B561</f>
        <v>5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0.084375</v>
      </c>
      <c r="F565" s="9">
        <f>IF('De la BASE'!F561&gt;0,'De la BASE'!F561,'De la BASE'!F561+0.001)</f>
        <v>0.99375</v>
      </c>
      <c r="G565" s="15">
        <v>31898</v>
      </c>
    </row>
    <row r="566" spans="1:7" ht="12.75">
      <c r="A566" s="30" t="str">
        <f>'De la BASE'!A562</f>
        <v>577</v>
      </c>
      <c r="B566" s="30">
        <f>'De la BASE'!B562</f>
        <v>5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0.1635095</v>
      </c>
      <c r="F566" s="9">
        <f>IF('De la BASE'!F562&gt;0,'De la BASE'!F562,'De la BASE'!F562+0.001)</f>
        <v>0.8130264999999999</v>
      </c>
      <c r="G566" s="15">
        <v>31929</v>
      </c>
    </row>
    <row r="567" spans="1:7" ht="12.75">
      <c r="A567" s="30" t="str">
        <f>'De la BASE'!A563</f>
        <v>577</v>
      </c>
      <c r="B567" s="30">
        <f>'De la BASE'!B563</f>
        <v>5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0.1704024</v>
      </c>
      <c r="F567" s="9">
        <f>IF('De la BASE'!F563&gt;0,'De la BASE'!F563,'De la BASE'!F563+0.001)</f>
        <v>1.0687194</v>
      </c>
      <c r="G567" s="15">
        <v>31959</v>
      </c>
    </row>
    <row r="568" spans="1:7" ht="12.75">
      <c r="A568" s="30" t="str">
        <f>'De la BASE'!A564</f>
        <v>577</v>
      </c>
      <c r="B568" s="30">
        <f>'De la BASE'!B564</f>
        <v>5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0.0378566</v>
      </c>
      <c r="F568" s="9">
        <f>IF('De la BASE'!F564&gt;0,'De la BASE'!F564,'De la BASE'!F564+0.001)</f>
        <v>0.3773248</v>
      </c>
      <c r="G568" s="15">
        <v>31990</v>
      </c>
    </row>
    <row r="569" spans="1:7" ht="12.75">
      <c r="A569" s="30" t="str">
        <f>'De la BASE'!A565</f>
        <v>577</v>
      </c>
      <c r="B569" s="30">
        <f>'De la BASE'!B565</f>
        <v>5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0.0787816</v>
      </c>
      <c r="F569" s="9">
        <f>IF('De la BASE'!F565&gt;0,'De la BASE'!F565,'De la BASE'!F565+0.001)</f>
        <v>0.5255562</v>
      </c>
      <c r="G569" s="15">
        <v>32021</v>
      </c>
    </row>
    <row r="570" spans="1:7" ht="12.75">
      <c r="A570" s="30" t="str">
        <f>'De la BASE'!A566</f>
        <v>577</v>
      </c>
      <c r="B570" s="30">
        <f>'De la BASE'!B566</f>
        <v>5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0.332464</v>
      </c>
      <c r="F570" s="9">
        <f>IF('De la BASE'!F566&gt;0,'De la BASE'!F566,'De la BASE'!F566+0.001)</f>
        <v>1.4271395</v>
      </c>
      <c r="G570" s="15">
        <v>32051</v>
      </c>
    </row>
    <row r="571" spans="1:7" ht="12.75">
      <c r="A571" s="30" t="str">
        <f>'De la BASE'!A567</f>
        <v>577</v>
      </c>
      <c r="B571" s="30">
        <f>'De la BASE'!B567</f>
        <v>5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0.2242856</v>
      </c>
      <c r="F571" s="9">
        <f>IF('De la BASE'!F567&gt;0,'De la BASE'!F567,'De la BASE'!F567+0.001)</f>
        <v>1.52922</v>
      </c>
      <c r="G571" s="15">
        <v>32082</v>
      </c>
    </row>
    <row r="572" spans="1:7" ht="12.75">
      <c r="A572" s="30" t="str">
        <f>'De la BASE'!A568</f>
        <v>577</v>
      </c>
      <c r="B572" s="30">
        <f>'De la BASE'!B568</f>
        <v>5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2.9022392</v>
      </c>
      <c r="F572" s="9">
        <f>IF('De la BASE'!F568&gt;0,'De la BASE'!F568,'De la BASE'!F568+0.001)</f>
        <v>19.0309252</v>
      </c>
      <c r="G572" s="15">
        <v>32112</v>
      </c>
    </row>
    <row r="573" spans="1:7" ht="12.75">
      <c r="A573" s="30" t="str">
        <f>'De la BASE'!A569</f>
        <v>577</v>
      </c>
      <c r="B573" s="30">
        <f>'De la BASE'!B569</f>
        <v>5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2.8400258</v>
      </c>
      <c r="F573" s="9">
        <f>IF('De la BASE'!F569&gt;0,'De la BASE'!F569,'De la BASE'!F569+0.001)</f>
        <v>18.821720799999998</v>
      </c>
      <c r="G573" s="15">
        <v>32143</v>
      </c>
    </row>
    <row r="574" spans="1:7" ht="12.75">
      <c r="A574" s="30" t="str">
        <f>'De la BASE'!A570</f>
        <v>577</v>
      </c>
      <c r="B574" s="30">
        <f>'De la BASE'!B570</f>
        <v>5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0.5423548</v>
      </c>
      <c r="F574" s="9">
        <f>IF('De la BASE'!F570&gt;0,'De la BASE'!F570,'De la BASE'!F570+0.001)</f>
        <v>7.3103316000000005</v>
      </c>
      <c r="G574" s="15">
        <v>32174</v>
      </c>
    </row>
    <row r="575" spans="1:7" ht="12.75">
      <c r="A575" s="30" t="str">
        <f>'De la BASE'!A571</f>
        <v>577</v>
      </c>
      <c r="B575" s="30">
        <f>'De la BASE'!B571</f>
        <v>5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0.1201112</v>
      </c>
      <c r="F575" s="9">
        <f>IF('De la BASE'!F571&gt;0,'De la BASE'!F571,'De la BASE'!F571+0.001)</f>
        <v>2.0828374</v>
      </c>
      <c r="G575" s="15">
        <v>32203</v>
      </c>
    </row>
    <row r="576" spans="1:7" ht="12.75">
      <c r="A576" s="30" t="str">
        <f>'De la BASE'!A572</f>
        <v>577</v>
      </c>
      <c r="B576" s="30">
        <f>'De la BASE'!B572</f>
        <v>5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1.851375</v>
      </c>
      <c r="F576" s="9">
        <f>IF('De la BASE'!F572&gt;0,'De la BASE'!F572,'De la BASE'!F572+0.001)</f>
        <v>7.55361</v>
      </c>
      <c r="G576" s="15">
        <v>32234</v>
      </c>
    </row>
    <row r="577" spans="1:7" ht="12.75">
      <c r="A577" s="30" t="str">
        <f>'De la BASE'!A573</f>
        <v>577</v>
      </c>
      <c r="B577" s="30">
        <f>'De la BASE'!B573</f>
        <v>5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1.1431002</v>
      </c>
      <c r="F577" s="9">
        <f>IF('De la BASE'!F573&gt;0,'De la BASE'!F573,'De la BASE'!F573+0.001)</f>
        <v>7.532349</v>
      </c>
      <c r="G577" s="15">
        <v>32264</v>
      </c>
    </row>
    <row r="578" spans="1:7" ht="12.75">
      <c r="A578" s="30" t="str">
        <f>'De la BASE'!A574</f>
        <v>577</v>
      </c>
      <c r="B578" s="30">
        <f>'De la BASE'!B574</f>
        <v>5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0.4955094</v>
      </c>
      <c r="F578" s="9">
        <f>IF('De la BASE'!F574&gt;0,'De la BASE'!F574,'De la BASE'!F574+0.001)</f>
        <v>3.0923457</v>
      </c>
      <c r="G578" s="15">
        <v>32295</v>
      </c>
    </row>
    <row r="579" spans="1:7" ht="12.75">
      <c r="A579" s="30" t="str">
        <f>'De la BASE'!A575</f>
        <v>577</v>
      </c>
      <c r="B579" s="30">
        <f>'De la BASE'!B575</f>
        <v>5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0.1171544</v>
      </c>
      <c r="F579" s="9">
        <f>IF('De la BASE'!F575&gt;0,'De la BASE'!F575,'De la BASE'!F575+0.001)</f>
        <v>1.6321738</v>
      </c>
      <c r="G579" s="15">
        <v>32325</v>
      </c>
    </row>
    <row r="580" spans="1:7" ht="12.75">
      <c r="A580" s="30" t="str">
        <f>'De la BASE'!A576</f>
        <v>577</v>
      </c>
      <c r="B580" s="30">
        <f>'De la BASE'!B576</f>
        <v>5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0.0351826</v>
      </c>
      <c r="F580" s="9">
        <f>IF('De la BASE'!F576&gt;0,'De la BASE'!F576,'De la BASE'!F576+0.001)</f>
        <v>0.48928360000000004</v>
      </c>
      <c r="G580" s="15">
        <v>32356</v>
      </c>
    </row>
    <row r="581" spans="1:7" ht="12.75">
      <c r="A581" s="30" t="str">
        <f>'De la BASE'!A577</f>
        <v>577</v>
      </c>
      <c r="B581" s="30">
        <f>'De la BASE'!B577</f>
        <v>5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0.0263562</v>
      </c>
      <c r="F581" s="9">
        <f>IF('De la BASE'!F577&gt;0,'De la BASE'!F577,'De la BASE'!F577+0.001)</f>
        <v>0.4237266</v>
      </c>
      <c r="G581" s="15">
        <v>32387</v>
      </c>
    </row>
    <row r="582" spans="1:7" ht="12.75">
      <c r="A582" s="30" t="str">
        <f>'De la BASE'!A578</f>
        <v>577</v>
      </c>
      <c r="B582" s="30">
        <f>'De la BASE'!B578</f>
        <v>5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0.145285</v>
      </c>
      <c r="F582" s="9">
        <f>IF('De la BASE'!F578&gt;0,'De la BASE'!F578,'De la BASE'!F578+0.001)</f>
        <v>0.8112240000000002</v>
      </c>
      <c r="G582" s="15">
        <v>32417</v>
      </c>
    </row>
    <row r="583" spans="1:7" ht="12.75">
      <c r="A583" s="30" t="str">
        <f>'De la BASE'!A579</f>
        <v>577</v>
      </c>
      <c r="B583" s="30">
        <f>'De la BASE'!B579</f>
        <v>5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0.0724854</v>
      </c>
      <c r="F583" s="9">
        <f>IF('De la BASE'!F579&gt;0,'De la BASE'!F579,'De la BASE'!F579+0.001)</f>
        <v>0.8521681</v>
      </c>
      <c r="G583" s="15">
        <v>32448</v>
      </c>
    </row>
    <row r="584" spans="1:7" ht="12.75">
      <c r="A584" s="30" t="str">
        <f>'De la BASE'!A580</f>
        <v>577</v>
      </c>
      <c r="B584" s="30">
        <f>'De la BASE'!B580</f>
        <v>5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0.0453779</v>
      </c>
      <c r="F584" s="9">
        <f>IF('De la BASE'!F580&gt;0,'De la BASE'!F580,'De la BASE'!F580+0.001)</f>
        <v>0.7186593000000001</v>
      </c>
      <c r="G584" s="15">
        <v>32478</v>
      </c>
    </row>
    <row r="585" spans="1:7" ht="12.75">
      <c r="A585" s="30" t="str">
        <f>'De la BASE'!A581</f>
        <v>577</v>
      </c>
      <c r="B585" s="30">
        <f>'De la BASE'!B581</f>
        <v>5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0.1307719</v>
      </c>
      <c r="F585" s="9">
        <f>IF('De la BASE'!F581&gt;0,'De la BASE'!F581,'De la BASE'!F581+0.001)</f>
        <v>0.9133439</v>
      </c>
      <c r="G585" s="15">
        <v>32509</v>
      </c>
    </row>
    <row r="586" spans="1:7" ht="12.75">
      <c r="A586" s="30" t="str">
        <f>'De la BASE'!A582</f>
        <v>577</v>
      </c>
      <c r="B586" s="30">
        <f>'De la BASE'!B582</f>
        <v>5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0.125412</v>
      </c>
      <c r="F586" s="9">
        <f>IF('De la BASE'!F582&gt;0,'De la BASE'!F582,'De la BASE'!F582+0.001)</f>
        <v>0.7462013999999999</v>
      </c>
      <c r="G586" s="15">
        <v>32540</v>
      </c>
    </row>
    <row r="587" spans="1:7" ht="12.75">
      <c r="A587" s="30" t="str">
        <f>'De la BASE'!A583</f>
        <v>577</v>
      </c>
      <c r="B587" s="30">
        <f>'De la BASE'!B583</f>
        <v>5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0.086268</v>
      </c>
      <c r="F587" s="9">
        <f>IF('De la BASE'!F583&gt;0,'De la BASE'!F583,'De la BASE'!F583+0.001)</f>
        <v>0.8016288</v>
      </c>
      <c r="G587" s="15">
        <v>32568</v>
      </c>
    </row>
    <row r="588" spans="1:7" ht="12.75">
      <c r="A588" s="30" t="str">
        <f>'De la BASE'!A584</f>
        <v>577</v>
      </c>
      <c r="B588" s="30">
        <f>'De la BASE'!B584</f>
        <v>5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1.0573685</v>
      </c>
      <c r="F588" s="9">
        <f>IF('De la BASE'!F584&gt;0,'De la BASE'!F584,'De la BASE'!F584+0.001)</f>
        <v>4.461226</v>
      </c>
      <c r="G588" s="15">
        <v>32599</v>
      </c>
    </row>
    <row r="589" spans="1:7" ht="12.75">
      <c r="A589" s="30" t="str">
        <f>'De la BASE'!A585</f>
        <v>577</v>
      </c>
      <c r="B589" s="30">
        <f>'De la BASE'!B585</f>
        <v>5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0.2645016</v>
      </c>
      <c r="F589" s="9">
        <f>IF('De la BASE'!F585&gt;0,'De la BASE'!F585,'De la BASE'!F585+0.001)</f>
        <v>2.2222142</v>
      </c>
      <c r="G589" s="15">
        <v>32629</v>
      </c>
    </row>
    <row r="590" spans="1:7" ht="12.75">
      <c r="A590" s="30" t="str">
        <f>'De la BASE'!A586</f>
        <v>577</v>
      </c>
      <c r="B590" s="30">
        <f>'De la BASE'!B586</f>
        <v>5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0.2861454</v>
      </c>
      <c r="F590" s="9">
        <f>IF('De la BASE'!F586&gt;0,'De la BASE'!F586,'De la BASE'!F586+0.001)</f>
        <v>1.7004036</v>
      </c>
      <c r="G590" s="15">
        <v>32660</v>
      </c>
    </row>
    <row r="591" spans="1:7" ht="12.75">
      <c r="A591" s="30" t="str">
        <f>'De la BASE'!A587</f>
        <v>577</v>
      </c>
      <c r="B591" s="30">
        <f>'De la BASE'!B587</f>
        <v>5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0.040612</v>
      </c>
      <c r="F591" s="9">
        <f>IF('De la BASE'!F587&gt;0,'De la BASE'!F587,'De la BASE'!F587+0.001)</f>
        <v>0.42957200000000006</v>
      </c>
      <c r="G591" s="15">
        <v>32690</v>
      </c>
    </row>
    <row r="592" spans="1:7" ht="12.75">
      <c r="A592" s="30" t="str">
        <f>'De la BASE'!A588</f>
        <v>577</v>
      </c>
      <c r="B592" s="30">
        <f>'De la BASE'!B588</f>
        <v>5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0.0165376</v>
      </c>
      <c r="F592" s="9">
        <f>IF('De la BASE'!F588&gt;0,'De la BASE'!F588,'De la BASE'!F588+0.001)</f>
        <v>0.2754816</v>
      </c>
      <c r="G592" s="15">
        <v>32721</v>
      </c>
    </row>
    <row r="593" spans="1:7" ht="12.75">
      <c r="A593" s="30" t="str">
        <f>'De la BASE'!A589</f>
        <v>577</v>
      </c>
      <c r="B593" s="30">
        <f>'De la BASE'!B589</f>
        <v>5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0.1240876</v>
      </c>
      <c r="F593" s="9">
        <f>IF('De la BASE'!F589&gt;0,'De la BASE'!F589,'De la BASE'!F589+0.001)</f>
        <v>0.5640921000000001</v>
      </c>
      <c r="G593" s="15">
        <v>32752</v>
      </c>
    </row>
    <row r="594" spans="1:7" ht="12.75">
      <c r="A594" s="30" t="str">
        <f>'De la BASE'!A590</f>
        <v>577</v>
      </c>
      <c r="B594" s="30">
        <f>'De la BASE'!B590</f>
        <v>5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0.023023</v>
      </c>
      <c r="F594" s="9">
        <f>IF('De la BASE'!F590&gt;0,'De la BASE'!F590,'De la BASE'!F590+0.001)</f>
        <v>0.39139099999999993</v>
      </c>
      <c r="G594" s="15">
        <v>32782</v>
      </c>
    </row>
    <row r="595" spans="1:7" ht="12.75">
      <c r="A595" s="30" t="str">
        <f>'De la BASE'!A591</f>
        <v>577</v>
      </c>
      <c r="B595" s="30">
        <f>'De la BASE'!B591</f>
        <v>5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1.7353035</v>
      </c>
      <c r="F595" s="9">
        <f>IF('De la BASE'!F591&gt;0,'De la BASE'!F591,'De la BASE'!F591+0.001)</f>
        <v>10.736846100000001</v>
      </c>
      <c r="G595" s="15">
        <v>32813</v>
      </c>
    </row>
    <row r="596" spans="1:7" ht="12.75">
      <c r="A596" s="30" t="str">
        <f>'De la BASE'!A592</f>
        <v>577</v>
      </c>
      <c r="B596" s="30">
        <f>'De la BASE'!B592</f>
        <v>5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9.1192544</v>
      </c>
      <c r="F596" s="9">
        <f>IF('De la BASE'!F592&gt;0,'De la BASE'!F592,'De la BASE'!F592+0.001)</f>
        <v>47.500926400000004</v>
      </c>
      <c r="G596" s="15">
        <v>32843</v>
      </c>
    </row>
    <row r="597" spans="1:7" ht="12.75">
      <c r="A597" s="30" t="str">
        <f>'De la BASE'!A593</f>
        <v>577</v>
      </c>
      <c r="B597" s="30">
        <f>'De la BASE'!B593</f>
        <v>5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1.6375968</v>
      </c>
      <c r="F597" s="9">
        <f>IF('De la BASE'!F593&gt;0,'De la BASE'!F593,'De la BASE'!F593+0.001)</f>
        <v>11.2877208</v>
      </c>
      <c r="G597" s="15">
        <v>32874</v>
      </c>
    </row>
    <row r="598" spans="1:7" ht="12.75">
      <c r="A598" s="30" t="str">
        <f>'De la BASE'!A594</f>
        <v>577</v>
      </c>
      <c r="B598" s="30">
        <f>'De la BASE'!B594</f>
        <v>5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0.2226132</v>
      </c>
      <c r="F598" s="9">
        <f>IF('De la BASE'!F594&gt;0,'De la BASE'!F594,'De la BASE'!F594+0.001)</f>
        <v>4.081242</v>
      </c>
      <c r="G598" s="15">
        <v>32905</v>
      </c>
    </row>
    <row r="599" spans="1:7" ht="12.75">
      <c r="A599" s="30" t="str">
        <f>'De la BASE'!A595</f>
        <v>577</v>
      </c>
      <c r="B599" s="30">
        <f>'De la BASE'!B595</f>
        <v>5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0.1938384</v>
      </c>
      <c r="F599" s="9">
        <f>IF('De la BASE'!F595&gt;0,'De la BASE'!F595,'De la BASE'!F595+0.001)</f>
        <v>2.8609112</v>
      </c>
      <c r="G599" s="15">
        <v>32933</v>
      </c>
    </row>
    <row r="600" spans="1:7" ht="12.75">
      <c r="A600" s="30" t="str">
        <f>'De la BASE'!A596</f>
        <v>577</v>
      </c>
      <c r="B600" s="30">
        <f>'De la BASE'!B596</f>
        <v>5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1.0899996</v>
      </c>
      <c r="F600" s="9">
        <f>IF('De la BASE'!F596&gt;0,'De la BASE'!F596,'De la BASE'!F596+0.001)</f>
        <v>8.0506988</v>
      </c>
      <c r="G600" s="15">
        <v>32964</v>
      </c>
    </row>
    <row r="601" spans="1:7" ht="12.75">
      <c r="A601" s="30" t="str">
        <f>'De la BASE'!A597</f>
        <v>577</v>
      </c>
      <c r="B601" s="30">
        <f>'De la BASE'!B597</f>
        <v>5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0.1557246</v>
      </c>
      <c r="F601" s="9">
        <f>IF('De la BASE'!F597&gt;0,'De la BASE'!F597,'De la BASE'!F597+0.001)</f>
        <v>1.7511672</v>
      </c>
      <c r="G601" s="15">
        <v>32994</v>
      </c>
    </row>
    <row r="602" spans="1:7" ht="12.75">
      <c r="A602" s="30" t="str">
        <f>'De la BASE'!A598</f>
        <v>577</v>
      </c>
      <c r="B602" s="30">
        <f>'De la BASE'!B598</f>
        <v>5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0.2471406</v>
      </c>
      <c r="F602" s="9">
        <f>IF('De la BASE'!F598&gt;0,'De la BASE'!F598,'De la BASE'!F598+0.001)</f>
        <v>1.5627461999999999</v>
      </c>
      <c r="G602" s="15">
        <v>33025</v>
      </c>
    </row>
    <row r="603" spans="1:7" ht="12.75">
      <c r="A603" s="30" t="str">
        <f>'De la BASE'!A599</f>
        <v>577</v>
      </c>
      <c r="B603" s="30">
        <f>'De la BASE'!B599</f>
        <v>5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0.0323205</v>
      </c>
      <c r="F603" s="9">
        <f>IF('De la BASE'!F599&gt;0,'De la BASE'!F599,'De la BASE'!F599+0.001)</f>
        <v>0.5739675</v>
      </c>
      <c r="G603" s="15">
        <v>33055</v>
      </c>
    </row>
    <row r="604" spans="1:7" ht="12.75">
      <c r="A604" s="30" t="str">
        <f>'De la BASE'!A600</f>
        <v>577</v>
      </c>
      <c r="B604" s="30">
        <f>'De la BASE'!B600</f>
        <v>5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0.0261912</v>
      </c>
      <c r="F604" s="9">
        <f>IF('De la BASE'!F600&gt;0,'De la BASE'!F600,'De la BASE'!F600+0.001)</f>
        <v>0.378837</v>
      </c>
      <c r="G604" s="15">
        <v>33086</v>
      </c>
    </row>
    <row r="605" spans="1:7" ht="12.75">
      <c r="A605" s="30" t="str">
        <f>'De la BASE'!A601</f>
        <v>577</v>
      </c>
      <c r="B605" s="30">
        <f>'De la BASE'!B601</f>
        <v>5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0.0486174</v>
      </c>
      <c r="F605" s="9">
        <f>IF('De la BASE'!F601&gt;0,'De la BASE'!F601,'De la BASE'!F601+0.001)</f>
        <v>0.5796690000000001</v>
      </c>
      <c r="G605" s="15">
        <v>33117</v>
      </c>
    </row>
    <row r="606" spans="1:7" ht="12.75">
      <c r="A606" s="30" t="str">
        <f>'De la BASE'!A602</f>
        <v>577</v>
      </c>
      <c r="B606" s="30">
        <f>'De la BASE'!B602</f>
        <v>5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0.1305836</v>
      </c>
      <c r="F606" s="9">
        <f>IF('De la BASE'!F602&gt;0,'De la BASE'!F602,'De la BASE'!F602+0.001)</f>
        <v>0.6174238</v>
      </c>
      <c r="G606" s="15">
        <v>33147</v>
      </c>
    </row>
    <row r="607" spans="1:7" ht="12.75">
      <c r="A607" s="30" t="str">
        <f>'De la BASE'!A603</f>
        <v>577</v>
      </c>
      <c r="B607" s="30">
        <f>'De la BASE'!B603</f>
        <v>5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0.15505</v>
      </c>
      <c r="F607" s="9">
        <f>IF('De la BASE'!F603&gt;0,'De la BASE'!F603,'De la BASE'!F603+0.001)</f>
        <v>1.459685</v>
      </c>
      <c r="G607" s="15">
        <v>33178</v>
      </c>
    </row>
    <row r="608" spans="1:7" ht="12.75">
      <c r="A608" s="30" t="str">
        <f>'De la BASE'!A604</f>
        <v>577</v>
      </c>
      <c r="B608" s="30">
        <f>'De la BASE'!B604</f>
        <v>5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0.2072026</v>
      </c>
      <c r="F608" s="9">
        <f>IF('De la BASE'!F604&gt;0,'De la BASE'!F604,'De la BASE'!F604+0.001)</f>
        <v>1.1440755999999999</v>
      </c>
      <c r="G608" s="15">
        <v>33208</v>
      </c>
    </row>
    <row r="609" spans="1:7" ht="12.75">
      <c r="A609" s="30" t="str">
        <f>'De la BASE'!A605</f>
        <v>577</v>
      </c>
      <c r="B609" s="30">
        <f>'De la BASE'!B605</f>
        <v>5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0.414458</v>
      </c>
      <c r="F609" s="9">
        <f>IF('De la BASE'!F605&gt;0,'De la BASE'!F605,'De la BASE'!F605+0.001)</f>
        <v>2.0986645999999998</v>
      </c>
      <c r="G609" s="15">
        <v>33239</v>
      </c>
    </row>
    <row r="610" spans="1:7" ht="12.75">
      <c r="A610" s="30" t="str">
        <f>'De la BASE'!A606</f>
        <v>577</v>
      </c>
      <c r="B610" s="30">
        <f>'De la BASE'!B606</f>
        <v>5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0.67199</v>
      </c>
      <c r="F610" s="9">
        <f>IF('De la BASE'!F606&gt;0,'De la BASE'!F606,'De la BASE'!F606+0.001)</f>
        <v>2.6928769999999997</v>
      </c>
      <c r="G610" s="15">
        <v>33270</v>
      </c>
    </row>
    <row r="611" spans="1:7" ht="12.75">
      <c r="A611" s="30" t="str">
        <f>'De la BASE'!A607</f>
        <v>577</v>
      </c>
      <c r="B611" s="30">
        <f>'De la BASE'!B607</f>
        <v>5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7.5689236</v>
      </c>
      <c r="F611" s="9">
        <f>IF('De la BASE'!F607&gt;0,'De la BASE'!F607,'De la BASE'!F607+0.001)</f>
        <v>38.8522456</v>
      </c>
      <c r="G611" s="15">
        <v>33298</v>
      </c>
    </row>
    <row r="612" spans="1:7" ht="12.75">
      <c r="A612" s="30" t="str">
        <f>'De la BASE'!A608</f>
        <v>577</v>
      </c>
      <c r="B612" s="30">
        <f>'De la BASE'!B608</f>
        <v>5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1.76962</v>
      </c>
      <c r="F612" s="9">
        <f>IF('De la BASE'!F608&gt;0,'De la BASE'!F608,'De la BASE'!F608+0.001)</f>
        <v>10.5380871</v>
      </c>
      <c r="G612" s="15">
        <v>33329</v>
      </c>
    </row>
    <row r="613" spans="1:7" ht="12.75">
      <c r="A613" s="30" t="str">
        <f>'De la BASE'!A609</f>
        <v>577</v>
      </c>
      <c r="B613" s="30">
        <f>'De la BASE'!B609</f>
        <v>5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0.1899747</v>
      </c>
      <c r="F613" s="9">
        <f>IF('De la BASE'!F609&gt;0,'De la BASE'!F609,'De la BASE'!F609+0.001)</f>
        <v>1.6883667</v>
      </c>
      <c r="G613" s="15">
        <v>33359</v>
      </c>
    </row>
    <row r="614" spans="1:7" ht="12.75">
      <c r="A614" s="30" t="str">
        <f>'De la BASE'!A610</f>
        <v>577</v>
      </c>
      <c r="B614" s="30">
        <f>'De la BASE'!B610</f>
        <v>5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0.0460307</v>
      </c>
      <c r="F614" s="9">
        <f>IF('De la BASE'!F610&gt;0,'De la BASE'!F610,'De la BASE'!F610+0.001)</f>
        <v>0.6612703000000001</v>
      </c>
      <c r="G614" s="15">
        <v>33390</v>
      </c>
    </row>
    <row r="615" spans="1:7" ht="12.75">
      <c r="A615" s="30" t="str">
        <f>'De la BASE'!A611</f>
        <v>577</v>
      </c>
      <c r="B615" s="30">
        <f>'De la BASE'!B611</f>
        <v>5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0.018392</v>
      </c>
      <c r="F615" s="9">
        <f>IF('De la BASE'!F611&gt;0,'De la BASE'!F611,'De la BASE'!F611+0.001)</f>
        <v>0.2625458</v>
      </c>
      <c r="G615" s="15">
        <v>33420</v>
      </c>
    </row>
    <row r="616" spans="1:7" ht="12.75">
      <c r="A616" s="30" t="str">
        <f>'De la BASE'!A612</f>
        <v>577</v>
      </c>
      <c r="B616" s="30">
        <f>'De la BASE'!B612</f>
        <v>5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0.0116402</v>
      </c>
      <c r="F616" s="9">
        <f>IF('De la BASE'!F612&gt;0,'De la BASE'!F612,'De la BASE'!F612+0.001)</f>
        <v>0.1560416</v>
      </c>
      <c r="G616" s="15">
        <v>33451</v>
      </c>
    </row>
    <row r="617" spans="1:7" ht="12.75">
      <c r="A617" s="30" t="str">
        <f>'De la BASE'!A613</f>
        <v>577</v>
      </c>
      <c r="B617" s="30">
        <f>'De la BASE'!B613</f>
        <v>5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0.061171</v>
      </c>
      <c r="F617" s="9">
        <f>IF('De la BASE'!F613&gt;0,'De la BASE'!F613,'De la BASE'!F613+0.001)</f>
        <v>0.558756</v>
      </c>
      <c r="G617" s="15">
        <v>33482</v>
      </c>
    </row>
    <row r="618" spans="1:7" ht="12.75">
      <c r="A618" s="30" t="str">
        <f>'De la BASE'!A614</f>
        <v>577</v>
      </c>
      <c r="B618" s="30">
        <f>'De la BASE'!B614</f>
        <v>5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0.1532857</v>
      </c>
      <c r="F618" s="9">
        <f>IF('De la BASE'!F614&gt;0,'De la BASE'!F614,'De la BASE'!F614+0.001)</f>
        <v>1.1235764000000001</v>
      </c>
      <c r="G618" s="15">
        <v>33512</v>
      </c>
    </row>
    <row r="619" spans="1:7" ht="12.75">
      <c r="A619" s="30" t="str">
        <f>'De la BASE'!A615</f>
        <v>577</v>
      </c>
      <c r="B619" s="30">
        <f>'De la BASE'!B615</f>
        <v>5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0.0612927</v>
      </c>
      <c r="F619" s="9">
        <f>IF('De la BASE'!F615&gt;0,'De la BASE'!F615,'De la BASE'!F615+0.001)</f>
        <v>0.6450326999999999</v>
      </c>
      <c r="G619" s="15">
        <v>33543</v>
      </c>
    </row>
    <row r="620" spans="1:7" ht="12.75">
      <c r="A620" s="30" t="str">
        <f>'De la BASE'!A616</f>
        <v>577</v>
      </c>
      <c r="B620" s="30">
        <f>'De la BASE'!B616</f>
        <v>5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0.0734994</v>
      </c>
      <c r="F620" s="9">
        <f>IF('De la BASE'!F616&gt;0,'De la BASE'!F616,'De la BASE'!F616+0.001)</f>
        <v>1.2181845</v>
      </c>
      <c r="G620" s="15">
        <v>33573</v>
      </c>
    </row>
    <row r="621" spans="1:7" ht="12.75">
      <c r="A621" s="30" t="str">
        <f>'De la BASE'!A617</f>
        <v>577</v>
      </c>
      <c r="B621" s="30">
        <f>'De la BASE'!B617</f>
        <v>5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0.2203503</v>
      </c>
      <c r="F621" s="9">
        <f>IF('De la BASE'!F617&gt;0,'De la BASE'!F617,'De la BASE'!F617+0.001)</f>
        <v>1.2799583</v>
      </c>
      <c r="G621" s="15">
        <v>33604</v>
      </c>
    </row>
    <row r="622" spans="1:7" ht="12.75">
      <c r="A622" s="30" t="str">
        <f>'De la BASE'!A618</f>
        <v>577</v>
      </c>
      <c r="B622" s="30">
        <f>'De la BASE'!B618</f>
        <v>5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0.1655052</v>
      </c>
      <c r="F622" s="9">
        <f>IF('De la BASE'!F618&gt;0,'De la BASE'!F618,'De la BASE'!F618+0.001)</f>
        <v>0.8989736</v>
      </c>
      <c r="G622" s="15">
        <v>33635</v>
      </c>
    </row>
    <row r="623" spans="1:7" ht="12.75">
      <c r="A623" s="30" t="str">
        <f>'De la BASE'!A619</f>
        <v>577</v>
      </c>
      <c r="B623" s="30">
        <f>'De la BASE'!B619</f>
        <v>5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0.09906</v>
      </c>
      <c r="F623" s="9">
        <f>IF('De la BASE'!F619&gt;0,'De la BASE'!F619,'De la BASE'!F619+0.001)</f>
        <v>0.569976</v>
      </c>
      <c r="G623" s="15">
        <v>33664</v>
      </c>
    </row>
    <row r="624" spans="1:7" ht="12.75">
      <c r="A624" s="30" t="str">
        <f>'De la BASE'!A620</f>
        <v>577</v>
      </c>
      <c r="B624" s="30">
        <f>'De la BASE'!B620</f>
        <v>5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0.1532245</v>
      </c>
      <c r="F624" s="9">
        <f>IF('De la BASE'!F620&gt;0,'De la BASE'!F620,'De la BASE'!F620+0.001)</f>
        <v>1.0597135</v>
      </c>
      <c r="G624" s="15">
        <v>33695</v>
      </c>
    </row>
    <row r="625" spans="1:7" ht="12.75">
      <c r="A625" s="30" t="str">
        <f>'De la BASE'!A621</f>
        <v>577</v>
      </c>
      <c r="B625" s="30">
        <f>'De la BASE'!B621</f>
        <v>5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0.1793836</v>
      </c>
      <c r="F625" s="9">
        <f>IF('De la BASE'!F621&gt;0,'De la BASE'!F621,'De la BASE'!F621+0.001)</f>
        <v>1.0664202999999999</v>
      </c>
      <c r="G625" s="15">
        <v>33725</v>
      </c>
    </row>
    <row r="626" spans="1:7" ht="12.75">
      <c r="A626" s="30" t="str">
        <f>'De la BASE'!A622</f>
        <v>577</v>
      </c>
      <c r="B626" s="30">
        <f>'De la BASE'!B622</f>
        <v>5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0.2532762</v>
      </c>
      <c r="F626" s="9">
        <f>IF('De la BASE'!F622&gt;0,'De la BASE'!F622,'De la BASE'!F622+0.001)</f>
        <v>1.6477182</v>
      </c>
      <c r="G626" s="15">
        <v>33756</v>
      </c>
    </row>
    <row r="627" spans="1:7" ht="12.75">
      <c r="A627" s="30" t="str">
        <f>'De la BASE'!A623</f>
        <v>577</v>
      </c>
      <c r="B627" s="30">
        <f>'De la BASE'!B623</f>
        <v>5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0.018241</v>
      </c>
      <c r="F627" s="9">
        <f>IF('De la BASE'!F623&gt;0,'De la BASE'!F623,'De la BASE'!F623+0.001)</f>
        <v>0.33031000000000005</v>
      </c>
      <c r="G627" s="15">
        <v>33786</v>
      </c>
    </row>
    <row r="628" spans="1:7" ht="12.75">
      <c r="A628" s="30" t="str">
        <f>'De la BASE'!A624</f>
        <v>577</v>
      </c>
      <c r="B628" s="30">
        <f>'De la BASE'!B624</f>
        <v>5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0.0331429</v>
      </c>
      <c r="F628" s="9">
        <f>IF('De la BASE'!F624&gt;0,'De la BASE'!F624,'De la BASE'!F624+0.001)</f>
        <v>0.25605089999999997</v>
      </c>
      <c r="G628" s="15">
        <v>33817</v>
      </c>
    </row>
    <row r="629" spans="1:7" ht="12.75">
      <c r="A629" s="30" t="str">
        <f>'De la BASE'!A625</f>
        <v>577</v>
      </c>
      <c r="B629" s="30">
        <f>'De la BASE'!B625</f>
        <v>5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0.0316802</v>
      </c>
      <c r="F629" s="9">
        <f>IF('De la BASE'!F625&gt;0,'De la BASE'!F625,'De la BASE'!F625+0.001)</f>
        <v>0.343574</v>
      </c>
      <c r="G629" s="15">
        <v>33848</v>
      </c>
    </row>
    <row r="630" spans="1:7" ht="12.75">
      <c r="A630" s="30" t="str">
        <f>'De la BASE'!A626</f>
        <v>577</v>
      </c>
      <c r="B630" s="30">
        <f>'De la BASE'!B626</f>
        <v>5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0.1242606</v>
      </c>
      <c r="F630" s="9">
        <f>IF('De la BASE'!F626&gt;0,'De la BASE'!F626,'De la BASE'!F626+0.001)</f>
        <v>0.592933</v>
      </c>
      <c r="G630" s="15">
        <v>33878</v>
      </c>
    </row>
    <row r="631" spans="1:7" ht="12.75">
      <c r="A631" s="30" t="str">
        <f>'De la BASE'!A627</f>
        <v>577</v>
      </c>
      <c r="B631" s="30">
        <f>'De la BASE'!B627</f>
        <v>5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0.3127025</v>
      </c>
      <c r="F631" s="9">
        <f>IF('De la BASE'!F627&gt;0,'De la BASE'!F627,'De la BASE'!F627+0.001)</f>
        <v>1.78035</v>
      </c>
      <c r="G631" s="15">
        <v>33909</v>
      </c>
    </row>
    <row r="632" spans="1:7" ht="12.75">
      <c r="A632" s="30" t="str">
        <f>'De la BASE'!A628</f>
        <v>577</v>
      </c>
      <c r="B632" s="30">
        <f>'De la BASE'!B628</f>
        <v>5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0.39647</v>
      </c>
      <c r="F632" s="9">
        <f>IF('De la BASE'!F628&gt;0,'De la BASE'!F628,'De la BASE'!F628+0.001)</f>
        <v>2.1056425</v>
      </c>
      <c r="G632" s="15">
        <v>33939</v>
      </c>
    </row>
    <row r="633" spans="1:7" ht="12.75">
      <c r="A633" s="30" t="str">
        <f>'De la BASE'!A629</f>
        <v>577</v>
      </c>
      <c r="B633" s="30">
        <f>'De la BASE'!B629</f>
        <v>5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0.0601536</v>
      </c>
      <c r="F633" s="9">
        <f>IF('De la BASE'!F629&gt;0,'De la BASE'!F629,'De la BASE'!F629+0.001)</f>
        <v>0.956288</v>
      </c>
      <c r="G633" s="15">
        <v>33970</v>
      </c>
    </row>
    <row r="634" spans="1:7" ht="12.75">
      <c r="A634" s="30" t="str">
        <f>'De la BASE'!A630</f>
        <v>577</v>
      </c>
      <c r="B634" s="30">
        <f>'De la BASE'!B630</f>
        <v>5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0.089568</v>
      </c>
      <c r="F634" s="9">
        <f>IF('De la BASE'!F630&gt;0,'De la BASE'!F630,'De la BASE'!F630+0.001)</f>
        <v>0.7324672000000001</v>
      </c>
      <c r="G634" s="15">
        <v>34001</v>
      </c>
    </row>
    <row r="635" spans="1:7" ht="12.75">
      <c r="A635" s="30" t="str">
        <f>'De la BASE'!A631</f>
        <v>577</v>
      </c>
      <c r="B635" s="30">
        <f>'De la BASE'!B631</f>
        <v>5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0.0321233</v>
      </c>
      <c r="F635" s="9">
        <f>IF('De la BASE'!F631&gt;0,'De la BASE'!F631,'De la BASE'!F631+0.001)</f>
        <v>0.720005</v>
      </c>
      <c r="G635" s="15">
        <v>34029</v>
      </c>
    </row>
    <row r="636" spans="1:7" ht="12.75">
      <c r="A636" s="30" t="str">
        <f>'De la BASE'!A632</f>
        <v>577</v>
      </c>
      <c r="B636" s="30">
        <f>'De la BASE'!B632</f>
        <v>5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0.1890316</v>
      </c>
      <c r="F636" s="9">
        <f>IF('De la BASE'!F632&gt;0,'De la BASE'!F632,'De la BASE'!F632+0.001)</f>
        <v>1.0190862</v>
      </c>
      <c r="G636" s="15">
        <v>34060</v>
      </c>
    </row>
    <row r="637" spans="1:7" ht="12.75">
      <c r="A637" s="30" t="str">
        <f>'De la BASE'!A633</f>
        <v>577</v>
      </c>
      <c r="B637" s="30">
        <f>'De la BASE'!B633</f>
        <v>5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0.5766342</v>
      </c>
      <c r="F637" s="9">
        <f>IF('De la BASE'!F633&gt;0,'De la BASE'!F633,'De la BASE'!F633+0.001)</f>
        <v>2.77896</v>
      </c>
      <c r="G637" s="15">
        <v>34090</v>
      </c>
    </row>
    <row r="638" spans="1:7" ht="12.75">
      <c r="A638" s="30" t="str">
        <f>'De la BASE'!A634</f>
        <v>577</v>
      </c>
      <c r="B638" s="30">
        <f>'De la BASE'!B634</f>
        <v>5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0.5170924</v>
      </c>
      <c r="F638" s="9">
        <f>IF('De la BASE'!F634&gt;0,'De la BASE'!F634,'De la BASE'!F634+0.001)</f>
        <v>2.9532336</v>
      </c>
      <c r="G638" s="15">
        <v>34121</v>
      </c>
    </row>
    <row r="639" spans="1:7" ht="12.75">
      <c r="A639" s="30" t="str">
        <f>'De la BASE'!A635</f>
        <v>577</v>
      </c>
      <c r="B639" s="30">
        <f>'De la BASE'!B635</f>
        <v>5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0.028644</v>
      </c>
      <c r="F639" s="9">
        <f>IF('De la BASE'!F635&gt;0,'De la BASE'!F635,'De la BASE'!F635+0.001)</f>
        <v>0.4984056</v>
      </c>
      <c r="G639" s="15">
        <v>34151</v>
      </c>
    </row>
    <row r="640" spans="1:7" ht="12.75">
      <c r="A640" s="30" t="str">
        <f>'De la BASE'!A636</f>
        <v>577</v>
      </c>
      <c r="B640" s="30">
        <f>'De la BASE'!B636</f>
        <v>5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0.012292</v>
      </c>
      <c r="F640" s="9">
        <f>IF('De la BASE'!F636&gt;0,'De la BASE'!F636,'De la BASE'!F636+0.001)</f>
        <v>0.19820849999999998</v>
      </c>
      <c r="G640" s="15">
        <v>34182</v>
      </c>
    </row>
    <row r="641" spans="1:7" ht="12.75">
      <c r="A641" s="30" t="str">
        <f>'De la BASE'!A637</f>
        <v>577</v>
      </c>
      <c r="B641" s="30">
        <f>'De la BASE'!B637</f>
        <v>5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0.1820504</v>
      </c>
      <c r="F641" s="9">
        <f>IF('De la BASE'!F637&gt;0,'De la BASE'!F637,'De la BASE'!F637+0.001)</f>
        <v>0.6131527999999999</v>
      </c>
      <c r="G641" s="15">
        <v>34213</v>
      </c>
    </row>
    <row r="642" spans="1:7" ht="12.75">
      <c r="A642" s="30" t="str">
        <f>'De la BASE'!A638</f>
        <v>577</v>
      </c>
      <c r="B642" s="30">
        <f>'De la BASE'!B638</f>
        <v>5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0.0756516</v>
      </c>
      <c r="F642" s="9">
        <f>IF('De la BASE'!F638&gt;0,'De la BASE'!F638,'De la BASE'!F638+0.001)</f>
        <v>1.4850737999999999</v>
      </c>
      <c r="G642" s="15">
        <v>34243</v>
      </c>
    </row>
    <row r="643" spans="1:7" ht="12.75">
      <c r="A643" s="30" t="str">
        <f>'De la BASE'!A639</f>
        <v>577</v>
      </c>
      <c r="B643" s="30">
        <f>'De la BASE'!B639</f>
        <v>5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7.8727726</v>
      </c>
      <c r="F643" s="9">
        <f>IF('De la BASE'!F639&gt;0,'De la BASE'!F639,'De la BASE'!F639+0.001)</f>
        <v>22.4332504</v>
      </c>
      <c r="G643" s="15">
        <v>34274</v>
      </c>
    </row>
    <row r="644" spans="1:7" ht="12.75">
      <c r="A644" s="30" t="str">
        <f>'De la BASE'!A640</f>
        <v>577</v>
      </c>
      <c r="B644" s="30">
        <f>'De la BASE'!B640</f>
        <v>5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0.230764</v>
      </c>
      <c r="F644" s="9">
        <f>IF('De la BASE'!F640&gt;0,'De la BASE'!F640,'De la BASE'!F640+0.001)</f>
        <v>2.77289</v>
      </c>
      <c r="G644" s="15">
        <v>34304</v>
      </c>
    </row>
    <row r="645" spans="1:7" ht="12.75">
      <c r="A645" s="30" t="str">
        <f>'De la BASE'!A641</f>
        <v>577</v>
      </c>
      <c r="B645" s="30">
        <f>'De la BASE'!B641</f>
        <v>5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1.9138415</v>
      </c>
      <c r="F645" s="9">
        <f>IF('De la BASE'!F641&gt;0,'De la BASE'!F641,'De la BASE'!F641+0.001)</f>
        <v>7.1123080000000005</v>
      </c>
      <c r="G645" s="15">
        <v>34335</v>
      </c>
    </row>
    <row r="646" spans="1:7" ht="12.75">
      <c r="A646" s="30" t="str">
        <f>'De la BASE'!A642</f>
        <v>577</v>
      </c>
      <c r="B646" s="30">
        <f>'De la BASE'!B642</f>
        <v>5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0.9168615</v>
      </c>
      <c r="F646" s="9">
        <f>IF('De la BASE'!F642&gt;0,'De la BASE'!F642,'De la BASE'!F642+0.001)</f>
        <v>4.1491404</v>
      </c>
      <c r="G646" s="15">
        <v>34366</v>
      </c>
    </row>
    <row r="647" spans="1:7" ht="12.75">
      <c r="A647" s="30" t="str">
        <f>'De la BASE'!A643</f>
        <v>577</v>
      </c>
      <c r="B647" s="30">
        <f>'De la BASE'!B643</f>
        <v>5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0.1510197</v>
      </c>
      <c r="F647" s="9">
        <f>IF('De la BASE'!F643&gt;0,'De la BASE'!F643,'De la BASE'!F643+0.001)</f>
        <v>2.207211</v>
      </c>
      <c r="G647" s="15">
        <v>34394</v>
      </c>
    </row>
    <row r="648" spans="1:7" ht="12.75">
      <c r="A648" s="30" t="str">
        <f>'De la BASE'!A644</f>
        <v>577</v>
      </c>
      <c r="B648" s="30">
        <f>'De la BASE'!B644</f>
        <v>5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0.0716946</v>
      </c>
      <c r="F648" s="9">
        <f>IF('De la BASE'!F644&gt;0,'De la BASE'!F644,'De la BASE'!F644+0.001)</f>
        <v>1.1867343000000001</v>
      </c>
      <c r="G648" s="15">
        <v>34425</v>
      </c>
    </row>
    <row r="649" spans="1:7" ht="12.75">
      <c r="A649" s="30" t="str">
        <f>'De la BASE'!A645</f>
        <v>577</v>
      </c>
      <c r="B649" s="30">
        <f>'De la BASE'!B645</f>
        <v>5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0.51448</v>
      </c>
      <c r="F649" s="9">
        <f>IF('De la BASE'!F645&gt;0,'De la BASE'!F645,'De la BASE'!F645+0.001)</f>
        <v>2.8202000000000003</v>
      </c>
      <c r="G649" s="15">
        <v>34455</v>
      </c>
    </row>
    <row r="650" spans="1:7" ht="12.75">
      <c r="A650" s="30" t="str">
        <f>'De la BASE'!A646</f>
        <v>577</v>
      </c>
      <c r="B650" s="30">
        <f>'De la BASE'!B646</f>
        <v>5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0.0474316</v>
      </c>
      <c r="F650" s="9">
        <f>IF('De la BASE'!F646&gt;0,'De la BASE'!F646,'De la BASE'!F646+0.001)</f>
        <v>0.8962076</v>
      </c>
      <c r="G650" s="15">
        <v>34486</v>
      </c>
    </row>
    <row r="651" spans="1:7" ht="12.75">
      <c r="A651" s="30" t="str">
        <f>'De la BASE'!A647</f>
        <v>577</v>
      </c>
      <c r="B651" s="30">
        <f>'De la BASE'!B647</f>
        <v>5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0.0502708</v>
      </c>
      <c r="F651" s="9">
        <f>IF('De la BASE'!F647&gt;0,'De la BASE'!F647,'De la BASE'!F647+0.001)</f>
        <v>0.36296439999999996</v>
      </c>
      <c r="G651" s="15">
        <v>34516</v>
      </c>
    </row>
    <row r="652" spans="1:7" ht="12.75">
      <c r="A652" s="30" t="str">
        <f>'De la BASE'!A648</f>
        <v>577</v>
      </c>
      <c r="B652" s="30">
        <f>'De la BASE'!B648</f>
        <v>5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0.0235872</v>
      </c>
      <c r="F652" s="9">
        <f>IF('De la BASE'!F648&gt;0,'De la BASE'!F648,'De la BASE'!F648+0.001)</f>
        <v>0.3741192</v>
      </c>
      <c r="G652" s="15">
        <v>34547</v>
      </c>
    </row>
    <row r="653" spans="1:7" ht="12.75">
      <c r="A653" s="30" t="str">
        <f>'De la BASE'!A649</f>
        <v>577</v>
      </c>
      <c r="B653" s="30">
        <f>'De la BASE'!B649</f>
        <v>5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0.0561085</v>
      </c>
      <c r="F653" s="9">
        <f>IF('De la BASE'!F649&gt;0,'De la BASE'!F649,'De la BASE'!F649+0.001)</f>
        <v>0.9233856</v>
      </c>
      <c r="G653" s="15">
        <v>34578</v>
      </c>
    </row>
    <row r="654" spans="1:7" ht="12.75">
      <c r="A654" s="30" t="str">
        <f>'De la BASE'!A650</f>
        <v>577</v>
      </c>
      <c r="B654" s="30">
        <f>'De la BASE'!B650</f>
        <v>5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0.5820814</v>
      </c>
      <c r="F654" s="9">
        <f>IF('De la BASE'!F650&gt;0,'De la BASE'!F650,'De la BASE'!F650+0.001)</f>
        <v>2.060011</v>
      </c>
      <c r="G654" s="15">
        <v>34608</v>
      </c>
    </row>
    <row r="655" spans="1:7" ht="12.75">
      <c r="A655" s="30" t="str">
        <f>'De la BASE'!A651</f>
        <v>577</v>
      </c>
      <c r="B655" s="30">
        <f>'De la BASE'!B651</f>
        <v>5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0.0476055</v>
      </c>
      <c r="F655" s="9">
        <f>IF('De la BASE'!F651&gt;0,'De la BASE'!F651,'De la BASE'!F651+0.001)</f>
        <v>0.708793</v>
      </c>
      <c r="G655" s="15">
        <v>34639</v>
      </c>
    </row>
    <row r="656" spans="1:7" ht="12.75">
      <c r="A656" s="30" t="str">
        <f>'De la BASE'!A652</f>
        <v>577</v>
      </c>
      <c r="B656" s="30">
        <f>'De la BASE'!B652</f>
        <v>5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0.025326</v>
      </c>
      <c r="F656" s="9">
        <f>IF('De la BASE'!F652&gt;0,'De la BASE'!F652,'De la BASE'!F652+0.001)</f>
        <v>0.4524912</v>
      </c>
      <c r="G656" s="15">
        <v>34669</v>
      </c>
    </row>
    <row r="657" spans="1:7" ht="12.75">
      <c r="A657" s="30" t="str">
        <f>'De la BASE'!A653</f>
        <v>577</v>
      </c>
      <c r="B657" s="30">
        <f>'De la BASE'!B653</f>
        <v>5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0.0352755</v>
      </c>
      <c r="F657" s="9">
        <f>IF('De la BASE'!F653&gt;0,'De la BASE'!F653,'De la BASE'!F653+0.001)</f>
        <v>0.4946409</v>
      </c>
      <c r="G657" s="15">
        <v>34700</v>
      </c>
    </row>
    <row r="658" spans="1:7" ht="12.75">
      <c r="A658" s="30" t="str">
        <f>'De la BASE'!A654</f>
        <v>577</v>
      </c>
      <c r="B658" s="30">
        <f>'De la BASE'!B654</f>
        <v>5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0.2427929</v>
      </c>
      <c r="F658" s="9">
        <f>IF('De la BASE'!F654&gt;0,'De la BASE'!F654,'De la BASE'!F654+0.001)</f>
        <v>1.3442044</v>
      </c>
      <c r="G658" s="15">
        <v>34731</v>
      </c>
    </row>
    <row r="659" spans="1:7" ht="12.75">
      <c r="A659" s="30" t="str">
        <f>'De la BASE'!A655</f>
        <v>577</v>
      </c>
      <c r="B659" s="30">
        <f>'De la BASE'!B655</f>
        <v>5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0.0996093</v>
      </c>
      <c r="F659" s="9">
        <f>IF('De la BASE'!F655&gt;0,'De la BASE'!F655,'De la BASE'!F655+0.001)</f>
        <v>0.9613088</v>
      </c>
      <c r="G659" s="15">
        <v>34759</v>
      </c>
    </row>
    <row r="660" spans="1:7" ht="12.75">
      <c r="A660" s="30" t="str">
        <f>'De la BASE'!A656</f>
        <v>577</v>
      </c>
      <c r="B660" s="30">
        <f>'De la BASE'!B656</f>
        <v>5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0.103368</v>
      </c>
      <c r="F660" s="9">
        <f>IF('De la BASE'!F656&gt;0,'De la BASE'!F656,'De la BASE'!F656+0.001)</f>
        <v>0.644736</v>
      </c>
      <c r="G660" s="15">
        <v>34790</v>
      </c>
    </row>
    <row r="661" spans="1:7" ht="12.75">
      <c r="A661" s="30" t="str">
        <f>'De la BASE'!A657</f>
        <v>577</v>
      </c>
      <c r="B661" s="30">
        <f>'De la BASE'!B657</f>
        <v>5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0.0264352</v>
      </c>
      <c r="F661" s="9">
        <f>IF('De la BASE'!F657&gt;0,'De la BASE'!F657,'De la BASE'!F657+0.001)</f>
        <v>0.5047471</v>
      </c>
      <c r="G661" s="15">
        <v>34820</v>
      </c>
    </row>
    <row r="662" spans="1:7" ht="12.75">
      <c r="A662" s="30" t="str">
        <f>'De la BASE'!A658</f>
        <v>577</v>
      </c>
      <c r="B662" s="30">
        <f>'De la BASE'!B658</f>
        <v>5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0.0411995</v>
      </c>
      <c r="F662" s="9">
        <f>IF('De la BASE'!F658&gt;0,'De la BASE'!F658,'De la BASE'!F658+0.001)</f>
        <v>0.44931689999999996</v>
      </c>
      <c r="G662" s="15">
        <v>34851</v>
      </c>
    </row>
    <row r="663" spans="1:7" ht="12.75">
      <c r="A663" s="30" t="str">
        <f>'De la BASE'!A659</f>
        <v>577</v>
      </c>
      <c r="B663" s="30">
        <f>'De la BASE'!B659</f>
        <v>5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0.0123617</v>
      </c>
      <c r="F663" s="9">
        <f>IF('De la BASE'!F659&gt;0,'De la BASE'!F659,'De la BASE'!F659+0.001)</f>
        <v>0.2281903</v>
      </c>
      <c r="G663" s="15">
        <v>34881</v>
      </c>
    </row>
    <row r="664" spans="1:7" ht="12.75">
      <c r="A664" s="30" t="str">
        <f>'De la BASE'!A660</f>
        <v>577</v>
      </c>
      <c r="B664" s="30">
        <f>'De la BASE'!B660</f>
        <v>5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0.015134</v>
      </c>
      <c r="F664" s="9">
        <f>IF('De la BASE'!F660&gt;0,'De la BASE'!F660,'De la BASE'!F660+0.001)</f>
        <v>0.28365440000000003</v>
      </c>
      <c r="G664" s="15">
        <v>34912</v>
      </c>
    </row>
    <row r="665" spans="1:7" ht="12.75">
      <c r="A665" s="30" t="str">
        <f>'De la BASE'!A661</f>
        <v>577</v>
      </c>
      <c r="B665" s="30">
        <f>'De la BASE'!B661</f>
        <v>5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0.0171767</v>
      </c>
      <c r="F665" s="9">
        <f>IF('De la BASE'!F661&gt;0,'De la BASE'!F661,'De la BASE'!F661+0.001)</f>
        <v>0.3085882999999999</v>
      </c>
      <c r="G665" s="15">
        <v>34943</v>
      </c>
    </row>
    <row r="666" spans="1:7" ht="12.75">
      <c r="A666" s="30" t="str">
        <f>'De la BASE'!A662</f>
        <v>577</v>
      </c>
      <c r="B666" s="30">
        <f>'De la BASE'!B662</f>
        <v>5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0.0499438</v>
      </c>
      <c r="F666" s="9">
        <f>IF('De la BASE'!F662&gt;0,'De la BASE'!F662,'De la BASE'!F662+0.001)</f>
        <v>0.5201044</v>
      </c>
      <c r="G666" s="15">
        <v>34973</v>
      </c>
    </row>
    <row r="667" spans="1:7" ht="12.75">
      <c r="A667" s="30" t="str">
        <f>'De la BASE'!A663</f>
        <v>577</v>
      </c>
      <c r="B667" s="30">
        <f>'De la BASE'!B663</f>
        <v>5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0.172914</v>
      </c>
      <c r="F667" s="9">
        <f>IF('De la BASE'!F663&gt;0,'De la BASE'!F663,'De la BASE'!F663+0.001)</f>
        <v>1.737374</v>
      </c>
      <c r="G667" s="15">
        <v>35004</v>
      </c>
    </row>
    <row r="668" spans="1:7" ht="12.75">
      <c r="A668" s="30" t="str">
        <f>'De la BASE'!A664</f>
        <v>577</v>
      </c>
      <c r="B668" s="30">
        <f>'De la BASE'!B664</f>
        <v>5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0.1589172</v>
      </c>
      <c r="F668" s="9">
        <f>IF('De la BASE'!F664&gt;0,'De la BASE'!F664,'De la BASE'!F664+0.001)</f>
        <v>1.0305828</v>
      </c>
      <c r="G668" s="15">
        <v>35034</v>
      </c>
    </row>
    <row r="669" spans="1:7" ht="12.75">
      <c r="A669" s="30" t="str">
        <f>'De la BASE'!A665</f>
        <v>577</v>
      </c>
      <c r="B669" s="30">
        <f>'De la BASE'!B665</f>
        <v>5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2.7810464</v>
      </c>
      <c r="F669" s="9">
        <f>IF('De la BASE'!F665&gt;0,'De la BASE'!F665,'De la BASE'!F665+0.001)</f>
        <v>19.7335952</v>
      </c>
      <c r="G669" s="15">
        <v>35065</v>
      </c>
    </row>
    <row r="670" spans="1:7" ht="12.75">
      <c r="A670" s="30" t="str">
        <f>'De la BASE'!A666</f>
        <v>577</v>
      </c>
      <c r="B670" s="30">
        <f>'De la BASE'!B666</f>
        <v>5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2.684815</v>
      </c>
      <c r="F670" s="9">
        <f>IF('De la BASE'!F666&gt;0,'De la BASE'!F666,'De la BASE'!F666+0.001)</f>
        <v>17.7231775</v>
      </c>
      <c r="G670" s="15">
        <v>35096</v>
      </c>
    </row>
    <row r="671" spans="1:7" ht="12.75">
      <c r="A671" s="30" t="str">
        <f>'De la BASE'!A667</f>
        <v>577</v>
      </c>
      <c r="B671" s="30">
        <f>'De la BASE'!B667</f>
        <v>5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1.0265304</v>
      </c>
      <c r="F671" s="9">
        <f>IF('De la BASE'!F667&gt;0,'De la BASE'!F667,'De la BASE'!F667+0.001)</f>
        <v>5.1147474</v>
      </c>
      <c r="G671" s="15">
        <v>35125</v>
      </c>
    </row>
    <row r="672" spans="1:7" ht="12.75">
      <c r="A672" s="30" t="str">
        <f>'De la BASE'!A668</f>
        <v>577</v>
      </c>
      <c r="B672" s="30">
        <f>'De la BASE'!B668</f>
        <v>5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1.9511022</v>
      </c>
      <c r="F672" s="9">
        <f>IF('De la BASE'!F668&gt;0,'De la BASE'!F668,'De la BASE'!F668+0.001)</f>
        <v>8.3149776</v>
      </c>
      <c r="G672" s="15">
        <v>35156</v>
      </c>
    </row>
    <row r="673" spans="1:7" ht="12.75">
      <c r="A673" s="30" t="str">
        <f>'De la BASE'!A669</f>
        <v>577</v>
      </c>
      <c r="B673" s="30">
        <f>'De la BASE'!B669</f>
        <v>5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1.4164188</v>
      </c>
      <c r="F673" s="9">
        <f>IF('De la BASE'!F669&gt;0,'De la BASE'!F669,'De la BASE'!F669+0.001)</f>
        <v>8.6280633</v>
      </c>
      <c r="G673" s="15">
        <v>35186</v>
      </c>
    </row>
    <row r="674" spans="1:7" ht="12.75">
      <c r="A674" s="30" t="str">
        <f>'De la BASE'!A670</f>
        <v>577</v>
      </c>
      <c r="B674" s="30">
        <f>'De la BASE'!B670</f>
        <v>5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0.0844116</v>
      </c>
      <c r="F674" s="9">
        <f>IF('De la BASE'!F670&gt;0,'De la BASE'!F670,'De la BASE'!F670+0.001)</f>
        <v>1.2705028</v>
      </c>
      <c r="G674" s="15">
        <v>35217</v>
      </c>
    </row>
    <row r="675" spans="1:7" ht="12.75">
      <c r="A675" s="30" t="str">
        <f>'De la BASE'!A671</f>
        <v>577</v>
      </c>
      <c r="B675" s="30">
        <f>'De la BASE'!B671</f>
        <v>5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0.0546192</v>
      </c>
      <c r="F675" s="9">
        <f>IF('De la BASE'!F671&gt;0,'De la BASE'!F671,'De la BASE'!F671+0.001)</f>
        <v>0.6816021000000001</v>
      </c>
      <c r="G675" s="15">
        <v>35247</v>
      </c>
    </row>
    <row r="676" spans="1:7" ht="12.75">
      <c r="A676" s="30" t="str">
        <f>'De la BASE'!A672</f>
        <v>577</v>
      </c>
      <c r="B676" s="30">
        <f>'De la BASE'!B672</f>
        <v>5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0.089656</v>
      </c>
      <c r="F676" s="9">
        <f>IF('De la BASE'!F672&gt;0,'De la BASE'!F672,'De la BASE'!F672+0.001)</f>
        <v>1.3166623999999998</v>
      </c>
      <c r="G676" s="15">
        <v>35278</v>
      </c>
    </row>
    <row r="677" spans="1:7" ht="12.75">
      <c r="A677" s="30" t="str">
        <f>'De la BASE'!A673</f>
        <v>577</v>
      </c>
      <c r="B677" s="30">
        <f>'De la BASE'!B673</f>
        <v>5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0.1308636</v>
      </c>
      <c r="F677" s="9">
        <f>IF('De la BASE'!F673&gt;0,'De la BASE'!F673,'De la BASE'!F673+0.001)</f>
        <v>0.9305856</v>
      </c>
      <c r="G677" s="15">
        <v>35309</v>
      </c>
    </row>
    <row r="678" spans="1:7" ht="12.75">
      <c r="A678" s="30" t="str">
        <f>'De la BASE'!A674</f>
        <v>577</v>
      </c>
      <c r="B678" s="30">
        <f>'De la BASE'!B674</f>
        <v>5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0.0551804</v>
      </c>
      <c r="F678" s="9">
        <f>IF('De la BASE'!F674&gt;0,'De la BASE'!F674,'De la BASE'!F674+0.001)</f>
        <v>0.7574764</v>
      </c>
      <c r="G678" s="15">
        <v>35339</v>
      </c>
    </row>
    <row r="679" spans="1:7" ht="12.75">
      <c r="A679" s="30" t="str">
        <f>'De la BASE'!A675</f>
        <v>577</v>
      </c>
      <c r="B679" s="30">
        <f>'De la BASE'!B675</f>
        <v>5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0.140184</v>
      </c>
      <c r="F679" s="9">
        <f>IF('De la BASE'!F675&gt;0,'De la BASE'!F675,'De la BASE'!F675+0.001)</f>
        <v>0.9501360000000001</v>
      </c>
      <c r="G679" s="15">
        <v>35370</v>
      </c>
    </row>
    <row r="680" spans="1:7" ht="12.75">
      <c r="A680" s="30" t="str">
        <f>'De la BASE'!A676</f>
        <v>577</v>
      </c>
      <c r="B680" s="30">
        <f>'De la BASE'!B676</f>
        <v>5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1.0474155</v>
      </c>
      <c r="F680" s="9">
        <f>IF('De la BASE'!F676&gt;0,'De la BASE'!F676,'De la BASE'!F676+0.001)</f>
        <v>9.483576</v>
      </c>
      <c r="G680" s="15">
        <v>35400</v>
      </c>
    </row>
    <row r="681" spans="1:7" ht="12.75">
      <c r="A681" s="30" t="str">
        <f>'De la BASE'!A677</f>
        <v>577</v>
      </c>
      <c r="B681" s="30">
        <f>'De la BASE'!B677</f>
        <v>5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3.592107</v>
      </c>
      <c r="F681" s="9">
        <f>IF('De la BASE'!F677&gt;0,'De la BASE'!F677,'De la BASE'!F677+0.001)</f>
        <v>16.193925</v>
      </c>
      <c r="G681" s="15">
        <v>35431</v>
      </c>
    </row>
    <row r="682" spans="1:7" ht="12.75">
      <c r="A682" s="30" t="str">
        <f>'De la BASE'!A678</f>
        <v>577</v>
      </c>
      <c r="B682" s="30">
        <f>'De la BASE'!B678</f>
        <v>5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0.2427934</v>
      </c>
      <c r="F682" s="9">
        <f>IF('De la BASE'!F678&gt;0,'De la BASE'!F678,'De la BASE'!F678+0.001)</f>
        <v>2.9518566</v>
      </c>
      <c r="G682" s="15">
        <v>35462</v>
      </c>
    </row>
    <row r="683" spans="1:7" ht="12.75">
      <c r="A683" s="30" t="str">
        <f>'De la BASE'!A679</f>
        <v>577</v>
      </c>
      <c r="B683" s="30">
        <f>'De la BASE'!B679</f>
        <v>5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0.09952</v>
      </c>
      <c r="F683" s="9">
        <f>IF('De la BASE'!F679&gt;0,'De la BASE'!F679,'De la BASE'!F679+0.001)</f>
        <v>1.191752</v>
      </c>
      <c r="G683" s="15">
        <v>35490</v>
      </c>
    </row>
    <row r="684" spans="1:7" ht="12.75">
      <c r="A684" s="30" t="str">
        <f>'De la BASE'!A680</f>
        <v>577</v>
      </c>
      <c r="B684" s="30">
        <f>'De la BASE'!B680</f>
        <v>5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0.1104116</v>
      </c>
      <c r="F684" s="9">
        <f>IF('De la BASE'!F680&gt;0,'De la BASE'!F680,'De la BASE'!F680+0.001)</f>
        <v>0.8816691000000001</v>
      </c>
      <c r="G684" s="15">
        <v>35521</v>
      </c>
    </row>
    <row r="685" spans="1:7" ht="12.75">
      <c r="A685" s="30" t="str">
        <f>'De la BASE'!A681</f>
        <v>577</v>
      </c>
      <c r="B685" s="30">
        <f>'De la BASE'!B681</f>
        <v>5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0.4237177</v>
      </c>
      <c r="F685" s="9">
        <f>IF('De la BASE'!F681&gt;0,'De la BASE'!F681,'De la BASE'!F681+0.001)</f>
        <v>1.6709399</v>
      </c>
      <c r="G685" s="15">
        <v>35551</v>
      </c>
    </row>
    <row r="686" spans="1:7" ht="12.75">
      <c r="A686" s="30" t="str">
        <f>'De la BASE'!A682</f>
        <v>577</v>
      </c>
      <c r="B686" s="30">
        <f>'De la BASE'!B682</f>
        <v>5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0.0338415</v>
      </c>
      <c r="F686" s="9">
        <f>IF('De la BASE'!F682&gt;0,'De la BASE'!F682,'De la BASE'!F682+0.001)</f>
        <v>0.48635069999999997</v>
      </c>
      <c r="G686" s="15">
        <v>35582</v>
      </c>
    </row>
    <row r="687" spans="1:7" ht="12.75">
      <c r="A687" s="30" t="str">
        <f>'De la BASE'!A683</f>
        <v>577</v>
      </c>
      <c r="B687" s="30">
        <f>'De la BASE'!B683</f>
        <v>5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0.080083</v>
      </c>
      <c r="F687" s="9">
        <f>IF('De la BASE'!F683&gt;0,'De la BASE'!F683,'De la BASE'!F683+0.001)</f>
        <v>0.6610625</v>
      </c>
      <c r="G687" s="15">
        <v>35612</v>
      </c>
    </row>
    <row r="688" spans="1:7" ht="12.75">
      <c r="A688" s="30" t="str">
        <f>'De la BASE'!A684</f>
        <v>577</v>
      </c>
      <c r="B688" s="30">
        <f>'De la BASE'!B684</f>
        <v>5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0.0394382</v>
      </c>
      <c r="F688" s="9">
        <f>IF('De la BASE'!F684&gt;0,'De la BASE'!F684,'De la BASE'!F684+0.001)</f>
        <v>0.4096484</v>
      </c>
      <c r="G688" s="15">
        <v>35643</v>
      </c>
    </row>
    <row r="689" spans="1:7" ht="12.75">
      <c r="A689" s="30" t="str">
        <f>'De la BASE'!A685</f>
        <v>577</v>
      </c>
      <c r="B689" s="30">
        <f>'De la BASE'!B685</f>
        <v>5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0.0597432</v>
      </c>
      <c r="F689" s="9">
        <f>IF('De la BASE'!F685&gt;0,'De la BASE'!F685,'De la BASE'!F685+0.001)</f>
        <v>0.6399888</v>
      </c>
      <c r="G689" s="15">
        <v>35674</v>
      </c>
    </row>
    <row r="690" spans="1:7" ht="12.75">
      <c r="A690" s="30" t="str">
        <f>'De la BASE'!A686</f>
        <v>577</v>
      </c>
      <c r="B690" s="30">
        <f>'De la BASE'!B686</f>
        <v>5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0.183876</v>
      </c>
      <c r="F690" s="9">
        <f>IF('De la BASE'!F686&gt;0,'De la BASE'!F686,'De la BASE'!F686+0.001)</f>
        <v>1.2146959999999998</v>
      </c>
      <c r="G690" s="15">
        <v>35704</v>
      </c>
    </row>
    <row r="691" spans="1:7" ht="12.75">
      <c r="A691" s="30" t="str">
        <f>'De la BASE'!A687</f>
        <v>577</v>
      </c>
      <c r="B691" s="30">
        <f>'De la BASE'!B687</f>
        <v>5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4.975176</v>
      </c>
      <c r="F691" s="9">
        <f>IF('De la BASE'!F687&gt;0,'De la BASE'!F687,'De la BASE'!F687+0.001)</f>
        <v>21.6888832</v>
      </c>
      <c r="G691" s="15">
        <v>35735</v>
      </c>
    </row>
    <row r="692" spans="1:7" ht="12.75">
      <c r="A692" s="30" t="str">
        <f>'De la BASE'!A688</f>
        <v>577</v>
      </c>
      <c r="B692" s="30">
        <f>'De la BASE'!B688</f>
        <v>5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6.128474</v>
      </c>
      <c r="F692" s="9">
        <f>IF('De la BASE'!F688&gt;0,'De la BASE'!F688,'De la BASE'!F688+0.001)</f>
        <v>29.082394800000003</v>
      </c>
      <c r="G692" s="15">
        <v>35765</v>
      </c>
    </row>
    <row r="693" spans="1:7" ht="12.75">
      <c r="A693" s="30" t="str">
        <f>'De la BASE'!A689</f>
        <v>577</v>
      </c>
      <c r="B693" s="30">
        <f>'De la BASE'!B689</f>
        <v>5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1.4517078</v>
      </c>
      <c r="F693" s="9">
        <f>IF('De la BASE'!F689&gt;0,'De la BASE'!F689,'De la BASE'!F689+0.001)</f>
        <v>13.7912241</v>
      </c>
      <c r="G693" s="15">
        <v>35796</v>
      </c>
    </row>
    <row r="694" spans="1:7" ht="12.75">
      <c r="A694" s="30" t="str">
        <f>'De la BASE'!A690</f>
        <v>577</v>
      </c>
      <c r="B694" s="30">
        <f>'De la BASE'!B690</f>
        <v>5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0.3501162</v>
      </c>
      <c r="F694" s="9">
        <f>IF('De la BASE'!F690&gt;0,'De la BASE'!F690,'De la BASE'!F690+0.001)</f>
        <v>5.7532608000000005</v>
      </c>
      <c r="G694" s="15">
        <v>35827</v>
      </c>
    </row>
    <row r="695" spans="1:7" ht="12.75">
      <c r="A695" s="30" t="str">
        <f>'De la BASE'!A691</f>
        <v>577</v>
      </c>
      <c r="B695" s="30">
        <f>'De la BASE'!B691</f>
        <v>5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0.1559376</v>
      </c>
      <c r="F695" s="9">
        <f>IF('De la BASE'!F691&gt;0,'De la BASE'!F691,'De la BASE'!F691+0.001)</f>
        <v>1.865136</v>
      </c>
      <c r="G695" s="15">
        <v>35855</v>
      </c>
    </row>
    <row r="696" spans="1:7" ht="12.75">
      <c r="A696" s="30" t="str">
        <f>'De la BASE'!A692</f>
        <v>577</v>
      </c>
      <c r="B696" s="30">
        <f>'De la BASE'!B692</f>
        <v>5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0.8599876</v>
      </c>
      <c r="F696" s="9">
        <f>IF('De la BASE'!F692&gt;0,'De la BASE'!F692,'De la BASE'!F692+0.001)</f>
        <v>2.9138686</v>
      </c>
      <c r="G696" s="15">
        <v>35886</v>
      </c>
    </row>
    <row r="697" spans="1:7" ht="12.75">
      <c r="A697" s="30" t="str">
        <f>'De la BASE'!A693</f>
        <v>577</v>
      </c>
      <c r="B697" s="30">
        <f>'De la BASE'!B693</f>
        <v>5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0.9621625</v>
      </c>
      <c r="F697" s="9">
        <f>IF('De la BASE'!F693&gt;0,'De la BASE'!F693,'De la BASE'!F693+0.001)</f>
        <v>6.236425</v>
      </c>
      <c r="G697" s="15">
        <v>35916</v>
      </c>
    </row>
    <row r="698" spans="1:7" ht="12.75">
      <c r="A698" s="30" t="str">
        <f>'De la BASE'!A694</f>
        <v>577</v>
      </c>
      <c r="B698" s="30">
        <f>'De la BASE'!B694</f>
        <v>5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0.1087452</v>
      </c>
      <c r="F698" s="9">
        <f>IF('De la BASE'!F694&gt;0,'De la BASE'!F694,'De la BASE'!F694+0.001)</f>
        <v>1.4982672000000001</v>
      </c>
      <c r="G698" s="15">
        <v>35947</v>
      </c>
    </row>
    <row r="699" spans="1:7" ht="12.75">
      <c r="A699" s="30" t="str">
        <f>'De la BASE'!A695</f>
        <v>577</v>
      </c>
      <c r="B699" s="30">
        <f>'De la BASE'!B695</f>
        <v>5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0.0514008</v>
      </c>
      <c r="F699" s="9">
        <f>IF('De la BASE'!F695&gt;0,'De la BASE'!F695,'De la BASE'!F695+0.001)</f>
        <v>0.6624992</v>
      </c>
      <c r="G699" s="15">
        <v>35977</v>
      </c>
    </row>
    <row r="700" spans="1:7" ht="12.75">
      <c r="A700" s="30" t="str">
        <f>'De la BASE'!A696</f>
        <v>577</v>
      </c>
      <c r="B700" s="30">
        <f>'De la BASE'!B696</f>
        <v>5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0.042381</v>
      </c>
      <c r="F700" s="9">
        <f>IF('De la BASE'!F696&gt;0,'De la BASE'!F696,'De la BASE'!F696+0.001)</f>
        <v>0.5340005999999999</v>
      </c>
      <c r="G700" s="15">
        <v>36008</v>
      </c>
    </row>
    <row r="701" spans="1:7" ht="12.75">
      <c r="A701" s="30" t="str">
        <f>'De la BASE'!A697</f>
        <v>577</v>
      </c>
      <c r="B701" s="30">
        <f>'De la BASE'!B697</f>
        <v>5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0.0750006</v>
      </c>
      <c r="F701" s="9">
        <f>IF('De la BASE'!F697&gt;0,'De la BASE'!F697,'De la BASE'!F697+0.001)</f>
        <v>1.9805713999999996</v>
      </c>
      <c r="G701" s="15">
        <v>36039</v>
      </c>
    </row>
    <row r="702" spans="1:7" ht="12.75">
      <c r="A702" s="30" t="str">
        <f>'De la BASE'!A698</f>
        <v>577</v>
      </c>
      <c r="B702" s="30">
        <f>'De la BASE'!B698</f>
        <v>5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0.0300181</v>
      </c>
      <c r="F702" s="9">
        <f>IF('De la BASE'!F698&gt;0,'De la BASE'!F698,'De la BASE'!F698+0.001)</f>
        <v>0.3026415</v>
      </c>
      <c r="G702" s="15">
        <v>36069</v>
      </c>
    </row>
    <row r="703" spans="1:7" ht="12.75">
      <c r="A703" s="30" t="str">
        <f>'De la BASE'!A699</f>
        <v>577</v>
      </c>
      <c r="B703" s="30">
        <f>'De la BASE'!B699</f>
        <v>5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0.0694071</v>
      </c>
      <c r="F703" s="9">
        <f>IF('De la BASE'!F699&gt;0,'De la BASE'!F699,'De la BASE'!F699+0.001)</f>
        <v>0.28802269999999996</v>
      </c>
      <c r="G703" s="15">
        <v>36100</v>
      </c>
    </row>
    <row r="704" spans="1:7" ht="12.75">
      <c r="A704" s="30" t="str">
        <f>'De la BASE'!A700</f>
        <v>577</v>
      </c>
      <c r="B704" s="30">
        <f>'De la BASE'!B700</f>
        <v>5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0.1592922</v>
      </c>
      <c r="F704" s="9">
        <f>IF('De la BASE'!F700&gt;0,'De la BASE'!F700,'De la BASE'!F700+0.001)</f>
        <v>0.7618581999999999</v>
      </c>
      <c r="G704" s="15">
        <v>36130</v>
      </c>
    </row>
    <row r="705" spans="1:7" ht="12.75">
      <c r="A705" s="30" t="str">
        <f>'De la BASE'!A701</f>
        <v>577</v>
      </c>
      <c r="B705" s="30">
        <f>'De la BASE'!B701</f>
        <v>5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0.4411121</v>
      </c>
      <c r="F705" s="9">
        <f>IF('De la BASE'!F701&gt;0,'De la BASE'!F701,'De la BASE'!F701+0.001)</f>
        <v>1.7769179999999998</v>
      </c>
      <c r="G705" s="15">
        <v>36161</v>
      </c>
    </row>
    <row r="706" spans="1:7" ht="12.75">
      <c r="A706" s="30" t="str">
        <f>'De la BASE'!A702</f>
        <v>577</v>
      </c>
      <c r="B706" s="30">
        <f>'De la BASE'!B702</f>
        <v>5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0.223934</v>
      </c>
      <c r="F706" s="9">
        <f>IF('De la BASE'!F702&gt;0,'De la BASE'!F702,'De la BASE'!F702+0.001)</f>
        <v>1.180375</v>
      </c>
      <c r="G706" s="15">
        <v>36192</v>
      </c>
    </row>
    <row r="707" spans="1:7" ht="12.75">
      <c r="A707" s="30" t="str">
        <f>'De la BASE'!A703</f>
        <v>577</v>
      </c>
      <c r="B707" s="30">
        <f>'De la BASE'!B703</f>
        <v>5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0.170436</v>
      </c>
      <c r="F707" s="9">
        <f>IF('De la BASE'!F703&gt;0,'De la BASE'!F703,'De la BASE'!F703+0.001)</f>
        <v>1.251893</v>
      </c>
      <c r="G707" s="15">
        <v>36220</v>
      </c>
    </row>
    <row r="708" spans="1:7" ht="12.75">
      <c r="A708" s="30" t="str">
        <f>'De la BASE'!A704</f>
        <v>577</v>
      </c>
      <c r="B708" s="30">
        <f>'De la BASE'!B704</f>
        <v>5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0.3680316</v>
      </c>
      <c r="F708" s="9">
        <f>IF('De la BASE'!F704&gt;0,'De la BASE'!F704,'De la BASE'!F704+0.001)</f>
        <v>1.5981192</v>
      </c>
      <c r="G708" s="15">
        <v>36251</v>
      </c>
    </row>
    <row r="709" spans="1:7" ht="12.75">
      <c r="A709" s="30" t="str">
        <f>'De la BASE'!A705</f>
        <v>577</v>
      </c>
      <c r="B709" s="30">
        <f>'De la BASE'!B705</f>
        <v>5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0.6677684</v>
      </c>
      <c r="F709" s="9">
        <f>IF('De la BASE'!F705&gt;0,'De la BASE'!F705,'De la BASE'!F705+0.001)</f>
        <v>2.8326688000000004</v>
      </c>
      <c r="G709" s="15">
        <v>36281</v>
      </c>
    </row>
    <row r="710" spans="1:7" ht="12.75">
      <c r="A710" s="30" t="str">
        <f>'De la BASE'!A706</f>
        <v>577</v>
      </c>
      <c r="B710" s="30">
        <f>'De la BASE'!B706</f>
        <v>5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0.047719</v>
      </c>
      <c r="F710" s="9">
        <f>IF('De la BASE'!F706&gt;0,'De la BASE'!F706,'De la BASE'!F706+0.001)</f>
        <v>0.4717364</v>
      </c>
      <c r="G710" s="15">
        <v>36312</v>
      </c>
    </row>
    <row r="711" spans="1:7" ht="12.75">
      <c r="A711" s="30" t="str">
        <f>'De la BASE'!A707</f>
        <v>577</v>
      </c>
      <c r="B711" s="30">
        <f>'De la BASE'!B707</f>
        <v>5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0.0335432</v>
      </c>
      <c r="F711" s="9">
        <f>IF('De la BASE'!F707&gt;0,'De la BASE'!F707,'De la BASE'!F707+0.001)</f>
        <v>0.3981432</v>
      </c>
      <c r="G711" s="15">
        <v>36342</v>
      </c>
    </row>
    <row r="712" spans="1:7" ht="12.75">
      <c r="A712" s="30" t="str">
        <f>'De la BASE'!A708</f>
        <v>577</v>
      </c>
      <c r="B712" s="30">
        <f>'De la BASE'!B708</f>
        <v>5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0.0122496</v>
      </c>
      <c r="F712" s="9">
        <f>IF('De la BASE'!F708&gt;0,'De la BASE'!F708,'De la BASE'!F708+0.001)</f>
        <v>0.17631999999999998</v>
      </c>
      <c r="G712" s="15">
        <v>36373</v>
      </c>
    </row>
    <row r="713" spans="1:7" ht="12.75">
      <c r="A713" s="30" t="str">
        <f>'De la BASE'!A709</f>
        <v>577</v>
      </c>
      <c r="B713" s="30">
        <f>'De la BASE'!B709</f>
        <v>5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0.108398</v>
      </c>
      <c r="F713" s="9">
        <f>IF('De la BASE'!F709&gt;0,'De la BASE'!F709,'De la BASE'!F709+0.001)</f>
        <v>0.43522449999999996</v>
      </c>
      <c r="G713" s="15">
        <v>36404</v>
      </c>
    </row>
    <row r="714" spans="1:7" ht="12.75">
      <c r="A714" s="30" t="str">
        <f>'De la BASE'!A710</f>
        <v>577</v>
      </c>
      <c r="B714" s="30">
        <f>'De la BASE'!B710</f>
        <v>5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0.1601638</v>
      </c>
      <c r="F714" s="9">
        <f>IF('De la BASE'!F710&gt;0,'De la BASE'!F710,'De la BASE'!F710+0.001)</f>
        <v>0.7902891999999999</v>
      </c>
      <c r="G714" s="15">
        <v>36434</v>
      </c>
    </row>
    <row r="715" spans="1:7" ht="12.75">
      <c r="A715" s="30" t="str">
        <f>'De la BASE'!A711</f>
        <v>577</v>
      </c>
      <c r="B715" s="30">
        <f>'De la BASE'!B711</f>
        <v>5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0.0946533</v>
      </c>
      <c r="F715" s="9">
        <f>IF('De la BASE'!F711&gt;0,'De la BASE'!F711,'De la BASE'!F711+0.001)</f>
        <v>0.6316659</v>
      </c>
      <c r="G715" s="15">
        <v>36465</v>
      </c>
    </row>
    <row r="716" spans="1:7" ht="12.75">
      <c r="A716" s="30" t="str">
        <f>'De la BASE'!A712</f>
        <v>577</v>
      </c>
      <c r="B716" s="30">
        <f>'De la BASE'!B712</f>
        <v>5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0.2833245</v>
      </c>
      <c r="F716" s="9">
        <f>IF('De la BASE'!F712&gt;0,'De la BASE'!F712,'De la BASE'!F712+0.001)</f>
        <v>1.1525925</v>
      </c>
      <c r="G716" s="15">
        <v>36495</v>
      </c>
    </row>
    <row r="717" spans="1:7" ht="12.75">
      <c r="A717" s="30" t="str">
        <f>'De la BASE'!A713</f>
        <v>577</v>
      </c>
      <c r="B717" s="30">
        <f>'De la BASE'!B713</f>
        <v>5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0.0669662</v>
      </c>
      <c r="F717" s="9">
        <f>IF('De la BASE'!F713&gt;0,'De la BASE'!F713,'De la BASE'!F713+0.001)</f>
        <v>1.0098935</v>
      </c>
      <c r="G717" s="15">
        <v>36526</v>
      </c>
    </row>
    <row r="718" spans="1:7" ht="12.75">
      <c r="A718" s="30" t="str">
        <f>'De la BASE'!A714</f>
        <v>577</v>
      </c>
      <c r="B718" s="30">
        <f>'De la BASE'!B714</f>
        <v>5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0.0276012</v>
      </c>
      <c r="F718" s="9">
        <f>IF('De la BASE'!F714&gt;0,'De la BASE'!F714,'De la BASE'!F714+0.001)</f>
        <v>0.5670791999999999</v>
      </c>
      <c r="G718" s="15">
        <v>36557</v>
      </c>
    </row>
    <row r="719" spans="1:7" ht="12.75">
      <c r="A719" s="30" t="str">
        <f>'De la BASE'!A715</f>
        <v>577</v>
      </c>
      <c r="B719" s="30">
        <f>'De la BASE'!B715</f>
        <v>5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0.3936871</v>
      </c>
      <c r="F719" s="9">
        <f>IF('De la BASE'!F715&gt;0,'De la BASE'!F715,'De la BASE'!F715+0.001)</f>
        <v>1.2445152</v>
      </c>
      <c r="G719" s="15">
        <v>36586</v>
      </c>
    </row>
    <row r="720" spans="1:7" ht="12.75">
      <c r="A720" s="30" t="str">
        <f>'De la BASE'!A716</f>
        <v>577</v>
      </c>
      <c r="B720" s="30">
        <f>'De la BASE'!B716</f>
        <v>5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0.8060495</v>
      </c>
      <c r="F720" s="9">
        <f>IF('De la BASE'!F716&gt;0,'De la BASE'!F716,'De la BASE'!F716+0.001)</f>
        <v>5.1724885</v>
      </c>
      <c r="G720" s="15">
        <v>36617</v>
      </c>
    </row>
    <row r="721" spans="1:7" ht="12.75">
      <c r="A721" s="30" t="str">
        <f>'De la BASE'!A717</f>
        <v>577</v>
      </c>
      <c r="B721" s="30">
        <f>'De la BASE'!B717</f>
        <v>5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0.933232</v>
      </c>
      <c r="F721" s="9">
        <f>IF('De la BASE'!F717&gt;0,'De la BASE'!F717,'De la BASE'!F717+0.001)</f>
        <v>5.723491999999999</v>
      </c>
      <c r="G721" s="15">
        <v>36647</v>
      </c>
    </row>
    <row r="722" spans="1:7" ht="12.75">
      <c r="A722" s="30" t="str">
        <f>'De la BASE'!A718</f>
        <v>577</v>
      </c>
      <c r="B722" s="30">
        <f>'De la BASE'!B718</f>
        <v>5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0.1099056</v>
      </c>
      <c r="F722" s="9">
        <f>IF('De la BASE'!F718&gt;0,'De la BASE'!F718,'De la BASE'!F718+0.001)</f>
        <v>0.9116276999999999</v>
      </c>
      <c r="G722" s="15">
        <v>36678</v>
      </c>
    </row>
    <row r="723" spans="1:7" ht="12.75">
      <c r="A723" s="30" t="str">
        <f>'De la BASE'!A719</f>
        <v>577</v>
      </c>
      <c r="B723" s="30">
        <f>'De la BASE'!B719</f>
        <v>5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0.0097457</v>
      </c>
      <c r="F723" s="9">
        <f>IF('De la BASE'!F719&gt;0,'De la BASE'!F719,'De la BASE'!F719+0.001)</f>
        <v>0.1652015</v>
      </c>
      <c r="G723" s="15">
        <v>36708</v>
      </c>
    </row>
    <row r="724" spans="1:7" ht="12.75">
      <c r="A724" s="30" t="str">
        <f>'De la BASE'!A720</f>
        <v>577</v>
      </c>
      <c r="B724" s="30">
        <f>'De la BASE'!B720</f>
        <v>5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0.0228969</v>
      </c>
      <c r="F724" s="9">
        <f>IF('De la BASE'!F720&gt;0,'De la BASE'!F720,'De la BASE'!F720+0.001)</f>
        <v>0.36165359999999996</v>
      </c>
      <c r="G724" s="15">
        <v>36739</v>
      </c>
    </row>
    <row r="725" spans="1:7" ht="12.75">
      <c r="A725" s="30" t="str">
        <f>'De la BASE'!A721</f>
        <v>577</v>
      </c>
      <c r="B725" s="30">
        <f>'De la BASE'!B721</f>
        <v>5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0.1031562</v>
      </c>
      <c r="F725" s="9">
        <f>IF('De la BASE'!F721&gt;0,'De la BASE'!F721,'De la BASE'!F721+0.001)</f>
        <v>0.6737901000000001</v>
      </c>
      <c r="G725" s="15">
        <v>36770</v>
      </c>
    </row>
    <row r="726" spans="1:7" ht="12.75">
      <c r="A726" s="30" t="str">
        <f>'De la BASE'!A722</f>
        <v>577</v>
      </c>
      <c r="B726" s="30">
        <f>'De la BASE'!B722</f>
        <v>5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0.5655742</v>
      </c>
      <c r="F726" s="9">
        <f>IF('De la BASE'!F722&gt;0,'De la BASE'!F722,'De la BASE'!F722+0.001)</f>
        <v>2.543186</v>
      </c>
      <c r="G726" s="15">
        <v>36800</v>
      </c>
    </row>
    <row r="727" spans="1:7" ht="12.75">
      <c r="A727" s="30" t="str">
        <f>'De la BASE'!A723</f>
        <v>577</v>
      </c>
      <c r="B727" s="30">
        <f>'De la BASE'!B723</f>
        <v>5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0.4691796</v>
      </c>
      <c r="F727" s="9">
        <f>IF('De la BASE'!F723&gt;0,'De la BASE'!F723,'De la BASE'!F723+0.001)</f>
        <v>1.5732581999999997</v>
      </c>
      <c r="G727" s="15">
        <v>36831</v>
      </c>
    </row>
    <row r="728" spans="1:7" ht="12.75">
      <c r="A728" s="30" t="str">
        <f>'De la BASE'!A724</f>
        <v>577</v>
      </c>
      <c r="B728" s="30">
        <f>'De la BASE'!B724</f>
        <v>5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1.070964</v>
      </c>
      <c r="F728" s="9">
        <f>IF('De la BASE'!F724&gt;0,'De la BASE'!F724,'De la BASE'!F724+0.001)</f>
        <v>7.4729488</v>
      </c>
      <c r="G728" s="15">
        <v>36861</v>
      </c>
    </row>
    <row r="729" spans="1:7" ht="12.75">
      <c r="A729" s="30" t="str">
        <f>'De la BASE'!A725</f>
        <v>577</v>
      </c>
      <c r="B729" s="30">
        <f>'De la BASE'!B725</f>
        <v>5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2.4743808</v>
      </c>
      <c r="F729" s="9">
        <f>IF('De la BASE'!F725&gt;0,'De la BASE'!F725,'De la BASE'!F725+0.001)</f>
        <v>15.214809599999999</v>
      </c>
      <c r="G729" s="15">
        <v>36892</v>
      </c>
    </row>
    <row r="730" spans="1:7" ht="12.75">
      <c r="A730" s="30" t="str">
        <f>'De la BASE'!A726</f>
        <v>577</v>
      </c>
      <c r="B730" s="30">
        <f>'De la BASE'!B726</f>
        <v>5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0.9670115</v>
      </c>
      <c r="F730" s="9">
        <f>IF('De la BASE'!F726&gt;0,'De la BASE'!F726,'De la BASE'!F726+0.001)</f>
        <v>11.8421716</v>
      </c>
      <c r="G730" s="15">
        <v>36923</v>
      </c>
    </row>
    <row r="731" spans="1:7" ht="12.75">
      <c r="A731" s="30" t="str">
        <f>'De la BASE'!A727</f>
        <v>577</v>
      </c>
      <c r="B731" s="30">
        <f>'De la BASE'!B727</f>
        <v>5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1.1297334</v>
      </c>
      <c r="F731" s="9">
        <f>IF('De la BASE'!F727&gt;0,'De la BASE'!F727,'De la BASE'!F727+0.001)</f>
        <v>6.6004287</v>
      </c>
      <c r="G731" s="15">
        <v>36951</v>
      </c>
    </row>
    <row r="732" spans="1:7" ht="12.75">
      <c r="A732" s="30" t="str">
        <f>'De la BASE'!A728</f>
        <v>577</v>
      </c>
      <c r="B732" s="30">
        <f>'De la BASE'!B728</f>
        <v>5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0.1265334</v>
      </c>
      <c r="F732" s="9">
        <f>IF('De la BASE'!F728&gt;0,'De la BASE'!F728,'De la BASE'!F728+0.001)</f>
        <v>1.4912865</v>
      </c>
      <c r="G732" s="15">
        <v>36982</v>
      </c>
    </row>
    <row r="733" spans="1:7" ht="12.75">
      <c r="A733" s="30" t="str">
        <f>'De la BASE'!A729</f>
        <v>577</v>
      </c>
      <c r="B733" s="30">
        <f>'De la BASE'!B729</f>
        <v>5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0.1449964</v>
      </c>
      <c r="F733" s="9">
        <f>IF('De la BASE'!F729&gt;0,'De la BASE'!F729,'De la BASE'!F729+0.001)</f>
        <v>1.3668043</v>
      </c>
      <c r="G733" s="15">
        <v>37012</v>
      </c>
    </row>
    <row r="734" spans="1:7" ht="12.75">
      <c r="A734" s="30" t="str">
        <f>'De la BASE'!A730</f>
        <v>577</v>
      </c>
      <c r="B734" s="30">
        <f>'De la BASE'!B730</f>
        <v>5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0.0237688</v>
      </c>
      <c r="F734" s="9">
        <f>IF('De la BASE'!F730&gt;0,'De la BASE'!F730,'De la BASE'!F730+0.001)</f>
        <v>0.278203</v>
      </c>
      <c r="G734" s="15">
        <v>37043</v>
      </c>
    </row>
    <row r="735" spans="1:7" ht="12.75">
      <c r="A735" s="30" t="str">
        <f>'De la BASE'!A731</f>
        <v>577</v>
      </c>
      <c r="B735" s="30">
        <f>'De la BASE'!B731</f>
        <v>5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0.0732</v>
      </c>
      <c r="F735" s="9">
        <f>IF('De la BASE'!F731&gt;0,'De la BASE'!F731,'De la BASE'!F731+0.001)</f>
        <v>0.40137999999999996</v>
      </c>
      <c r="G735" s="15">
        <v>37073</v>
      </c>
    </row>
    <row r="736" spans="1:7" ht="12.75">
      <c r="A736" s="30" t="str">
        <f>'De la BASE'!A732</f>
        <v>577</v>
      </c>
      <c r="B736" s="30">
        <f>'De la BASE'!B732</f>
        <v>5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0.0289478</v>
      </c>
      <c r="F736" s="9">
        <f>IF('De la BASE'!F732&gt;0,'De la BASE'!F732,'De la BASE'!F732+0.001)</f>
        <v>0.368851</v>
      </c>
      <c r="G736" s="15">
        <v>37104</v>
      </c>
    </row>
    <row r="737" spans="1:7" ht="12.75">
      <c r="A737" s="30" t="str">
        <f>'De la BASE'!A733</f>
        <v>577</v>
      </c>
      <c r="B737" s="30">
        <f>'De la BASE'!B733</f>
        <v>5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0.0448223</v>
      </c>
      <c r="F737" s="9">
        <f>IF('De la BASE'!F733&gt;0,'De la BASE'!F733,'De la BASE'!F733+0.001)</f>
        <v>0.5196348</v>
      </c>
      <c r="G737" s="15">
        <v>37135</v>
      </c>
    </row>
    <row r="738" spans="1:7" ht="12.75">
      <c r="A738" s="30" t="str">
        <f>'De la BASE'!A734</f>
        <v>577</v>
      </c>
      <c r="B738" s="30">
        <f>'De la BASE'!B734</f>
        <v>5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0.3949178</v>
      </c>
      <c r="F738" s="9">
        <f>IF('De la BASE'!F734&gt;0,'De la BASE'!F734,'De la BASE'!F734+0.001)</f>
        <v>1.899127</v>
      </c>
      <c r="G738" s="15">
        <v>37165</v>
      </c>
    </row>
    <row r="739" spans="1:7" ht="12.75">
      <c r="A739" s="30" t="str">
        <f>'De la BASE'!A735</f>
        <v>577</v>
      </c>
      <c r="B739" s="30">
        <f>'De la BASE'!B735</f>
        <v>5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0.033858</v>
      </c>
      <c r="F739" s="9">
        <f>IF('De la BASE'!F735&gt;0,'De la BASE'!F735,'De la BASE'!F735+0.001)</f>
        <v>0.7144038</v>
      </c>
      <c r="G739" s="15">
        <v>37196</v>
      </c>
    </row>
    <row r="740" spans="1:7" ht="12.75">
      <c r="A740" s="30" t="str">
        <f>'De la BASE'!A736</f>
        <v>577</v>
      </c>
      <c r="B740" s="30">
        <f>'De la BASE'!B736</f>
        <v>5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0.028554</v>
      </c>
      <c r="F740" s="9">
        <f>IF('De la BASE'!F736&gt;0,'De la BASE'!F736,'De la BASE'!F736+0.001)</f>
        <v>0.5406223999999998</v>
      </c>
      <c r="G740" s="15">
        <v>37226</v>
      </c>
    </row>
    <row r="741" spans="1:7" ht="12.75">
      <c r="A741" s="30" t="str">
        <f>'De la BASE'!A737</f>
        <v>577</v>
      </c>
      <c r="B741" s="30">
        <f>'De la BASE'!B737</f>
        <v>5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0.1141182</v>
      </c>
      <c r="F741" s="9">
        <f>IF('De la BASE'!F737&gt;0,'De la BASE'!F737,'De la BASE'!F737+0.001)</f>
        <v>0.7861476</v>
      </c>
      <c r="G741" s="15">
        <v>37257</v>
      </c>
    </row>
    <row r="742" spans="1:7" ht="12.75">
      <c r="A742" s="30" t="str">
        <f>'De la BASE'!A738</f>
        <v>577</v>
      </c>
      <c r="B742" s="30">
        <f>'De la BASE'!B738</f>
        <v>5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0.0229292</v>
      </c>
      <c r="F742" s="9">
        <f>IF('De la BASE'!F738&gt;0,'De la BASE'!F738,'De la BASE'!F738+0.001)</f>
        <v>0.5290094</v>
      </c>
      <c r="G742" s="15">
        <v>37288</v>
      </c>
    </row>
    <row r="743" spans="1:7" ht="12.75">
      <c r="A743" s="30" t="str">
        <f>'De la BASE'!A739</f>
        <v>577</v>
      </c>
      <c r="B743" s="30">
        <f>'De la BASE'!B739</f>
        <v>5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0.225295</v>
      </c>
      <c r="F743" s="9">
        <f>IF('De la BASE'!F739&gt;0,'De la BASE'!F739,'De la BASE'!F739+0.001)</f>
        <v>2.3334125</v>
      </c>
      <c r="G743" s="15">
        <v>37316</v>
      </c>
    </row>
    <row r="744" spans="1:7" ht="12.75">
      <c r="A744" s="30" t="str">
        <f>'De la BASE'!A740</f>
        <v>577</v>
      </c>
      <c r="B744" s="30">
        <f>'De la BASE'!B740</f>
        <v>5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0.2791569</v>
      </c>
      <c r="F744" s="9">
        <f>IF('De la BASE'!F740&gt;0,'De la BASE'!F740,'De la BASE'!F740+0.001)</f>
        <v>2.9359605</v>
      </c>
      <c r="G744" s="15">
        <v>37347</v>
      </c>
    </row>
    <row r="745" spans="1:7" ht="12.75">
      <c r="A745" s="30" t="str">
        <f>'De la BASE'!A741</f>
        <v>577</v>
      </c>
      <c r="B745" s="30">
        <f>'De la BASE'!B741</f>
        <v>5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0.1033566</v>
      </c>
      <c r="F745" s="9">
        <f>IF('De la BASE'!F741&gt;0,'De la BASE'!F741,'De la BASE'!F741+0.001)</f>
        <v>2.5474362000000004</v>
      </c>
      <c r="G745" s="15">
        <v>37377</v>
      </c>
    </row>
    <row r="746" spans="1:7" ht="12.75">
      <c r="A746" s="30" t="str">
        <f>'De la BASE'!A742</f>
        <v>577</v>
      </c>
      <c r="B746" s="30">
        <f>'De la BASE'!B742</f>
        <v>5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0.0364376</v>
      </c>
      <c r="F746" s="9">
        <f>IF('De la BASE'!F742&gt;0,'De la BASE'!F742,'De la BASE'!F742+0.001)</f>
        <v>0.7041319999999999</v>
      </c>
      <c r="G746" s="15">
        <v>37408</v>
      </c>
    </row>
    <row r="747" spans="1:7" ht="12.75">
      <c r="A747" s="30" t="str">
        <f>'De la BASE'!A743</f>
        <v>577</v>
      </c>
      <c r="B747" s="30">
        <f>'De la BASE'!B743</f>
        <v>5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0.030065</v>
      </c>
      <c r="F747" s="9">
        <f>IF('De la BASE'!F743&gt;0,'De la BASE'!F743,'De la BASE'!F743+0.001)</f>
        <v>0.590133</v>
      </c>
      <c r="G747" s="15">
        <v>37438</v>
      </c>
    </row>
    <row r="748" spans="1:7" ht="12.75">
      <c r="A748" s="30" t="str">
        <f>'De la BASE'!A744</f>
        <v>577</v>
      </c>
      <c r="B748" s="30">
        <f>'De la BASE'!B744</f>
        <v>5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0.4685268</v>
      </c>
      <c r="F748" s="9">
        <f>IF('De la BASE'!F744&gt;0,'De la BASE'!F744,'De la BASE'!F744+0.001)</f>
        <v>1.7053890000000003</v>
      </c>
      <c r="G748" s="15">
        <v>37469</v>
      </c>
    </row>
    <row r="749" spans="1:7" ht="12.75">
      <c r="A749" s="30" t="str">
        <f>'De la BASE'!A745</f>
        <v>577</v>
      </c>
      <c r="B749" s="30">
        <f>'De la BASE'!B745</f>
        <v>5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0.0862245</v>
      </c>
      <c r="F749" s="9">
        <f>IF('De la BASE'!F745&gt;0,'De la BASE'!F745,'De la BASE'!F745+0.001)</f>
        <v>0.7836849</v>
      </c>
      <c r="G749" s="15">
        <v>37500</v>
      </c>
    </row>
    <row r="750" spans="1:7" ht="12.75">
      <c r="A750" s="30" t="str">
        <f>'De la BASE'!A746</f>
        <v>577</v>
      </c>
      <c r="B750" s="30">
        <f>'De la BASE'!B746</f>
        <v>5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0.2849812</v>
      </c>
      <c r="F750" s="9">
        <f>IF('De la BASE'!F746&gt;0,'De la BASE'!F746,'De la BASE'!F746+0.001)</f>
        <v>1.0573042</v>
      </c>
      <c r="G750" s="15">
        <v>37530</v>
      </c>
    </row>
    <row r="751" spans="1:7" ht="12.75">
      <c r="A751" s="30" t="str">
        <f>'De la BASE'!A747</f>
        <v>577</v>
      </c>
      <c r="B751" s="30">
        <f>'De la BASE'!B747</f>
        <v>5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0.4019184</v>
      </c>
      <c r="F751" s="9">
        <f>IF('De la BASE'!F747&gt;0,'De la BASE'!F747,'De la BASE'!F747+0.001)</f>
        <v>1.7854451999999998</v>
      </c>
      <c r="G751" s="15">
        <v>37561</v>
      </c>
    </row>
    <row r="752" spans="1:7" ht="12.75">
      <c r="A752" s="30" t="str">
        <f>'De la BASE'!A748</f>
        <v>577</v>
      </c>
      <c r="B752" s="30">
        <f>'De la BASE'!B748</f>
        <v>5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2.365264</v>
      </c>
      <c r="F752" s="9">
        <f>IF('De la BASE'!F748&gt;0,'De la BASE'!F748,'De la BASE'!F748+0.001)</f>
        <v>12.813152</v>
      </c>
      <c r="G752" s="15">
        <v>37591</v>
      </c>
    </row>
    <row r="753" spans="1:7" ht="12.75">
      <c r="A753" s="30" t="str">
        <f>'De la BASE'!A749</f>
        <v>577</v>
      </c>
      <c r="B753" s="30">
        <f>'De la BASE'!B749</f>
        <v>5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2.2785588</v>
      </c>
      <c r="F753" s="9">
        <f>IF('De la BASE'!F749&gt;0,'De la BASE'!F749,'De la BASE'!F749+0.001)</f>
        <v>10.0326339</v>
      </c>
      <c r="G753" s="15">
        <v>37622</v>
      </c>
    </row>
    <row r="754" spans="1:7" ht="12.75">
      <c r="A754" s="30" t="str">
        <f>'De la BASE'!A750</f>
        <v>577</v>
      </c>
      <c r="B754" s="30">
        <f>'De la BASE'!B750</f>
        <v>5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1.65033</v>
      </c>
      <c r="F754" s="9">
        <f>IF('De la BASE'!F750&gt;0,'De la BASE'!F750,'De la BASE'!F750+0.001)</f>
        <v>8.3941785</v>
      </c>
      <c r="G754" s="15">
        <v>37653</v>
      </c>
    </row>
    <row r="755" spans="1:7" ht="12.75">
      <c r="A755" s="30" t="str">
        <f>'De la BASE'!A751</f>
        <v>577</v>
      </c>
      <c r="B755" s="30">
        <f>'De la BASE'!B751</f>
        <v>5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1.1140423</v>
      </c>
      <c r="F755" s="9">
        <f>IF('De la BASE'!F751&gt;0,'De la BASE'!F751,'De la BASE'!F751+0.001)</f>
        <v>8.2102109</v>
      </c>
      <c r="G755" s="15">
        <v>37681</v>
      </c>
    </row>
    <row r="756" spans="1:7" ht="12.75">
      <c r="A756" s="30" t="str">
        <f>'De la BASE'!A752</f>
        <v>577</v>
      </c>
      <c r="B756" s="30">
        <f>'De la BASE'!B752</f>
        <v>5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1.766918</v>
      </c>
      <c r="F756" s="9">
        <f>IF('De la BASE'!F752&gt;0,'De la BASE'!F752,'De la BASE'!F752+0.001)</f>
        <v>9.586469999999998</v>
      </c>
      <c r="G756" s="15">
        <v>37712</v>
      </c>
    </row>
    <row r="757" spans="1:7" ht="12.75">
      <c r="A757" s="30" t="str">
        <f>'De la BASE'!A753</f>
        <v>577</v>
      </c>
      <c r="B757" s="30">
        <f>'De la BASE'!B753</f>
        <v>5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0.579375</v>
      </c>
      <c r="F757" s="9">
        <f>IF('De la BASE'!F753&gt;0,'De la BASE'!F753,'De la BASE'!F753+0.001)</f>
        <v>4.982625</v>
      </c>
      <c r="G757" s="15">
        <v>37742</v>
      </c>
    </row>
    <row r="758" spans="1:7" ht="12.75">
      <c r="A758" s="30" t="str">
        <f>'De la BASE'!A754</f>
        <v>577</v>
      </c>
      <c r="B758" s="30">
        <f>'De la BASE'!B754</f>
        <v>5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0.0397003</v>
      </c>
      <c r="F758" s="9">
        <f>IF('De la BASE'!F754&gt;0,'De la BASE'!F754,'De la BASE'!F754+0.001)</f>
        <v>0.5238503</v>
      </c>
      <c r="G758" s="15">
        <v>37773</v>
      </c>
    </row>
    <row r="759" spans="1:7" ht="12.75">
      <c r="A759" s="30" t="str">
        <f>'De la BASE'!A755</f>
        <v>577</v>
      </c>
      <c r="B759" s="30">
        <f>'De la BASE'!B755</f>
        <v>5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0.0215118</v>
      </c>
      <c r="F759" s="9">
        <f>IF('De la BASE'!F755&gt;0,'De la BASE'!F755,'De la BASE'!F755+0.001)</f>
        <v>0.29493810000000004</v>
      </c>
      <c r="G759" s="15">
        <v>37803</v>
      </c>
    </row>
    <row r="760" spans="1:7" ht="12.75">
      <c r="A760" s="30" t="str">
        <f>'De la BASE'!A756</f>
        <v>577</v>
      </c>
      <c r="B760" s="30">
        <f>'De la BASE'!B756</f>
        <v>5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0.0599604</v>
      </c>
      <c r="F760" s="9">
        <f>IF('De la BASE'!F756&gt;0,'De la BASE'!F756,'De la BASE'!F756+0.001)</f>
        <v>0.34167089999999994</v>
      </c>
      <c r="G760" s="15">
        <v>37834</v>
      </c>
    </row>
    <row r="761" spans="1:7" ht="12.75">
      <c r="A761" s="30" t="str">
        <f>'De la BASE'!A757</f>
        <v>577</v>
      </c>
      <c r="B761" s="30">
        <f>'De la BASE'!B757</f>
        <v>5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0.03324</v>
      </c>
      <c r="F761" s="9">
        <f>IF('De la BASE'!F757&gt;0,'De la BASE'!F757,'De la BASE'!F757+0.001)</f>
        <v>0.3264168</v>
      </c>
      <c r="G761" s="15">
        <v>37865</v>
      </c>
    </row>
    <row r="762" spans="1:7" ht="12.75">
      <c r="A762" s="30" t="str">
        <f>'De la BASE'!A758</f>
        <v>577</v>
      </c>
      <c r="B762" s="30">
        <f>'De la BASE'!B758</f>
        <v>5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0.247535</v>
      </c>
      <c r="F762" s="9">
        <f>IF('De la BASE'!F758&gt;0,'De la BASE'!F758,'De la BASE'!F758+0.001)</f>
        <v>1.2576375</v>
      </c>
      <c r="G762" s="15">
        <v>37895</v>
      </c>
    </row>
    <row r="763" spans="1:7" ht="12.75">
      <c r="A763" s="30" t="str">
        <f>'De la BASE'!A759</f>
        <v>577</v>
      </c>
      <c r="B763" s="30">
        <f>'De la BASE'!B759</f>
        <v>5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0.461427</v>
      </c>
      <c r="F763" s="9">
        <f>IF('De la BASE'!F759&gt;0,'De la BASE'!F759,'De la BASE'!F759+0.001)</f>
        <v>3.0828311999999998</v>
      </c>
      <c r="G763" s="15">
        <v>37926</v>
      </c>
    </row>
    <row r="764" spans="1:7" ht="12.75">
      <c r="A764" s="30" t="str">
        <f>'De la BASE'!A760</f>
        <v>577</v>
      </c>
      <c r="B764" s="30">
        <f>'De la BASE'!B760</f>
        <v>5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2.2219188</v>
      </c>
      <c r="F764" s="9">
        <f>IF('De la BASE'!F760&gt;0,'De la BASE'!F760,'De la BASE'!F760+0.001)</f>
        <v>15.3861904</v>
      </c>
      <c r="G764" s="15">
        <v>37956</v>
      </c>
    </row>
    <row r="765" spans="1:7" ht="12.75">
      <c r="A765" s="30" t="str">
        <f>'De la BASE'!A761</f>
        <v>577</v>
      </c>
      <c r="B765" s="30">
        <f>'De la BASE'!B761</f>
        <v>5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0.1097964</v>
      </c>
      <c r="F765" s="9">
        <f>IF('De la BASE'!F761&gt;0,'De la BASE'!F761,'De la BASE'!F761+0.001)</f>
        <v>2.1253446</v>
      </c>
      <c r="G765" s="15">
        <v>37987</v>
      </c>
    </row>
    <row r="766" spans="1:7" ht="12.75">
      <c r="A766" s="30" t="str">
        <f>'De la BASE'!A762</f>
        <v>577</v>
      </c>
      <c r="B766" s="30">
        <f>'De la BASE'!B762</f>
        <v>5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0.5430504</v>
      </c>
      <c r="F766" s="9">
        <f>IF('De la BASE'!F762&gt;0,'De la BASE'!F762,'De la BASE'!F762+0.001)</f>
        <v>3.1439760000000003</v>
      </c>
      <c r="G766" s="15">
        <v>38018</v>
      </c>
    </row>
    <row r="767" spans="1:7" ht="12.75">
      <c r="A767" s="30" t="str">
        <f>'De la BASE'!A763</f>
        <v>577</v>
      </c>
      <c r="B767" s="30">
        <f>'De la BASE'!B763</f>
        <v>5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1.0126675</v>
      </c>
      <c r="F767" s="9">
        <f>IF('De la BASE'!F763&gt;0,'De la BASE'!F763,'De la BASE'!F763+0.001)</f>
        <v>4.5398663</v>
      </c>
      <c r="G767" s="15">
        <v>38047</v>
      </c>
    </row>
    <row r="768" spans="1:7" ht="12.75">
      <c r="A768" s="30" t="str">
        <f>'De la BASE'!A764</f>
        <v>577</v>
      </c>
      <c r="B768" s="30">
        <f>'De la BASE'!B764</f>
        <v>5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0.6946945</v>
      </c>
      <c r="F768" s="9">
        <f>IF('De la BASE'!F764&gt;0,'De la BASE'!F764,'De la BASE'!F764+0.001)</f>
        <v>3.3927983000000004</v>
      </c>
      <c r="G768" s="15">
        <v>38078</v>
      </c>
    </row>
    <row r="769" spans="1:7" ht="12.75">
      <c r="A769" s="30" t="str">
        <f>'De la BASE'!A765</f>
        <v>577</v>
      </c>
      <c r="B769" s="30">
        <f>'De la BASE'!B765</f>
        <v>5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1.1383449</v>
      </c>
      <c r="F769" s="9">
        <f>IF('De la BASE'!F765&gt;0,'De la BASE'!F765,'De la BASE'!F765+0.001)</f>
        <v>4.9279</v>
      </c>
      <c r="G769" s="15">
        <v>38108</v>
      </c>
    </row>
    <row r="770" spans="1:7" ht="12.75">
      <c r="A770" s="30" t="str">
        <f>'De la BASE'!A766</f>
        <v>577</v>
      </c>
      <c r="B770" s="30">
        <f>'De la BASE'!B766</f>
        <v>5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0.080199</v>
      </c>
      <c r="F770" s="9">
        <f>IF('De la BASE'!F766&gt;0,'De la BASE'!F766,'De la BASE'!F766+0.001)</f>
        <v>1.0550624000000002</v>
      </c>
      <c r="G770" s="15">
        <v>38139</v>
      </c>
    </row>
    <row r="771" spans="1:7" ht="12.75">
      <c r="A771" s="30" t="str">
        <f>'De la BASE'!A767</f>
        <v>577</v>
      </c>
      <c r="B771" s="30">
        <f>'De la BASE'!B767</f>
        <v>5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0.025584</v>
      </c>
      <c r="F771" s="9">
        <f>IF('De la BASE'!F767&gt;0,'De la BASE'!F767,'De la BASE'!F767+0.001)</f>
        <v>0.39312</v>
      </c>
      <c r="G771" s="15">
        <v>38169</v>
      </c>
    </row>
    <row r="772" spans="1:7" ht="12.75">
      <c r="A772" s="30" t="str">
        <f>'De la BASE'!A768</f>
        <v>577</v>
      </c>
      <c r="B772" s="30">
        <f>'De la BASE'!B768</f>
        <v>5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0.0939228</v>
      </c>
      <c r="F772" s="9">
        <f>IF('De la BASE'!F768&gt;0,'De la BASE'!F768,'De la BASE'!F768+0.001)</f>
        <v>0.6173706</v>
      </c>
      <c r="G772" s="15">
        <v>38200</v>
      </c>
    </row>
    <row r="773" spans="1:7" ht="12.75">
      <c r="A773" s="30" t="str">
        <f>'De la BASE'!A769</f>
        <v>577</v>
      </c>
      <c r="B773" s="30">
        <f>'De la BASE'!B769</f>
        <v>5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0.0204155</v>
      </c>
      <c r="F773" s="9">
        <f>IF('De la BASE'!F769&gt;0,'De la BASE'!F769,'De la BASE'!F769+0.001)</f>
        <v>0.2939832</v>
      </c>
      <c r="G773" s="15">
        <v>38231</v>
      </c>
    </row>
    <row r="774" spans="1:7" ht="12.75">
      <c r="A774" s="30" t="str">
        <f>'De la BASE'!A770</f>
        <v>577</v>
      </c>
      <c r="B774" s="30">
        <f>'De la BASE'!B770</f>
        <v>5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0.1285962</v>
      </c>
      <c r="F774" s="9">
        <f>IF('De la BASE'!F770&gt;0,'De la BASE'!F770,'De la BASE'!F770+0.001)</f>
        <v>0.7525862</v>
      </c>
      <c r="G774" s="15">
        <v>38261</v>
      </c>
    </row>
    <row r="775" spans="1:7" ht="12.75">
      <c r="A775" s="30" t="str">
        <f>'De la BASE'!A771</f>
        <v>577</v>
      </c>
      <c r="B775" s="30">
        <f>'De la BASE'!B771</f>
        <v>5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0.0969</v>
      </c>
      <c r="F775" s="9">
        <f>IF('De la BASE'!F771&gt;0,'De la BASE'!F771,'De la BASE'!F771+0.001)</f>
        <v>0.5890500000000001</v>
      </c>
      <c r="G775" s="15">
        <v>38292</v>
      </c>
    </row>
    <row r="776" spans="1:7" ht="12.75">
      <c r="A776" s="30" t="str">
        <f>'De la BASE'!A772</f>
        <v>577</v>
      </c>
      <c r="B776" s="30">
        <f>'De la BASE'!B772</f>
        <v>5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0.1812544</v>
      </c>
      <c r="F776" s="9">
        <f>IF('De la BASE'!F772&gt;0,'De la BASE'!F772,'De la BASE'!F772+0.001)</f>
        <v>1.01688</v>
      </c>
      <c r="G776" s="15">
        <v>38322</v>
      </c>
    </row>
    <row r="777" spans="1:7" ht="12.75">
      <c r="A777" s="30" t="str">
        <f>'De la BASE'!A773</f>
        <v>577</v>
      </c>
      <c r="B777" s="30">
        <f>'De la BASE'!B773</f>
        <v>5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0.0195636</v>
      </c>
      <c r="F777" s="9">
        <f>IF('De la BASE'!F773&gt;0,'De la BASE'!F773,'De la BASE'!F773+0.001)</f>
        <v>0.4407564</v>
      </c>
      <c r="G777" s="15">
        <v>38353</v>
      </c>
    </row>
    <row r="778" spans="1:7" ht="12.75">
      <c r="A778" s="30" t="str">
        <f>'De la BASE'!A774</f>
        <v>577</v>
      </c>
      <c r="B778" s="30">
        <f>'De la BASE'!B774</f>
        <v>5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0.1617856</v>
      </c>
      <c r="F778" s="9">
        <f>IF('De la BASE'!F774&gt;0,'De la BASE'!F774,'De la BASE'!F774+0.001)</f>
        <v>0.5721976</v>
      </c>
      <c r="G778" s="15">
        <v>38384</v>
      </c>
    </row>
    <row r="779" spans="1:7" ht="12.75">
      <c r="A779" s="30" t="str">
        <f>'De la BASE'!A775</f>
        <v>577</v>
      </c>
      <c r="B779" s="30">
        <f>'De la BASE'!B775</f>
        <v>5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0.1470581</v>
      </c>
      <c r="F779" s="9">
        <f>IF('De la BASE'!F775&gt;0,'De la BASE'!F775,'De la BASE'!F775+0.001)</f>
        <v>0.8513890000000001</v>
      </c>
      <c r="G779" s="15">
        <v>38412</v>
      </c>
    </row>
    <row r="780" spans="1:7" ht="12.75">
      <c r="A780" s="30" t="str">
        <f>'De la BASE'!A776</f>
        <v>577</v>
      </c>
      <c r="B780" s="30">
        <f>'De la BASE'!B776</f>
        <v>5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0.1345806</v>
      </c>
      <c r="F780" s="9">
        <f>IF('De la BASE'!F776&gt;0,'De la BASE'!F776,'De la BASE'!F776+0.001)</f>
        <v>1.0189674</v>
      </c>
      <c r="G780" s="15">
        <v>38443</v>
      </c>
    </row>
    <row r="781" spans="1:7" ht="12.75">
      <c r="A781" s="30" t="str">
        <f>'De la BASE'!A777</f>
        <v>577</v>
      </c>
      <c r="B781" s="30">
        <f>'De la BASE'!B777</f>
        <v>5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0.115695</v>
      </c>
      <c r="F781" s="9">
        <f>IF('De la BASE'!F777&gt;0,'De la BASE'!F777,'De la BASE'!F777+0.001)</f>
        <v>0.5240555</v>
      </c>
      <c r="G781" s="15">
        <v>38473</v>
      </c>
    </row>
    <row r="782" spans="1:7" ht="12.75">
      <c r="A782" s="30" t="str">
        <f>'De la BASE'!A778</f>
        <v>577</v>
      </c>
      <c r="B782" s="30">
        <f>'De la BASE'!B778</f>
        <v>5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0.0766152</v>
      </c>
      <c r="F782" s="9">
        <f>IF('De la BASE'!F778&gt;0,'De la BASE'!F778,'De la BASE'!F778+0.001)</f>
        <v>0.3593111</v>
      </c>
      <c r="G782" s="15">
        <v>38504</v>
      </c>
    </row>
    <row r="783" spans="1:7" ht="12.75">
      <c r="A783" s="30" t="str">
        <f>'De la BASE'!A779</f>
        <v>577</v>
      </c>
      <c r="B783" s="30">
        <f>'De la BASE'!B779</f>
        <v>5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0.0174207</v>
      </c>
      <c r="F783" s="9">
        <f>IF('De la BASE'!F779&gt;0,'De la BASE'!F779,'De la BASE'!F779+0.001)</f>
        <v>0.2935124</v>
      </c>
      <c r="G783" s="15">
        <v>38534</v>
      </c>
    </row>
    <row r="784" spans="1:7" ht="12.75">
      <c r="A784" s="30" t="str">
        <f>'De la BASE'!A780</f>
        <v>577</v>
      </c>
      <c r="B784" s="30">
        <f>'De la BASE'!B780</f>
        <v>5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0.013772</v>
      </c>
      <c r="F784" s="9">
        <f>IF('De la BASE'!F780&gt;0,'De la BASE'!F780,'De la BASE'!F780+0.001)</f>
        <v>0.16745500000000002</v>
      </c>
      <c r="G784" s="15">
        <v>38565</v>
      </c>
    </row>
    <row r="785" spans="1:7" ht="12.75">
      <c r="A785" s="30" t="str">
        <f>'De la BASE'!A781</f>
        <v>577</v>
      </c>
      <c r="B785" s="30">
        <f>'De la BASE'!B781</f>
        <v>5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0.0175472</v>
      </c>
      <c r="F785" s="9">
        <f>IF('De la BASE'!F781&gt;0,'De la BASE'!F781,'De la BASE'!F781+0.001)</f>
        <v>0.1826504</v>
      </c>
      <c r="G785" s="15">
        <v>38596</v>
      </c>
    </row>
    <row r="786" spans="1:7" ht="12.75">
      <c r="A786" s="30" t="str">
        <f>'De la BASE'!A782</f>
        <v>577</v>
      </c>
      <c r="B786" s="30">
        <f>'De la BASE'!B782</f>
        <v>5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0.0867843</v>
      </c>
      <c r="F786" s="9">
        <f>IF('De la BASE'!F782&gt;0,'De la BASE'!F782,'De la BASE'!F782+0.001)</f>
        <v>0.4816323</v>
      </c>
      <c r="G786" s="15">
        <v>38626</v>
      </c>
    </row>
    <row r="787" spans="1:7" ht="12.75">
      <c r="A787" s="30" t="str">
        <f>'De la BASE'!A783</f>
        <v>577</v>
      </c>
      <c r="B787" s="30">
        <f>'De la BASE'!B783</f>
        <v>5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0.228494</v>
      </c>
      <c r="F787" s="9">
        <f>IF('De la BASE'!F783&gt;0,'De la BASE'!F783,'De la BASE'!F783+0.001)</f>
        <v>1.3036184000000002</v>
      </c>
      <c r="G787" s="15">
        <v>38657</v>
      </c>
    </row>
    <row r="788" spans="1:7" ht="12.75">
      <c r="A788" s="30" t="str">
        <f>'De la BASE'!A784</f>
        <v>577</v>
      </c>
      <c r="B788" s="30">
        <f>'De la BASE'!B784</f>
        <v>5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0.2672644</v>
      </c>
      <c r="F788" s="9">
        <f>IF('De la BASE'!F784&gt;0,'De la BASE'!F784,'De la BASE'!F784+0.001)</f>
        <v>1.3635674</v>
      </c>
      <c r="G788" s="15">
        <v>38687</v>
      </c>
    </row>
    <row r="789" spans="1:7" ht="12.75">
      <c r="A789" s="30" t="str">
        <f>'De la BASE'!A785</f>
        <v>577</v>
      </c>
      <c r="B789" s="30">
        <f>'De la BASE'!B785</f>
        <v>5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0.55242</v>
      </c>
      <c r="F789" s="9">
        <f>IF('De la BASE'!F785&gt;0,'De la BASE'!F785,'De la BASE'!F785+0.001)</f>
        <v>2.66706</v>
      </c>
      <c r="G789" s="15">
        <v>38718</v>
      </c>
    </row>
    <row r="790" spans="1:7" ht="12.75">
      <c r="A790" s="30" t="str">
        <f>'De la BASE'!A786</f>
        <v>577</v>
      </c>
      <c r="B790" s="30">
        <f>'De la BASE'!B786</f>
        <v>5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0.4659332</v>
      </c>
      <c r="F790" s="9">
        <f>IF('De la BASE'!F786&gt;0,'De la BASE'!F786,'De la BASE'!F786+0.001)</f>
        <v>1.6815114</v>
      </c>
      <c r="G790" s="15">
        <v>38749</v>
      </c>
    </row>
    <row r="791" spans="1:7" ht="12.75">
      <c r="A791" s="30" t="str">
        <f>'De la BASE'!A787</f>
        <v>577</v>
      </c>
      <c r="B791" s="30">
        <f>'De la BASE'!B787</f>
        <v>5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1.2050544</v>
      </c>
      <c r="F791" s="9">
        <f>IF('De la BASE'!F787&gt;0,'De la BASE'!F787,'De la BASE'!F787+0.001)</f>
        <v>6.3265356</v>
      </c>
      <c r="G791" s="15">
        <v>38777</v>
      </c>
    </row>
    <row r="792" spans="1:7" ht="12.75">
      <c r="A792" s="30" t="str">
        <f>'De la BASE'!A788</f>
        <v>577</v>
      </c>
      <c r="B792" s="30">
        <f>'De la BASE'!B788</f>
        <v>5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0.4798836</v>
      </c>
      <c r="F792" s="9">
        <f>IF('De la BASE'!F788&gt;0,'De la BASE'!F788,'De la BASE'!F788+0.001)</f>
        <v>2.9241828</v>
      </c>
      <c r="G792" s="15">
        <v>38808</v>
      </c>
    </row>
    <row r="793" spans="1:7" ht="12.75">
      <c r="A793" s="30" t="str">
        <f>'De la BASE'!A789</f>
        <v>577</v>
      </c>
      <c r="B793" s="30">
        <f>'De la BASE'!B789</f>
        <v>5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0.0828786</v>
      </c>
      <c r="F793" s="9">
        <f>IF('De la BASE'!F789&gt;0,'De la BASE'!F789,'De la BASE'!F789+0.001)</f>
        <v>1.0689648</v>
      </c>
      <c r="G793" s="15">
        <v>38838</v>
      </c>
    </row>
    <row r="794" spans="1:7" ht="12.75">
      <c r="A794" s="30" t="str">
        <f>'De la BASE'!A790</f>
        <v>577</v>
      </c>
      <c r="B794" s="30">
        <f>'De la BASE'!B790</f>
        <v>5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0.117051</v>
      </c>
      <c r="F794" s="9">
        <f>IF('De la BASE'!F790&gt;0,'De la BASE'!F790,'De la BASE'!F790+0.001)</f>
        <v>0.6576137999999999</v>
      </c>
      <c r="G794" s="15">
        <v>38869</v>
      </c>
    </row>
    <row r="795" spans="1:7" ht="12.75">
      <c r="A795" s="30" t="str">
        <f>'De la BASE'!A791</f>
        <v>577</v>
      </c>
      <c r="B795" s="30">
        <f>'De la BASE'!B791</f>
        <v>5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0.095865</v>
      </c>
      <c r="F795" s="9">
        <f>IF('De la BASE'!F791&gt;0,'De la BASE'!F791,'De la BASE'!F791+0.001)</f>
        <v>1.0353419999999998</v>
      </c>
      <c r="G795" s="15">
        <v>38899</v>
      </c>
    </row>
    <row r="796" spans="1:7" ht="12.75">
      <c r="A796" s="30" t="str">
        <f>'De la BASE'!A792</f>
        <v>577</v>
      </c>
      <c r="B796" s="30">
        <f>'De la BASE'!B792</f>
        <v>5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0.0678171</v>
      </c>
      <c r="F796" s="9">
        <f>IF('De la BASE'!F792&gt;0,'De la BASE'!F792,'De la BASE'!F792+0.001)</f>
        <v>0.9059669</v>
      </c>
      <c r="G796" s="15">
        <v>38930</v>
      </c>
    </row>
    <row r="797" spans="1:7" ht="12.75">
      <c r="A797" s="30" t="str">
        <f>'De la BASE'!A793</f>
        <v>577</v>
      </c>
      <c r="B797" s="30">
        <f>'De la BASE'!B793</f>
        <v>5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0.2549932</v>
      </c>
      <c r="F797" s="9">
        <f>IF('De la BASE'!F793&gt;0,'De la BASE'!F793,'De la BASE'!F793+0.001)</f>
        <v>0.9456216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577 - Río Voltoya desde confluencia con arroyo de Berrocalejo hasta confluencia con el arroyo Cardeña, y arroyo Cardeña.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0.08124479999999999</v>
      </c>
      <c r="C4" s="1">
        <f aca="true" t="shared" si="0" ref="C4:M4">MIN(C18:C83)</f>
        <v>0.2707638</v>
      </c>
      <c r="D4" s="1">
        <f t="shared" si="0"/>
        <v>0.4452784</v>
      </c>
      <c r="E4" s="1">
        <f t="shared" si="0"/>
        <v>0.4407564</v>
      </c>
      <c r="F4" s="1">
        <f t="shared" si="0"/>
        <v>0.5215025</v>
      </c>
      <c r="G4" s="1">
        <f t="shared" si="0"/>
        <v>0.4760386</v>
      </c>
      <c r="H4" s="1">
        <f t="shared" si="0"/>
        <v>0.5195124</v>
      </c>
      <c r="I4" s="1">
        <f t="shared" si="0"/>
        <v>0.2773232</v>
      </c>
      <c r="J4" s="1">
        <f t="shared" si="0"/>
        <v>0.278203</v>
      </c>
      <c r="K4" s="1">
        <f t="shared" si="0"/>
        <v>0.0892056</v>
      </c>
      <c r="L4" s="1">
        <f t="shared" si="0"/>
        <v>0.071392</v>
      </c>
      <c r="M4" s="1">
        <f t="shared" si="0"/>
        <v>0.08371529999999999</v>
      </c>
      <c r="N4" s="1">
        <f>MIN(N18:N83)</f>
        <v>6.768811000000001</v>
      </c>
    </row>
    <row r="5" spans="1:14" ht="12.75">
      <c r="A5" s="13" t="s">
        <v>94</v>
      </c>
      <c r="B5" s="1">
        <f>MAX(B18:B83)</f>
        <v>7.7573034</v>
      </c>
      <c r="C5" s="1">
        <f aca="true" t="shared" si="1" ref="C5:M5">MAX(C18:C83)</f>
        <v>22.4332504</v>
      </c>
      <c r="D5" s="1">
        <f t="shared" si="1"/>
        <v>47.500926400000004</v>
      </c>
      <c r="E5" s="1">
        <f t="shared" si="1"/>
        <v>33.2349828</v>
      </c>
      <c r="F5" s="1">
        <f t="shared" si="1"/>
        <v>35.790317</v>
      </c>
      <c r="G5" s="1">
        <f t="shared" si="1"/>
        <v>38.8522456</v>
      </c>
      <c r="H5" s="1">
        <f t="shared" si="1"/>
        <v>12.6135086</v>
      </c>
      <c r="I5" s="1">
        <f t="shared" si="1"/>
        <v>25.601314499999997</v>
      </c>
      <c r="J5" s="1">
        <f t="shared" si="1"/>
        <v>11.4816785</v>
      </c>
      <c r="K5" s="1">
        <f t="shared" si="1"/>
        <v>2.5407707999999998</v>
      </c>
      <c r="L5" s="1">
        <f t="shared" si="1"/>
        <v>1.7053890000000003</v>
      </c>
      <c r="M5" s="1">
        <f t="shared" si="1"/>
        <v>3.6554210000000005</v>
      </c>
      <c r="N5" s="1">
        <f>MAX(N18:N83)</f>
        <v>89.75612320000002</v>
      </c>
    </row>
    <row r="6" spans="1:14" ht="12.75">
      <c r="A6" s="13" t="s">
        <v>16</v>
      </c>
      <c r="B6" s="1">
        <f>AVERAGE(B18:B83)</f>
        <v>0.9886144560606059</v>
      </c>
      <c r="C6" s="1">
        <f aca="true" t="shared" si="2" ref="C6:M6">AVERAGE(C18:C83)</f>
        <v>2.8727139757575753</v>
      </c>
      <c r="D6" s="1">
        <f t="shared" si="2"/>
        <v>4.796152468181818</v>
      </c>
      <c r="E6" s="1">
        <f t="shared" si="2"/>
        <v>5.953018503030301</v>
      </c>
      <c r="F6" s="1">
        <f t="shared" si="2"/>
        <v>5.7637195666666665</v>
      </c>
      <c r="G6" s="1">
        <f t="shared" si="2"/>
        <v>5.194195396969697</v>
      </c>
      <c r="H6" s="1">
        <f t="shared" si="2"/>
        <v>4.109446763636364</v>
      </c>
      <c r="I6" s="1">
        <f t="shared" si="2"/>
        <v>3.75167911969697</v>
      </c>
      <c r="J6" s="1">
        <f t="shared" si="2"/>
        <v>1.336352781818182</v>
      </c>
      <c r="K6" s="1">
        <f t="shared" si="2"/>
        <v>0.5104583045454545</v>
      </c>
      <c r="L6" s="1">
        <f t="shared" si="2"/>
        <v>0.36524964545454536</v>
      </c>
      <c r="M6" s="1">
        <f t="shared" si="2"/>
        <v>0.5901614954545452</v>
      </c>
      <c r="N6" s="1">
        <f>SUM(B6:M6)</f>
        <v>36.231762477272724</v>
      </c>
    </row>
    <row r="7" spans="1:14" ht="12.75">
      <c r="A7" s="13" t="s">
        <v>17</v>
      </c>
      <c r="B7" s="1">
        <f>PERCENTILE(B18:B83,0.1)</f>
        <v>0.25978965</v>
      </c>
      <c r="C7" s="1">
        <f aca="true" t="shared" si="3" ref="C7:M7">PERCENTILE(C18:C83,0.1)</f>
        <v>0.39294450000000003</v>
      </c>
      <c r="D7" s="1">
        <f t="shared" si="3"/>
        <v>0.6768275</v>
      </c>
      <c r="E7" s="1">
        <f t="shared" si="3"/>
        <v>0.7716743500000001</v>
      </c>
      <c r="F7" s="1">
        <f t="shared" si="3"/>
        <v>0.68788735</v>
      </c>
      <c r="G7" s="1">
        <f t="shared" si="3"/>
        <v>0.803974</v>
      </c>
      <c r="H7" s="1">
        <f t="shared" si="3"/>
        <v>0.7978234500000001</v>
      </c>
      <c r="I7" s="1">
        <f t="shared" si="3"/>
        <v>0.7453342</v>
      </c>
      <c r="J7" s="1">
        <f t="shared" si="3"/>
        <v>0.36397085</v>
      </c>
      <c r="K7" s="1">
        <f t="shared" si="3"/>
        <v>0.1909772</v>
      </c>
      <c r="L7" s="1">
        <f t="shared" si="3"/>
        <v>0.13965075</v>
      </c>
      <c r="M7" s="1">
        <f t="shared" si="3"/>
        <v>0.16577665</v>
      </c>
      <c r="N7" s="1">
        <f>PERCENTILE(N18:N83,0.1)</f>
        <v>10.22083735</v>
      </c>
    </row>
    <row r="8" spans="1:14" ht="12.75">
      <c r="A8" s="13" t="s">
        <v>18</v>
      </c>
      <c r="B8" s="1">
        <f>PERCENTILE(B18:B83,0.25)</f>
        <v>0.41865810000000003</v>
      </c>
      <c r="C8" s="1">
        <f aca="true" t="shared" si="4" ref="C8:M8">PERCENTILE(C18:C83,0.25)</f>
        <v>0.6529295249999999</v>
      </c>
      <c r="D8" s="1">
        <f t="shared" si="4"/>
        <v>1.0568545499999997</v>
      </c>
      <c r="E8" s="1">
        <f t="shared" si="4"/>
        <v>1.231153325</v>
      </c>
      <c r="F8" s="1">
        <f t="shared" si="4"/>
        <v>1.4078933</v>
      </c>
      <c r="G8" s="1">
        <f t="shared" si="4"/>
        <v>1.7409302749999997</v>
      </c>
      <c r="H8" s="1">
        <f t="shared" si="4"/>
        <v>1.5120050999999999</v>
      </c>
      <c r="I8" s="1">
        <f t="shared" si="4"/>
        <v>1.2060059</v>
      </c>
      <c r="J8" s="1">
        <f t="shared" si="4"/>
        <v>0.529832925</v>
      </c>
      <c r="K8" s="1">
        <f t="shared" si="4"/>
        <v>0.27413495000000004</v>
      </c>
      <c r="L8" s="1">
        <f t="shared" si="4"/>
        <v>0.17989652499999997</v>
      </c>
      <c r="M8" s="1">
        <f t="shared" si="4"/>
        <v>0.2577808</v>
      </c>
      <c r="N8" s="1">
        <f>PERCENTILE(N18:N83,0.25)</f>
        <v>17.448785600000004</v>
      </c>
    </row>
    <row r="9" spans="1:14" ht="12.75">
      <c r="A9" s="13" t="s">
        <v>19</v>
      </c>
      <c r="B9" s="1">
        <f>PERCENTILE(B18:B83,0.5)</f>
        <v>0.7550313</v>
      </c>
      <c r="C9" s="1">
        <f aca="true" t="shared" si="5" ref="C9:N9">PERCENTILE(C18:C83,0.5)</f>
        <v>1.1801994</v>
      </c>
      <c r="D9" s="1">
        <f t="shared" si="5"/>
        <v>1.80340025</v>
      </c>
      <c r="E9" s="1">
        <f t="shared" si="5"/>
        <v>2.9259559</v>
      </c>
      <c r="F9" s="1">
        <f t="shared" si="5"/>
        <v>3.0831915000000003</v>
      </c>
      <c r="G9" s="1">
        <f t="shared" si="5"/>
        <v>2.8578858</v>
      </c>
      <c r="H9" s="1">
        <f t="shared" si="5"/>
        <v>3.1223027</v>
      </c>
      <c r="I9" s="1">
        <f t="shared" si="5"/>
        <v>2.0331463</v>
      </c>
      <c r="J9" s="1">
        <f t="shared" si="5"/>
        <v>0.8800732499999999</v>
      </c>
      <c r="K9" s="1">
        <f t="shared" si="5"/>
        <v>0.39563159999999997</v>
      </c>
      <c r="L9" s="1">
        <f t="shared" si="5"/>
        <v>0.30218475</v>
      </c>
      <c r="M9" s="1">
        <f t="shared" si="5"/>
        <v>0.4186168</v>
      </c>
      <c r="N9" s="1">
        <f t="shared" si="5"/>
        <v>36.09320890000001</v>
      </c>
    </row>
    <row r="10" spans="1:14" ht="12.75">
      <c r="A10" s="13" t="s">
        <v>20</v>
      </c>
      <c r="B10" s="1">
        <f>PERCENTILE(B18:B83,0.75)</f>
        <v>1.10700835</v>
      </c>
      <c r="C10" s="1">
        <f aca="true" t="shared" si="6" ref="C10:M10">PERCENTILE(C18:C83,0.75)</f>
        <v>2.55207045</v>
      </c>
      <c r="D10" s="1">
        <f t="shared" si="6"/>
        <v>4.233261499999999</v>
      </c>
      <c r="E10" s="1">
        <f t="shared" si="6"/>
        <v>8.4144374</v>
      </c>
      <c r="F10" s="1">
        <f t="shared" si="6"/>
        <v>7.161143624999999</v>
      </c>
      <c r="G10" s="1">
        <f t="shared" si="6"/>
        <v>6.594062525</v>
      </c>
      <c r="H10" s="1">
        <f t="shared" si="6"/>
        <v>6.829356</v>
      </c>
      <c r="I10" s="1">
        <f t="shared" si="6"/>
        <v>4.567944600000001</v>
      </c>
      <c r="J10" s="1">
        <f t="shared" si="6"/>
        <v>1.4873903</v>
      </c>
      <c r="K10" s="1">
        <f t="shared" si="6"/>
        <v>0.586091625</v>
      </c>
      <c r="L10" s="1">
        <f t="shared" si="6"/>
        <v>0.4108511</v>
      </c>
      <c r="M10" s="1">
        <f t="shared" si="6"/>
        <v>0.666841725</v>
      </c>
      <c r="N10" s="1">
        <f>PERCENTILE(N18:N83,0.75)</f>
        <v>50.31312065</v>
      </c>
    </row>
    <row r="11" spans="1:14" ht="12.75">
      <c r="A11" s="13" t="s">
        <v>21</v>
      </c>
      <c r="B11" s="1">
        <f>PERCENTILE(B18:B83,0.9)</f>
        <v>1.5348188</v>
      </c>
      <c r="C11" s="1">
        <f aca="true" t="shared" si="7" ref="C11:M11">PERCENTILE(C18:C83,0.9)</f>
        <v>7.080360600000001</v>
      </c>
      <c r="D11" s="1">
        <f t="shared" si="7"/>
        <v>12.5319026</v>
      </c>
      <c r="E11" s="1">
        <f t="shared" si="7"/>
        <v>15.7043673</v>
      </c>
      <c r="F11" s="1">
        <f t="shared" si="7"/>
        <v>13.809026199999998</v>
      </c>
      <c r="G11" s="1">
        <f t="shared" si="7"/>
        <v>12.75367975</v>
      </c>
      <c r="H11" s="1">
        <f t="shared" si="7"/>
        <v>8.227315650000001</v>
      </c>
      <c r="I11" s="1">
        <f t="shared" si="7"/>
        <v>8.59421665</v>
      </c>
      <c r="J11" s="1">
        <f t="shared" si="7"/>
        <v>2.1286452000000002</v>
      </c>
      <c r="K11" s="1">
        <f t="shared" si="7"/>
        <v>0.8404100999999999</v>
      </c>
      <c r="L11" s="1">
        <f t="shared" si="7"/>
        <v>0.57706095</v>
      </c>
      <c r="M11" s="1">
        <f t="shared" si="7"/>
        <v>1.1785999999999999</v>
      </c>
      <c r="N11" s="1">
        <f>PERCENTILE(N18:N83,0.9)</f>
        <v>67.45748265</v>
      </c>
    </row>
    <row r="12" spans="1:14" ht="12.75">
      <c r="A12" s="13" t="s">
        <v>25</v>
      </c>
      <c r="B12" s="1">
        <f>STDEV(B18:B83)</f>
        <v>1.121892545694987</v>
      </c>
      <c r="C12" s="1">
        <f aca="true" t="shared" si="8" ref="C12:M12">STDEV(C18:C83)</f>
        <v>4.517949509036645</v>
      </c>
      <c r="D12" s="1">
        <f t="shared" si="8"/>
        <v>7.672919616252044</v>
      </c>
      <c r="E12" s="1">
        <f t="shared" si="8"/>
        <v>6.914473417179466</v>
      </c>
      <c r="F12" s="1">
        <f t="shared" si="8"/>
        <v>6.9806749433427635</v>
      </c>
      <c r="G12" s="1">
        <f t="shared" si="8"/>
        <v>6.0693909905929635</v>
      </c>
      <c r="H12" s="1">
        <f t="shared" si="8"/>
        <v>3.165942369643604</v>
      </c>
      <c r="I12" s="1">
        <f t="shared" si="8"/>
        <v>4.322997363629815</v>
      </c>
      <c r="J12" s="1">
        <f t="shared" si="8"/>
        <v>1.6839469547385033</v>
      </c>
      <c r="K12" s="1">
        <f t="shared" si="8"/>
        <v>0.4206860671209147</v>
      </c>
      <c r="L12" s="1">
        <f t="shared" si="8"/>
        <v>0.28749815447698407</v>
      </c>
      <c r="M12" s="1">
        <f t="shared" si="8"/>
        <v>0.5700214157733586</v>
      </c>
      <c r="N12" s="1">
        <f>STDEV(N18:N83)</f>
        <v>22.58603687102267</v>
      </c>
    </row>
    <row r="13" spans="1:14" ht="12.75">
      <c r="A13" s="13" t="s">
        <v>127</v>
      </c>
      <c r="B13" s="1">
        <f aca="true" t="shared" si="9" ref="B13:L13">ROUND(B12/B6,2)</f>
        <v>1.13</v>
      </c>
      <c r="C13" s="1">
        <f t="shared" si="9"/>
        <v>1.57</v>
      </c>
      <c r="D13" s="1">
        <f t="shared" si="9"/>
        <v>1.6</v>
      </c>
      <c r="E13" s="1">
        <f t="shared" si="9"/>
        <v>1.16</v>
      </c>
      <c r="F13" s="1">
        <f t="shared" si="9"/>
        <v>1.21</v>
      </c>
      <c r="G13" s="1">
        <f t="shared" si="9"/>
        <v>1.17</v>
      </c>
      <c r="H13" s="1">
        <f t="shared" si="9"/>
        <v>0.77</v>
      </c>
      <c r="I13" s="1">
        <f t="shared" si="9"/>
        <v>1.15</v>
      </c>
      <c r="J13" s="1">
        <f t="shared" si="9"/>
        <v>1.26</v>
      </c>
      <c r="K13" s="1">
        <f t="shared" si="9"/>
        <v>0.82</v>
      </c>
      <c r="L13" s="1">
        <f t="shared" si="9"/>
        <v>0.79</v>
      </c>
      <c r="M13" s="1">
        <f>ROUND(M12/M6,2)</f>
        <v>0.97</v>
      </c>
      <c r="N13" s="1">
        <f>ROUND(N12/N6,2)</f>
        <v>0.62</v>
      </c>
    </row>
    <row r="14" spans="1:14" ht="12.75">
      <c r="A14" s="13" t="s">
        <v>126</v>
      </c>
      <c r="B14" s="53">
        <f aca="true" t="shared" si="10" ref="B14:N14">66*P84/(65*64*B12^3)</f>
        <v>4.190299187879383</v>
      </c>
      <c r="C14" s="53">
        <f t="shared" si="10"/>
        <v>2.978632114189076</v>
      </c>
      <c r="D14" s="53">
        <f t="shared" si="10"/>
        <v>3.548710891246852</v>
      </c>
      <c r="E14" s="53">
        <f t="shared" si="10"/>
        <v>1.8981845950758771</v>
      </c>
      <c r="F14" s="53">
        <f t="shared" si="10"/>
        <v>2.359807805063817</v>
      </c>
      <c r="G14" s="53">
        <f t="shared" si="10"/>
        <v>3.1180722153655203</v>
      </c>
      <c r="H14" s="53">
        <f t="shared" si="10"/>
        <v>0.7925823699692215</v>
      </c>
      <c r="I14" s="53">
        <f t="shared" si="10"/>
        <v>2.6806399059898953</v>
      </c>
      <c r="J14" s="53">
        <f t="shared" si="10"/>
        <v>4.248494329767263</v>
      </c>
      <c r="K14" s="53">
        <f t="shared" si="10"/>
        <v>2.7527505673962156</v>
      </c>
      <c r="L14" s="53">
        <f t="shared" si="10"/>
        <v>2.589166240913403</v>
      </c>
      <c r="M14" s="53">
        <f t="shared" si="10"/>
        <v>3.019678242913214</v>
      </c>
      <c r="N14" s="53">
        <f t="shared" si="10"/>
        <v>0.5416584702370366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0.23743913875845196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0.8180978</v>
      </c>
      <c r="C18" s="1">
        <f>'DATOS MENSUALES'!F7</f>
        <v>3.2146695000000003</v>
      </c>
      <c r="D18" s="1">
        <f>'DATOS MENSUALES'!F8</f>
        <v>1.2681418</v>
      </c>
      <c r="E18" s="1">
        <f>'DATOS MENSUALES'!F9</f>
        <v>3.1162495</v>
      </c>
      <c r="F18" s="1">
        <f>'DATOS MENSUALES'!F10</f>
        <v>19.5790028</v>
      </c>
      <c r="G18" s="1">
        <f>'DATOS MENSUALES'!F11</f>
        <v>10.820899999999998</v>
      </c>
      <c r="H18" s="1">
        <f>'DATOS MENSUALES'!F12</f>
        <v>8.523652</v>
      </c>
      <c r="I18" s="1">
        <f>'DATOS MENSUALES'!F13</f>
        <v>8.560369999999999</v>
      </c>
      <c r="J18" s="1">
        <f>'DATOS MENSUALES'!F14</f>
        <v>1.8442021</v>
      </c>
      <c r="K18" s="1">
        <f>'DATOS MENSUALES'!F15</f>
        <v>0.8816231999999999</v>
      </c>
      <c r="L18" s="1">
        <f>'DATOS MENSUALES'!F16</f>
        <v>0.26546390000000003</v>
      </c>
      <c r="M18" s="1">
        <f>'DATOS MENSUALES'!F17</f>
        <v>0.21469049999999998</v>
      </c>
      <c r="N18" s="1">
        <f>SUM(B18:M18)</f>
        <v>59.1070631</v>
      </c>
      <c r="O18" s="1"/>
      <c r="P18" s="60">
        <f>(B18-B$6)^3</f>
        <v>-0.004957930354444669</v>
      </c>
      <c r="Q18" s="60">
        <f>(C18-C$6)^3</f>
        <v>0.03998608384190846</v>
      </c>
      <c r="R18" s="60">
        <f aca="true" t="shared" si="11" ref="R18:AB18">(D18-D$6)^3</f>
        <v>-43.91265230686885</v>
      </c>
      <c r="S18" s="60">
        <f t="shared" si="11"/>
        <v>-22.828213121982994</v>
      </c>
      <c r="T18" s="60">
        <f t="shared" si="11"/>
        <v>2636.813290534771</v>
      </c>
      <c r="U18" s="60">
        <f t="shared" si="11"/>
        <v>178.14036877892633</v>
      </c>
      <c r="V18" s="60">
        <f t="shared" si="11"/>
        <v>86.01170660582667</v>
      </c>
      <c r="W18" s="60">
        <f t="shared" si="11"/>
        <v>111.19380195514609</v>
      </c>
      <c r="X18" s="60">
        <f t="shared" si="11"/>
        <v>0.13097988994083254</v>
      </c>
      <c r="Y18" s="60">
        <f t="shared" si="11"/>
        <v>0.051132930393299525</v>
      </c>
      <c r="Z18" s="60">
        <f t="shared" si="11"/>
        <v>-0.000993586125304077</v>
      </c>
      <c r="AA18" s="60">
        <f t="shared" si="11"/>
        <v>-0.05293332587817832</v>
      </c>
      <c r="AB18" s="60">
        <f t="shared" si="11"/>
        <v>11970.173094694774</v>
      </c>
    </row>
    <row r="19" spans="1:28" ht="12.75">
      <c r="A19" s="12" t="s">
        <v>29</v>
      </c>
      <c r="B19" s="1">
        <f>'DATOS MENSUALES'!F18</f>
        <v>0.22039999999999998</v>
      </c>
      <c r="C19" s="1">
        <f>'DATOS MENSUALES'!F19</f>
        <v>0.7727385</v>
      </c>
      <c r="D19" s="1">
        <f>'DATOS MENSUALES'!F20</f>
        <v>0.4452784</v>
      </c>
      <c r="E19" s="1">
        <f>'DATOS MENSUALES'!F21</f>
        <v>0.9632754</v>
      </c>
      <c r="F19" s="1">
        <f>'DATOS MENSUALES'!F22</f>
        <v>0.6315105</v>
      </c>
      <c r="G19" s="1">
        <f>'DATOS MENSUALES'!F23</f>
        <v>2.3506736000000004</v>
      </c>
      <c r="H19" s="1">
        <f>'DATOS MENSUALES'!F24</f>
        <v>3.1944632000000004</v>
      </c>
      <c r="I19" s="1">
        <f>'DATOS MENSUALES'!F25</f>
        <v>1.3961675</v>
      </c>
      <c r="J19" s="1">
        <f>'DATOS MENSUALES'!F26</f>
        <v>0.4536875</v>
      </c>
      <c r="K19" s="1">
        <f>'DATOS MENSUALES'!F27</f>
        <v>0.2513632</v>
      </c>
      <c r="L19" s="1">
        <f>'DATOS MENSUALES'!F28</f>
        <v>0.19619599999999998</v>
      </c>
      <c r="M19" s="1">
        <f>'DATOS MENSUALES'!F29</f>
        <v>0.6459965999999999</v>
      </c>
      <c r="N19" s="1">
        <f aca="true" t="shared" si="12" ref="N19:N82">SUM(B19:M19)</f>
        <v>11.521750400000002</v>
      </c>
      <c r="O19" s="10"/>
      <c r="P19" s="60">
        <f aca="true" t="shared" si="13" ref="P19:P82">(B19-B$6)^3</f>
        <v>-0.4533644119685256</v>
      </c>
      <c r="Q19" s="60">
        <f aca="true" t="shared" si="14" ref="Q19:Q82">(C19-C$6)^3</f>
        <v>-9.260675548061768</v>
      </c>
      <c r="R19" s="60">
        <f aca="true" t="shared" si="15" ref="R19:R82">(D19-D$6)^3</f>
        <v>-82.3625036363163</v>
      </c>
      <c r="S19" s="60">
        <f aca="true" t="shared" si="16" ref="S19:S82">(E19-E$6)^3</f>
        <v>-124.23230970723839</v>
      </c>
      <c r="T19" s="60">
        <f aca="true" t="shared" si="17" ref="T19:T82">(F19-F$6)^3</f>
        <v>-135.18017947328372</v>
      </c>
      <c r="U19" s="60">
        <f aca="true" t="shared" si="18" ref="U19:U82">(G19-G$6)^3</f>
        <v>-22.991625934616582</v>
      </c>
      <c r="V19" s="60">
        <f aca="true" t="shared" si="19" ref="V19:V82">(H19-H$6)^3</f>
        <v>-0.7660195929379322</v>
      </c>
      <c r="W19" s="60">
        <f aca="true" t="shared" si="20" ref="W19:W82">(I19-I$6)^3</f>
        <v>-13.069403091320641</v>
      </c>
      <c r="X19" s="60">
        <f aca="true" t="shared" si="21" ref="X19:X82">(J19-J$6)^3</f>
        <v>-0.6876827554931648</v>
      </c>
      <c r="Y19" s="60">
        <f aca="true" t="shared" si="22" ref="Y19:Y82">(K19-K$6)^3</f>
        <v>-0.01739312515276864</v>
      </c>
      <c r="Z19" s="60">
        <f aca="true" t="shared" si="23" ref="Z19:Z82">(L19-L$6)^3</f>
        <v>-0.004831406962698435</v>
      </c>
      <c r="AA19" s="60">
        <f aca="true" t="shared" si="24" ref="AA19:AA82">(M19-M$6)^3</f>
        <v>0.0001740692270858824</v>
      </c>
      <c r="AB19" s="60">
        <f aca="true" t="shared" si="25" ref="AB19:AB82">(N19-N$6)^3</f>
        <v>-15087.555233582898</v>
      </c>
    </row>
    <row r="20" spans="1:28" ht="12.75">
      <c r="A20" s="12" t="s">
        <v>30</v>
      </c>
      <c r="B20" s="1">
        <f>'DATOS MENSUALES'!F30</f>
        <v>1.0438715</v>
      </c>
      <c r="C20" s="1">
        <f>'DATOS MENSUALES'!F31</f>
        <v>1.6115263999999998</v>
      </c>
      <c r="D20" s="1">
        <f>'DATOS MENSUALES'!F32</f>
        <v>3.1118544</v>
      </c>
      <c r="E20" s="1">
        <f>'DATOS MENSUALES'!F33</f>
        <v>3.4226289</v>
      </c>
      <c r="F20" s="1">
        <f>'DATOS MENSUALES'!F34</f>
        <v>2.164624</v>
      </c>
      <c r="G20" s="1">
        <f>'DATOS MENSUALES'!F35</f>
        <v>3.102393</v>
      </c>
      <c r="H20" s="1">
        <f>'DATOS MENSUALES'!F36</f>
        <v>3.623528</v>
      </c>
      <c r="I20" s="1">
        <f>'DATOS MENSUALES'!F37</f>
        <v>4.7056008</v>
      </c>
      <c r="J20" s="1">
        <f>'DATOS MENSUALES'!F38</f>
        <v>0.36863060000000003</v>
      </c>
      <c r="K20" s="1">
        <f>'DATOS MENSUALES'!F39</f>
        <v>0.3639944</v>
      </c>
      <c r="L20" s="1">
        <f>'DATOS MENSUALES'!F40</f>
        <v>0.1619546</v>
      </c>
      <c r="M20" s="1">
        <f>'DATOS MENSUALES'!F41</f>
        <v>0.339819</v>
      </c>
      <c r="N20" s="1">
        <f t="shared" si="12"/>
        <v>24.020425599999996</v>
      </c>
      <c r="O20" s="10"/>
      <c r="P20" s="60">
        <f t="shared" si="13"/>
        <v>0.0001687185925451212</v>
      </c>
      <c r="Q20" s="60">
        <f t="shared" si="14"/>
        <v>-2.0060375185638217</v>
      </c>
      <c r="R20" s="60">
        <f t="shared" si="15"/>
        <v>-4.778117788195061</v>
      </c>
      <c r="S20" s="60">
        <f t="shared" si="16"/>
        <v>-16.20175958225916</v>
      </c>
      <c r="T20" s="60">
        <f t="shared" si="17"/>
        <v>-46.62084446565644</v>
      </c>
      <c r="U20" s="60">
        <f t="shared" si="18"/>
        <v>-9.152968525405749</v>
      </c>
      <c r="V20" s="60">
        <f t="shared" si="19"/>
        <v>-0.11473370250887553</v>
      </c>
      <c r="W20" s="60">
        <f t="shared" si="20"/>
        <v>0.8680368415269737</v>
      </c>
      <c r="X20" s="60">
        <f t="shared" si="21"/>
        <v>-0.9062584892058214</v>
      </c>
      <c r="Y20" s="60">
        <f t="shared" si="22"/>
        <v>-0.003141896128561582</v>
      </c>
      <c r="Z20" s="60">
        <f t="shared" si="23"/>
        <v>-0.008401955624651852</v>
      </c>
      <c r="AA20" s="60">
        <f t="shared" si="24"/>
        <v>-0.01568930591525531</v>
      </c>
      <c r="AB20" s="60">
        <f t="shared" si="25"/>
        <v>-1820.914847904067</v>
      </c>
    </row>
    <row r="21" spans="1:28" ht="12.75">
      <c r="A21" s="12" t="s">
        <v>31</v>
      </c>
      <c r="B21" s="1">
        <f>'DATOS MENSUALES'!F42</f>
        <v>0.6823712</v>
      </c>
      <c r="C21" s="1">
        <f>'DATOS MENSUALES'!F43</f>
        <v>0.6766199999999999</v>
      </c>
      <c r="D21" s="1">
        <f>'DATOS MENSUALES'!F44</f>
        <v>2.5462512000000004</v>
      </c>
      <c r="E21" s="1">
        <f>'DATOS MENSUALES'!F45</f>
        <v>1.3356112</v>
      </c>
      <c r="F21" s="1">
        <f>'DATOS MENSUALES'!F46</f>
        <v>0.8988999999999999</v>
      </c>
      <c r="G21" s="1">
        <f>'DATOS MENSUALES'!F47</f>
        <v>0.5300384</v>
      </c>
      <c r="H21" s="1">
        <f>'DATOS MENSUALES'!F48</f>
        <v>2.4360372</v>
      </c>
      <c r="I21" s="1">
        <f>'DATOS MENSUALES'!F49</f>
        <v>1.2354058</v>
      </c>
      <c r="J21" s="1">
        <f>'DATOS MENSUALES'!F50</f>
        <v>0.44456460000000003</v>
      </c>
      <c r="K21" s="1">
        <f>'DATOS MENSUALES'!F51</f>
        <v>0.29525999999999997</v>
      </c>
      <c r="L21" s="1">
        <f>'DATOS MENSUALES'!F52</f>
        <v>0.23748660000000002</v>
      </c>
      <c r="M21" s="1">
        <f>'DATOS MENSUALES'!F53</f>
        <v>0.46825720000000004</v>
      </c>
      <c r="N21" s="1">
        <f t="shared" si="12"/>
        <v>11.786803400000002</v>
      </c>
      <c r="O21" s="10"/>
      <c r="P21" s="60">
        <f t="shared" si="13"/>
        <v>-0.02872100290915014</v>
      </c>
      <c r="Q21" s="60">
        <f t="shared" si="14"/>
        <v>-10.591385164773207</v>
      </c>
      <c r="R21" s="60">
        <f t="shared" si="15"/>
        <v>-11.389125576309203</v>
      </c>
      <c r="S21" s="60">
        <f t="shared" si="16"/>
        <v>-98.44520246696679</v>
      </c>
      <c r="T21" s="60">
        <f t="shared" si="17"/>
        <v>-115.13310348995915</v>
      </c>
      <c r="U21" s="60">
        <f t="shared" si="18"/>
        <v>-101.46575270514172</v>
      </c>
      <c r="V21" s="60">
        <f t="shared" si="19"/>
        <v>-4.686048077585163</v>
      </c>
      <c r="W21" s="60">
        <f t="shared" si="20"/>
        <v>-15.932115210838603</v>
      </c>
      <c r="X21" s="60">
        <f t="shared" si="21"/>
        <v>-0.7092267997489792</v>
      </c>
      <c r="Y21" s="60">
        <f t="shared" si="22"/>
        <v>-0.009965900255065994</v>
      </c>
      <c r="Z21" s="60">
        <f t="shared" si="23"/>
        <v>-0.0020855267575007564</v>
      </c>
      <c r="AA21" s="60">
        <f t="shared" si="24"/>
        <v>-0.0018115779520855263</v>
      </c>
      <c r="AB21" s="60">
        <f t="shared" si="25"/>
        <v>-14607.232560135539</v>
      </c>
    </row>
    <row r="22" spans="1:28" ht="12.75">
      <c r="A22" s="12" t="s">
        <v>32</v>
      </c>
      <c r="B22" s="1">
        <f>'DATOS MENSUALES'!F54</f>
        <v>0.4581796</v>
      </c>
      <c r="C22" s="1">
        <f>'DATOS MENSUALES'!F55</f>
        <v>0.8945409</v>
      </c>
      <c r="D22" s="1">
        <f>'DATOS MENSUALES'!F56</f>
        <v>3.7910025999999997</v>
      </c>
      <c r="E22" s="1">
        <f>'DATOS MENSUALES'!F57</f>
        <v>0.6963614</v>
      </c>
      <c r="F22" s="1">
        <f>'DATOS MENSUALES'!F58</f>
        <v>1.59896</v>
      </c>
      <c r="G22" s="1">
        <f>'DATOS MENSUALES'!F59</f>
        <v>0.8016066000000001</v>
      </c>
      <c r="H22" s="1">
        <f>'DATOS MENSUALES'!F60</f>
        <v>0.5952655</v>
      </c>
      <c r="I22" s="1">
        <f>'DATOS MENSUALES'!F61</f>
        <v>0.303345</v>
      </c>
      <c r="J22" s="1">
        <f>'DATOS MENSUALES'!F62</f>
        <v>0.323702</v>
      </c>
      <c r="K22" s="1">
        <f>'DATOS MENSUALES'!F63</f>
        <v>0.224325</v>
      </c>
      <c r="L22" s="1">
        <f>'DATOS MENSUALES'!F64</f>
        <v>0.1523535</v>
      </c>
      <c r="M22" s="1">
        <f>'DATOS MENSUALES'!F65</f>
        <v>0.1625442</v>
      </c>
      <c r="N22" s="1">
        <f t="shared" si="12"/>
        <v>10.0021863</v>
      </c>
      <c r="O22" s="10"/>
      <c r="P22" s="60">
        <f t="shared" si="13"/>
        <v>-0.14924375395317538</v>
      </c>
      <c r="Q22" s="60">
        <f t="shared" si="14"/>
        <v>-7.740924998156351</v>
      </c>
      <c r="R22" s="60">
        <f t="shared" si="15"/>
        <v>-1.015529304552712</v>
      </c>
      <c r="S22" s="60">
        <f t="shared" si="16"/>
        <v>-145.2542824949179</v>
      </c>
      <c r="T22" s="60">
        <f t="shared" si="17"/>
        <v>-72.23868029390691</v>
      </c>
      <c r="U22" s="60">
        <f t="shared" si="18"/>
        <v>-84.75428194321346</v>
      </c>
      <c r="V22" s="60">
        <f t="shared" si="19"/>
        <v>-43.39827592710773</v>
      </c>
      <c r="W22" s="60">
        <f t="shared" si="20"/>
        <v>-41.00416929733332</v>
      </c>
      <c r="X22" s="60">
        <f t="shared" si="21"/>
        <v>-1.0384344969563535</v>
      </c>
      <c r="Y22" s="60">
        <f t="shared" si="22"/>
        <v>-0.023426382584916198</v>
      </c>
      <c r="Z22" s="60">
        <f t="shared" si="23"/>
        <v>-0.009649468560366518</v>
      </c>
      <c r="AA22" s="60">
        <f t="shared" si="24"/>
        <v>-0.0781926239537798</v>
      </c>
      <c r="AB22" s="60">
        <f t="shared" si="25"/>
        <v>-18045.70359462364</v>
      </c>
    </row>
    <row r="23" spans="1:28" ht="12.75">
      <c r="A23" s="12" t="s">
        <v>34</v>
      </c>
      <c r="B23" s="11">
        <f>'DATOS MENSUALES'!F66</f>
        <v>0.1697605</v>
      </c>
      <c r="C23" s="1">
        <f>'DATOS MENSUALES'!F67</f>
        <v>1.0331380000000001</v>
      </c>
      <c r="D23" s="1">
        <f>'DATOS MENSUALES'!F68</f>
        <v>3.7388400000000006</v>
      </c>
      <c r="E23" s="1">
        <f>'DATOS MENSUALES'!F69</f>
        <v>1.5311649999999999</v>
      </c>
      <c r="F23" s="1">
        <f>'DATOS MENSUALES'!F70</f>
        <v>1.1640294</v>
      </c>
      <c r="G23" s="1">
        <f>'DATOS MENSUALES'!F71</f>
        <v>2.8548604</v>
      </c>
      <c r="H23" s="1">
        <f>'DATOS MENSUALES'!F72</f>
        <v>8.1462769</v>
      </c>
      <c r="I23" s="1">
        <f>'DATOS MENSUALES'!F73</f>
        <v>8.727864</v>
      </c>
      <c r="J23" s="1">
        <f>'DATOS MENSUALES'!F74</f>
        <v>1.3700987999999998</v>
      </c>
      <c r="K23" s="1">
        <f>'DATOS MENSUALES'!F75</f>
        <v>0.519494</v>
      </c>
      <c r="L23" s="1">
        <f>'DATOS MENSUALES'!F76</f>
        <v>0.366177</v>
      </c>
      <c r="M23" s="1">
        <f>'DATOS MENSUALES'!F77</f>
        <v>0.34325639999999996</v>
      </c>
      <c r="N23" s="1">
        <f t="shared" si="12"/>
        <v>29.964960400000006</v>
      </c>
      <c r="O23" s="10"/>
      <c r="P23" s="60">
        <f t="shared" si="13"/>
        <v>-0.5490594296653303</v>
      </c>
      <c r="Q23" s="60">
        <f t="shared" si="14"/>
        <v>-6.225198262975302</v>
      </c>
      <c r="R23" s="60">
        <f t="shared" si="15"/>
        <v>-1.1819798169264224</v>
      </c>
      <c r="S23" s="60">
        <f t="shared" si="16"/>
        <v>-86.4595658905496</v>
      </c>
      <c r="T23" s="60">
        <f t="shared" si="17"/>
        <v>-97.31633310472466</v>
      </c>
      <c r="U23" s="60">
        <f t="shared" si="18"/>
        <v>-12.801983232375521</v>
      </c>
      <c r="V23" s="60">
        <f t="shared" si="19"/>
        <v>65.7841740113572</v>
      </c>
      <c r="W23" s="60">
        <f t="shared" si="20"/>
        <v>123.22235991463846</v>
      </c>
      <c r="X23" s="60">
        <f t="shared" si="21"/>
        <v>3.842975436092386E-05</v>
      </c>
      <c r="Y23" s="60">
        <f t="shared" si="22"/>
        <v>7.377084434043085E-07</v>
      </c>
      <c r="Z23" s="60">
        <f t="shared" si="23"/>
        <v>7.975123461960748E-10</v>
      </c>
      <c r="AA23" s="60">
        <f t="shared" si="24"/>
        <v>-0.015051859578996967</v>
      </c>
      <c r="AB23" s="60">
        <f t="shared" si="25"/>
        <v>-246.11491648255048</v>
      </c>
    </row>
    <row r="24" spans="1:28" ht="12.75">
      <c r="A24" s="12" t="s">
        <v>33</v>
      </c>
      <c r="B24" s="1">
        <f>'DATOS MENSUALES'!F78</f>
        <v>0.2673426</v>
      </c>
      <c r="C24" s="1">
        <f>'DATOS MENSUALES'!F79</f>
        <v>0.2912032</v>
      </c>
      <c r="D24" s="1">
        <f>'DATOS MENSUALES'!F80</f>
        <v>1.0407319999999998</v>
      </c>
      <c r="E24" s="1">
        <f>'DATOS MENSUALES'!F81</f>
        <v>1.038114</v>
      </c>
      <c r="F24" s="1">
        <f>'DATOS MENSUALES'!F82</f>
        <v>6.3276202</v>
      </c>
      <c r="G24" s="1">
        <f>'DATOS MENSUALES'!F83</f>
        <v>6.574964</v>
      </c>
      <c r="H24" s="1">
        <f>'DATOS MENSUALES'!F84</f>
        <v>2.0167536</v>
      </c>
      <c r="I24" s="1">
        <f>'DATOS MENSUALES'!F85</f>
        <v>1.6881137000000002</v>
      </c>
      <c r="J24" s="1">
        <f>'DATOS MENSUALES'!F86</f>
        <v>0.6354347999999999</v>
      </c>
      <c r="K24" s="1">
        <f>'DATOS MENSUALES'!F87</f>
        <v>0.2634527</v>
      </c>
      <c r="L24" s="1">
        <f>'DATOS MENSUALES'!F88</f>
        <v>0.168969</v>
      </c>
      <c r="M24" s="1">
        <f>'DATOS MENSUALES'!F89</f>
        <v>0.511992</v>
      </c>
      <c r="N24" s="1">
        <f t="shared" si="12"/>
        <v>20.824691799999997</v>
      </c>
      <c r="O24" s="10"/>
      <c r="P24" s="60">
        <f t="shared" si="13"/>
        <v>-0.37522948665736344</v>
      </c>
      <c r="Q24" s="60">
        <f t="shared" si="14"/>
        <v>-17.203698652818268</v>
      </c>
      <c r="R24" s="60">
        <f t="shared" si="15"/>
        <v>-52.963381702279044</v>
      </c>
      <c r="S24" s="60">
        <f t="shared" si="16"/>
        <v>-118.72584018411716</v>
      </c>
      <c r="T24" s="60">
        <f t="shared" si="17"/>
        <v>0.17931133628777784</v>
      </c>
      <c r="U24" s="60">
        <f t="shared" si="18"/>
        <v>2.6324656289943382</v>
      </c>
      <c r="V24" s="60">
        <f t="shared" si="19"/>
        <v>-9.164666520901308</v>
      </c>
      <c r="W24" s="60">
        <f t="shared" si="20"/>
        <v>-8.787285251907436</v>
      </c>
      <c r="X24" s="60">
        <f t="shared" si="21"/>
        <v>-0.3443512036966012</v>
      </c>
      <c r="Y24" s="60">
        <f t="shared" si="22"/>
        <v>-0.015070248806416576</v>
      </c>
      <c r="Z24" s="60">
        <f t="shared" si="23"/>
        <v>-0.007561926161429844</v>
      </c>
      <c r="AA24" s="60">
        <f t="shared" si="24"/>
        <v>-0.00047765235842367693</v>
      </c>
      <c r="AB24" s="60">
        <f t="shared" si="25"/>
        <v>-3657.296955564337</v>
      </c>
    </row>
    <row r="25" spans="1:28" ht="12.75">
      <c r="A25" s="12" t="s">
        <v>35</v>
      </c>
      <c r="B25" s="1">
        <f>'DATOS MENSUALES'!F90</f>
        <v>0.794689</v>
      </c>
      <c r="C25" s="1">
        <f>'DATOS MENSUALES'!F91</f>
        <v>0.5392282</v>
      </c>
      <c r="D25" s="1">
        <f>'DATOS MENSUALES'!F92</f>
        <v>0.7847006</v>
      </c>
      <c r="E25" s="1">
        <f>'DATOS MENSUALES'!F93</f>
        <v>5.328285299999999</v>
      </c>
      <c r="F25" s="1">
        <f>'DATOS MENSUALES'!F94</f>
        <v>2.4971884</v>
      </c>
      <c r="G25" s="1">
        <f>'DATOS MENSUALES'!F95</f>
        <v>1.8175643</v>
      </c>
      <c r="H25" s="1">
        <f>'DATOS MENSUALES'!F96</f>
        <v>1.8318564</v>
      </c>
      <c r="I25" s="1">
        <f>'DATOS MENSUALES'!F97</f>
        <v>3.5093332000000004</v>
      </c>
      <c r="J25" s="1">
        <f>'DATOS MENSUALES'!F98</f>
        <v>1.0257597</v>
      </c>
      <c r="K25" s="1">
        <f>'DATOS MENSUALES'!F99</f>
        <v>0.4000766</v>
      </c>
      <c r="L25" s="1">
        <f>'DATOS MENSUALES'!F100</f>
        <v>0.30259949999999997</v>
      </c>
      <c r="M25" s="1">
        <f>'DATOS MENSUALES'!F101</f>
        <v>0.15716259999999999</v>
      </c>
      <c r="N25" s="1">
        <f t="shared" si="12"/>
        <v>18.9884438</v>
      </c>
      <c r="O25" s="10"/>
      <c r="P25" s="60">
        <f t="shared" si="13"/>
        <v>-0.0072929706265336324</v>
      </c>
      <c r="Q25" s="60">
        <f t="shared" si="14"/>
        <v>-12.706193759307377</v>
      </c>
      <c r="R25" s="60">
        <f t="shared" si="15"/>
        <v>-64.55126491800402</v>
      </c>
      <c r="S25" s="60">
        <f t="shared" si="16"/>
        <v>-0.24382810574581246</v>
      </c>
      <c r="T25" s="60">
        <f t="shared" si="17"/>
        <v>-34.854625336224245</v>
      </c>
      <c r="U25" s="60">
        <f t="shared" si="18"/>
        <v>-38.49912395843376</v>
      </c>
      <c r="V25" s="60">
        <f t="shared" si="19"/>
        <v>-11.81481294040689</v>
      </c>
      <c r="W25" s="60">
        <f t="shared" si="20"/>
        <v>-0.01423335023826995</v>
      </c>
      <c r="X25" s="60">
        <f t="shared" si="21"/>
        <v>-0.02996231282061607</v>
      </c>
      <c r="Y25" s="60">
        <f t="shared" si="22"/>
        <v>-0.0013449040110725308</v>
      </c>
      <c r="Z25" s="60">
        <f t="shared" si="23"/>
        <v>-0.0002459043723660666</v>
      </c>
      <c r="AA25" s="60">
        <f t="shared" si="24"/>
        <v>-0.0811821157312165</v>
      </c>
      <c r="AB25" s="60">
        <f t="shared" si="25"/>
        <v>-5126.991101543439</v>
      </c>
    </row>
    <row r="26" spans="1:28" ht="12.75">
      <c r="A26" s="12" t="s">
        <v>36</v>
      </c>
      <c r="B26" s="1">
        <f>'DATOS MENSUALES'!F102</f>
        <v>0.3954208</v>
      </c>
      <c r="C26" s="1">
        <f>'DATOS MENSUALES'!F103</f>
        <v>0.34912799999999994</v>
      </c>
      <c r="D26" s="1">
        <f>'DATOS MENSUALES'!F104</f>
        <v>0.7547518</v>
      </c>
      <c r="E26" s="1">
        <f>'DATOS MENSUALES'!F105</f>
        <v>0.7262477999999999</v>
      </c>
      <c r="F26" s="1">
        <f>'DATOS MENSUALES'!F106</f>
        <v>0.6433074999999999</v>
      </c>
      <c r="G26" s="1">
        <f>'DATOS MENSUALES'!F107</f>
        <v>1.7153855999999998</v>
      </c>
      <c r="H26" s="1">
        <f>'DATOS MENSUALES'!F108</f>
        <v>1.096832</v>
      </c>
      <c r="I26" s="1">
        <f>'DATOS MENSUALES'!F109</f>
        <v>1.2276600000000002</v>
      </c>
      <c r="J26" s="1">
        <f>'DATOS MENSUALES'!F110</f>
        <v>0.86457</v>
      </c>
      <c r="K26" s="1">
        <f>'DATOS MENSUALES'!F111</f>
        <v>0.4597424</v>
      </c>
      <c r="L26" s="1">
        <f>'DATOS MENSUALES'!F112</f>
        <v>0.33258</v>
      </c>
      <c r="M26" s="1">
        <f>'DATOS MENSUALES'!F113</f>
        <v>0.6042384000000001</v>
      </c>
      <c r="N26" s="1">
        <f t="shared" si="12"/>
        <v>9.169864299999999</v>
      </c>
      <c r="O26" s="10"/>
      <c r="P26" s="60">
        <f t="shared" si="13"/>
        <v>-0.20873222060468025</v>
      </c>
      <c r="Q26" s="60">
        <f t="shared" si="14"/>
        <v>-16.07142240318491</v>
      </c>
      <c r="R26" s="60">
        <f t="shared" si="15"/>
        <v>-66.00787121801784</v>
      </c>
      <c r="S26" s="60">
        <f t="shared" si="16"/>
        <v>-142.7908386760277</v>
      </c>
      <c r="T26" s="60">
        <f t="shared" si="17"/>
        <v>-134.25013684946165</v>
      </c>
      <c r="U26" s="60">
        <f t="shared" si="18"/>
        <v>-42.10096528310859</v>
      </c>
      <c r="V26" s="60">
        <f t="shared" si="19"/>
        <v>-27.342032815952106</v>
      </c>
      <c r="W26" s="60">
        <f t="shared" si="20"/>
        <v>-16.079699237215976</v>
      </c>
      <c r="X26" s="60">
        <f t="shared" si="21"/>
        <v>-0.10500893659567015</v>
      </c>
      <c r="Y26" s="60">
        <f t="shared" si="22"/>
        <v>-0.0001304465289035486</v>
      </c>
      <c r="Z26" s="60">
        <f t="shared" si="23"/>
        <v>-3.4868499925489785E-05</v>
      </c>
      <c r="AA26" s="60">
        <f t="shared" si="24"/>
        <v>2.789468728547393E-06</v>
      </c>
      <c r="AB26" s="60">
        <f t="shared" si="25"/>
        <v>-19818.68189298348</v>
      </c>
    </row>
    <row r="27" spans="1:28" ht="12.75">
      <c r="A27" s="12" t="s">
        <v>37</v>
      </c>
      <c r="B27" s="1">
        <f>'DATOS MENSUALES'!F114</f>
        <v>1.0570819</v>
      </c>
      <c r="C27" s="1">
        <f>'DATOS MENSUALES'!F115</f>
        <v>0.598555</v>
      </c>
      <c r="D27" s="1">
        <f>'DATOS MENSUALES'!F116</f>
        <v>1.3388430000000002</v>
      </c>
      <c r="E27" s="1">
        <f>'DATOS MENSUALES'!F117</f>
        <v>1.100358</v>
      </c>
      <c r="F27" s="1">
        <f>'DATOS MENSUALES'!F118</f>
        <v>0.8448671000000001</v>
      </c>
      <c r="G27" s="1">
        <f>'DATOS MENSUALES'!F119</f>
        <v>0.8063192</v>
      </c>
      <c r="H27" s="1">
        <f>'DATOS MENSUALES'!F120</f>
        <v>0.5195124</v>
      </c>
      <c r="I27" s="1">
        <f>'DATOS MENSUALES'!F121</f>
        <v>0.9013599999999999</v>
      </c>
      <c r="J27" s="1">
        <f>'DATOS MENSUALES'!F122</f>
        <v>0.6307221</v>
      </c>
      <c r="K27" s="1">
        <f>'DATOS MENSUALES'!F123</f>
        <v>0.37344</v>
      </c>
      <c r="L27" s="1">
        <f>'DATOS MENSUALES'!F124</f>
        <v>0.236698</v>
      </c>
      <c r="M27" s="1">
        <f>'DATOS MENSUALES'!F125</f>
        <v>0.2260664</v>
      </c>
      <c r="N27" s="1">
        <f t="shared" si="12"/>
        <v>8.6338231</v>
      </c>
      <c r="O27" s="10"/>
      <c r="P27" s="60">
        <f t="shared" si="13"/>
        <v>0.00032096105924820994</v>
      </c>
      <c r="Q27" s="60">
        <f t="shared" si="14"/>
        <v>-11.761493223592147</v>
      </c>
      <c r="R27" s="60">
        <f t="shared" si="15"/>
        <v>-41.32518120879969</v>
      </c>
      <c r="S27" s="60">
        <f t="shared" si="16"/>
        <v>-114.27197305534379</v>
      </c>
      <c r="T27" s="60">
        <f t="shared" si="17"/>
        <v>-119.01217448230028</v>
      </c>
      <c r="U27" s="60">
        <f t="shared" si="18"/>
        <v>-84.48178796108232</v>
      </c>
      <c r="V27" s="60">
        <f t="shared" si="19"/>
        <v>-46.265741262343774</v>
      </c>
      <c r="W27" s="60">
        <f t="shared" si="20"/>
        <v>-23.156902019958018</v>
      </c>
      <c r="X27" s="60">
        <f t="shared" si="21"/>
        <v>-0.35134386040436594</v>
      </c>
      <c r="Y27" s="60">
        <f t="shared" si="22"/>
        <v>-0.002572383811755213</v>
      </c>
      <c r="Z27" s="60">
        <f t="shared" si="23"/>
        <v>-0.002124383501334224</v>
      </c>
      <c r="AA27" s="60">
        <f t="shared" si="24"/>
        <v>-0.04826635317801109</v>
      </c>
      <c r="AB27" s="60">
        <f t="shared" si="25"/>
        <v>-21019.86725166761</v>
      </c>
    </row>
    <row r="28" spans="1:28" ht="12.75">
      <c r="A28" s="12" t="s">
        <v>38</v>
      </c>
      <c r="B28" s="1">
        <f>'DATOS MENSUALES'!F126</f>
        <v>0.4877038</v>
      </c>
      <c r="C28" s="1">
        <f>'DATOS MENSUALES'!F127</f>
        <v>0.5224824</v>
      </c>
      <c r="D28" s="1">
        <f>'DATOS MENSUALES'!F128</f>
        <v>1.6976811</v>
      </c>
      <c r="E28" s="1">
        <f>'DATOS MENSUALES'!F129</f>
        <v>4.547406</v>
      </c>
      <c r="F28" s="1">
        <f>'DATOS MENSUALES'!F130</f>
        <v>3.28559</v>
      </c>
      <c r="G28" s="1">
        <f>'DATOS MENSUALES'!F131</f>
        <v>4.9200336</v>
      </c>
      <c r="H28" s="1">
        <f>'DATOS MENSUALES'!F132</f>
        <v>1.5741608999999999</v>
      </c>
      <c r="I28" s="1">
        <f>'DATOS MENSUALES'!F133</f>
        <v>1.4817824</v>
      </c>
      <c r="J28" s="1">
        <f>'DATOS MENSUALES'!F134</f>
        <v>0.7480396</v>
      </c>
      <c r="K28" s="1">
        <f>'DATOS MENSUALES'!F135</f>
        <v>0.19193200000000002</v>
      </c>
      <c r="L28" s="1">
        <f>'DATOS MENSUALES'!F136</f>
        <v>0.2534378</v>
      </c>
      <c r="M28" s="1">
        <f>'DATOS MENSUALES'!F137</f>
        <v>0.413507</v>
      </c>
      <c r="N28" s="1">
        <f t="shared" si="12"/>
        <v>20.1237566</v>
      </c>
      <c r="O28" s="10"/>
      <c r="P28" s="60">
        <f t="shared" si="13"/>
        <v>-0.12568423674234755</v>
      </c>
      <c r="Q28" s="60">
        <f t="shared" si="14"/>
        <v>-12.981712009448737</v>
      </c>
      <c r="R28" s="60">
        <f t="shared" si="15"/>
        <v>-29.746951272561525</v>
      </c>
      <c r="S28" s="60">
        <f t="shared" si="16"/>
        <v>-2.7771339954122</v>
      </c>
      <c r="T28" s="60">
        <f t="shared" si="17"/>
        <v>-15.218506282931402</v>
      </c>
      <c r="U28" s="60">
        <f t="shared" si="18"/>
        <v>-0.02060728673065566</v>
      </c>
      <c r="V28" s="60">
        <f t="shared" si="19"/>
        <v>-16.295992068628674</v>
      </c>
      <c r="W28" s="60">
        <f t="shared" si="20"/>
        <v>-11.695486493419494</v>
      </c>
      <c r="X28" s="60">
        <f t="shared" si="21"/>
        <v>-0.20362248725250384</v>
      </c>
      <c r="Y28" s="60">
        <f t="shared" si="22"/>
        <v>-0.03231736246298486</v>
      </c>
      <c r="Z28" s="60">
        <f t="shared" si="23"/>
        <v>-0.0013978592566010588</v>
      </c>
      <c r="AA28" s="60">
        <f t="shared" si="24"/>
        <v>-0.005512823410312874</v>
      </c>
      <c r="AB28" s="60">
        <f t="shared" si="25"/>
        <v>-4179.509706600343</v>
      </c>
    </row>
    <row r="29" spans="1:28" ht="12.75">
      <c r="A29" s="12" t="s">
        <v>39</v>
      </c>
      <c r="B29" s="1">
        <f>'DATOS MENSUALES'!F138</f>
        <v>0.23542200000000002</v>
      </c>
      <c r="C29" s="1">
        <f>'DATOS MENSUALES'!F139</f>
        <v>7.4908266</v>
      </c>
      <c r="D29" s="1">
        <f>'DATOS MENSUALES'!F140</f>
        <v>1.7086539</v>
      </c>
      <c r="E29" s="1">
        <f>'DATOS MENSUALES'!F141</f>
        <v>1.6662104000000002</v>
      </c>
      <c r="F29" s="1">
        <f>'DATOS MENSUALES'!F142</f>
        <v>1.9943658</v>
      </c>
      <c r="G29" s="1">
        <f>'DATOS MENSUALES'!F143</f>
        <v>1.8448728</v>
      </c>
      <c r="H29" s="1">
        <f>'DATOS MENSUALES'!F144</f>
        <v>4.3448342</v>
      </c>
      <c r="I29" s="1">
        <f>'DATOS MENSUALES'!F145</f>
        <v>2.2558511</v>
      </c>
      <c r="J29" s="1">
        <f>'DATOS MENSUALES'!F146</f>
        <v>0.5477808000000001</v>
      </c>
      <c r="K29" s="1">
        <f>'DATOS MENSUALES'!F147</f>
        <v>0.5039925</v>
      </c>
      <c r="L29" s="1">
        <f>'DATOS MENSUALES'!F148</f>
        <v>0.36882479999999995</v>
      </c>
      <c r="M29" s="1">
        <f>'DATOS MENSUALES'!F149</f>
        <v>0.39908050000000006</v>
      </c>
      <c r="N29" s="1">
        <f t="shared" si="12"/>
        <v>23.360715400000004</v>
      </c>
      <c r="O29" s="10"/>
      <c r="P29" s="60">
        <f t="shared" si="13"/>
        <v>-0.4272852336343911</v>
      </c>
      <c r="Q29" s="60">
        <f t="shared" si="14"/>
        <v>98.49032265583214</v>
      </c>
      <c r="R29" s="60">
        <f t="shared" si="15"/>
        <v>-29.43203522480237</v>
      </c>
      <c r="S29" s="60">
        <f t="shared" si="16"/>
        <v>-78.77748811663483</v>
      </c>
      <c r="T29" s="60">
        <f t="shared" si="17"/>
        <v>-53.55508317375429</v>
      </c>
      <c r="U29" s="60">
        <f t="shared" si="18"/>
        <v>-37.572573144858815</v>
      </c>
      <c r="V29" s="60">
        <f t="shared" si="19"/>
        <v>0.013042169403092087</v>
      </c>
      <c r="W29" s="60">
        <f t="shared" si="20"/>
        <v>-3.3469173847278975</v>
      </c>
      <c r="X29" s="60">
        <f t="shared" si="21"/>
        <v>-0.4903701516352644</v>
      </c>
      <c r="Y29" s="60">
        <f t="shared" si="22"/>
        <v>-2.7031348806829737E-07</v>
      </c>
      <c r="Z29" s="60">
        <f t="shared" si="23"/>
        <v>4.569666019366469E-08</v>
      </c>
      <c r="AA29" s="60">
        <f t="shared" si="24"/>
        <v>-0.006976739145094212</v>
      </c>
      <c r="AB29" s="60">
        <f t="shared" si="25"/>
        <v>-2132.267249232567</v>
      </c>
    </row>
    <row r="30" spans="1:28" ht="12.75">
      <c r="A30" s="12" t="s">
        <v>40</v>
      </c>
      <c r="B30" s="1">
        <f>'DATOS MENSUALES'!F150</f>
        <v>0.18709730000000002</v>
      </c>
      <c r="C30" s="1">
        <f>'DATOS MENSUALES'!F151</f>
        <v>0.2707638</v>
      </c>
      <c r="D30" s="1">
        <f>'DATOS MENSUALES'!F152</f>
        <v>0.6195722</v>
      </c>
      <c r="E30" s="1">
        <f>'DATOS MENSUALES'!F153</f>
        <v>0.5562</v>
      </c>
      <c r="F30" s="1">
        <f>'DATOS MENSUALES'!F154</f>
        <v>0.6192537</v>
      </c>
      <c r="G30" s="1">
        <f>'DATOS MENSUALES'!F155</f>
        <v>1.9613838000000001</v>
      </c>
      <c r="H30" s="1">
        <f>'DATOS MENSUALES'!F156</f>
        <v>5.1396344</v>
      </c>
      <c r="I30" s="1">
        <f>'DATOS MENSUALES'!F157</f>
        <v>1.3325037999999998</v>
      </c>
      <c r="J30" s="1">
        <f>'DATOS MENSUALES'!F158</f>
        <v>0.5665275</v>
      </c>
      <c r="K30" s="1">
        <f>'DATOS MENSUALES'!F159</f>
        <v>0.27406</v>
      </c>
      <c r="L30" s="1">
        <f>'DATOS MENSUALES'!F160</f>
        <v>0.1475685</v>
      </c>
      <c r="M30" s="1">
        <f>'DATOS MENSUALES'!F161</f>
        <v>0.18823499999999999</v>
      </c>
      <c r="N30" s="1">
        <f t="shared" si="12"/>
        <v>11.8628</v>
      </c>
      <c r="O30" s="10"/>
      <c r="P30" s="60">
        <f t="shared" si="13"/>
        <v>-0.5149184673585256</v>
      </c>
      <c r="Q30" s="60">
        <f t="shared" si="14"/>
        <v>-17.61557923662729</v>
      </c>
      <c r="R30" s="60">
        <f t="shared" si="15"/>
        <v>-72.85552584320168</v>
      </c>
      <c r="S30" s="60">
        <f t="shared" si="16"/>
        <v>-157.18584658804</v>
      </c>
      <c r="T30" s="60">
        <f t="shared" si="17"/>
        <v>-136.15101085796869</v>
      </c>
      <c r="U30" s="60">
        <f t="shared" si="18"/>
        <v>-33.78634295250251</v>
      </c>
      <c r="V30" s="60">
        <f t="shared" si="19"/>
        <v>1.0933242990520322</v>
      </c>
      <c r="W30" s="60">
        <f t="shared" si="20"/>
        <v>-14.15800396376774</v>
      </c>
      <c r="X30" s="60">
        <f t="shared" si="21"/>
        <v>-0.4562222992807503</v>
      </c>
      <c r="Y30" s="60">
        <f t="shared" si="22"/>
        <v>-0.01321092029481026</v>
      </c>
      <c r="Z30" s="60">
        <f t="shared" si="23"/>
        <v>-0.010314838728344704</v>
      </c>
      <c r="AA30" s="60">
        <f t="shared" si="24"/>
        <v>-0.06492917862983119</v>
      </c>
      <c r="AB30" s="60">
        <f t="shared" si="25"/>
        <v>-14471.418987104165</v>
      </c>
    </row>
    <row r="31" spans="1:28" ht="12.75">
      <c r="A31" s="12" t="s">
        <v>41</v>
      </c>
      <c r="B31" s="1">
        <f>'DATOS MENSUALES'!F162</f>
        <v>0.41833680000000006</v>
      </c>
      <c r="C31" s="1">
        <f>'DATOS MENSUALES'!F163</f>
        <v>0.396351</v>
      </c>
      <c r="D31" s="1">
        <f>'DATOS MENSUALES'!F164</f>
        <v>8.3702176</v>
      </c>
      <c r="E31" s="1">
        <f>'DATOS MENSUALES'!F165</f>
        <v>1.2885444</v>
      </c>
      <c r="F31" s="1">
        <f>'DATOS MENSUALES'!F166</f>
        <v>1.7429109999999999</v>
      </c>
      <c r="G31" s="1">
        <f>'DATOS MENSUALES'!F167</f>
        <v>2.6757864</v>
      </c>
      <c r="H31" s="1">
        <f>'DATOS MENSUALES'!F168</f>
        <v>0.7139778</v>
      </c>
      <c r="I31" s="1">
        <f>'DATOS MENSUALES'!F169</f>
        <v>1.8440784</v>
      </c>
      <c r="J31" s="1">
        <f>'DATOS MENSUALES'!F170</f>
        <v>0.4592459</v>
      </c>
      <c r="K31" s="1">
        <f>'DATOS MENSUALES'!F171</f>
        <v>0.2035103</v>
      </c>
      <c r="L31" s="1">
        <f>'DATOS MENSUALES'!F172</f>
        <v>0.1227932</v>
      </c>
      <c r="M31" s="1">
        <f>'DATOS MENSUALES'!F173</f>
        <v>0.1104192</v>
      </c>
      <c r="N31" s="1">
        <f t="shared" si="12"/>
        <v>18.346172</v>
      </c>
      <c r="O31" s="10"/>
      <c r="P31" s="60">
        <f t="shared" si="13"/>
        <v>-0.1854637632125163</v>
      </c>
      <c r="Q31" s="60">
        <f t="shared" si="14"/>
        <v>-15.185982906101142</v>
      </c>
      <c r="R31" s="60">
        <f t="shared" si="15"/>
        <v>45.65489914863381</v>
      </c>
      <c r="S31" s="60">
        <f t="shared" si="16"/>
        <v>-101.4864494308742</v>
      </c>
      <c r="T31" s="60">
        <f t="shared" si="17"/>
        <v>-65.00401616739606</v>
      </c>
      <c r="U31" s="60">
        <f t="shared" si="18"/>
        <v>-15.972716615599056</v>
      </c>
      <c r="V31" s="60">
        <f t="shared" si="19"/>
        <v>-39.14707297484901</v>
      </c>
      <c r="W31" s="60">
        <f t="shared" si="20"/>
        <v>-6.941645527776403</v>
      </c>
      <c r="X31" s="60">
        <f t="shared" si="21"/>
        <v>-0.6747727807748458</v>
      </c>
      <c r="Y31" s="60">
        <f t="shared" si="22"/>
        <v>-0.028919743931021678</v>
      </c>
      <c r="Z31" s="60">
        <f t="shared" si="23"/>
        <v>-0.014252833166517811</v>
      </c>
      <c r="AA31" s="60">
        <f t="shared" si="24"/>
        <v>-0.11041397023381824</v>
      </c>
      <c r="AB31" s="60">
        <f t="shared" si="25"/>
        <v>-5721.499281441288</v>
      </c>
    </row>
    <row r="32" spans="1:28" ht="12.75">
      <c r="A32" s="12" t="s">
        <v>42</v>
      </c>
      <c r="B32" s="1">
        <f>'DATOS MENSUALES'!F174</f>
        <v>0.08124479999999999</v>
      </c>
      <c r="C32" s="1">
        <f>'DATOS MENSUALES'!F175</f>
        <v>0.5719110000000001</v>
      </c>
      <c r="D32" s="1">
        <f>'DATOS MENSUALES'!F176</f>
        <v>0.710191</v>
      </c>
      <c r="E32" s="1">
        <f>'DATOS MENSUALES'!F177</f>
        <v>4.0276292</v>
      </c>
      <c r="F32" s="1">
        <f>'DATOS MENSUALES'!F178</f>
        <v>4.896076</v>
      </c>
      <c r="G32" s="1">
        <f>'DATOS MENSUALES'!F179</f>
        <v>1.135948</v>
      </c>
      <c r="H32" s="1">
        <f>'DATOS MENSUALES'!F180</f>
        <v>0.6879767999999999</v>
      </c>
      <c r="I32" s="1">
        <f>'DATOS MENSUALES'!F181</f>
        <v>0.2773232</v>
      </c>
      <c r="J32" s="1">
        <f>'DATOS MENSUALES'!F182</f>
        <v>0.3368547</v>
      </c>
      <c r="K32" s="1">
        <f>'DATOS MENSUALES'!F183</f>
        <v>0.102505</v>
      </c>
      <c r="L32" s="1">
        <f>'DATOS MENSUALES'!F184</f>
        <v>0.1543806</v>
      </c>
      <c r="M32" s="1">
        <f>'DATOS MENSUALES'!F185</f>
        <v>0.190904</v>
      </c>
      <c r="N32" s="1">
        <f t="shared" si="12"/>
        <v>13.172944299999997</v>
      </c>
      <c r="O32" s="10"/>
      <c r="P32" s="60">
        <f t="shared" si="13"/>
        <v>-0.7470553064290023</v>
      </c>
      <c r="Q32" s="60">
        <f t="shared" si="14"/>
        <v>-12.179747674703917</v>
      </c>
      <c r="R32" s="60">
        <f t="shared" si="15"/>
        <v>-68.21545816230997</v>
      </c>
      <c r="S32" s="60">
        <f t="shared" si="16"/>
        <v>-7.137656833424788</v>
      </c>
      <c r="T32" s="60">
        <f t="shared" si="17"/>
        <v>-0.6531667264959707</v>
      </c>
      <c r="U32" s="60">
        <f t="shared" si="18"/>
        <v>-66.83678578498547</v>
      </c>
      <c r="V32" s="60">
        <f t="shared" si="19"/>
        <v>-40.05329002094252</v>
      </c>
      <c r="W32" s="60">
        <f t="shared" si="20"/>
        <v>-41.9394681828061</v>
      </c>
      <c r="X32" s="60">
        <f t="shared" si="21"/>
        <v>-0.9984950010936856</v>
      </c>
      <c r="Y32" s="60">
        <f t="shared" si="22"/>
        <v>-0.06789399533235152</v>
      </c>
      <c r="Z32" s="60">
        <f t="shared" si="23"/>
        <v>-0.009376451171175542</v>
      </c>
      <c r="AA32" s="60">
        <f t="shared" si="24"/>
        <v>-0.06364425898442934</v>
      </c>
      <c r="AB32" s="60">
        <f t="shared" si="25"/>
        <v>-12260.58336169835</v>
      </c>
    </row>
    <row r="33" spans="1:28" ht="12.75">
      <c r="A33" s="12" t="s">
        <v>43</v>
      </c>
      <c r="B33" s="1">
        <f>'DATOS MENSUALES'!F186</f>
        <v>0.7300260000000001</v>
      </c>
      <c r="C33" s="1">
        <f>'DATOS MENSUALES'!F187</f>
        <v>1.2096243</v>
      </c>
      <c r="D33" s="1">
        <f>'DATOS MENSUALES'!F188</f>
        <v>4.1662049</v>
      </c>
      <c r="E33" s="1">
        <f>'DATOS MENSUALES'!F189</f>
        <v>9.933387799999998</v>
      </c>
      <c r="F33" s="1">
        <f>'DATOS MENSUALES'!F190</f>
        <v>1.7554888000000002</v>
      </c>
      <c r="G33" s="1">
        <f>'DATOS MENSUALES'!F191</f>
        <v>13.412122799999999</v>
      </c>
      <c r="H33" s="1">
        <f>'DATOS MENSUALES'!F192</f>
        <v>8.2193289</v>
      </c>
      <c r="I33" s="1">
        <f>'DATOS MENSUALES'!F193</f>
        <v>3.9907707</v>
      </c>
      <c r="J33" s="1">
        <f>'DATOS MENSUALES'!F194</f>
        <v>0.912382</v>
      </c>
      <c r="K33" s="1">
        <f>'DATOS MENSUALES'!F195</f>
        <v>0.3787368</v>
      </c>
      <c r="L33" s="1">
        <f>'DATOS MENSUALES'!F196</f>
        <v>0.16648319999999997</v>
      </c>
      <c r="M33" s="1">
        <f>'DATOS MENSUALES'!F197</f>
        <v>0.3514293</v>
      </c>
      <c r="N33" s="1">
        <f t="shared" si="12"/>
        <v>45.2259855</v>
      </c>
      <c r="O33" s="10"/>
      <c r="P33" s="60">
        <f t="shared" si="13"/>
        <v>-0.01729129019255968</v>
      </c>
      <c r="Q33" s="60">
        <f t="shared" si="14"/>
        <v>-4.599885300606575</v>
      </c>
      <c r="R33" s="60">
        <f t="shared" si="15"/>
        <v>-0.24998457462973672</v>
      </c>
      <c r="S33" s="60">
        <f t="shared" si="16"/>
        <v>63.06234306358695</v>
      </c>
      <c r="T33" s="60">
        <f t="shared" si="17"/>
        <v>-64.39589030383661</v>
      </c>
      <c r="U33" s="60">
        <f t="shared" si="18"/>
        <v>554.9922277387659</v>
      </c>
      <c r="V33" s="60">
        <f t="shared" si="19"/>
        <v>69.42055827828926</v>
      </c>
      <c r="W33" s="60">
        <f t="shared" si="20"/>
        <v>0.013667618489680764</v>
      </c>
      <c r="X33" s="60">
        <f t="shared" si="21"/>
        <v>-0.0762092669023206</v>
      </c>
      <c r="Y33" s="60">
        <f t="shared" si="22"/>
        <v>-0.002285441177648377</v>
      </c>
      <c r="Z33" s="60">
        <f t="shared" si="23"/>
        <v>-0.00785288457158873</v>
      </c>
      <c r="AA33" s="60">
        <f t="shared" si="24"/>
        <v>-0.013606078613190348</v>
      </c>
      <c r="AB33" s="60">
        <f t="shared" si="25"/>
        <v>727.5970954135233</v>
      </c>
    </row>
    <row r="34" spans="1:28" ht="12.75">
      <c r="A34" s="12" t="s">
        <v>44</v>
      </c>
      <c r="B34" s="1">
        <f>'DATOS MENSUALES'!F198</f>
        <v>0.41662849999999996</v>
      </c>
      <c r="C34" s="1">
        <f>'DATOS MENSUALES'!F199</f>
        <v>0.4846374</v>
      </c>
      <c r="D34" s="1">
        <f>'DATOS MENSUALES'!F200</f>
        <v>0.595805</v>
      </c>
      <c r="E34" s="1">
        <f>'DATOS MENSUALES'!F201</f>
        <v>0.5156328</v>
      </c>
      <c r="F34" s="1">
        <f>'DATOS MENSUALES'!F202</f>
        <v>0.5215025</v>
      </c>
      <c r="G34" s="1">
        <f>'DATOS MENSUALES'!F203</f>
        <v>0.5899504</v>
      </c>
      <c r="H34" s="1">
        <f>'DATOS MENSUALES'!F204</f>
        <v>1.0105149999999998</v>
      </c>
      <c r="I34" s="1">
        <f>'DATOS MENSUALES'!F205</f>
        <v>1.2147155</v>
      </c>
      <c r="J34" s="1">
        <f>'DATOS MENSUALES'!F206</f>
        <v>0.9754464</v>
      </c>
      <c r="K34" s="1">
        <f>'DATOS MENSUALES'!F207</f>
        <v>0.3189425</v>
      </c>
      <c r="L34" s="1">
        <f>'DATOS MENSUALES'!F208</f>
        <v>0.1257056</v>
      </c>
      <c r="M34" s="1">
        <f>'DATOS MENSUALES'!F209</f>
        <v>0.24837399999999998</v>
      </c>
      <c r="N34" s="1">
        <f t="shared" si="12"/>
        <v>7.0178556</v>
      </c>
      <c r="O34" s="10"/>
      <c r="P34" s="60">
        <f t="shared" si="13"/>
        <v>-0.18713546348164767</v>
      </c>
      <c r="Q34" s="60">
        <f t="shared" si="14"/>
        <v>-13.618985143889764</v>
      </c>
      <c r="R34" s="60">
        <f t="shared" si="15"/>
        <v>-74.10638953747387</v>
      </c>
      <c r="S34" s="60">
        <f t="shared" si="16"/>
        <v>-160.75719614555896</v>
      </c>
      <c r="T34" s="60">
        <f t="shared" si="17"/>
        <v>-144.06052726986374</v>
      </c>
      <c r="U34" s="60">
        <f t="shared" si="18"/>
        <v>-97.60572116012113</v>
      </c>
      <c r="V34" s="60">
        <f t="shared" si="19"/>
        <v>-29.76021335691642</v>
      </c>
      <c r="W34" s="60">
        <f t="shared" si="20"/>
        <v>-16.32836569190941</v>
      </c>
      <c r="X34" s="60">
        <f t="shared" si="21"/>
        <v>-0.047009289245767534</v>
      </c>
      <c r="Y34" s="60">
        <f t="shared" si="22"/>
        <v>-0.007024474783230786</v>
      </c>
      <c r="Z34" s="60">
        <f t="shared" si="23"/>
        <v>-0.013745360643829188</v>
      </c>
      <c r="AA34" s="60">
        <f t="shared" si="24"/>
        <v>-0.039927168177734534</v>
      </c>
      <c r="AB34" s="60">
        <f t="shared" si="25"/>
        <v>-24932.677624151278</v>
      </c>
    </row>
    <row r="35" spans="1:28" ht="12.75">
      <c r="A35" s="12" t="s">
        <v>45</v>
      </c>
      <c r="B35" s="1">
        <f>'DATOS MENSUALES'!F210</f>
        <v>0.2522367</v>
      </c>
      <c r="C35" s="1">
        <f>'DATOS MENSUALES'!F211</f>
        <v>0.35331450000000003</v>
      </c>
      <c r="D35" s="1">
        <f>'DATOS MENSUALES'!F212</f>
        <v>0.5161075</v>
      </c>
      <c r="E35" s="1">
        <f>'DATOS MENSUALES'!F213</f>
        <v>0.7786375000000001</v>
      </c>
      <c r="F35" s="1">
        <f>'DATOS MENSUALES'!F214</f>
        <v>1.8458120999999998</v>
      </c>
      <c r="G35" s="1">
        <f>'DATOS MENSUALES'!F215</f>
        <v>2.2313388</v>
      </c>
      <c r="H35" s="1">
        <f>'DATOS MENSUALES'!F216</f>
        <v>2.0207127000000003</v>
      </c>
      <c r="I35" s="1">
        <f>'DATOS MENSUALES'!F217</f>
        <v>0.5001137</v>
      </c>
      <c r="J35" s="1">
        <f>'DATOS MENSUALES'!F218</f>
        <v>0.48967320000000003</v>
      </c>
      <c r="K35" s="1">
        <f>'DATOS MENSUALES'!F219</f>
        <v>0.1900224</v>
      </c>
      <c r="L35" s="1">
        <f>'DATOS MENSUALES'!F220</f>
        <v>0.1046976</v>
      </c>
      <c r="M35" s="1">
        <f>'DATOS MENSUALES'!F221</f>
        <v>0.10098000000000001</v>
      </c>
      <c r="N35" s="1">
        <f t="shared" si="12"/>
        <v>9.383646700000002</v>
      </c>
      <c r="O35" s="10"/>
      <c r="P35" s="60">
        <f t="shared" si="13"/>
        <v>-0.39930245797573166</v>
      </c>
      <c r="Q35" s="60">
        <f t="shared" si="14"/>
        <v>-15.991570018694153</v>
      </c>
      <c r="R35" s="60">
        <f t="shared" si="15"/>
        <v>-78.40522326138975</v>
      </c>
      <c r="S35" s="60">
        <f t="shared" si="16"/>
        <v>-138.54000894611414</v>
      </c>
      <c r="T35" s="60">
        <f t="shared" si="17"/>
        <v>-60.13987537165947</v>
      </c>
      <c r="U35" s="60">
        <f t="shared" si="18"/>
        <v>-26.00949356543801</v>
      </c>
      <c r="V35" s="60">
        <f t="shared" si="19"/>
        <v>-9.112749836351096</v>
      </c>
      <c r="W35" s="60">
        <f t="shared" si="20"/>
        <v>-34.37775313323743</v>
      </c>
      <c r="X35" s="60">
        <f t="shared" si="21"/>
        <v>-0.606956071183812</v>
      </c>
      <c r="Y35" s="60">
        <f t="shared" si="22"/>
        <v>-0.032902092371452876</v>
      </c>
      <c r="Z35" s="60">
        <f t="shared" si="23"/>
        <v>-0.01768819269468339</v>
      </c>
      <c r="AA35" s="60">
        <f t="shared" si="24"/>
        <v>-0.11706041545359772</v>
      </c>
      <c r="AB35" s="60">
        <f t="shared" si="25"/>
        <v>-19352.69427529228</v>
      </c>
    </row>
    <row r="36" spans="1:28" ht="12.75">
      <c r="A36" s="12" t="s">
        <v>46</v>
      </c>
      <c r="B36" s="1">
        <f>'DATOS MENSUALES'!F222</f>
        <v>0.5476044</v>
      </c>
      <c r="C36" s="1">
        <f>'DATOS MENSUALES'!F223</f>
        <v>0.32441299999999995</v>
      </c>
      <c r="D36" s="1">
        <f>'DATOS MENSUALES'!F224</f>
        <v>4.2556137</v>
      </c>
      <c r="E36" s="1">
        <f>'DATOS MENSUALES'!F225</f>
        <v>4.560534</v>
      </c>
      <c r="F36" s="1">
        <f>'DATOS MENSUALES'!F226</f>
        <v>1.879749</v>
      </c>
      <c r="G36" s="1">
        <f>'DATOS MENSUALES'!F227</f>
        <v>2.3218299</v>
      </c>
      <c r="H36" s="1">
        <f>'DATOS MENSUALES'!F228</f>
        <v>1.0147968</v>
      </c>
      <c r="I36" s="1">
        <f>'DATOS MENSUALES'!F229</f>
        <v>1.028376</v>
      </c>
      <c r="J36" s="1">
        <f>'DATOS MENSUALES'!F230</f>
        <v>0.6785472</v>
      </c>
      <c r="K36" s="1">
        <f>'DATOS MENSUALES'!F231</f>
        <v>0.363938</v>
      </c>
      <c r="L36" s="1">
        <f>'DATOS MENSUALES'!F232</f>
        <v>1.0160671</v>
      </c>
      <c r="M36" s="1">
        <f>'DATOS MENSUALES'!F233</f>
        <v>1.971378</v>
      </c>
      <c r="N36" s="1">
        <f t="shared" si="12"/>
        <v>19.9628471</v>
      </c>
      <c r="O36" s="10"/>
      <c r="P36" s="60">
        <f t="shared" si="13"/>
        <v>-0.08577198827195665</v>
      </c>
      <c r="Q36" s="60">
        <f t="shared" si="14"/>
        <v>-16.548253362814187</v>
      </c>
      <c r="R36" s="60">
        <f t="shared" si="15"/>
        <v>-0.15793578480111262</v>
      </c>
      <c r="S36" s="60">
        <f t="shared" si="16"/>
        <v>-2.700045680640398</v>
      </c>
      <c r="T36" s="60">
        <f t="shared" si="17"/>
        <v>-58.590579068329546</v>
      </c>
      <c r="U36" s="60">
        <f t="shared" si="18"/>
        <v>-23.698404277114022</v>
      </c>
      <c r="V36" s="60">
        <f t="shared" si="19"/>
        <v>-29.637024491371434</v>
      </c>
      <c r="W36" s="60">
        <f t="shared" si="20"/>
        <v>-20.197050468831026</v>
      </c>
      <c r="X36" s="60">
        <f t="shared" si="21"/>
        <v>-0.28463785838573297</v>
      </c>
      <c r="Y36" s="60">
        <f t="shared" si="22"/>
        <v>-0.003145527149895086</v>
      </c>
      <c r="Z36" s="60">
        <f t="shared" si="23"/>
        <v>0.275662427234884</v>
      </c>
      <c r="AA36" s="60">
        <f t="shared" si="24"/>
        <v>2.6350282622862777</v>
      </c>
      <c r="AB36" s="60">
        <f t="shared" si="25"/>
        <v>-4306.017599536493</v>
      </c>
    </row>
    <row r="37" spans="1:28" ht="12.75">
      <c r="A37" s="12" t="s">
        <v>47</v>
      </c>
      <c r="B37" s="1">
        <f>'DATOS MENSUALES'!F234</f>
        <v>1.48325</v>
      </c>
      <c r="C37" s="1">
        <f>'DATOS MENSUALES'!F235</f>
        <v>1.6269073</v>
      </c>
      <c r="D37" s="1">
        <f>'DATOS MENSUALES'!F236</f>
        <v>10.023972</v>
      </c>
      <c r="E37" s="1">
        <f>'DATOS MENSUALES'!F237</f>
        <v>4.1535252</v>
      </c>
      <c r="F37" s="1">
        <f>'DATOS MENSUALES'!F238</f>
        <v>10.1226454</v>
      </c>
      <c r="G37" s="1">
        <f>'DATOS MENSUALES'!F239</f>
        <v>2.6576036</v>
      </c>
      <c r="H37" s="1">
        <f>'DATOS MENSUALES'!F240</f>
        <v>0.5641923000000001</v>
      </c>
      <c r="I37" s="1">
        <f>'DATOS MENSUALES'!F241</f>
        <v>0.7923325999999998</v>
      </c>
      <c r="J37" s="1">
        <f>'DATOS MENSUALES'!F242</f>
        <v>0.3528844</v>
      </c>
      <c r="K37" s="1">
        <f>'DATOS MENSUALES'!F243</f>
        <v>0.0892056</v>
      </c>
      <c r="L37" s="1">
        <f>'DATOS MENSUALES'!F244</f>
        <v>0.071392</v>
      </c>
      <c r="M37" s="1">
        <f>'DATOS MENSUALES'!F245</f>
        <v>0.08371529999999999</v>
      </c>
      <c r="N37" s="1">
        <f t="shared" si="12"/>
        <v>32.021625699999994</v>
      </c>
      <c r="O37" s="10"/>
      <c r="P37" s="60">
        <f t="shared" si="13"/>
        <v>0.12101966966274688</v>
      </c>
      <c r="Q37" s="60">
        <f t="shared" si="14"/>
        <v>-1.9335346587591116</v>
      </c>
      <c r="R37" s="60">
        <f t="shared" si="15"/>
        <v>142.8768152024288</v>
      </c>
      <c r="S37" s="60">
        <f t="shared" si="16"/>
        <v>-5.827076291730261</v>
      </c>
      <c r="T37" s="60">
        <f t="shared" si="17"/>
        <v>82.82061265490967</v>
      </c>
      <c r="U37" s="60">
        <f t="shared" si="18"/>
        <v>-16.321187385160886</v>
      </c>
      <c r="V37" s="60">
        <f t="shared" si="19"/>
        <v>-44.55969786629058</v>
      </c>
      <c r="W37" s="60">
        <f t="shared" si="20"/>
        <v>-25.917163192736034</v>
      </c>
      <c r="X37" s="60">
        <f t="shared" si="21"/>
        <v>-0.951220510655007</v>
      </c>
      <c r="Y37" s="60">
        <f t="shared" si="22"/>
        <v>-0.07475291048981905</v>
      </c>
      <c r="Z37" s="60">
        <f t="shared" si="23"/>
        <v>-0.02537528819821071</v>
      </c>
      <c r="AA37" s="60">
        <f t="shared" si="24"/>
        <v>-0.12989724460623542</v>
      </c>
      <c r="AB37" s="60">
        <f t="shared" si="25"/>
        <v>-74.62573399846367</v>
      </c>
    </row>
    <row r="38" spans="1:28" ht="12.75">
      <c r="A38" s="12" t="s">
        <v>48</v>
      </c>
      <c r="B38" s="1">
        <f>'DATOS MENSUALES'!F246</f>
        <v>4.8425769</v>
      </c>
      <c r="C38" s="1">
        <f>'DATOS MENSUALES'!F247</f>
        <v>5.5296648</v>
      </c>
      <c r="D38" s="1">
        <f>'DATOS MENSUALES'!F248</f>
        <v>9.5682119</v>
      </c>
      <c r="E38" s="1">
        <f>'DATOS MENSUALES'!F249</f>
        <v>8.6461042</v>
      </c>
      <c r="F38" s="1">
        <f>'DATOS MENSUALES'!F250</f>
        <v>2.808128</v>
      </c>
      <c r="G38" s="1">
        <f>'DATOS MENSUALES'!F251</f>
        <v>1.0470356</v>
      </c>
      <c r="H38" s="1">
        <f>'DATOS MENSUALES'!F252</f>
        <v>1.1238042</v>
      </c>
      <c r="I38" s="1">
        <f>'DATOS MENSUALES'!F253</f>
        <v>0.7373339999999999</v>
      </c>
      <c r="J38" s="1">
        <f>'DATOS MENSUALES'!F254</f>
        <v>0.6815676</v>
      </c>
      <c r="K38" s="1">
        <f>'DATOS MENSUALES'!F255</f>
        <v>0.5974934000000001</v>
      </c>
      <c r="L38" s="1">
        <f>'DATOS MENSUALES'!F256</f>
        <v>0.506966</v>
      </c>
      <c r="M38" s="1">
        <f>'DATOS MENSUALES'!F257</f>
        <v>1.25902</v>
      </c>
      <c r="N38" s="1">
        <f t="shared" si="12"/>
        <v>37.347906599999995</v>
      </c>
      <c r="O38" s="10"/>
      <c r="P38" s="60">
        <f t="shared" si="13"/>
        <v>57.24300638419998</v>
      </c>
      <c r="Q38" s="60">
        <f t="shared" si="14"/>
        <v>18.75644592151242</v>
      </c>
      <c r="R38" s="60">
        <f t="shared" si="15"/>
        <v>108.67196783980452</v>
      </c>
      <c r="S38" s="60">
        <f t="shared" si="16"/>
        <v>19.53217110362097</v>
      </c>
      <c r="T38" s="60">
        <f t="shared" si="17"/>
        <v>-25.818633702291205</v>
      </c>
      <c r="U38" s="60">
        <f t="shared" si="18"/>
        <v>-71.32672921809859</v>
      </c>
      <c r="V38" s="60">
        <f t="shared" si="19"/>
        <v>-26.614201482408056</v>
      </c>
      <c r="W38" s="60">
        <f t="shared" si="20"/>
        <v>-27.38917322592429</v>
      </c>
      <c r="X38" s="60">
        <f t="shared" si="21"/>
        <v>-0.28073497855728596</v>
      </c>
      <c r="Y38" s="60">
        <f t="shared" si="22"/>
        <v>0.0006593002340009258</v>
      </c>
      <c r="Z38" s="60">
        <f t="shared" si="23"/>
        <v>0.0028461639700639164</v>
      </c>
      <c r="AA38" s="60">
        <f t="shared" si="24"/>
        <v>0.2992283656378461</v>
      </c>
      <c r="AB38" s="60">
        <f t="shared" si="25"/>
        <v>1.3904674610917545</v>
      </c>
    </row>
    <row r="39" spans="1:28" ht="12.75">
      <c r="A39" s="12" t="s">
        <v>49</v>
      </c>
      <c r="B39" s="1">
        <f>'DATOS MENSUALES'!F258</f>
        <v>0.9342352</v>
      </c>
      <c r="C39" s="1">
        <f>'DATOS MENSUALES'!F259</f>
        <v>12.162761399999999</v>
      </c>
      <c r="D39" s="1">
        <f>'DATOS MENSUALES'!F260</f>
        <v>4.5188807</v>
      </c>
      <c r="E39" s="1">
        <f>'DATOS MENSUALES'!F261</f>
        <v>21.945320600000002</v>
      </c>
      <c r="F39" s="1">
        <f>'DATOS MENSUALES'!F262</f>
        <v>2.5908999999999995</v>
      </c>
      <c r="G39" s="1">
        <f>'DATOS MENSUALES'!F263</f>
        <v>11.6768274</v>
      </c>
      <c r="H39" s="1">
        <f>'DATOS MENSUALES'!F264</f>
        <v>8.1411238</v>
      </c>
      <c r="I39" s="1">
        <f>'DATOS MENSUALES'!F265</f>
        <v>2.9888950000000003</v>
      </c>
      <c r="J39" s="1">
        <f>'DATOS MENSUALES'!F266</f>
        <v>0.7820644</v>
      </c>
      <c r="K39" s="1">
        <f>'DATOS MENSUALES'!F267</f>
        <v>0.497043</v>
      </c>
      <c r="L39" s="1">
        <f>'DATOS MENSUALES'!F268</f>
        <v>0.411252</v>
      </c>
      <c r="M39" s="1">
        <f>'DATOS MENSUALES'!F269</f>
        <v>1.2636866999999998</v>
      </c>
      <c r="N39" s="1">
        <f t="shared" si="12"/>
        <v>67.91299020000001</v>
      </c>
      <c r="O39" s="10"/>
      <c r="P39" s="60">
        <f t="shared" si="13"/>
        <v>-0.00016080508786437637</v>
      </c>
      <c r="Q39" s="60">
        <f t="shared" si="14"/>
        <v>801.7773677823631</v>
      </c>
      <c r="R39" s="60">
        <f t="shared" si="15"/>
        <v>-0.021316551898492273</v>
      </c>
      <c r="S39" s="60">
        <f t="shared" si="16"/>
        <v>4090.090854386702</v>
      </c>
      <c r="T39" s="60">
        <f t="shared" si="17"/>
        <v>-31.940089256928786</v>
      </c>
      <c r="U39" s="60">
        <f t="shared" si="18"/>
        <v>272.4294832677967</v>
      </c>
      <c r="V39" s="60">
        <f t="shared" si="19"/>
        <v>65.53257074688331</v>
      </c>
      <c r="W39" s="60">
        <f t="shared" si="20"/>
        <v>-0.443818017206789</v>
      </c>
      <c r="X39" s="60">
        <f t="shared" si="21"/>
        <v>-0.17029712922499984</v>
      </c>
      <c r="Y39" s="60">
        <f t="shared" si="22"/>
        <v>-2.4143576721404723E-06</v>
      </c>
      <c r="Z39" s="60">
        <f t="shared" si="23"/>
        <v>9.73509474196152E-05</v>
      </c>
      <c r="AA39" s="60">
        <f t="shared" si="24"/>
        <v>0.30553541517416255</v>
      </c>
      <c r="AB39" s="60">
        <f t="shared" si="25"/>
        <v>31798.454285346215</v>
      </c>
    </row>
    <row r="40" spans="1:28" ht="12.75">
      <c r="A40" s="12" t="s">
        <v>50</v>
      </c>
      <c r="B40" s="1">
        <f>'DATOS MENSUALES'!F270</f>
        <v>1.1481282</v>
      </c>
      <c r="C40" s="1">
        <f>'DATOS MENSUALES'!F271</f>
        <v>0.64306</v>
      </c>
      <c r="D40" s="1">
        <f>'DATOS MENSUALES'!F272</f>
        <v>1.5734791999999997</v>
      </c>
      <c r="E40" s="1">
        <f>'DATOS MENSUALES'!F273</f>
        <v>17.7353575</v>
      </c>
      <c r="F40" s="1">
        <f>'DATOS MENSUALES'!F274</f>
        <v>4.07284</v>
      </c>
      <c r="G40" s="1">
        <f>'DATOS MENSUALES'!F275</f>
        <v>6.723405</v>
      </c>
      <c r="H40" s="1">
        <f>'DATOS MENSUALES'!F276</f>
        <v>8.218690200000001</v>
      </c>
      <c r="I40" s="1">
        <f>'DATOS MENSUALES'!F277</f>
        <v>1.7308683</v>
      </c>
      <c r="J40" s="1">
        <f>'DATOS MENSUALES'!F278</f>
        <v>1.2282872</v>
      </c>
      <c r="K40" s="1">
        <f>'DATOS MENSUALES'!F279</f>
        <v>0.6220368000000001</v>
      </c>
      <c r="L40" s="1">
        <f>'DATOS MENSUALES'!F280</f>
        <v>0.5367513</v>
      </c>
      <c r="M40" s="1">
        <f>'DATOS MENSUALES'!F281</f>
        <v>1.09818</v>
      </c>
      <c r="N40" s="1">
        <f t="shared" si="12"/>
        <v>45.331083699999986</v>
      </c>
      <c r="O40" s="10"/>
      <c r="P40" s="60">
        <f t="shared" si="13"/>
        <v>0.004058768913151774</v>
      </c>
      <c r="Q40" s="60">
        <f t="shared" si="14"/>
        <v>-11.084405569105378</v>
      </c>
      <c r="R40" s="60">
        <f t="shared" si="15"/>
        <v>-33.469469594417625</v>
      </c>
      <c r="S40" s="60">
        <f t="shared" si="16"/>
        <v>1635.6656819559134</v>
      </c>
      <c r="T40" s="60">
        <f t="shared" si="17"/>
        <v>-4.8343493140926945</v>
      </c>
      <c r="U40" s="60">
        <f t="shared" si="18"/>
        <v>3.576029146205752</v>
      </c>
      <c r="V40" s="60">
        <f t="shared" si="19"/>
        <v>69.38819821131217</v>
      </c>
      <c r="W40" s="60">
        <f t="shared" si="20"/>
        <v>-8.252337390624804</v>
      </c>
      <c r="X40" s="60">
        <f t="shared" si="21"/>
        <v>-0.0012620082327797477</v>
      </c>
      <c r="Y40" s="60">
        <f t="shared" si="22"/>
        <v>0.0013891255618618955</v>
      </c>
      <c r="Z40" s="60">
        <f t="shared" si="23"/>
        <v>0.005044346868122107</v>
      </c>
      <c r="AA40" s="60">
        <f t="shared" si="24"/>
        <v>0.13111083859290637</v>
      </c>
      <c r="AB40" s="60">
        <f t="shared" si="25"/>
        <v>753.4023839399845</v>
      </c>
    </row>
    <row r="41" spans="1:28" ht="12.75">
      <c r="A41" s="12" t="s">
        <v>51</v>
      </c>
      <c r="B41" s="1">
        <f>'DATOS MENSUALES'!F282</f>
        <v>0.841638</v>
      </c>
      <c r="C41" s="1">
        <f>'DATOS MENSUALES'!F283</f>
        <v>8.940014999999999</v>
      </c>
      <c r="D41" s="1">
        <f>'DATOS MENSUALES'!F284</f>
        <v>21.658709799999997</v>
      </c>
      <c r="E41" s="1">
        <f>'DATOS MENSUALES'!F285</f>
        <v>3.9386067000000002</v>
      </c>
      <c r="F41" s="1">
        <f>'DATOS MENSUALES'!F286</f>
        <v>10.971232</v>
      </c>
      <c r="G41" s="1">
        <f>'DATOS MENSUALES'!F287</f>
        <v>14.647396</v>
      </c>
      <c r="H41" s="1">
        <f>'DATOS MENSUALES'!F288</f>
        <v>5.2049172</v>
      </c>
      <c r="I41" s="1">
        <f>'DATOS MENSUALES'!F289</f>
        <v>1.2031027</v>
      </c>
      <c r="J41" s="1">
        <f>'DATOS MENSUALES'!F290</f>
        <v>1.707203</v>
      </c>
      <c r="K41" s="1">
        <f>'DATOS MENSUALES'!F291</f>
        <v>0.723528</v>
      </c>
      <c r="L41" s="1">
        <f>'DATOS MENSUALES'!F292</f>
        <v>0.5107616</v>
      </c>
      <c r="M41" s="1">
        <f>'DATOS MENSUALES'!F293</f>
        <v>0.6929586999999999</v>
      </c>
      <c r="N41" s="1">
        <f t="shared" si="12"/>
        <v>71.0400687</v>
      </c>
      <c r="O41" s="10"/>
      <c r="P41" s="60">
        <f t="shared" si="13"/>
        <v>-0.0031749969614816836</v>
      </c>
      <c r="Q41" s="60">
        <f t="shared" si="14"/>
        <v>223.35034515486967</v>
      </c>
      <c r="R41" s="60">
        <f t="shared" si="15"/>
        <v>4794.798025166305</v>
      </c>
      <c r="S41" s="60">
        <f t="shared" si="16"/>
        <v>-8.174190830095563</v>
      </c>
      <c r="T41" s="60">
        <f t="shared" si="17"/>
        <v>141.21828942778825</v>
      </c>
      <c r="U41" s="60">
        <f t="shared" si="18"/>
        <v>844.7663810025517</v>
      </c>
      <c r="V41" s="60">
        <f t="shared" si="19"/>
        <v>1.3146252969914098</v>
      </c>
      <c r="W41" s="60">
        <f t="shared" si="20"/>
        <v>-16.553620007697365</v>
      </c>
      <c r="X41" s="60">
        <f t="shared" si="21"/>
        <v>0.05100298760863264</v>
      </c>
      <c r="Y41" s="60">
        <f t="shared" si="22"/>
        <v>0.00967308614348499</v>
      </c>
      <c r="Z41" s="60">
        <f t="shared" si="23"/>
        <v>0.0030810306795301646</v>
      </c>
      <c r="AA41" s="60">
        <f t="shared" si="24"/>
        <v>0.0010862853286609047</v>
      </c>
      <c r="AB41" s="60">
        <f t="shared" si="25"/>
        <v>42174.3767073923</v>
      </c>
    </row>
    <row r="42" spans="1:28" ht="12.75">
      <c r="A42" s="12" t="s">
        <v>52</v>
      </c>
      <c r="B42" s="1">
        <f>'DATOS MENSUALES'!F294</f>
        <v>0.5885136</v>
      </c>
      <c r="C42" s="1">
        <f>'DATOS MENSUALES'!F295</f>
        <v>0.7169424</v>
      </c>
      <c r="D42" s="1">
        <f>'DATOS MENSUALES'!F296</f>
        <v>2.4739771</v>
      </c>
      <c r="E42" s="1">
        <f>'DATOS MENSUALES'!F297</f>
        <v>9.9122538</v>
      </c>
      <c r="F42" s="1">
        <f>'DATOS MENSUALES'!F298</f>
        <v>7.0292745</v>
      </c>
      <c r="G42" s="1">
        <f>'DATOS MENSUALES'!F299</f>
        <v>12.7555095</v>
      </c>
      <c r="H42" s="1">
        <f>'DATOS MENSUALES'!F300</f>
        <v>2.3385124</v>
      </c>
      <c r="I42" s="1">
        <f>'DATOS MENSUALES'!F301</f>
        <v>1.1360454</v>
      </c>
      <c r="J42" s="1">
        <f>'DATOS MENSUALES'!F302</f>
        <v>0.6513347</v>
      </c>
      <c r="K42" s="1">
        <f>'DATOS MENSUALES'!F303</f>
        <v>0.5121182999999999</v>
      </c>
      <c r="L42" s="1">
        <f>'DATOS MENSUALES'!F304</f>
        <v>0.4293024</v>
      </c>
      <c r="M42" s="1">
        <f>'DATOS MENSUALES'!F305</f>
        <v>1.6136882999999997</v>
      </c>
      <c r="N42" s="1">
        <f t="shared" si="12"/>
        <v>40.157472399999996</v>
      </c>
      <c r="O42" s="10"/>
      <c r="P42" s="60">
        <f t="shared" si="13"/>
        <v>-0.06404842311645072</v>
      </c>
      <c r="Q42" s="60">
        <f t="shared" si="14"/>
        <v>-10.018627375585018</v>
      </c>
      <c r="R42" s="60">
        <f t="shared" si="15"/>
        <v>-12.522327051697804</v>
      </c>
      <c r="S42" s="60">
        <f t="shared" si="16"/>
        <v>62.06316764550913</v>
      </c>
      <c r="T42" s="60">
        <f t="shared" si="17"/>
        <v>2.026949848424953</v>
      </c>
      <c r="U42" s="60">
        <f t="shared" si="18"/>
        <v>432.306572324466</v>
      </c>
      <c r="V42" s="60">
        <f t="shared" si="19"/>
        <v>-5.554019440142828</v>
      </c>
      <c r="W42" s="60">
        <f t="shared" si="20"/>
        <v>-17.894962079436073</v>
      </c>
      <c r="X42" s="60">
        <f t="shared" si="21"/>
        <v>-0.3214445789953018</v>
      </c>
      <c r="Y42" s="60">
        <f t="shared" si="22"/>
        <v>4.5742584237390246E-09</v>
      </c>
      <c r="Z42" s="60">
        <f t="shared" si="23"/>
        <v>0.0002627927823454411</v>
      </c>
      <c r="AA42" s="60">
        <f t="shared" si="24"/>
        <v>1.072253967566827</v>
      </c>
      <c r="AB42" s="60">
        <f t="shared" si="25"/>
        <v>60.499894469789304</v>
      </c>
    </row>
    <row r="43" spans="1:28" ht="12.75">
      <c r="A43" s="12" t="s">
        <v>53</v>
      </c>
      <c r="B43" s="1">
        <f>'DATOS MENSUALES'!F306</f>
        <v>0.902436</v>
      </c>
      <c r="C43" s="1">
        <f>'DATOS MENSUALES'!F307</f>
        <v>3.5863686</v>
      </c>
      <c r="D43" s="1">
        <f>'DATOS MENSUALES'!F308</f>
        <v>6.7072080000000005</v>
      </c>
      <c r="E43" s="1">
        <f>'DATOS MENSUALES'!F309</f>
        <v>13.099598399999998</v>
      </c>
      <c r="F43" s="1">
        <f>'DATOS MENSUALES'!F310</f>
        <v>14.416212</v>
      </c>
      <c r="G43" s="1">
        <f>'DATOS MENSUALES'!F311</f>
        <v>3.9931989999999997</v>
      </c>
      <c r="H43" s="1">
        <f>'DATOS MENSUALES'!F312</f>
        <v>3.8850546</v>
      </c>
      <c r="I43" s="1">
        <f>'DATOS MENSUALES'!F313</f>
        <v>0.9175376</v>
      </c>
      <c r="J43" s="1">
        <f>'DATOS MENSUALES'!F314</f>
        <v>1.138784</v>
      </c>
      <c r="K43" s="1">
        <f>'DATOS MENSUALES'!F315</f>
        <v>0.16603639999999997</v>
      </c>
      <c r="L43" s="1">
        <f>'DATOS MENSUALES'!F316</f>
        <v>0.131733</v>
      </c>
      <c r="M43" s="1">
        <f>'DATOS MENSUALES'!F317</f>
        <v>0.3787821</v>
      </c>
      <c r="N43" s="1">
        <f t="shared" si="12"/>
        <v>49.322949699999995</v>
      </c>
      <c r="O43" s="10"/>
      <c r="P43" s="60">
        <f t="shared" si="13"/>
        <v>-0.0006400238051698532</v>
      </c>
      <c r="Q43" s="60">
        <f t="shared" si="14"/>
        <v>0.3634663859268904</v>
      </c>
      <c r="R43" s="60">
        <f t="shared" si="15"/>
        <v>6.979429442118465</v>
      </c>
      <c r="S43" s="60">
        <f t="shared" si="16"/>
        <v>365.0015932113913</v>
      </c>
      <c r="T43" s="60">
        <f t="shared" si="17"/>
        <v>647.7742565019441</v>
      </c>
      <c r="U43" s="60">
        <f t="shared" si="18"/>
        <v>-1.7323080100032375</v>
      </c>
      <c r="V43" s="60">
        <f t="shared" si="19"/>
        <v>-0.01129855901660383</v>
      </c>
      <c r="W43" s="60">
        <f t="shared" si="20"/>
        <v>-22.764839744393342</v>
      </c>
      <c r="X43" s="60">
        <f t="shared" si="21"/>
        <v>-0.007711785940792849</v>
      </c>
      <c r="Y43" s="60">
        <f t="shared" si="22"/>
        <v>-0.04085754726352891</v>
      </c>
      <c r="Z43" s="60">
        <f t="shared" si="23"/>
        <v>-0.012733668211995217</v>
      </c>
      <c r="AA43" s="60">
        <f t="shared" si="24"/>
        <v>-0.009444695364302567</v>
      </c>
      <c r="AB43" s="60">
        <f t="shared" si="25"/>
        <v>2243.5569694284363</v>
      </c>
    </row>
    <row r="44" spans="1:28" ht="12.75">
      <c r="A44" s="12" t="s">
        <v>54</v>
      </c>
      <c r="B44" s="1">
        <f>'DATOS MENSUALES'!F318</f>
        <v>1.30665</v>
      </c>
      <c r="C44" s="1">
        <f>'DATOS MENSUALES'!F319</f>
        <v>6.3300978</v>
      </c>
      <c r="D44" s="1">
        <f>'DATOS MENSUALES'!F320</f>
        <v>1.1052221999999998</v>
      </c>
      <c r="E44" s="1">
        <f>'DATOS MENSUALES'!F321</f>
        <v>1.3557048</v>
      </c>
      <c r="F44" s="1">
        <f>'DATOS MENSUALES'!F322</f>
        <v>2.8313649</v>
      </c>
      <c r="G44" s="1">
        <f>'DATOS MENSUALES'!F323</f>
        <v>5.741530200000001</v>
      </c>
      <c r="H44" s="1">
        <f>'DATOS MENSUALES'!F324</f>
        <v>3.0501422</v>
      </c>
      <c r="I44" s="1">
        <f>'DATOS MENSUALES'!F325</f>
        <v>3.530075</v>
      </c>
      <c r="J44" s="1">
        <f>'DATOS MENSUALES'!F326</f>
        <v>1.1939967</v>
      </c>
      <c r="K44" s="1">
        <f>'DATOS MENSUALES'!F327</f>
        <v>0.48326</v>
      </c>
      <c r="L44" s="1">
        <f>'DATOS MENSUALES'!F328</f>
        <v>0.381669</v>
      </c>
      <c r="M44" s="1">
        <f>'DATOS MENSUALES'!F329</f>
        <v>0.6286056000000001</v>
      </c>
      <c r="N44" s="1">
        <f t="shared" si="12"/>
        <v>27.9383184</v>
      </c>
      <c r="O44" s="10"/>
      <c r="P44" s="60">
        <f t="shared" si="13"/>
        <v>0.03216821624128332</v>
      </c>
      <c r="Q44" s="60">
        <f t="shared" si="14"/>
        <v>41.327847597614415</v>
      </c>
      <c r="R44" s="60">
        <f t="shared" si="15"/>
        <v>-50.28141845454212</v>
      </c>
      <c r="S44" s="60">
        <f t="shared" si="16"/>
        <v>-97.16557343242013</v>
      </c>
      <c r="T44" s="60">
        <f t="shared" si="17"/>
        <v>-25.214449482415763</v>
      </c>
      <c r="U44" s="60">
        <f t="shared" si="18"/>
        <v>0.163968035221938</v>
      </c>
      <c r="V44" s="60">
        <f t="shared" si="19"/>
        <v>-1.1886733607180417</v>
      </c>
      <c r="W44" s="60">
        <f t="shared" si="20"/>
        <v>-0.01088262061972228</v>
      </c>
      <c r="X44" s="60">
        <f t="shared" si="21"/>
        <v>-0.002884882160849881</v>
      </c>
      <c r="Y44" s="60">
        <f t="shared" si="22"/>
        <v>-2.011988513928682E-05</v>
      </c>
      <c r="Z44" s="60">
        <f t="shared" si="23"/>
        <v>4.4265792331293526E-06</v>
      </c>
      <c r="AA44" s="60">
        <f t="shared" si="24"/>
        <v>5.6818432569729606E-05</v>
      </c>
      <c r="AB44" s="60">
        <f t="shared" si="25"/>
        <v>-570.4331573732375</v>
      </c>
    </row>
    <row r="45" spans="1:28" ht="12.75">
      <c r="A45" s="12" t="s">
        <v>55</v>
      </c>
      <c r="B45" s="1">
        <f>'DATOS MENSUALES'!F330</f>
        <v>1.2777615999999998</v>
      </c>
      <c r="C45" s="1">
        <f>'DATOS MENSUALES'!F331</f>
        <v>2.642027</v>
      </c>
      <c r="D45" s="1">
        <f>'DATOS MENSUALES'!F332</f>
        <v>1.8683753</v>
      </c>
      <c r="E45" s="1">
        <f>'DATOS MENSUALES'!F333</f>
        <v>1.5456417</v>
      </c>
      <c r="F45" s="1">
        <f>'DATOS MENSUALES'!F334</f>
        <v>7.2051</v>
      </c>
      <c r="G45" s="1">
        <f>'DATOS MENSUALES'!F335</f>
        <v>8.248356</v>
      </c>
      <c r="H45" s="1">
        <f>'DATOS MENSUALES'!F336</f>
        <v>7.9938144</v>
      </c>
      <c r="I45" s="1">
        <f>'DATOS MENSUALES'!F337</f>
        <v>2.9553474</v>
      </c>
      <c r="J45" s="1">
        <f>'DATOS MENSUALES'!F338</f>
        <v>0.8955765</v>
      </c>
      <c r="K45" s="1">
        <f>'DATOS MENSUALES'!F339</f>
        <v>0.48867</v>
      </c>
      <c r="L45" s="1">
        <f>'DATOS MENSUALES'!F340</f>
        <v>0.35666149999999996</v>
      </c>
      <c r="M45" s="1">
        <f>'DATOS MENSUALES'!F341</f>
        <v>0.430705</v>
      </c>
      <c r="N45" s="1">
        <f t="shared" si="12"/>
        <v>35.9080364</v>
      </c>
      <c r="O45" s="10"/>
      <c r="P45" s="60">
        <f t="shared" si="13"/>
        <v>0.02417445660178304</v>
      </c>
      <c r="Q45" s="60">
        <f t="shared" si="14"/>
        <v>-0.012276349012562684</v>
      </c>
      <c r="R45" s="60">
        <f t="shared" si="15"/>
        <v>-25.096552053614847</v>
      </c>
      <c r="S45" s="60">
        <f t="shared" si="16"/>
        <v>-85.61316342876793</v>
      </c>
      <c r="T45" s="60">
        <f t="shared" si="17"/>
        <v>2.9945796344860796</v>
      </c>
      <c r="U45" s="60">
        <f t="shared" si="18"/>
        <v>28.488895493241596</v>
      </c>
      <c r="V45" s="60">
        <f t="shared" si="19"/>
        <v>58.608550565456056</v>
      </c>
      <c r="W45" s="60">
        <f t="shared" si="20"/>
        <v>-0.5049891475296898</v>
      </c>
      <c r="X45" s="60">
        <f t="shared" si="21"/>
        <v>-0.08563566039756679</v>
      </c>
      <c r="Y45" s="60">
        <f t="shared" si="22"/>
        <v>-1.0343566500596806E-05</v>
      </c>
      <c r="Z45" s="60">
        <f t="shared" si="23"/>
        <v>-6.334293374690063E-07</v>
      </c>
      <c r="AA45" s="60">
        <f t="shared" si="24"/>
        <v>-0.004054400481011002</v>
      </c>
      <c r="AB45" s="60">
        <f t="shared" si="25"/>
        <v>-0.03392603097550901</v>
      </c>
    </row>
    <row r="46" spans="1:28" ht="12.75">
      <c r="A46" s="12" t="s">
        <v>56</v>
      </c>
      <c r="B46" s="1">
        <f>'DATOS MENSUALES'!F342</f>
        <v>0.6534498000000001</v>
      </c>
      <c r="C46" s="1">
        <f>'DATOS MENSUALES'!F343</f>
        <v>2.2822008</v>
      </c>
      <c r="D46" s="1">
        <f>'DATOS MENSUALES'!F344</f>
        <v>1.6470300000000002</v>
      </c>
      <c r="E46" s="1">
        <f>'DATOS MENSUALES'!F345</f>
        <v>2.9540546</v>
      </c>
      <c r="F46" s="1">
        <f>'DATOS MENSUALES'!F346</f>
        <v>5.4175795</v>
      </c>
      <c r="G46" s="1">
        <f>'DATOS MENSUALES'!F347</f>
        <v>14.051244</v>
      </c>
      <c r="H46" s="1">
        <f>'DATOS MENSUALES'!F348</f>
        <v>6.9517150999999995</v>
      </c>
      <c r="I46" s="1">
        <f>'DATOS MENSUALES'!F349</f>
        <v>7.8204663000000005</v>
      </c>
      <c r="J46" s="1">
        <f>'DATOS MENSUALES'!F350</f>
        <v>1.7349656000000002</v>
      </c>
      <c r="K46" s="1">
        <f>'DATOS MENSUALES'!F351</f>
        <v>0.42762609999999995</v>
      </c>
      <c r="L46" s="1">
        <f>'DATOS MENSUALES'!F352</f>
        <v>0.19533540000000002</v>
      </c>
      <c r="M46" s="1">
        <f>'DATOS MENSUALES'!F353</f>
        <v>1.0839185</v>
      </c>
      <c r="N46" s="1">
        <f t="shared" si="12"/>
        <v>45.2195857</v>
      </c>
      <c r="O46" s="10"/>
      <c r="P46" s="60">
        <f t="shared" si="13"/>
        <v>-0.037650837830844955</v>
      </c>
      <c r="Q46" s="60">
        <f t="shared" si="14"/>
        <v>-0.20591537570714427</v>
      </c>
      <c r="R46" s="60">
        <f t="shared" si="15"/>
        <v>-31.229760348013283</v>
      </c>
      <c r="S46" s="60">
        <f t="shared" si="16"/>
        <v>-26.972035042178256</v>
      </c>
      <c r="T46" s="60">
        <f t="shared" si="17"/>
        <v>-0.04147206103012832</v>
      </c>
      <c r="U46" s="60">
        <f t="shared" si="18"/>
        <v>694.8116370611815</v>
      </c>
      <c r="V46" s="60">
        <f t="shared" si="19"/>
        <v>22.961234331375792</v>
      </c>
      <c r="W46" s="60">
        <f t="shared" si="20"/>
        <v>67.35889024729609</v>
      </c>
      <c r="X46" s="60">
        <f t="shared" si="21"/>
        <v>0.06333645918603173</v>
      </c>
      <c r="Y46" s="60">
        <f t="shared" si="22"/>
        <v>-0.000568326177289902</v>
      </c>
      <c r="Z46" s="60">
        <f t="shared" si="23"/>
        <v>-0.004905568830737909</v>
      </c>
      <c r="AA46" s="60">
        <f t="shared" si="24"/>
        <v>0.12037597257675987</v>
      </c>
      <c r="AB46" s="60">
        <f t="shared" si="25"/>
        <v>726.0450447126588</v>
      </c>
    </row>
    <row r="47" spans="1:28" ht="12.75">
      <c r="A47" s="12" t="s">
        <v>57</v>
      </c>
      <c r="B47" s="1">
        <f>'DATOS MENSUALES'!F354</f>
        <v>0.9884568</v>
      </c>
      <c r="C47" s="1">
        <f>'DATOS MENSUALES'!F355</f>
        <v>2.0143952</v>
      </c>
      <c r="D47" s="1">
        <f>'DATOS MENSUALES'!F356</f>
        <v>1.5273328000000002</v>
      </c>
      <c r="E47" s="1">
        <f>'DATOS MENSUALES'!F357</f>
        <v>33.2349828</v>
      </c>
      <c r="F47" s="1">
        <f>'DATOS MENSUALES'!F358</f>
        <v>3.4268492000000004</v>
      </c>
      <c r="G47" s="1">
        <f>'DATOS MENSUALES'!F359</f>
        <v>2.3975855999999998</v>
      </c>
      <c r="H47" s="1">
        <f>'DATOS MENSUALES'!F360</f>
        <v>0.6557069999999999</v>
      </c>
      <c r="I47" s="1">
        <f>'DATOS MENSUALES'!F361</f>
        <v>0.7533344</v>
      </c>
      <c r="J47" s="1">
        <f>'DATOS MENSUALES'!F362</f>
        <v>0.41380150000000004</v>
      </c>
      <c r="K47" s="1">
        <f>'DATOS MENSUALES'!F363</f>
        <v>0.1646906</v>
      </c>
      <c r="L47" s="1">
        <f>'DATOS MENSUALES'!F364</f>
        <v>0.14943019999999999</v>
      </c>
      <c r="M47" s="1">
        <f>'DATOS MENSUALES'!F365</f>
        <v>0.1401036</v>
      </c>
      <c r="N47" s="1">
        <f t="shared" si="12"/>
        <v>45.866669699999996</v>
      </c>
      <c r="O47" s="10"/>
      <c r="P47" s="60">
        <f t="shared" si="13"/>
        <v>-3.918609721713553E-12</v>
      </c>
      <c r="Q47" s="60">
        <f t="shared" si="14"/>
        <v>-0.6323329873074819</v>
      </c>
      <c r="R47" s="60">
        <f t="shared" si="15"/>
        <v>-34.927933155186864</v>
      </c>
      <c r="S47" s="60">
        <f t="shared" si="16"/>
        <v>20306.118147770077</v>
      </c>
      <c r="T47" s="60">
        <f t="shared" si="17"/>
        <v>-12.761562866632174</v>
      </c>
      <c r="U47" s="60">
        <f t="shared" si="18"/>
        <v>-21.872358930965383</v>
      </c>
      <c r="V47" s="60">
        <f t="shared" si="19"/>
        <v>-41.19730741571095</v>
      </c>
      <c r="W47" s="60">
        <f t="shared" si="20"/>
        <v>-26.955332086858732</v>
      </c>
      <c r="X47" s="60">
        <f t="shared" si="21"/>
        <v>-0.7851841963465277</v>
      </c>
      <c r="Y47" s="60">
        <f t="shared" si="22"/>
        <v>-0.041338363551258916</v>
      </c>
      <c r="Z47" s="60">
        <f t="shared" si="23"/>
        <v>-0.010052445260259375</v>
      </c>
      <c r="AA47" s="60">
        <f t="shared" si="24"/>
        <v>-0.09116017601387322</v>
      </c>
      <c r="AB47" s="60">
        <f t="shared" si="25"/>
        <v>894.4222846835003</v>
      </c>
    </row>
    <row r="48" spans="1:28" ht="12.75">
      <c r="A48" s="12" t="s">
        <v>58</v>
      </c>
      <c r="B48" s="1">
        <f>'DATOS MENSUALES'!F366</f>
        <v>0.3077729</v>
      </c>
      <c r="C48" s="1">
        <f>'DATOS MENSUALES'!F367</f>
        <v>1.2973618</v>
      </c>
      <c r="D48" s="1">
        <f>'DATOS MENSUALES'!F368</f>
        <v>1.1453325</v>
      </c>
      <c r="E48" s="1">
        <f>'DATOS MENSUALES'!F369</f>
        <v>2.61273</v>
      </c>
      <c r="F48" s="1">
        <f>'DATOS MENSUALES'!F370</f>
        <v>1.8186168</v>
      </c>
      <c r="G48" s="1">
        <f>'DATOS MENSUALES'!F371</f>
        <v>2.9426840999999997</v>
      </c>
      <c r="H48" s="1">
        <f>'DATOS MENSUALES'!F372</f>
        <v>8.189214</v>
      </c>
      <c r="I48" s="1">
        <f>'DATOS MENSUALES'!F373</f>
        <v>25.601314499999997</v>
      </c>
      <c r="J48" s="1">
        <f>'DATOS MENSUALES'!F374</f>
        <v>11.4816785</v>
      </c>
      <c r="K48" s="1">
        <f>'DATOS MENSUALES'!F375</f>
        <v>1.7052526</v>
      </c>
      <c r="L48" s="1">
        <f>'DATOS MENSUALES'!F376</f>
        <v>0.4285638</v>
      </c>
      <c r="M48" s="1">
        <f>'DATOS MENSUALES'!F377</f>
        <v>0.3037188</v>
      </c>
      <c r="N48" s="1">
        <f t="shared" si="12"/>
        <v>57.8342403</v>
      </c>
      <c r="O48" s="10"/>
      <c r="P48" s="60">
        <f t="shared" si="13"/>
        <v>-0.3156008519251469</v>
      </c>
      <c r="Q48" s="60">
        <f t="shared" si="14"/>
        <v>-3.909605809040771</v>
      </c>
      <c r="R48" s="60">
        <f t="shared" si="15"/>
        <v>-48.659904441066715</v>
      </c>
      <c r="S48" s="60">
        <f t="shared" si="16"/>
        <v>-37.26936010724316</v>
      </c>
      <c r="T48" s="60">
        <f t="shared" si="17"/>
        <v>-61.40093183059787</v>
      </c>
      <c r="U48" s="60">
        <f t="shared" si="18"/>
        <v>-11.413593243304188</v>
      </c>
      <c r="V48" s="60">
        <f t="shared" si="19"/>
        <v>67.90568863334813</v>
      </c>
      <c r="W48" s="60">
        <f t="shared" si="20"/>
        <v>10431.159400772827</v>
      </c>
      <c r="X48" s="60">
        <f t="shared" si="21"/>
        <v>1044.234371601356</v>
      </c>
      <c r="Y48" s="60">
        <f t="shared" si="22"/>
        <v>1.705608772987708</v>
      </c>
      <c r="Z48" s="60">
        <f t="shared" si="23"/>
        <v>0.0002538063221694308</v>
      </c>
      <c r="AA48" s="60">
        <f t="shared" si="24"/>
        <v>-0.023502456389168848</v>
      </c>
      <c r="AB48" s="60">
        <f t="shared" si="25"/>
        <v>10081.164556776557</v>
      </c>
    </row>
    <row r="49" spans="1:28" ht="12.75">
      <c r="A49" s="12" t="s">
        <v>59</v>
      </c>
      <c r="B49" s="1">
        <f>'DATOS MENSUALES'!F378</f>
        <v>0.4421516</v>
      </c>
      <c r="C49" s="1">
        <f>'DATOS MENSUALES'!F379</f>
        <v>1.0145735999999999</v>
      </c>
      <c r="D49" s="1">
        <f>'DATOS MENSUALES'!F380</f>
        <v>0.9907044</v>
      </c>
      <c r="E49" s="1">
        <f>'DATOS MENSUALES'!F381</f>
        <v>2.8978572000000002</v>
      </c>
      <c r="F49" s="1">
        <f>'DATOS MENSUALES'!F382</f>
        <v>28.5392859</v>
      </c>
      <c r="G49" s="1">
        <f>'DATOS MENSUALES'!F383</f>
        <v>19.9552528</v>
      </c>
      <c r="H49" s="1">
        <f>'DATOS MENSUALES'!F384</f>
        <v>4.4288297000000005</v>
      </c>
      <c r="I49" s="1">
        <f>'DATOS MENSUALES'!F385</f>
        <v>4.1549760000000004</v>
      </c>
      <c r="J49" s="1">
        <f>'DATOS MENSUALES'!F386</f>
        <v>2.117238</v>
      </c>
      <c r="K49" s="1">
        <f>'DATOS MENSUALES'!F387</f>
        <v>0.7991969999999999</v>
      </c>
      <c r="L49" s="1">
        <f>'DATOS MENSUALES'!F388</f>
        <v>0.3699473</v>
      </c>
      <c r="M49" s="1">
        <f>'DATOS MENSUALES'!F389</f>
        <v>0.8411792</v>
      </c>
      <c r="N49" s="1">
        <f t="shared" si="12"/>
        <v>66.55119270000002</v>
      </c>
      <c r="O49" s="10"/>
      <c r="P49" s="60">
        <f t="shared" si="13"/>
        <v>-0.1631856414093815</v>
      </c>
      <c r="Q49" s="60">
        <f t="shared" si="14"/>
        <v>-6.4155746222507295</v>
      </c>
      <c r="R49" s="60">
        <f t="shared" si="15"/>
        <v>-55.1083488438377</v>
      </c>
      <c r="S49" s="60">
        <f t="shared" si="16"/>
        <v>-28.516907949108408</v>
      </c>
      <c r="T49" s="60">
        <f t="shared" si="17"/>
        <v>11814.28802865117</v>
      </c>
      <c r="U49" s="60">
        <f t="shared" si="18"/>
        <v>3216.269315369946</v>
      </c>
      <c r="V49" s="60">
        <f t="shared" si="19"/>
        <v>0.0325788033527814</v>
      </c>
      <c r="W49" s="60">
        <f t="shared" si="20"/>
        <v>0.0655955816843095</v>
      </c>
      <c r="X49" s="60">
        <f t="shared" si="21"/>
        <v>0.476169534569398</v>
      </c>
      <c r="Y49" s="60">
        <f t="shared" si="22"/>
        <v>0.024072154930152145</v>
      </c>
      <c r="Z49" s="60">
        <f t="shared" si="23"/>
        <v>1.036676442806891E-07</v>
      </c>
      <c r="AA49" s="60">
        <f t="shared" si="24"/>
        <v>0.015816597448238694</v>
      </c>
      <c r="AB49" s="60">
        <f t="shared" si="25"/>
        <v>27871.67740468683</v>
      </c>
    </row>
    <row r="50" spans="1:28" ht="12.75">
      <c r="A50" s="12" t="s">
        <v>60</v>
      </c>
      <c r="B50" s="1">
        <f>'DATOS MENSUALES'!F390</f>
        <v>7.7573034</v>
      </c>
      <c r="C50" s="1">
        <f>'DATOS MENSUALES'!F391</f>
        <v>6.669894600000001</v>
      </c>
      <c r="D50" s="1">
        <f>'DATOS MENSUALES'!F392</f>
        <v>12.2506532</v>
      </c>
      <c r="E50" s="1">
        <f>'DATOS MENSUALES'!F393</f>
        <v>6.845397199999999</v>
      </c>
      <c r="F50" s="1">
        <f>'DATOS MENSUALES'!F394</f>
        <v>3.0224070000000003</v>
      </c>
      <c r="G50" s="1">
        <f>'DATOS MENSUALES'!F395</f>
        <v>4.8419844</v>
      </c>
      <c r="H50" s="1">
        <f>'DATOS MENSUALES'!F396</f>
        <v>1.8822463000000003</v>
      </c>
      <c r="I50" s="1">
        <f>'DATOS MENSUALES'!F397</f>
        <v>3.413583</v>
      </c>
      <c r="J50" s="1">
        <f>'DATOS MENSUALES'!F398</f>
        <v>2.0868960000000003</v>
      </c>
      <c r="K50" s="1">
        <f>'DATOS MENSUALES'!F399</f>
        <v>0.5651403</v>
      </c>
      <c r="L50" s="1">
        <f>'DATOS MENSUALES'!F400</f>
        <v>0.3404979</v>
      </c>
      <c r="M50" s="1">
        <f>'DATOS MENSUALES'!F401</f>
        <v>0.294438</v>
      </c>
      <c r="N50" s="1">
        <f t="shared" si="12"/>
        <v>49.97044130000001</v>
      </c>
      <c r="O50" s="10"/>
      <c r="P50" s="60">
        <f t="shared" si="13"/>
        <v>310.1084994039949</v>
      </c>
      <c r="Q50" s="60">
        <f t="shared" si="14"/>
        <v>54.749955236999156</v>
      </c>
      <c r="R50" s="60">
        <f t="shared" si="15"/>
        <v>414.24348342910264</v>
      </c>
      <c r="S50" s="60">
        <f t="shared" si="16"/>
        <v>0.7106366184602951</v>
      </c>
      <c r="T50" s="60">
        <f t="shared" si="17"/>
        <v>-20.600400840454235</v>
      </c>
      <c r="U50" s="60">
        <f t="shared" si="18"/>
        <v>-0.04369268512781896</v>
      </c>
      <c r="V50" s="60">
        <f t="shared" si="19"/>
        <v>-11.047853967142489</v>
      </c>
      <c r="W50" s="60">
        <f t="shared" si="20"/>
        <v>-0.03864742466521201</v>
      </c>
      <c r="X50" s="60">
        <f t="shared" si="21"/>
        <v>0.42279234478559896</v>
      </c>
      <c r="Y50" s="60">
        <f t="shared" si="22"/>
        <v>0.0001635057625281933</v>
      </c>
      <c r="Z50" s="60">
        <f t="shared" si="23"/>
        <v>-1.516412970121601E-05</v>
      </c>
      <c r="AA50" s="60">
        <f t="shared" si="24"/>
        <v>-0.025861725203926343</v>
      </c>
      <c r="AB50" s="60">
        <f t="shared" si="25"/>
        <v>2593.193430288121</v>
      </c>
    </row>
    <row r="51" spans="1:28" ht="12.75">
      <c r="A51" s="12" t="s">
        <v>61</v>
      </c>
      <c r="B51" s="1">
        <f>'DATOS MENSUALES'!F402</f>
        <v>0.374601</v>
      </c>
      <c r="C51" s="1">
        <f>'DATOS MENSUALES'!F403</f>
        <v>1.2314555</v>
      </c>
      <c r="D51" s="1">
        <f>'DATOS MENSUALES'!F404</f>
        <v>3.8366268</v>
      </c>
      <c r="E51" s="1">
        <f>'DATOS MENSUALES'!F405</f>
        <v>10.795533599999999</v>
      </c>
      <c r="F51" s="1">
        <f>'DATOS MENSUALES'!F406</f>
        <v>8.22871</v>
      </c>
      <c r="G51" s="1">
        <f>'DATOS MENSUALES'!F407</f>
        <v>13.9766649</v>
      </c>
      <c r="H51" s="1">
        <f>'DATOS MENSUALES'!F408</f>
        <v>6.8632326</v>
      </c>
      <c r="I51" s="1">
        <f>'DATOS MENSUALES'!F409</f>
        <v>3.130718</v>
      </c>
      <c r="J51" s="1">
        <f>'DATOS MENSUALES'!F410</f>
        <v>1.0467548</v>
      </c>
      <c r="K51" s="1">
        <f>'DATOS MENSUALES'!F411</f>
        <v>0.44190050000000003</v>
      </c>
      <c r="L51" s="1">
        <f>'DATOS MENSUALES'!F412</f>
        <v>0.25566</v>
      </c>
      <c r="M51" s="1">
        <f>'DATOS MENSUALES'!F413</f>
        <v>0.2454894</v>
      </c>
      <c r="N51" s="1">
        <f t="shared" si="12"/>
        <v>50.4273471</v>
      </c>
      <c r="O51" s="10"/>
      <c r="P51" s="60">
        <f t="shared" si="13"/>
        <v>-0.2314907629765977</v>
      </c>
      <c r="Q51" s="60">
        <f t="shared" si="14"/>
        <v>-4.421106183291112</v>
      </c>
      <c r="R51" s="60">
        <f t="shared" si="15"/>
        <v>-0.8834252152555108</v>
      </c>
      <c r="S51" s="60">
        <f t="shared" si="16"/>
        <v>113.5567488319792</v>
      </c>
      <c r="T51" s="60">
        <f t="shared" si="17"/>
        <v>14.977720238019291</v>
      </c>
      <c r="U51" s="60">
        <f t="shared" si="18"/>
        <v>677.4074227603106</v>
      </c>
      <c r="V51" s="60">
        <f t="shared" si="19"/>
        <v>20.882884460355722</v>
      </c>
      <c r="W51" s="60">
        <f t="shared" si="20"/>
        <v>-0.23943808229937488</v>
      </c>
      <c r="X51" s="60">
        <f t="shared" si="21"/>
        <v>-0.024287711355951796</v>
      </c>
      <c r="Y51" s="60">
        <f t="shared" si="22"/>
        <v>-0.00032223351197897734</v>
      </c>
      <c r="Z51" s="60">
        <f t="shared" si="23"/>
        <v>-0.0013161596298815264</v>
      </c>
      <c r="AA51" s="60">
        <f t="shared" si="24"/>
        <v>-0.0409466497338146</v>
      </c>
      <c r="AB51" s="60">
        <f t="shared" si="25"/>
        <v>2860.6178804048077</v>
      </c>
    </row>
    <row r="52" spans="1:28" ht="12.75">
      <c r="A52" s="12" t="s">
        <v>62</v>
      </c>
      <c r="B52" s="1">
        <f>'DATOS MENSUALES'!F414</f>
        <v>0.9406247999999999</v>
      </c>
      <c r="C52" s="1">
        <f>'DATOS MENSUALES'!F415</f>
        <v>1.5888446</v>
      </c>
      <c r="D52" s="1">
        <f>'DATOS MENSUALES'!F416</f>
        <v>0.643464</v>
      </c>
      <c r="E52" s="1">
        <f>'DATOS MENSUALES'!F417</f>
        <v>4.7549192</v>
      </c>
      <c r="F52" s="1">
        <f>'DATOS MENSUALES'!F418</f>
        <v>5.2854543</v>
      </c>
      <c r="G52" s="1">
        <f>'DATOS MENSUALES'!F419</f>
        <v>7.1540944</v>
      </c>
      <c r="H52" s="1">
        <f>'DATOS MENSUALES'!F420</f>
        <v>12.6135086</v>
      </c>
      <c r="I52" s="1">
        <f>'DATOS MENSUALES'!F421</f>
        <v>12.6795944</v>
      </c>
      <c r="J52" s="1">
        <f>'DATOS MENSUALES'!F422</f>
        <v>5.3683569</v>
      </c>
      <c r="K52" s="1">
        <f>'DATOS MENSUALES'!F423</f>
        <v>0.776061</v>
      </c>
      <c r="L52" s="1">
        <f>'DATOS MENSUALES'!F424</f>
        <v>0.30177</v>
      </c>
      <c r="M52" s="1">
        <f>'DATOS MENSUALES'!F425</f>
        <v>0.5543552</v>
      </c>
      <c r="N52" s="1">
        <f t="shared" si="12"/>
        <v>52.6610474</v>
      </c>
      <c r="O52" s="10"/>
      <c r="P52" s="60">
        <f t="shared" si="13"/>
        <v>-0.0001105205180973818</v>
      </c>
      <c r="Q52" s="60">
        <f t="shared" si="14"/>
        <v>-2.1162283064002065</v>
      </c>
      <c r="R52" s="60">
        <f t="shared" si="15"/>
        <v>-71.61237143608746</v>
      </c>
      <c r="S52" s="60">
        <f t="shared" si="16"/>
        <v>-1.719801987760645</v>
      </c>
      <c r="T52" s="60">
        <f t="shared" si="17"/>
        <v>-0.10939728049129001</v>
      </c>
      <c r="U52" s="60">
        <f t="shared" si="18"/>
        <v>7.528372090100889</v>
      </c>
      <c r="V52" s="60">
        <f t="shared" si="19"/>
        <v>615.0058238109559</v>
      </c>
      <c r="W52" s="60">
        <f t="shared" si="20"/>
        <v>711.6233361304968</v>
      </c>
      <c r="X52" s="60">
        <f t="shared" si="21"/>
        <v>65.54852161634713</v>
      </c>
      <c r="Y52" s="60">
        <f t="shared" si="22"/>
        <v>0.018736886861050253</v>
      </c>
      <c r="Z52" s="60">
        <f t="shared" si="23"/>
        <v>-0.0002558017300694214</v>
      </c>
      <c r="AA52" s="60">
        <f t="shared" si="24"/>
        <v>-4.5906921775896434E-05</v>
      </c>
      <c r="AB52" s="60">
        <f t="shared" si="25"/>
        <v>4434.615637814728</v>
      </c>
    </row>
    <row r="53" spans="1:28" ht="12.75">
      <c r="A53" s="12" t="s">
        <v>63</v>
      </c>
      <c r="B53" s="1">
        <f>'DATOS MENSUALES'!F426</f>
        <v>0.7046724</v>
      </c>
      <c r="C53" s="1">
        <f>'DATOS MENSUALES'!F427</f>
        <v>1.2538665</v>
      </c>
      <c r="D53" s="1">
        <f>'DATOS MENSUALES'!F428</f>
        <v>1.6788815</v>
      </c>
      <c r="E53" s="1">
        <f>'DATOS MENSUALES'!F429</f>
        <v>2.076598</v>
      </c>
      <c r="F53" s="1">
        <f>'DATOS MENSUALES'!F430</f>
        <v>5.240279</v>
      </c>
      <c r="G53" s="1">
        <f>'DATOS MENSUALES'!F431</f>
        <v>2.5489035</v>
      </c>
      <c r="H53" s="1">
        <f>'DATOS MENSUALES'!F432</f>
        <v>5.2253598</v>
      </c>
      <c r="I53" s="1">
        <f>'DATOS MENSUALES'!F433</f>
        <v>8.3920704</v>
      </c>
      <c r="J53" s="1">
        <f>'DATOS MENSUALES'!F434</f>
        <v>1.9328976</v>
      </c>
      <c r="K53" s="1">
        <f>'DATOS MENSUALES'!F435</f>
        <v>2.5407707999999998</v>
      </c>
      <c r="L53" s="1">
        <f>'DATOS MENSUALES'!F436</f>
        <v>1.076983</v>
      </c>
      <c r="M53" s="1">
        <f>'DATOS MENSUALES'!F437</f>
        <v>3.6554210000000005</v>
      </c>
      <c r="N53" s="1">
        <f t="shared" si="12"/>
        <v>36.32670350000001</v>
      </c>
      <c r="O53" s="10"/>
      <c r="P53" s="60">
        <f t="shared" si="13"/>
        <v>-0.02289228628126825</v>
      </c>
      <c r="Q53" s="60">
        <f t="shared" si="14"/>
        <v>-4.242460400200579</v>
      </c>
      <c r="R53" s="60">
        <f t="shared" si="15"/>
        <v>-30.291701227355745</v>
      </c>
      <c r="S53" s="60">
        <f t="shared" si="16"/>
        <v>-58.24955955756991</v>
      </c>
      <c r="T53" s="60">
        <f t="shared" si="17"/>
        <v>-0.14341749490612513</v>
      </c>
      <c r="U53" s="60">
        <f t="shared" si="18"/>
        <v>-18.51061315660961</v>
      </c>
      <c r="V53" s="60">
        <f t="shared" si="19"/>
        <v>1.3896039931710995</v>
      </c>
      <c r="W53" s="60">
        <f t="shared" si="20"/>
        <v>99.92261845645207</v>
      </c>
      <c r="X53" s="60">
        <f t="shared" si="21"/>
        <v>0.2122898512939447</v>
      </c>
      <c r="Y53" s="60">
        <f t="shared" si="22"/>
        <v>8.369290882295685</v>
      </c>
      <c r="Z53" s="60">
        <f t="shared" si="23"/>
        <v>0.360538756910284</v>
      </c>
      <c r="AA53" s="60">
        <f t="shared" si="24"/>
        <v>28.80061377649836</v>
      </c>
      <c r="AB53" s="60">
        <f t="shared" si="25"/>
        <v>0.0008557791814568892</v>
      </c>
    </row>
    <row r="54" spans="1:28" ht="12.75">
      <c r="A54" s="12" t="s">
        <v>64</v>
      </c>
      <c r="B54" s="1">
        <f>'DATOS MENSUALES'!F438</f>
        <v>1.5845638000000002</v>
      </c>
      <c r="C54" s="1">
        <f>'DATOS MENSUALES'!F439</f>
        <v>15.103981000000001</v>
      </c>
      <c r="D54" s="1">
        <f>'DATOS MENSUALES'!F440</f>
        <v>12.9343731</v>
      </c>
      <c r="E54" s="1">
        <f>'DATOS MENSUALES'!F441</f>
        <v>26.772144</v>
      </c>
      <c r="F54" s="1">
        <f>'DATOS MENSUALES'!F442</f>
        <v>13.201840399999998</v>
      </c>
      <c r="G54" s="1">
        <f>'DATOS MENSUALES'!F443</f>
        <v>3.8548686</v>
      </c>
      <c r="H54" s="1">
        <f>'DATOS MENSUALES'!F444</f>
        <v>1.7154025</v>
      </c>
      <c r="I54" s="1">
        <f>'DATOS MENSUALES'!F445</f>
        <v>1.5911830000000002</v>
      </c>
      <c r="J54" s="1">
        <f>'DATOS MENSUALES'!F446</f>
        <v>2.1400524</v>
      </c>
      <c r="K54" s="1">
        <f>'DATOS MENSUALES'!F447</f>
        <v>1.6907813999999999</v>
      </c>
      <c r="L54" s="1">
        <f>'DATOS MENSUALES'!F448</f>
        <v>0.6448446</v>
      </c>
      <c r="M54" s="1">
        <f>'DATOS MENSUALES'!F449</f>
        <v>0.28600119999999996</v>
      </c>
      <c r="N54" s="1">
        <f t="shared" si="12"/>
        <v>81.520036</v>
      </c>
      <c r="O54" s="10"/>
      <c r="P54" s="60">
        <f t="shared" si="13"/>
        <v>0.21165475905827086</v>
      </c>
      <c r="Q54" s="60">
        <f t="shared" si="14"/>
        <v>1829.8451633732714</v>
      </c>
      <c r="R54" s="60">
        <f t="shared" si="15"/>
        <v>538.9995206398368</v>
      </c>
      <c r="S54" s="60">
        <f t="shared" si="16"/>
        <v>9023.75819698391</v>
      </c>
      <c r="T54" s="60">
        <f t="shared" si="17"/>
        <v>411.5188068912514</v>
      </c>
      <c r="U54" s="60">
        <f t="shared" si="18"/>
        <v>-2.4024794114845913</v>
      </c>
      <c r="V54" s="60">
        <f t="shared" si="19"/>
        <v>-13.721340054110229</v>
      </c>
      <c r="W54" s="60">
        <f t="shared" si="20"/>
        <v>-10.084641683249865</v>
      </c>
      <c r="X54" s="60">
        <f t="shared" si="21"/>
        <v>0.5191361667656701</v>
      </c>
      <c r="Y54" s="60">
        <f t="shared" si="22"/>
        <v>1.6443820039094366</v>
      </c>
      <c r="Z54" s="60">
        <f t="shared" si="23"/>
        <v>0.02185687105456744</v>
      </c>
      <c r="AA54" s="60">
        <f t="shared" si="24"/>
        <v>-0.02813892903180556</v>
      </c>
      <c r="AB54" s="60">
        <f t="shared" si="25"/>
        <v>92887.50432579334</v>
      </c>
    </row>
    <row r="55" spans="1:28" ht="12.75">
      <c r="A55" s="12" t="s">
        <v>65</v>
      </c>
      <c r="B55" s="1">
        <f>'DATOS MENSUALES'!F450</f>
        <v>1.4711928</v>
      </c>
      <c r="C55" s="1">
        <f>'DATOS MENSUALES'!F451</f>
        <v>0.8905445999999999</v>
      </c>
      <c r="D55" s="1">
        <f>'DATOS MENSUALES'!F452</f>
        <v>4.7727088</v>
      </c>
      <c r="E55" s="1">
        <f>'DATOS MENSUALES'!F453</f>
        <v>8.8619861</v>
      </c>
      <c r="F55" s="1">
        <f>'DATOS MENSUALES'!F454</f>
        <v>24.8257692</v>
      </c>
      <c r="G55" s="1">
        <f>'DATOS MENSUALES'!F455</f>
        <v>12.75185</v>
      </c>
      <c r="H55" s="1">
        <f>'DATOS MENSUALES'!F456</f>
        <v>8.2353024</v>
      </c>
      <c r="I55" s="1">
        <f>'DATOS MENSUALES'!F457</f>
        <v>13.5043155</v>
      </c>
      <c r="J55" s="1">
        <f>'DATOS MENSUALES'!F458</f>
        <v>2.885163</v>
      </c>
      <c r="K55" s="1">
        <f>'DATOS MENSUALES'!F459</f>
        <v>0.35890560000000005</v>
      </c>
      <c r="L55" s="1">
        <f>'DATOS MENSUALES'!F460</f>
        <v>0.2272148</v>
      </c>
      <c r="M55" s="1">
        <f>'DATOS MENSUALES'!F461</f>
        <v>0.13407799999999997</v>
      </c>
      <c r="N55" s="1">
        <f t="shared" si="12"/>
        <v>78.9190308</v>
      </c>
      <c r="O55" s="10"/>
      <c r="P55" s="60">
        <f t="shared" si="13"/>
        <v>0.11238374138612878</v>
      </c>
      <c r="Q55" s="60">
        <f t="shared" si="14"/>
        <v>-7.787934427145087</v>
      </c>
      <c r="R55" s="60">
        <f t="shared" si="15"/>
        <v>-1.2884770797268937E-05</v>
      </c>
      <c r="S55" s="60">
        <f t="shared" si="16"/>
        <v>24.615952827519937</v>
      </c>
      <c r="T55" s="60">
        <f t="shared" si="17"/>
        <v>6926.419450749649</v>
      </c>
      <c r="U55" s="60">
        <f t="shared" si="18"/>
        <v>431.67919710647226</v>
      </c>
      <c r="V55" s="60">
        <f t="shared" si="19"/>
        <v>70.23313974803204</v>
      </c>
      <c r="W55" s="60">
        <f t="shared" si="20"/>
        <v>927.611441028152</v>
      </c>
      <c r="X55" s="60">
        <f t="shared" si="21"/>
        <v>3.7153062283118237</v>
      </c>
      <c r="Y55" s="60">
        <f t="shared" si="22"/>
        <v>-0.003480896201352682</v>
      </c>
      <c r="Z55" s="60">
        <f t="shared" si="23"/>
        <v>-0.002630063293232556</v>
      </c>
      <c r="AA55" s="60">
        <f t="shared" si="24"/>
        <v>-0.09487091067009064</v>
      </c>
      <c r="AB55" s="60">
        <f t="shared" si="25"/>
        <v>77784.86314281965</v>
      </c>
    </row>
    <row r="56" spans="1:28" ht="12.75">
      <c r="A56" s="12" t="s">
        <v>66</v>
      </c>
      <c r="B56" s="1">
        <f>'DATOS MENSUALES'!F462</f>
        <v>0.3246656</v>
      </c>
      <c r="C56" s="1">
        <f>'DATOS MENSUALES'!F463</f>
        <v>0.8583715</v>
      </c>
      <c r="D56" s="1">
        <f>'DATOS MENSUALES'!F464</f>
        <v>2.6173455</v>
      </c>
      <c r="E56" s="1">
        <f>'DATOS MENSUALES'!F465</f>
        <v>7.719436999999999</v>
      </c>
      <c r="F56" s="1">
        <f>'DATOS MENSUALES'!F466</f>
        <v>17.6324078</v>
      </c>
      <c r="G56" s="1">
        <f>'DATOS MENSUALES'!F467</f>
        <v>11.135482799999998</v>
      </c>
      <c r="H56" s="1">
        <f>'DATOS MENSUALES'!F468</f>
        <v>11.735958</v>
      </c>
      <c r="I56" s="1">
        <f>'DATOS MENSUALES'!F469</f>
        <v>1.263622</v>
      </c>
      <c r="J56" s="1">
        <f>'DATOS MENSUALES'!F470</f>
        <v>0.3192048</v>
      </c>
      <c r="K56" s="1">
        <f>'DATOS MENSUALES'!F471</f>
        <v>0.17431350000000004</v>
      </c>
      <c r="L56" s="1">
        <f>'DATOS MENSUALES'!F472</f>
        <v>0.0909328</v>
      </c>
      <c r="M56" s="1">
        <f>'DATOS MENSUALES'!F473</f>
        <v>0.179931</v>
      </c>
      <c r="N56" s="1">
        <f t="shared" si="12"/>
        <v>54.051672299999986</v>
      </c>
      <c r="O56" s="10"/>
      <c r="P56" s="60">
        <f t="shared" si="13"/>
        <v>-0.29268730173543644</v>
      </c>
      <c r="Q56" s="60">
        <f t="shared" si="14"/>
        <v>-8.17334689909812</v>
      </c>
      <c r="R56" s="60">
        <f t="shared" si="15"/>
        <v>-10.343232013608715</v>
      </c>
      <c r="S56" s="60">
        <f t="shared" si="16"/>
        <v>5.511639593769182</v>
      </c>
      <c r="T56" s="60">
        <f t="shared" si="17"/>
        <v>1671.8917927024318</v>
      </c>
      <c r="U56" s="60">
        <f t="shared" si="18"/>
        <v>209.72088617779855</v>
      </c>
      <c r="V56" s="60">
        <f t="shared" si="19"/>
        <v>443.5859105512985</v>
      </c>
      <c r="W56" s="60">
        <f t="shared" si="20"/>
        <v>-15.402139033801124</v>
      </c>
      <c r="X56" s="60">
        <f t="shared" si="21"/>
        <v>-1.0523311477161623</v>
      </c>
      <c r="Y56" s="60">
        <f t="shared" si="22"/>
        <v>-0.037982120701030436</v>
      </c>
      <c r="Z56" s="60">
        <f t="shared" si="23"/>
        <v>-0.02064226902128137</v>
      </c>
      <c r="AA56" s="60">
        <f t="shared" si="24"/>
        <v>-0.06903730421760305</v>
      </c>
      <c r="AB56" s="60">
        <f t="shared" si="25"/>
        <v>5658.697860406582</v>
      </c>
    </row>
    <row r="57" spans="1:28" ht="12.75">
      <c r="A57" s="12" t="s">
        <v>67</v>
      </c>
      <c r="B57" s="1">
        <f>'DATOS MENSUALES'!F474</f>
        <v>2.8640892</v>
      </c>
      <c r="C57" s="1">
        <f>'DATOS MENSUALES'!F475</f>
        <v>2.8844784</v>
      </c>
      <c r="D57" s="1">
        <f>'DATOS MENSUALES'!F476</f>
        <v>2.0397564</v>
      </c>
      <c r="E57" s="1">
        <f>'DATOS MENSUALES'!F477</f>
        <v>2.8946699999999996</v>
      </c>
      <c r="F57" s="1">
        <f>'DATOS MENSUALES'!F478</f>
        <v>4.483206</v>
      </c>
      <c r="G57" s="1">
        <f>'DATOS MENSUALES'!F479</f>
        <v>3.496059</v>
      </c>
      <c r="H57" s="1">
        <f>'DATOS MENSUALES'!F480</f>
        <v>5.9054965</v>
      </c>
      <c r="I57" s="1">
        <f>'DATOS MENSUALES'!F481</f>
        <v>12.0422494</v>
      </c>
      <c r="J57" s="1">
        <f>'DATOS MENSUALES'!F482</f>
        <v>1.4547595999999998</v>
      </c>
      <c r="K57" s="1">
        <f>'DATOS MENSUALES'!F483</f>
        <v>0.2901471</v>
      </c>
      <c r="L57" s="1">
        <f>'DATOS MENSUALES'!F484</f>
        <v>0.4346128</v>
      </c>
      <c r="M57" s="1">
        <f>'DATOS MENSUALES'!F485</f>
        <v>0.1690091</v>
      </c>
      <c r="N57" s="1">
        <f t="shared" si="12"/>
        <v>38.95853349999999</v>
      </c>
      <c r="O57" s="10"/>
      <c r="P57" s="60">
        <f t="shared" si="13"/>
        <v>6.596805207865466</v>
      </c>
      <c r="Q57" s="60">
        <f t="shared" si="14"/>
        <v>1.6282160529819678E-06</v>
      </c>
      <c r="R57" s="60">
        <f t="shared" si="15"/>
        <v>-20.942323563463688</v>
      </c>
      <c r="S57" s="60">
        <f t="shared" si="16"/>
        <v>-28.606249162339</v>
      </c>
      <c r="T57" s="60">
        <f t="shared" si="17"/>
        <v>-2.0996772958182217</v>
      </c>
      <c r="U57" s="60">
        <f t="shared" si="18"/>
        <v>-4.896860267637847</v>
      </c>
      <c r="V57" s="60">
        <f t="shared" si="19"/>
        <v>5.793687640559427</v>
      </c>
      <c r="W57" s="60">
        <f t="shared" si="20"/>
        <v>569.8403730901177</v>
      </c>
      <c r="X57" s="60">
        <f t="shared" si="21"/>
        <v>0.0016600842637854276</v>
      </c>
      <c r="Y57" s="60">
        <f t="shared" si="22"/>
        <v>-0.010693250849997228</v>
      </c>
      <c r="Z57" s="60">
        <f t="shared" si="23"/>
        <v>0.00033372328367933893</v>
      </c>
      <c r="AA57" s="60">
        <f t="shared" si="24"/>
        <v>-0.0746995225042015</v>
      </c>
      <c r="AB57" s="60">
        <f t="shared" si="25"/>
        <v>20.274306623535516</v>
      </c>
    </row>
    <row r="58" spans="1:28" ht="12.75">
      <c r="A58" s="12" t="s">
        <v>68</v>
      </c>
      <c r="B58" s="1">
        <f>'DATOS MENSUALES'!F486</f>
        <v>0.842166</v>
      </c>
      <c r="C58" s="1">
        <f>'DATOS MENSUALES'!F487</f>
        <v>0.7587675</v>
      </c>
      <c r="D58" s="1">
        <f>'DATOS MENSUALES'!F488</f>
        <v>0.9861914</v>
      </c>
      <c r="E58" s="1">
        <f>'DATOS MENSUALES'!F489</f>
        <v>0.7647112</v>
      </c>
      <c r="F58" s="1">
        <f>'DATOS MENSUALES'!F490</f>
        <v>1.0802912</v>
      </c>
      <c r="G58" s="1">
        <f>'DATOS MENSUALES'!F491</f>
        <v>1.5276053</v>
      </c>
      <c r="H58" s="1">
        <f>'DATOS MENSUALES'!F492</f>
        <v>3.9082134</v>
      </c>
      <c r="I58" s="1">
        <f>'DATOS MENSUALES'!F493</f>
        <v>6.681383200000001</v>
      </c>
      <c r="J58" s="1">
        <f>'DATOS MENSUALES'!F494</f>
        <v>0.841932</v>
      </c>
      <c r="K58" s="1">
        <f>'DATOS MENSUALES'!F495</f>
        <v>0.27435980000000004</v>
      </c>
      <c r="L58" s="1">
        <f>'DATOS MENSUALES'!F496</f>
        <v>0.1906261</v>
      </c>
      <c r="M58" s="1">
        <f>'DATOS MENSUALES'!F497</f>
        <v>0.31086</v>
      </c>
      <c r="N58" s="1">
        <f t="shared" si="12"/>
        <v>18.167107100000003</v>
      </c>
      <c r="O58" s="10"/>
      <c r="P58" s="60">
        <f t="shared" si="13"/>
        <v>-0.0031409020457770745</v>
      </c>
      <c r="Q58" s="60">
        <f t="shared" si="14"/>
        <v>-9.446739963292789</v>
      </c>
      <c r="R58" s="60">
        <f t="shared" si="15"/>
        <v>-55.3046456028265</v>
      </c>
      <c r="S58" s="60">
        <f t="shared" si="16"/>
        <v>-139.66161964213612</v>
      </c>
      <c r="T58" s="60">
        <f t="shared" si="17"/>
        <v>-102.72866543645588</v>
      </c>
      <c r="U58" s="60">
        <f t="shared" si="18"/>
        <v>-49.29320804967682</v>
      </c>
      <c r="V58" s="60">
        <f t="shared" si="19"/>
        <v>-0.008148918224054695</v>
      </c>
      <c r="W58" s="60">
        <f t="shared" si="20"/>
        <v>25.146136446681382</v>
      </c>
      <c r="X58" s="60">
        <f t="shared" si="21"/>
        <v>-0.12086210420882373</v>
      </c>
      <c r="Y58" s="60">
        <f t="shared" si="22"/>
        <v>-0.013160721798273692</v>
      </c>
      <c r="Z58" s="60">
        <f t="shared" si="23"/>
        <v>-0.005324862587248977</v>
      </c>
      <c r="AA58" s="60">
        <f t="shared" si="24"/>
        <v>-0.02178812123332667</v>
      </c>
      <c r="AB58" s="60">
        <f t="shared" si="25"/>
        <v>-5895.071034150866</v>
      </c>
    </row>
    <row r="59" spans="1:28" ht="12.75">
      <c r="A59" s="12" t="s">
        <v>69</v>
      </c>
      <c r="B59" s="1">
        <f>'DATOS MENSUALES'!F498</f>
        <v>0.419622</v>
      </c>
      <c r="C59" s="1">
        <f>'DATOS MENSUALES'!F499</f>
        <v>0.389538</v>
      </c>
      <c r="D59" s="1">
        <f>'DATOS MENSUALES'!F500</f>
        <v>1.7705895</v>
      </c>
      <c r="E59" s="1">
        <f>'DATOS MENSUALES'!F501</f>
        <v>4.1329566</v>
      </c>
      <c r="F59" s="1">
        <f>'DATOS MENSUALES'!F502</f>
        <v>4.7558779</v>
      </c>
      <c r="G59" s="1">
        <f>'DATOS MENSUALES'!F503</f>
        <v>2.2415331</v>
      </c>
      <c r="H59" s="1">
        <f>'DATOS MENSUALES'!F504</f>
        <v>1.9213230000000001</v>
      </c>
      <c r="I59" s="1">
        <f>'DATOS MENSUALES'!F505</f>
        <v>0.618636</v>
      </c>
      <c r="J59" s="1">
        <f>'DATOS MENSUALES'!F506</f>
        <v>0.9175310000000001</v>
      </c>
      <c r="K59" s="1">
        <f>'DATOS MENSUALES'!F507</f>
        <v>0.2046461</v>
      </c>
      <c r="L59" s="1">
        <f>'DATOS MENSUALES'!F508</f>
        <v>0.22080799999999998</v>
      </c>
      <c r="M59" s="1">
        <f>'DATOS MENSUALES'!F509</f>
        <v>0.7984595999999999</v>
      </c>
      <c r="N59" s="1">
        <f t="shared" si="12"/>
        <v>18.391520800000002</v>
      </c>
      <c r="O59" s="10"/>
      <c r="P59" s="60">
        <f t="shared" si="13"/>
        <v>-0.18421268179706016</v>
      </c>
      <c r="Q59" s="60">
        <f t="shared" si="14"/>
        <v>-15.31166764188945</v>
      </c>
      <c r="R59" s="60">
        <f t="shared" si="15"/>
        <v>-27.696098033503223</v>
      </c>
      <c r="S59" s="60">
        <f t="shared" si="16"/>
        <v>-6.029183163715585</v>
      </c>
      <c r="T59" s="60">
        <f t="shared" si="17"/>
        <v>-1.0237099574060309</v>
      </c>
      <c r="U59" s="60">
        <f t="shared" si="18"/>
        <v>-25.74194366425888</v>
      </c>
      <c r="V59" s="60">
        <f t="shared" si="19"/>
        <v>-10.476486269851453</v>
      </c>
      <c r="W59" s="60">
        <f t="shared" si="20"/>
        <v>-30.75382340308141</v>
      </c>
      <c r="X59" s="60">
        <f t="shared" si="21"/>
        <v>-0.07346623443216742</v>
      </c>
      <c r="Y59" s="60">
        <f t="shared" si="22"/>
        <v>-0.028599895123059386</v>
      </c>
      <c r="Z59" s="60">
        <f t="shared" si="23"/>
        <v>-0.0030135422284852664</v>
      </c>
      <c r="AA59" s="60">
        <f t="shared" si="24"/>
        <v>0.009037659064238805</v>
      </c>
      <c r="AB59" s="60">
        <f t="shared" si="25"/>
        <v>-5678.0890598126325</v>
      </c>
    </row>
    <row r="60" spans="1:28" ht="12.75">
      <c r="A60" s="12" t="s">
        <v>70</v>
      </c>
      <c r="B60" s="1">
        <f>'DATOS MENSUALES'!F510</f>
        <v>0.579177</v>
      </c>
      <c r="C60" s="1">
        <f>'DATOS MENSUALES'!F511</f>
        <v>4.4376381</v>
      </c>
      <c r="D60" s="1">
        <f>'DATOS MENSUALES'!F512</f>
        <v>2.6937784</v>
      </c>
      <c r="E60" s="1">
        <f>'DATOS MENSUALES'!F513</f>
        <v>1.214885</v>
      </c>
      <c r="F60" s="1">
        <f>'DATOS MENSUALES'!F514</f>
        <v>0.783549</v>
      </c>
      <c r="G60" s="1">
        <f>'DATOS MENSUALES'!F515</f>
        <v>0.4760386</v>
      </c>
      <c r="H60" s="1">
        <f>'DATOS MENSUALES'!F516</f>
        <v>1.6691046</v>
      </c>
      <c r="I60" s="1">
        <f>'DATOS MENSUALES'!F517</f>
        <v>3.7335417</v>
      </c>
      <c r="J60" s="1">
        <f>'DATOS MENSUALES'!F518</f>
        <v>0.6561214999999999</v>
      </c>
      <c r="K60" s="1">
        <f>'DATOS MENSUALES'!F519</f>
        <v>0.2673568</v>
      </c>
      <c r="L60" s="1">
        <f>'DATOS MENSUALES'!F520</f>
        <v>0.39785919999999997</v>
      </c>
      <c r="M60" s="1">
        <f>'DATOS MENSUALES'!F521</f>
        <v>0.3002952</v>
      </c>
      <c r="N60" s="1">
        <f t="shared" si="12"/>
        <v>17.209345100000004</v>
      </c>
      <c r="O60" s="10"/>
      <c r="P60" s="60">
        <f t="shared" si="13"/>
        <v>-0.06863769815383433</v>
      </c>
      <c r="Q60" s="60">
        <f t="shared" si="14"/>
        <v>3.83247964162225</v>
      </c>
      <c r="R60" s="60">
        <f t="shared" si="15"/>
        <v>-9.292444443484488</v>
      </c>
      <c r="S60" s="60">
        <f t="shared" si="16"/>
        <v>-106.37066641133981</v>
      </c>
      <c r="T60" s="60">
        <f t="shared" si="17"/>
        <v>-123.5186827993342</v>
      </c>
      <c r="U60" s="60">
        <f t="shared" si="18"/>
        <v>-105.03090525771432</v>
      </c>
      <c r="V60" s="60">
        <f t="shared" si="19"/>
        <v>-14.532896173312416</v>
      </c>
      <c r="W60" s="60">
        <f t="shared" si="20"/>
        <v>-5.966594285860331E-06</v>
      </c>
      <c r="X60" s="60">
        <f t="shared" si="21"/>
        <v>-0.3147529432727637</v>
      </c>
      <c r="Y60" s="60">
        <f t="shared" si="22"/>
        <v>-0.014366895737772377</v>
      </c>
      <c r="Z60" s="60">
        <f t="shared" si="23"/>
        <v>3.4676447495151596E-05</v>
      </c>
      <c r="AA60" s="60">
        <f t="shared" si="24"/>
        <v>-0.0243552818936993</v>
      </c>
      <c r="AB60" s="60">
        <f t="shared" si="25"/>
        <v>-6883.306675563774</v>
      </c>
    </row>
    <row r="61" spans="1:28" ht="12.75">
      <c r="A61" s="12" t="s">
        <v>71</v>
      </c>
      <c r="B61" s="1">
        <f>'DATOS MENSUALES'!F522</f>
        <v>0.33656130000000006</v>
      </c>
      <c r="C61" s="1">
        <f>'DATOS MENSUALES'!F523</f>
        <v>1.1507745</v>
      </c>
      <c r="D61" s="1">
        <f>'DATOS MENSUALES'!F524</f>
        <v>2.3522328</v>
      </c>
      <c r="E61" s="1">
        <f>'DATOS MENSUALES'!F525</f>
        <v>7.3490304</v>
      </c>
      <c r="F61" s="1">
        <f>'DATOS MENSUALES'!F526</f>
        <v>5.4532586</v>
      </c>
      <c r="G61" s="1">
        <f>'DATOS MENSUALES'!F527</f>
        <v>3.0956631999999997</v>
      </c>
      <c r="H61" s="1">
        <f>'DATOS MENSUALES'!F528</f>
        <v>6.727726199999999</v>
      </c>
      <c r="I61" s="1">
        <f>'DATOS MENSUALES'!F529</f>
        <v>13.891224</v>
      </c>
      <c r="J61" s="1">
        <f>'DATOS MENSUALES'!F530</f>
        <v>6.904452599999999</v>
      </c>
      <c r="K61" s="1">
        <f>'DATOS MENSUALES'!F531</f>
        <v>0.6506531999999999</v>
      </c>
      <c r="L61" s="1">
        <f>'DATOS MENSUALES'!F532</f>
        <v>0.5029153000000001</v>
      </c>
      <c r="M61" s="1">
        <f>'DATOS MENSUALES'!F533</f>
        <v>0.35132940000000007</v>
      </c>
      <c r="N61" s="1">
        <f t="shared" si="12"/>
        <v>48.765821499999994</v>
      </c>
      <c r="O61" s="10"/>
      <c r="P61" s="60">
        <f t="shared" si="13"/>
        <v>-0.2772356040889222</v>
      </c>
      <c r="Q61" s="60">
        <f t="shared" si="14"/>
        <v>-5.105680652220763</v>
      </c>
      <c r="R61" s="60">
        <f t="shared" si="15"/>
        <v>-14.596904932688966</v>
      </c>
      <c r="S61" s="60">
        <f t="shared" si="16"/>
        <v>2.7206166916074657</v>
      </c>
      <c r="T61" s="60">
        <f t="shared" si="17"/>
        <v>-0.029924094403899964</v>
      </c>
      <c r="U61" s="60">
        <f t="shared" si="18"/>
        <v>-9.241594535754926</v>
      </c>
      <c r="V61" s="60">
        <f t="shared" si="19"/>
        <v>17.949319352096484</v>
      </c>
      <c r="W61" s="60">
        <f t="shared" si="20"/>
        <v>1042.450364625336</v>
      </c>
      <c r="X61" s="60">
        <f t="shared" si="21"/>
        <v>172.6318944751119</v>
      </c>
      <c r="Y61" s="60">
        <f t="shared" si="22"/>
        <v>0.0027554758135102725</v>
      </c>
      <c r="Z61" s="60">
        <f t="shared" si="23"/>
        <v>0.002609016417885034</v>
      </c>
      <c r="AA61" s="60">
        <f t="shared" si="24"/>
        <v>-0.013623166582262054</v>
      </c>
      <c r="AB61" s="60">
        <f t="shared" si="25"/>
        <v>1969.133707051047</v>
      </c>
    </row>
    <row r="62" spans="1:28" ht="12.75">
      <c r="A62" s="12" t="s">
        <v>72</v>
      </c>
      <c r="B62" s="1">
        <f>'DATOS MENSUALES'!F534</f>
        <v>0.8976959999999999</v>
      </c>
      <c r="C62" s="1">
        <f>'DATOS MENSUALES'!F535</f>
        <v>5.4455045</v>
      </c>
      <c r="D62" s="1">
        <f>'DATOS MENSUALES'!F536</f>
        <v>3.0456223999999996</v>
      </c>
      <c r="E62" s="1">
        <f>'DATOS MENSUALES'!F537</f>
        <v>2.3334121999999997</v>
      </c>
      <c r="F62" s="1">
        <f>'DATOS MENSUALES'!F538</f>
        <v>10.2450717</v>
      </c>
      <c r="G62" s="1">
        <f>'DATOS MENSUALES'!F539</f>
        <v>7.0617382</v>
      </c>
      <c r="H62" s="1">
        <f>'DATOS MENSUALES'!F540</f>
        <v>4.2952866</v>
      </c>
      <c r="I62" s="1">
        <f>'DATOS MENSUALES'!F541</f>
        <v>2.7524949999999997</v>
      </c>
      <c r="J62" s="1">
        <f>'DATOS MENSUALES'!F542</f>
        <v>1.2687168</v>
      </c>
      <c r="K62" s="1">
        <f>'DATOS MENSUALES'!F543</f>
        <v>0.3489922</v>
      </c>
      <c r="L62" s="1">
        <f>'DATOS MENSUALES'!F544</f>
        <v>0.2435851</v>
      </c>
      <c r="M62" s="1">
        <f>'DATOS MENSUALES'!F545</f>
        <v>0.20592</v>
      </c>
      <c r="N62" s="1">
        <f t="shared" si="12"/>
        <v>38.1440407</v>
      </c>
      <c r="O62" s="10"/>
      <c r="P62" s="60">
        <f t="shared" si="13"/>
        <v>-0.0007515470186614516</v>
      </c>
      <c r="Q62" s="60">
        <f t="shared" si="14"/>
        <v>17.029946460403234</v>
      </c>
      <c r="R62" s="60">
        <f t="shared" si="15"/>
        <v>-5.364246476673847</v>
      </c>
      <c r="S62" s="60">
        <f t="shared" si="16"/>
        <v>-47.42245219550054</v>
      </c>
      <c r="T62" s="60">
        <f t="shared" si="17"/>
        <v>89.99683014490766</v>
      </c>
      <c r="U62" s="60">
        <f t="shared" si="18"/>
        <v>6.513459141066971</v>
      </c>
      <c r="V62" s="60">
        <f t="shared" si="19"/>
        <v>0.006418247246434299</v>
      </c>
      <c r="W62" s="60">
        <f t="shared" si="20"/>
        <v>-0.9975543555298177</v>
      </c>
      <c r="X62" s="60">
        <f t="shared" si="21"/>
        <v>-0.00030940932343033456</v>
      </c>
      <c r="Y62" s="60">
        <f t="shared" si="22"/>
        <v>-0.0042096317224460415</v>
      </c>
      <c r="Z62" s="60">
        <f t="shared" si="23"/>
        <v>-0.0018009104317769989</v>
      </c>
      <c r="AA62" s="60">
        <f t="shared" si="24"/>
        <v>-0.05673000106002315</v>
      </c>
      <c r="AB62" s="60">
        <f t="shared" si="25"/>
        <v>6.992834305230854</v>
      </c>
    </row>
    <row r="63" spans="1:28" ht="12.75">
      <c r="A63" s="12" t="s">
        <v>73</v>
      </c>
      <c r="B63" s="1">
        <f>'DATOS MENSUALES'!F546</f>
        <v>0.2321328</v>
      </c>
      <c r="C63" s="1">
        <f>'DATOS MENSUALES'!F547</f>
        <v>1.126926</v>
      </c>
      <c r="D63" s="1">
        <f>'DATOS MENSUALES'!F548</f>
        <v>1.8044664999999998</v>
      </c>
      <c r="E63" s="1">
        <f>'DATOS MENSUALES'!F549</f>
        <v>0.9923472000000001</v>
      </c>
      <c r="F63" s="1">
        <f>'DATOS MENSUALES'!F550</f>
        <v>7.9420341</v>
      </c>
      <c r="G63" s="1">
        <f>'DATOS MENSUALES'!F551</f>
        <v>4.196735400000001</v>
      </c>
      <c r="H63" s="1">
        <f>'DATOS MENSUALES'!F552</f>
        <v>2.8875223</v>
      </c>
      <c r="I63" s="1">
        <f>'DATOS MENSUALES'!F553</f>
        <v>1.546293</v>
      </c>
      <c r="J63" s="1">
        <f>'DATOS MENSUALES'!F554</f>
        <v>0.328267</v>
      </c>
      <c r="K63" s="1">
        <f>'DATOS MENSUALES'!F555</f>
        <v>0.3058682</v>
      </c>
      <c r="L63" s="1">
        <f>'DATOS MENSUALES'!F556</f>
        <v>0.123975</v>
      </c>
      <c r="M63" s="1">
        <f>'DATOS MENSUALES'!F557</f>
        <v>1.4458267999999999</v>
      </c>
      <c r="N63" s="1">
        <f t="shared" si="12"/>
        <v>22.9323943</v>
      </c>
      <c r="O63" s="10"/>
      <c r="P63" s="60">
        <f t="shared" si="13"/>
        <v>-0.43290759360563175</v>
      </c>
      <c r="Q63" s="60">
        <f t="shared" si="14"/>
        <v>-5.320770093574724</v>
      </c>
      <c r="R63" s="60">
        <f t="shared" si="15"/>
        <v>-26.776142674342893</v>
      </c>
      <c r="S63" s="60">
        <f t="shared" si="16"/>
        <v>-122.07348809183192</v>
      </c>
      <c r="T63" s="60">
        <f t="shared" si="17"/>
        <v>10.336220538670094</v>
      </c>
      <c r="U63" s="60">
        <f t="shared" si="18"/>
        <v>-0.9923993293681479</v>
      </c>
      <c r="V63" s="60">
        <f t="shared" si="19"/>
        <v>-1.8244546771871124</v>
      </c>
      <c r="W63" s="60">
        <f t="shared" si="20"/>
        <v>-10.726398082136448</v>
      </c>
      <c r="X63" s="60">
        <f t="shared" si="21"/>
        <v>-1.0244540137047249</v>
      </c>
      <c r="Y63" s="60">
        <f t="shared" si="22"/>
        <v>-0.008563550690484334</v>
      </c>
      <c r="Z63" s="60">
        <f t="shared" si="23"/>
        <v>-0.014045430604633771</v>
      </c>
      <c r="AA63" s="60">
        <f t="shared" si="24"/>
        <v>0.6264865734068112</v>
      </c>
      <c r="AB63" s="60">
        <f t="shared" si="25"/>
        <v>-2352.3017265611434</v>
      </c>
    </row>
    <row r="64" spans="1:28" ht="12.75">
      <c r="A64" s="12" t="s">
        <v>74</v>
      </c>
      <c r="B64" s="1">
        <f>'DATOS MENSUALES'!F558</f>
        <v>0.853497</v>
      </c>
      <c r="C64" s="1">
        <f>'DATOS MENSUALES'!F559</f>
        <v>0.9264558</v>
      </c>
      <c r="D64" s="1">
        <f>'DATOS MENSUALES'!F560</f>
        <v>1.802334</v>
      </c>
      <c r="E64" s="1">
        <f>'DATOS MENSUALES'!F561</f>
        <v>7.490024200000001</v>
      </c>
      <c r="F64" s="1">
        <f>'DATOS MENSUALES'!F562</f>
        <v>35.790317</v>
      </c>
      <c r="G64" s="1">
        <f>'DATOS MENSUALES'!F563</f>
        <v>6.566064000000001</v>
      </c>
      <c r="H64" s="1">
        <f>'DATOS MENSUALES'!F564</f>
        <v>3.4372914000000003</v>
      </c>
      <c r="I64" s="1">
        <f>'DATOS MENSUALES'!F565</f>
        <v>0.99375</v>
      </c>
      <c r="J64" s="1">
        <f>'DATOS MENSUALES'!F566</f>
        <v>0.8130264999999999</v>
      </c>
      <c r="K64" s="1">
        <f>'DATOS MENSUALES'!F567</f>
        <v>1.0687194</v>
      </c>
      <c r="L64" s="1">
        <f>'DATOS MENSUALES'!F568</f>
        <v>0.3773248</v>
      </c>
      <c r="M64" s="1">
        <f>'DATOS MENSUALES'!F569</f>
        <v>0.5255562</v>
      </c>
      <c r="N64" s="1">
        <f t="shared" si="12"/>
        <v>60.64436029999999</v>
      </c>
      <c r="O64" s="10"/>
      <c r="P64" s="60">
        <f t="shared" si="13"/>
        <v>-0.002466802499084148</v>
      </c>
      <c r="Q64" s="60">
        <f t="shared" si="14"/>
        <v>-7.372271994868996</v>
      </c>
      <c r="R64" s="60">
        <f t="shared" si="15"/>
        <v>-26.83344230672507</v>
      </c>
      <c r="S64" s="60">
        <f t="shared" si="16"/>
        <v>3.631001528183488</v>
      </c>
      <c r="T64" s="60">
        <f t="shared" si="17"/>
        <v>27071.87675692705</v>
      </c>
      <c r="U64" s="60">
        <f t="shared" si="18"/>
        <v>2.581888900400932</v>
      </c>
      <c r="V64" s="60">
        <f t="shared" si="19"/>
        <v>-0.303674975862766</v>
      </c>
      <c r="W64" s="60">
        <f t="shared" si="20"/>
        <v>-20.97728608688435</v>
      </c>
      <c r="X64" s="60">
        <f t="shared" si="21"/>
        <v>-0.14332357668853773</v>
      </c>
      <c r="Y64" s="60">
        <f t="shared" si="22"/>
        <v>0.17398511331110653</v>
      </c>
      <c r="Z64" s="60">
        <f t="shared" si="23"/>
        <v>1.7606705235300345E-06</v>
      </c>
      <c r="AA64" s="60">
        <f t="shared" si="24"/>
        <v>-0.00026965243777192624</v>
      </c>
      <c r="AB64" s="60">
        <f t="shared" si="25"/>
        <v>14549.296338432114</v>
      </c>
    </row>
    <row r="65" spans="1:28" ht="12.75">
      <c r="A65" s="12" t="s">
        <v>75</v>
      </c>
      <c r="B65" s="1">
        <f>'DATOS MENSUALES'!F570</f>
        <v>1.4271395</v>
      </c>
      <c r="C65" s="1">
        <f>'DATOS MENSUALES'!F571</f>
        <v>1.52922</v>
      </c>
      <c r="D65" s="1">
        <f>'DATOS MENSUALES'!F572</f>
        <v>19.0309252</v>
      </c>
      <c r="E65" s="1">
        <f>'DATOS MENSUALES'!F573</f>
        <v>18.821720799999998</v>
      </c>
      <c r="F65" s="1">
        <f>'DATOS MENSUALES'!F574</f>
        <v>7.3103316000000005</v>
      </c>
      <c r="G65" s="1">
        <f>'DATOS MENSUALES'!F575</f>
        <v>2.0828374</v>
      </c>
      <c r="H65" s="1">
        <f>'DATOS MENSUALES'!F576</f>
        <v>7.55361</v>
      </c>
      <c r="I65" s="1">
        <f>'DATOS MENSUALES'!F577</f>
        <v>7.532349</v>
      </c>
      <c r="J65" s="1">
        <f>'DATOS MENSUALES'!F578</f>
        <v>3.0923457</v>
      </c>
      <c r="K65" s="1">
        <f>'DATOS MENSUALES'!F579</f>
        <v>1.6321738</v>
      </c>
      <c r="L65" s="1">
        <f>'DATOS MENSUALES'!F580</f>
        <v>0.48928360000000004</v>
      </c>
      <c r="M65" s="1">
        <f>'DATOS MENSUALES'!F581</f>
        <v>0.4237266</v>
      </c>
      <c r="N65" s="1">
        <f t="shared" si="12"/>
        <v>70.92566319999999</v>
      </c>
      <c r="O65" s="10"/>
      <c r="P65" s="60">
        <f t="shared" si="13"/>
        <v>0.08433021396514252</v>
      </c>
      <c r="Q65" s="60">
        <f t="shared" si="14"/>
        <v>-2.424974466888606</v>
      </c>
      <c r="R65" s="60">
        <f t="shared" si="15"/>
        <v>2884.374272463262</v>
      </c>
      <c r="S65" s="60">
        <f t="shared" si="16"/>
        <v>2131.102125497155</v>
      </c>
      <c r="T65" s="60">
        <f t="shared" si="17"/>
        <v>3.6995095655411707</v>
      </c>
      <c r="U65" s="60">
        <f t="shared" si="18"/>
        <v>-30.119652255949507</v>
      </c>
      <c r="V65" s="60">
        <f t="shared" si="19"/>
        <v>40.85556116543965</v>
      </c>
      <c r="W65" s="60">
        <f t="shared" si="20"/>
        <v>54.03887164217334</v>
      </c>
      <c r="X65" s="60">
        <f t="shared" si="21"/>
        <v>5.414623705140273</v>
      </c>
      <c r="Y65" s="60">
        <f t="shared" si="22"/>
        <v>1.4113936457699585</v>
      </c>
      <c r="Z65" s="60">
        <f t="shared" si="23"/>
        <v>0.0019081906841948305</v>
      </c>
      <c r="AA65" s="60">
        <f t="shared" si="24"/>
        <v>-0.004610342208449964</v>
      </c>
      <c r="AB65" s="60">
        <f t="shared" si="25"/>
        <v>41759.89463610228</v>
      </c>
    </row>
    <row r="66" spans="1:28" ht="12.75">
      <c r="A66" s="12" t="s">
        <v>76</v>
      </c>
      <c r="B66" s="1">
        <f>'DATOS MENSUALES'!F582</f>
        <v>0.8112240000000002</v>
      </c>
      <c r="C66" s="1">
        <f>'DATOS MENSUALES'!F583</f>
        <v>0.8521681</v>
      </c>
      <c r="D66" s="1">
        <f>'DATOS MENSUALES'!F584</f>
        <v>0.7186593000000001</v>
      </c>
      <c r="E66" s="1">
        <f>'DATOS MENSUALES'!F585</f>
        <v>0.9133439</v>
      </c>
      <c r="F66" s="1">
        <f>'DATOS MENSUALES'!F586</f>
        <v>0.7462013999999999</v>
      </c>
      <c r="G66" s="1">
        <f>'DATOS MENSUALES'!F587</f>
        <v>0.8016288</v>
      </c>
      <c r="H66" s="1">
        <f>'DATOS MENSUALES'!F588</f>
        <v>4.461226</v>
      </c>
      <c r="I66" s="1">
        <f>'DATOS MENSUALES'!F589</f>
        <v>2.2222142</v>
      </c>
      <c r="J66" s="1">
        <f>'DATOS MENSUALES'!F590</f>
        <v>1.7004036</v>
      </c>
      <c r="K66" s="1">
        <f>'DATOS MENSUALES'!F591</f>
        <v>0.42957200000000006</v>
      </c>
      <c r="L66" s="1">
        <f>'DATOS MENSUALES'!F592</f>
        <v>0.2754816</v>
      </c>
      <c r="M66" s="1">
        <f>'DATOS MENSUALES'!F593</f>
        <v>0.5640921000000001</v>
      </c>
      <c r="N66" s="1">
        <f t="shared" si="12"/>
        <v>14.496215</v>
      </c>
      <c r="O66" s="10"/>
      <c r="P66" s="60">
        <f t="shared" si="13"/>
        <v>-0.0055820118073971236</v>
      </c>
      <c r="Q66" s="60">
        <f t="shared" si="14"/>
        <v>-8.249091980247165</v>
      </c>
      <c r="R66" s="60">
        <f t="shared" si="15"/>
        <v>-67.79219972739052</v>
      </c>
      <c r="S66" s="60">
        <f t="shared" si="16"/>
        <v>-127.99926878992282</v>
      </c>
      <c r="T66" s="60">
        <f t="shared" si="17"/>
        <v>-126.3184711685334</v>
      </c>
      <c r="U66" s="60">
        <f t="shared" si="18"/>
        <v>-84.75299691360783</v>
      </c>
      <c r="V66" s="60">
        <f t="shared" si="19"/>
        <v>0.04353219896227234</v>
      </c>
      <c r="W66" s="60">
        <f t="shared" si="20"/>
        <v>-3.5778206055698845</v>
      </c>
      <c r="X66" s="60">
        <f t="shared" si="21"/>
        <v>0.04824874643766219</v>
      </c>
      <c r="Y66" s="60">
        <f t="shared" si="22"/>
        <v>-0.0005292062720759788</v>
      </c>
      <c r="Z66" s="60">
        <f t="shared" si="23"/>
        <v>-0.000723378018851635</v>
      </c>
      <c r="AA66" s="60">
        <f t="shared" si="24"/>
        <v>-1.771710994287791E-05</v>
      </c>
      <c r="AB66" s="60">
        <f t="shared" si="25"/>
        <v>-10268.61216150392</v>
      </c>
    </row>
    <row r="67" spans="1:28" ht="12.75">
      <c r="A67" s="12" t="s">
        <v>77</v>
      </c>
      <c r="B67" s="1">
        <f>'DATOS MENSUALES'!F594</f>
        <v>0.39139099999999993</v>
      </c>
      <c r="C67" s="1">
        <f>'DATOS MENSUALES'!F595</f>
        <v>10.736846100000001</v>
      </c>
      <c r="D67" s="1">
        <f>'DATOS MENSUALES'!F596</f>
        <v>47.500926400000004</v>
      </c>
      <c r="E67" s="1">
        <f>'DATOS MENSUALES'!F597</f>
        <v>11.2877208</v>
      </c>
      <c r="F67" s="1">
        <f>'DATOS MENSUALES'!F598</f>
        <v>4.081242</v>
      </c>
      <c r="G67" s="1">
        <f>'DATOS MENSUALES'!F599</f>
        <v>2.8609112</v>
      </c>
      <c r="H67" s="1">
        <f>'DATOS MENSUALES'!F600</f>
        <v>8.0506988</v>
      </c>
      <c r="I67" s="1">
        <f>'DATOS MENSUALES'!F601</f>
        <v>1.7511672</v>
      </c>
      <c r="J67" s="1">
        <f>'DATOS MENSUALES'!F602</f>
        <v>1.5627461999999999</v>
      </c>
      <c r="K67" s="1">
        <f>'DATOS MENSUALES'!F603</f>
        <v>0.5739675</v>
      </c>
      <c r="L67" s="1">
        <f>'DATOS MENSUALES'!F604</f>
        <v>0.378837</v>
      </c>
      <c r="M67" s="1">
        <f>'DATOS MENSUALES'!F605</f>
        <v>0.5796690000000001</v>
      </c>
      <c r="N67" s="1">
        <f t="shared" si="12"/>
        <v>89.75612320000002</v>
      </c>
      <c r="O67" s="10"/>
      <c r="P67" s="60">
        <f t="shared" si="13"/>
        <v>-0.21301518769377767</v>
      </c>
      <c r="Q67" s="60">
        <f t="shared" si="14"/>
        <v>486.3539016346446</v>
      </c>
      <c r="R67" s="60">
        <f t="shared" si="15"/>
        <v>77880.5987059966</v>
      </c>
      <c r="S67" s="60">
        <f t="shared" si="16"/>
        <v>151.82055192155548</v>
      </c>
      <c r="T67" s="60">
        <f t="shared" si="17"/>
        <v>-4.762641004904542</v>
      </c>
      <c r="U67" s="60">
        <f t="shared" si="18"/>
        <v>-12.702901159998198</v>
      </c>
      <c r="V67" s="60">
        <f t="shared" si="19"/>
        <v>61.221310866019834</v>
      </c>
      <c r="W67" s="60">
        <f t="shared" si="20"/>
        <v>-8.006144608868446</v>
      </c>
      <c r="X67" s="60">
        <f t="shared" si="21"/>
        <v>0.011603563681449023</v>
      </c>
      <c r="Y67" s="60">
        <f t="shared" si="22"/>
        <v>0.0002561591262235417</v>
      </c>
      <c r="Z67" s="60">
        <f t="shared" si="23"/>
        <v>2.5084458123866004E-06</v>
      </c>
      <c r="AA67" s="60">
        <f t="shared" si="24"/>
        <v>-1.1551446451915324E-06</v>
      </c>
      <c r="AB67" s="60">
        <f t="shared" si="25"/>
        <v>153339.64969822764</v>
      </c>
    </row>
    <row r="68" spans="1:28" ht="12.75">
      <c r="A68" s="12" t="s">
        <v>78</v>
      </c>
      <c r="B68" s="1">
        <f>'DATOS MENSUALES'!F606</f>
        <v>0.6174238</v>
      </c>
      <c r="C68" s="1">
        <f>'DATOS MENSUALES'!F607</f>
        <v>1.459685</v>
      </c>
      <c r="D68" s="1">
        <f>'DATOS MENSUALES'!F608</f>
        <v>1.1440755999999999</v>
      </c>
      <c r="E68" s="1">
        <f>'DATOS MENSUALES'!F609</f>
        <v>2.0986645999999998</v>
      </c>
      <c r="F68" s="1">
        <f>'DATOS MENSUALES'!F610</f>
        <v>2.6928769999999997</v>
      </c>
      <c r="G68" s="1">
        <f>'DATOS MENSUALES'!F611</f>
        <v>38.8522456</v>
      </c>
      <c r="H68" s="1">
        <f>'DATOS MENSUALES'!F612</f>
        <v>10.5380871</v>
      </c>
      <c r="I68" s="1">
        <f>'DATOS MENSUALES'!F613</f>
        <v>1.6883667</v>
      </c>
      <c r="J68" s="1">
        <f>'DATOS MENSUALES'!F614</f>
        <v>0.6612703000000001</v>
      </c>
      <c r="K68" s="1">
        <f>'DATOS MENSUALES'!F615</f>
        <v>0.2625458</v>
      </c>
      <c r="L68" s="1">
        <f>'DATOS MENSUALES'!F616</f>
        <v>0.1560416</v>
      </c>
      <c r="M68" s="1">
        <f>'DATOS MENSUALES'!F617</f>
        <v>0.558756</v>
      </c>
      <c r="N68" s="1">
        <f t="shared" si="12"/>
        <v>60.730039100000006</v>
      </c>
      <c r="O68" s="10"/>
      <c r="P68" s="60">
        <f t="shared" si="13"/>
        <v>-0.05114357773669722</v>
      </c>
      <c r="Q68" s="60">
        <f t="shared" si="14"/>
        <v>-2.8213255568570452</v>
      </c>
      <c r="R68" s="60">
        <f t="shared" si="15"/>
        <v>-48.710179469541956</v>
      </c>
      <c r="S68" s="60">
        <f t="shared" si="16"/>
        <v>-57.26045121278152</v>
      </c>
      <c r="T68" s="60">
        <f t="shared" si="17"/>
        <v>-28.95827285867835</v>
      </c>
      <c r="U68" s="60">
        <f t="shared" si="18"/>
        <v>38130.00494572642</v>
      </c>
      <c r="V68" s="60">
        <f t="shared" si="19"/>
        <v>265.67909718738673</v>
      </c>
      <c r="W68" s="60">
        <f t="shared" si="20"/>
        <v>-8.784053596750322</v>
      </c>
      <c r="X68" s="60">
        <f t="shared" si="21"/>
        <v>-0.30765963111237044</v>
      </c>
      <c r="Y68" s="60">
        <f t="shared" si="22"/>
        <v>-0.015236853733679279</v>
      </c>
      <c r="Z68" s="60">
        <f t="shared" si="23"/>
        <v>-0.009156619047890096</v>
      </c>
      <c r="AA68" s="60">
        <f t="shared" si="24"/>
        <v>-3.0975401740098024E-05</v>
      </c>
      <c r="AB68" s="60">
        <f t="shared" si="25"/>
        <v>14703.021846668182</v>
      </c>
    </row>
    <row r="69" spans="1:28" ht="12.75">
      <c r="A69" s="12" t="s">
        <v>79</v>
      </c>
      <c r="B69" s="1">
        <f>'DATOS MENSUALES'!F618</f>
        <v>1.1235764000000001</v>
      </c>
      <c r="C69" s="1">
        <f>'DATOS MENSUALES'!F619</f>
        <v>0.6450326999999999</v>
      </c>
      <c r="D69" s="1">
        <f>'DATOS MENSUALES'!F620</f>
        <v>1.2181845</v>
      </c>
      <c r="E69" s="1">
        <f>'DATOS MENSUALES'!F621</f>
        <v>1.2799583</v>
      </c>
      <c r="F69" s="1">
        <f>'DATOS MENSUALES'!F622</f>
        <v>0.8989736</v>
      </c>
      <c r="G69" s="1">
        <f>'DATOS MENSUALES'!F623</f>
        <v>0.569976</v>
      </c>
      <c r="H69" s="1">
        <f>'DATOS MENSUALES'!F624</f>
        <v>1.0597135</v>
      </c>
      <c r="I69" s="1">
        <f>'DATOS MENSUALES'!F625</f>
        <v>1.0664202999999999</v>
      </c>
      <c r="J69" s="1">
        <f>'DATOS MENSUALES'!F626</f>
        <v>1.6477182</v>
      </c>
      <c r="K69" s="1">
        <f>'DATOS MENSUALES'!F627</f>
        <v>0.33031000000000005</v>
      </c>
      <c r="L69" s="1">
        <f>'DATOS MENSUALES'!F628</f>
        <v>0.25605089999999997</v>
      </c>
      <c r="M69" s="1">
        <f>'DATOS MENSUALES'!F629</f>
        <v>0.343574</v>
      </c>
      <c r="N69" s="1">
        <f t="shared" si="12"/>
        <v>10.4394884</v>
      </c>
      <c r="O69" s="10"/>
      <c r="P69" s="60">
        <f t="shared" si="13"/>
        <v>0.002458294871378081</v>
      </c>
      <c r="Q69" s="60">
        <f t="shared" si="14"/>
        <v>-11.055010604843293</v>
      </c>
      <c r="R69" s="60">
        <f t="shared" si="15"/>
        <v>-45.80462634093234</v>
      </c>
      <c r="S69" s="60">
        <f t="shared" si="16"/>
        <v>-102.04791321570558</v>
      </c>
      <c r="T69" s="60">
        <f t="shared" si="17"/>
        <v>-115.1278780125693</v>
      </c>
      <c r="U69" s="60">
        <f t="shared" si="18"/>
        <v>-98.88155631904672</v>
      </c>
      <c r="V69" s="60">
        <f t="shared" si="19"/>
        <v>-28.365181705919685</v>
      </c>
      <c r="W69" s="60">
        <f t="shared" si="20"/>
        <v>-19.362367332892408</v>
      </c>
      <c r="X69" s="60">
        <f t="shared" si="21"/>
        <v>0.03018638646859291</v>
      </c>
      <c r="Y69" s="60">
        <f t="shared" si="22"/>
        <v>-0.005846427081968647</v>
      </c>
      <c r="Z69" s="60">
        <f t="shared" si="23"/>
        <v>-0.001302125808506873</v>
      </c>
      <c r="AA69" s="60">
        <f t="shared" si="24"/>
        <v>-0.01499384954892729</v>
      </c>
      <c r="AB69" s="60">
        <f t="shared" si="25"/>
        <v>-17158.08856992315</v>
      </c>
    </row>
    <row r="70" spans="1:28" ht="12.75">
      <c r="A70" s="12" t="s">
        <v>80</v>
      </c>
      <c r="B70" s="1">
        <f>'DATOS MENSUALES'!F630</f>
        <v>0.592933</v>
      </c>
      <c r="C70" s="1">
        <f>'DATOS MENSUALES'!F631</f>
        <v>1.78035</v>
      </c>
      <c r="D70" s="1">
        <f>'DATOS MENSUALES'!F632</f>
        <v>2.1056425</v>
      </c>
      <c r="E70" s="1">
        <f>'DATOS MENSUALES'!F633</f>
        <v>0.956288</v>
      </c>
      <c r="F70" s="1">
        <f>'DATOS MENSUALES'!F634</f>
        <v>0.7324672000000001</v>
      </c>
      <c r="G70" s="1">
        <f>'DATOS MENSUALES'!F635</f>
        <v>0.720005</v>
      </c>
      <c r="H70" s="1">
        <f>'DATOS MENSUALES'!F636</f>
        <v>1.0190862</v>
      </c>
      <c r="I70" s="1">
        <f>'DATOS MENSUALES'!F637</f>
        <v>2.77896</v>
      </c>
      <c r="J70" s="1">
        <f>'DATOS MENSUALES'!F638</f>
        <v>2.9532336</v>
      </c>
      <c r="K70" s="1">
        <f>'DATOS MENSUALES'!F639</f>
        <v>0.4984056</v>
      </c>
      <c r="L70" s="1">
        <f>'DATOS MENSUALES'!F640</f>
        <v>0.19820849999999998</v>
      </c>
      <c r="M70" s="1">
        <f>'DATOS MENSUALES'!F641</f>
        <v>0.6131527999999999</v>
      </c>
      <c r="N70" s="1">
        <f t="shared" si="12"/>
        <v>14.9487324</v>
      </c>
      <c r="O70" s="10"/>
      <c r="P70" s="60">
        <f t="shared" si="13"/>
        <v>-0.06194939815512388</v>
      </c>
      <c r="Q70" s="60">
        <f t="shared" si="14"/>
        <v>-1.3034732060106438</v>
      </c>
      <c r="R70" s="60">
        <f t="shared" si="15"/>
        <v>-19.476181641159084</v>
      </c>
      <c r="S70" s="60">
        <f t="shared" si="16"/>
        <v>-124.75494803647946</v>
      </c>
      <c r="T70" s="60">
        <f t="shared" si="17"/>
        <v>-127.35860868084622</v>
      </c>
      <c r="U70" s="60">
        <f t="shared" si="18"/>
        <v>-89.5660422539293</v>
      </c>
      <c r="V70" s="60">
        <f t="shared" si="19"/>
        <v>-29.51395829817285</v>
      </c>
      <c r="W70" s="60">
        <f t="shared" si="20"/>
        <v>-0.9203697946834584</v>
      </c>
      <c r="X70" s="60">
        <f t="shared" si="21"/>
        <v>4.227017311736393</v>
      </c>
      <c r="Y70" s="60">
        <f t="shared" si="22"/>
        <v>-1.750868509725412E-06</v>
      </c>
      <c r="Z70" s="60">
        <f t="shared" si="23"/>
        <v>-0.004660906364982269</v>
      </c>
      <c r="AA70" s="60">
        <f t="shared" si="24"/>
        <v>1.2153205530133332E-05</v>
      </c>
      <c r="AB70" s="60">
        <f t="shared" si="25"/>
        <v>-9640.51814419854</v>
      </c>
    </row>
    <row r="71" spans="1:28" ht="12.75">
      <c r="A71" s="12" t="s">
        <v>81</v>
      </c>
      <c r="B71" s="1">
        <f>'DATOS MENSUALES'!F642</f>
        <v>1.4850737999999999</v>
      </c>
      <c r="C71" s="1">
        <f>'DATOS MENSUALES'!F643</f>
        <v>22.4332504</v>
      </c>
      <c r="D71" s="1">
        <f>'DATOS MENSUALES'!F644</f>
        <v>2.77289</v>
      </c>
      <c r="E71" s="1">
        <f>'DATOS MENSUALES'!F645</f>
        <v>7.1123080000000005</v>
      </c>
      <c r="F71" s="1">
        <f>'DATOS MENSUALES'!F646</f>
        <v>4.1491404</v>
      </c>
      <c r="G71" s="1">
        <f>'DATOS MENSUALES'!F647</f>
        <v>2.207211</v>
      </c>
      <c r="H71" s="1">
        <f>'DATOS MENSUALES'!F648</f>
        <v>1.1867343000000001</v>
      </c>
      <c r="I71" s="1">
        <f>'DATOS MENSUALES'!F649</f>
        <v>2.8202000000000003</v>
      </c>
      <c r="J71" s="1">
        <f>'DATOS MENSUALES'!F650</f>
        <v>0.8962076</v>
      </c>
      <c r="K71" s="1">
        <f>'DATOS MENSUALES'!F651</f>
        <v>0.36296439999999996</v>
      </c>
      <c r="L71" s="1">
        <f>'DATOS MENSUALES'!F652</f>
        <v>0.3741192</v>
      </c>
      <c r="M71" s="1">
        <f>'DATOS MENSUALES'!F653</f>
        <v>0.9233856</v>
      </c>
      <c r="N71" s="1">
        <f t="shared" si="12"/>
        <v>46.7234847</v>
      </c>
      <c r="O71" s="10"/>
      <c r="P71" s="60">
        <f t="shared" si="13"/>
        <v>0.12236326793602169</v>
      </c>
      <c r="Q71" s="60">
        <f t="shared" si="14"/>
        <v>7484.146530331487</v>
      </c>
      <c r="R71" s="60">
        <f t="shared" si="15"/>
        <v>-8.282409061045742</v>
      </c>
      <c r="S71" s="60">
        <f t="shared" si="16"/>
        <v>1.5580295977632654</v>
      </c>
      <c r="T71" s="60">
        <f t="shared" si="17"/>
        <v>-4.2089913489158315</v>
      </c>
      <c r="U71" s="60">
        <f t="shared" si="18"/>
        <v>-26.65010116656176</v>
      </c>
      <c r="V71" s="60">
        <f t="shared" si="19"/>
        <v>-24.966535121144766</v>
      </c>
      <c r="W71" s="60">
        <f t="shared" si="20"/>
        <v>-0.8082009790620054</v>
      </c>
      <c r="X71" s="60">
        <f t="shared" si="21"/>
        <v>-0.08526834942570383</v>
      </c>
      <c r="Y71" s="60">
        <f t="shared" si="22"/>
        <v>-0.003208649048741804</v>
      </c>
      <c r="Z71" s="60">
        <f t="shared" si="23"/>
        <v>6.977589673319648E-07</v>
      </c>
      <c r="AA71" s="60">
        <f t="shared" si="24"/>
        <v>0.03700063937070243</v>
      </c>
      <c r="AB71" s="60">
        <f t="shared" si="25"/>
        <v>1154.8892830301322</v>
      </c>
    </row>
    <row r="72" spans="1:28" ht="12.75">
      <c r="A72" s="12" t="s">
        <v>82</v>
      </c>
      <c r="B72" s="1">
        <f>'DATOS MENSUALES'!F654</f>
        <v>2.060011</v>
      </c>
      <c r="C72" s="1">
        <f>'DATOS MENSUALES'!F655</f>
        <v>0.708793</v>
      </c>
      <c r="D72" s="1">
        <f>'DATOS MENSUALES'!F656</f>
        <v>0.4524912</v>
      </c>
      <c r="E72" s="1">
        <f>'DATOS MENSUALES'!F657</f>
        <v>0.4946409</v>
      </c>
      <c r="F72" s="1">
        <f>'DATOS MENSUALES'!F658</f>
        <v>1.3442044</v>
      </c>
      <c r="G72" s="1">
        <f>'DATOS MENSUALES'!F659</f>
        <v>0.9613088</v>
      </c>
      <c r="H72" s="1">
        <f>'DATOS MENSUALES'!F660</f>
        <v>0.644736</v>
      </c>
      <c r="I72" s="1">
        <f>'DATOS MENSUALES'!F661</f>
        <v>0.5047471</v>
      </c>
      <c r="J72" s="1">
        <f>'DATOS MENSUALES'!F662</f>
        <v>0.44931689999999996</v>
      </c>
      <c r="K72" s="1">
        <f>'DATOS MENSUALES'!F663</f>
        <v>0.2281903</v>
      </c>
      <c r="L72" s="1">
        <f>'DATOS MENSUALES'!F664</f>
        <v>0.28365440000000003</v>
      </c>
      <c r="M72" s="1">
        <f>'DATOS MENSUALES'!F665</f>
        <v>0.3085882999999999</v>
      </c>
      <c r="N72" s="1">
        <f t="shared" si="12"/>
        <v>8.4406823</v>
      </c>
      <c r="O72" s="10"/>
      <c r="P72" s="60">
        <f t="shared" si="13"/>
        <v>1.2298459727676336</v>
      </c>
      <c r="Q72" s="60">
        <f t="shared" si="14"/>
        <v>-10.132676797614687</v>
      </c>
      <c r="R72" s="60">
        <f t="shared" si="15"/>
        <v>-81.95356512957402</v>
      </c>
      <c r="S72" s="60">
        <f t="shared" si="16"/>
        <v>-162.6262803622001</v>
      </c>
      <c r="T72" s="60">
        <f t="shared" si="17"/>
        <v>-86.32247542302622</v>
      </c>
      <c r="U72" s="60">
        <f t="shared" si="18"/>
        <v>-75.84202153549946</v>
      </c>
      <c r="V72" s="60">
        <f t="shared" si="19"/>
        <v>-41.591152584017344</v>
      </c>
      <c r="W72" s="60">
        <f t="shared" si="20"/>
        <v>-34.231000117175974</v>
      </c>
      <c r="X72" s="60">
        <f t="shared" si="21"/>
        <v>-0.6979487985327244</v>
      </c>
      <c r="Y72" s="60">
        <f t="shared" si="22"/>
        <v>-0.02248976716483316</v>
      </c>
      <c r="Z72" s="60">
        <f t="shared" si="23"/>
        <v>-0.0005432435262552205</v>
      </c>
      <c r="AA72" s="60">
        <f t="shared" si="24"/>
        <v>-0.022324098417387694</v>
      </c>
      <c r="AB72" s="60">
        <f t="shared" si="25"/>
        <v>-21464.277847474674</v>
      </c>
    </row>
    <row r="73" spans="1:28" ht="12.75">
      <c r="A73" s="12" t="s">
        <v>83</v>
      </c>
      <c r="B73" s="1">
        <f>'DATOS MENSUALES'!F666</f>
        <v>0.5201044</v>
      </c>
      <c r="C73" s="1">
        <f>'DATOS MENSUALES'!F667</f>
        <v>1.737374</v>
      </c>
      <c r="D73" s="1">
        <f>'DATOS MENSUALES'!F668</f>
        <v>1.0305828</v>
      </c>
      <c r="E73" s="1">
        <f>'DATOS MENSUALES'!F669</f>
        <v>19.7335952</v>
      </c>
      <c r="F73" s="1">
        <f>'DATOS MENSUALES'!F670</f>
        <v>17.7231775</v>
      </c>
      <c r="G73" s="1">
        <f>'DATOS MENSUALES'!F671</f>
        <v>5.1147474</v>
      </c>
      <c r="H73" s="1">
        <f>'DATOS MENSUALES'!F672</f>
        <v>8.3149776</v>
      </c>
      <c r="I73" s="1">
        <f>'DATOS MENSUALES'!F673</f>
        <v>8.6280633</v>
      </c>
      <c r="J73" s="1">
        <f>'DATOS MENSUALES'!F674</f>
        <v>1.2705028</v>
      </c>
      <c r="K73" s="1">
        <f>'DATOS MENSUALES'!F675</f>
        <v>0.6816021000000001</v>
      </c>
      <c r="L73" s="1">
        <f>'DATOS MENSUALES'!F676</f>
        <v>1.3166623999999998</v>
      </c>
      <c r="M73" s="1">
        <f>'DATOS MENSUALES'!F677</f>
        <v>0.9305856</v>
      </c>
      <c r="N73" s="1">
        <f t="shared" si="12"/>
        <v>67.00197510000001</v>
      </c>
      <c r="O73" s="10"/>
      <c r="P73" s="60">
        <f t="shared" si="13"/>
        <v>-0.10283874094923688</v>
      </c>
      <c r="Q73" s="60">
        <f t="shared" si="14"/>
        <v>-1.463449664412074</v>
      </c>
      <c r="R73" s="60">
        <f t="shared" si="15"/>
        <v>-53.39395131461686</v>
      </c>
      <c r="S73" s="60">
        <f t="shared" si="16"/>
        <v>2616.9906899436073</v>
      </c>
      <c r="T73" s="60">
        <f t="shared" si="17"/>
        <v>1710.5449322927661</v>
      </c>
      <c r="U73" s="60">
        <f t="shared" si="18"/>
        <v>-0.0005014745033817169</v>
      </c>
      <c r="V73" s="60">
        <f t="shared" si="19"/>
        <v>74.38107746545387</v>
      </c>
      <c r="W73" s="60">
        <f t="shared" si="20"/>
        <v>115.9561376285382</v>
      </c>
      <c r="X73" s="60">
        <f t="shared" si="21"/>
        <v>-0.0002855400151038393</v>
      </c>
      <c r="Y73" s="60">
        <f t="shared" si="22"/>
        <v>0.0050128357790014825</v>
      </c>
      <c r="Z73" s="60">
        <f t="shared" si="23"/>
        <v>0.8612057239964063</v>
      </c>
      <c r="AA73" s="60">
        <f t="shared" si="24"/>
        <v>0.039451262994603935</v>
      </c>
      <c r="AB73" s="60">
        <f t="shared" si="25"/>
        <v>29133.421466238917</v>
      </c>
    </row>
    <row r="74" spans="1:28" s="24" customFormat="1" ht="12.75">
      <c r="A74" s="21" t="s">
        <v>84</v>
      </c>
      <c r="B74" s="22">
        <f>'DATOS MENSUALES'!F678</f>
        <v>0.7574764</v>
      </c>
      <c r="C74" s="22">
        <f>'DATOS MENSUALES'!F679</f>
        <v>0.9501360000000001</v>
      </c>
      <c r="D74" s="22">
        <f>'DATOS MENSUALES'!F680</f>
        <v>9.483576</v>
      </c>
      <c r="E74" s="22">
        <f>'DATOS MENSUALES'!F681</f>
        <v>16.193925</v>
      </c>
      <c r="F74" s="22">
        <f>'DATOS MENSUALES'!F682</f>
        <v>2.9518566</v>
      </c>
      <c r="G74" s="22">
        <f>'DATOS MENSUALES'!F683</f>
        <v>1.191752</v>
      </c>
      <c r="H74" s="22">
        <f>'DATOS MENSUALES'!F684</f>
        <v>0.8816691000000001</v>
      </c>
      <c r="I74" s="22">
        <f>'DATOS MENSUALES'!F685</f>
        <v>1.6709399</v>
      </c>
      <c r="J74" s="22">
        <f>'DATOS MENSUALES'!F686</f>
        <v>0.48635069999999997</v>
      </c>
      <c r="K74" s="22">
        <f>'DATOS MENSUALES'!F687</f>
        <v>0.6610625</v>
      </c>
      <c r="L74" s="22">
        <f>'DATOS MENSUALES'!F688</f>
        <v>0.4096484</v>
      </c>
      <c r="M74" s="22">
        <f>'DATOS MENSUALES'!F689</f>
        <v>0.6399888</v>
      </c>
      <c r="N74" s="22">
        <f t="shared" si="12"/>
        <v>36.27838140000001</v>
      </c>
      <c r="O74" s="23"/>
      <c r="P74" s="60">
        <f t="shared" si="13"/>
        <v>-0.012348504639198028</v>
      </c>
      <c r="Q74" s="60">
        <f t="shared" si="14"/>
        <v>-7.106436647355175</v>
      </c>
      <c r="R74" s="60">
        <f t="shared" si="15"/>
        <v>102.99178562688388</v>
      </c>
      <c r="S74" s="60">
        <f t="shared" si="16"/>
        <v>1074.027008534448</v>
      </c>
      <c r="T74" s="60">
        <f t="shared" si="17"/>
        <v>-22.23220077729136</v>
      </c>
      <c r="U74" s="60">
        <f t="shared" si="18"/>
        <v>-64.11735471139801</v>
      </c>
      <c r="V74" s="60">
        <f t="shared" si="19"/>
        <v>-33.628758606647516</v>
      </c>
      <c r="W74" s="60">
        <f t="shared" si="20"/>
        <v>-9.008509890516398</v>
      </c>
      <c r="X74" s="60">
        <f t="shared" si="21"/>
        <v>-0.6141295123519609</v>
      </c>
      <c r="Y74" s="60">
        <f t="shared" si="22"/>
        <v>0.003415947687210952</v>
      </c>
      <c r="Z74" s="60">
        <f t="shared" si="23"/>
        <v>8.752101848879473E-05</v>
      </c>
      <c r="AA74" s="60">
        <f t="shared" si="24"/>
        <v>0.00012370925249849326</v>
      </c>
      <c r="AB74" s="60">
        <f t="shared" si="25"/>
        <v>0.00010131802157788623</v>
      </c>
    </row>
    <row r="75" spans="1:28" s="24" customFormat="1" ht="12.75">
      <c r="A75" s="21" t="s">
        <v>85</v>
      </c>
      <c r="B75" s="22">
        <f>'DATOS MENSUALES'!F690</f>
        <v>1.2146959999999998</v>
      </c>
      <c r="C75" s="22">
        <f>'DATOS MENSUALES'!F691</f>
        <v>21.6888832</v>
      </c>
      <c r="D75" s="22">
        <f>'DATOS MENSUALES'!F692</f>
        <v>29.082394800000003</v>
      </c>
      <c r="E75" s="22">
        <f>'DATOS MENSUALES'!F693</f>
        <v>13.7912241</v>
      </c>
      <c r="F75" s="22">
        <f>'DATOS MENSUALES'!F694</f>
        <v>5.7532608000000005</v>
      </c>
      <c r="G75" s="22">
        <f>'DATOS MENSUALES'!F695</f>
        <v>1.865136</v>
      </c>
      <c r="H75" s="22">
        <f>'DATOS MENSUALES'!F696</f>
        <v>2.9138686</v>
      </c>
      <c r="I75" s="22">
        <f>'DATOS MENSUALES'!F697</f>
        <v>6.236425</v>
      </c>
      <c r="J75" s="22">
        <f>'DATOS MENSUALES'!F698</f>
        <v>1.4982672000000001</v>
      </c>
      <c r="K75" s="22">
        <f>'DATOS MENSUALES'!F699</f>
        <v>0.6624992</v>
      </c>
      <c r="L75" s="22">
        <f>'DATOS MENSUALES'!F700</f>
        <v>0.5340005999999999</v>
      </c>
      <c r="M75" s="22">
        <f>'DATOS MENSUALES'!F701</f>
        <v>1.9805713999999996</v>
      </c>
      <c r="N75" s="22">
        <f t="shared" si="12"/>
        <v>87.2212269</v>
      </c>
      <c r="O75" s="23"/>
      <c r="P75" s="60">
        <f t="shared" si="13"/>
        <v>0.011555675323590387</v>
      </c>
      <c r="Q75" s="60">
        <f t="shared" si="14"/>
        <v>6661.8313015071</v>
      </c>
      <c r="R75" s="60">
        <f t="shared" si="15"/>
        <v>14324.549498975328</v>
      </c>
      <c r="S75" s="60">
        <f t="shared" si="16"/>
        <v>481.55949754915474</v>
      </c>
      <c r="T75" s="60">
        <f t="shared" si="17"/>
        <v>-1.1440405608103748E-06</v>
      </c>
      <c r="U75" s="60">
        <f t="shared" si="18"/>
        <v>-36.8947550788329</v>
      </c>
      <c r="V75" s="60">
        <f t="shared" si="19"/>
        <v>-1.7089679699431095</v>
      </c>
      <c r="W75" s="60">
        <f t="shared" si="20"/>
        <v>15.340726867486618</v>
      </c>
      <c r="X75" s="60">
        <f t="shared" si="21"/>
        <v>0.004244793531248421</v>
      </c>
      <c r="Y75" s="60">
        <f t="shared" si="22"/>
        <v>0.003514643308445671</v>
      </c>
      <c r="Z75" s="60">
        <f t="shared" si="23"/>
        <v>0.004805501468856163</v>
      </c>
      <c r="AA75" s="60">
        <f t="shared" si="24"/>
        <v>2.687995630436332</v>
      </c>
      <c r="AB75" s="60">
        <f t="shared" si="25"/>
        <v>132568.80787212498</v>
      </c>
    </row>
    <row r="76" spans="1:28" s="24" customFormat="1" ht="12.75">
      <c r="A76" s="21" t="s">
        <v>86</v>
      </c>
      <c r="B76" s="22">
        <f>'DATOS MENSUALES'!F702</f>
        <v>0.3026415</v>
      </c>
      <c r="C76" s="22">
        <f>'DATOS MENSUALES'!F703</f>
        <v>0.28802269999999996</v>
      </c>
      <c r="D76" s="22">
        <f>'DATOS MENSUALES'!F704</f>
        <v>0.7618581999999999</v>
      </c>
      <c r="E76" s="22">
        <f>'DATOS MENSUALES'!F705</f>
        <v>1.7769179999999998</v>
      </c>
      <c r="F76" s="22">
        <f>'DATOS MENSUALES'!F706</f>
        <v>1.180375</v>
      </c>
      <c r="G76" s="22">
        <f>'DATOS MENSUALES'!F707</f>
        <v>1.251893</v>
      </c>
      <c r="H76" s="22">
        <f>'DATOS MENSUALES'!F708</f>
        <v>1.5981192</v>
      </c>
      <c r="I76" s="22">
        <f>'DATOS MENSUALES'!F709</f>
        <v>2.8326688000000004</v>
      </c>
      <c r="J76" s="22">
        <f>'DATOS MENSUALES'!F710</f>
        <v>0.4717364</v>
      </c>
      <c r="K76" s="22">
        <f>'DATOS MENSUALES'!F711</f>
        <v>0.3981432</v>
      </c>
      <c r="L76" s="22">
        <f>'DATOS MENSUALES'!F712</f>
        <v>0.17631999999999998</v>
      </c>
      <c r="M76" s="22">
        <f>'DATOS MENSUALES'!F713</f>
        <v>0.43522449999999996</v>
      </c>
      <c r="N76" s="22">
        <f t="shared" si="12"/>
        <v>11.4739205</v>
      </c>
      <c r="O76" s="23"/>
      <c r="P76" s="60">
        <f t="shared" si="13"/>
        <v>-0.32279067719604</v>
      </c>
      <c r="Q76" s="60">
        <f t="shared" si="14"/>
        <v>-17.26736346955222</v>
      </c>
      <c r="R76" s="60">
        <f t="shared" si="15"/>
        <v>-65.66027836806889</v>
      </c>
      <c r="S76" s="60">
        <f t="shared" si="16"/>
        <v>-72.83042191234465</v>
      </c>
      <c r="T76" s="60">
        <f t="shared" si="17"/>
        <v>-96.28253663946657</v>
      </c>
      <c r="U76" s="60">
        <f t="shared" si="18"/>
        <v>-61.27027113919738</v>
      </c>
      <c r="V76" s="60">
        <f t="shared" si="19"/>
        <v>-15.838355624397922</v>
      </c>
      <c r="W76" s="60">
        <f t="shared" si="20"/>
        <v>-0.7761777061343876</v>
      </c>
      <c r="X76" s="60">
        <f t="shared" si="21"/>
        <v>-0.6463539086890233</v>
      </c>
      <c r="Y76" s="60">
        <f t="shared" si="22"/>
        <v>-0.0014168194072754043</v>
      </c>
      <c r="Z76" s="60">
        <f t="shared" si="23"/>
        <v>-0.0067437324020123</v>
      </c>
      <c r="AA76" s="60">
        <f t="shared" si="24"/>
        <v>-0.0037193357929875765</v>
      </c>
      <c r="AB76" s="60">
        <f t="shared" si="25"/>
        <v>-15175.337545214737</v>
      </c>
    </row>
    <row r="77" spans="1:28" s="24" customFormat="1" ht="12.75">
      <c r="A77" s="21" t="s">
        <v>87</v>
      </c>
      <c r="B77" s="22">
        <f>'DATOS MENSUALES'!F714</f>
        <v>0.7902891999999999</v>
      </c>
      <c r="C77" s="22">
        <f>'DATOS MENSUALES'!F715</f>
        <v>0.6316659</v>
      </c>
      <c r="D77" s="22">
        <f>'DATOS MENSUALES'!F716</f>
        <v>1.1525925</v>
      </c>
      <c r="E77" s="22">
        <f>'DATOS MENSUALES'!F717</f>
        <v>1.0098935</v>
      </c>
      <c r="F77" s="22">
        <f>'DATOS MENSUALES'!F718</f>
        <v>0.5670791999999999</v>
      </c>
      <c r="G77" s="22">
        <f>'DATOS MENSUALES'!F719</f>
        <v>1.2445152</v>
      </c>
      <c r="H77" s="22">
        <f>'DATOS MENSUALES'!F720</f>
        <v>5.1724885</v>
      </c>
      <c r="I77" s="22">
        <f>'DATOS MENSUALES'!F721</f>
        <v>5.723491999999999</v>
      </c>
      <c r="J77" s="22">
        <f>'DATOS MENSUALES'!F722</f>
        <v>0.9116276999999999</v>
      </c>
      <c r="K77" s="22">
        <f>'DATOS MENSUALES'!F723</f>
        <v>0.1652015</v>
      </c>
      <c r="L77" s="22">
        <f>'DATOS MENSUALES'!F724</f>
        <v>0.36165359999999996</v>
      </c>
      <c r="M77" s="22">
        <f>'DATOS MENSUALES'!F725</f>
        <v>0.6737901000000001</v>
      </c>
      <c r="N77" s="22">
        <f t="shared" si="12"/>
        <v>18.4042889</v>
      </c>
      <c r="O77" s="23"/>
      <c r="P77" s="60">
        <f t="shared" si="13"/>
        <v>-0.00780070889036327</v>
      </c>
      <c r="Q77" s="60">
        <f t="shared" si="14"/>
        <v>-11.255207857584878</v>
      </c>
      <c r="R77" s="60">
        <f t="shared" si="15"/>
        <v>-48.37018690162039</v>
      </c>
      <c r="S77" s="60">
        <f t="shared" si="16"/>
        <v>-120.78271272921165</v>
      </c>
      <c r="T77" s="60">
        <f t="shared" si="17"/>
        <v>-140.33564258540304</v>
      </c>
      <c r="U77" s="60">
        <f t="shared" si="18"/>
        <v>-61.61490703157302</v>
      </c>
      <c r="V77" s="60">
        <f t="shared" si="19"/>
        <v>1.2012985349463128</v>
      </c>
      <c r="W77" s="60">
        <f t="shared" si="20"/>
        <v>7.666499250883985</v>
      </c>
      <c r="X77" s="60">
        <f t="shared" si="21"/>
        <v>-0.07661675005395761</v>
      </c>
      <c r="Y77" s="60">
        <f t="shared" si="22"/>
        <v>-0.04115539175677873</v>
      </c>
      <c r="Z77" s="60">
        <f t="shared" si="23"/>
        <v>-4.6502416105923345E-08</v>
      </c>
      <c r="AA77" s="60">
        <f t="shared" si="24"/>
        <v>0.0005848770093049922</v>
      </c>
      <c r="AB77" s="60">
        <f t="shared" si="25"/>
        <v>-5665.906511589987</v>
      </c>
    </row>
    <row r="78" spans="1:28" s="24" customFormat="1" ht="12.75">
      <c r="A78" s="21" t="s">
        <v>88</v>
      </c>
      <c r="B78" s="22">
        <f>'DATOS MENSUALES'!F726</f>
        <v>2.543186</v>
      </c>
      <c r="C78" s="22">
        <f>'DATOS MENSUALES'!F727</f>
        <v>1.5732581999999997</v>
      </c>
      <c r="D78" s="22">
        <f>'DATOS MENSUALES'!F728</f>
        <v>7.4729488</v>
      </c>
      <c r="E78" s="22">
        <f>'DATOS MENSUALES'!F729</f>
        <v>15.214809599999999</v>
      </c>
      <c r="F78" s="22">
        <f>'DATOS MENSUALES'!F730</f>
        <v>11.8421716</v>
      </c>
      <c r="G78" s="22">
        <f>'DATOS MENSUALES'!F731</f>
        <v>6.6004287</v>
      </c>
      <c r="H78" s="22">
        <f>'DATOS MENSUALES'!F732</f>
        <v>1.4912865</v>
      </c>
      <c r="I78" s="22">
        <f>'DATOS MENSUALES'!F733</f>
        <v>1.3668043</v>
      </c>
      <c r="J78" s="22">
        <f>'DATOS MENSUALES'!F734</f>
        <v>0.278203</v>
      </c>
      <c r="K78" s="22">
        <f>'DATOS MENSUALES'!F735</f>
        <v>0.40137999999999996</v>
      </c>
      <c r="L78" s="22">
        <f>'DATOS MENSUALES'!F736</f>
        <v>0.368851</v>
      </c>
      <c r="M78" s="22">
        <f>'DATOS MENSUALES'!F737</f>
        <v>0.5196348</v>
      </c>
      <c r="N78" s="22">
        <f t="shared" si="12"/>
        <v>49.6729625</v>
      </c>
      <c r="O78" s="23"/>
      <c r="P78" s="60">
        <f t="shared" si="13"/>
        <v>3.7569216788989968</v>
      </c>
      <c r="Q78" s="60">
        <f t="shared" si="14"/>
        <v>-2.194241938031821</v>
      </c>
      <c r="R78" s="60">
        <f t="shared" si="15"/>
        <v>19.179884406530068</v>
      </c>
      <c r="S78" s="60">
        <f t="shared" si="16"/>
        <v>794.4836119243303</v>
      </c>
      <c r="T78" s="60">
        <f t="shared" si="17"/>
        <v>224.58408743803344</v>
      </c>
      <c r="U78" s="60">
        <f t="shared" si="18"/>
        <v>2.7808152510873594</v>
      </c>
      <c r="V78" s="60">
        <f t="shared" si="19"/>
        <v>-17.94686853808046</v>
      </c>
      <c r="W78" s="60">
        <f t="shared" si="20"/>
        <v>-13.564280575930052</v>
      </c>
      <c r="X78" s="60">
        <f t="shared" si="21"/>
        <v>-1.184790164336141</v>
      </c>
      <c r="Y78" s="60">
        <f t="shared" si="22"/>
        <v>-0.0012978220144275693</v>
      </c>
      <c r="Z78" s="60">
        <f t="shared" si="23"/>
        <v>4.6708684545529806E-08</v>
      </c>
      <c r="AA78" s="60">
        <f t="shared" si="24"/>
        <v>-0.0003508008249927878</v>
      </c>
      <c r="AB78" s="60">
        <f t="shared" si="25"/>
        <v>2428.3659353406547</v>
      </c>
    </row>
    <row r="79" spans="1:28" s="24" customFormat="1" ht="12.75">
      <c r="A79" s="21" t="s">
        <v>89</v>
      </c>
      <c r="B79" s="22">
        <f>'DATOS MENSUALES'!F738</f>
        <v>1.899127</v>
      </c>
      <c r="C79" s="22">
        <f>'DATOS MENSUALES'!F739</f>
        <v>0.7144038</v>
      </c>
      <c r="D79" s="22">
        <f>'DATOS MENSUALES'!F740</f>
        <v>0.5406223999999998</v>
      </c>
      <c r="E79" s="22">
        <f>'DATOS MENSUALES'!F741</f>
        <v>0.7861476</v>
      </c>
      <c r="F79" s="22">
        <f>'DATOS MENSUALES'!F742</f>
        <v>0.5290094</v>
      </c>
      <c r="G79" s="22">
        <f>'DATOS MENSUALES'!F743</f>
        <v>2.3334125</v>
      </c>
      <c r="H79" s="22">
        <f>'DATOS MENSUALES'!F744</f>
        <v>2.9359605</v>
      </c>
      <c r="I79" s="22">
        <f>'DATOS MENSUALES'!F745</f>
        <v>2.5474362000000004</v>
      </c>
      <c r="J79" s="22">
        <f>'DATOS MENSUALES'!F746</f>
        <v>0.7041319999999999</v>
      </c>
      <c r="K79" s="22">
        <f>'DATOS MENSUALES'!F747</f>
        <v>0.590133</v>
      </c>
      <c r="L79" s="22">
        <f>'DATOS MENSUALES'!F748</f>
        <v>1.7053890000000003</v>
      </c>
      <c r="M79" s="22">
        <f>'DATOS MENSUALES'!F749</f>
        <v>0.7836849</v>
      </c>
      <c r="N79" s="22">
        <f t="shared" si="12"/>
        <v>16.0694583</v>
      </c>
      <c r="O79" s="23"/>
      <c r="P79" s="60">
        <f t="shared" si="13"/>
        <v>0.7548450302178038</v>
      </c>
      <c r="Q79" s="60">
        <f t="shared" si="14"/>
        <v>-10.054062366897016</v>
      </c>
      <c r="R79" s="60">
        <f t="shared" si="15"/>
        <v>-77.0656756548106</v>
      </c>
      <c r="S79" s="60">
        <f t="shared" si="16"/>
        <v>-137.9376528716362</v>
      </c>
      <c r="T79" s="60">
        <f t="shared" si="17"/>
        <v>-143.44252535111096</v>
      </c>
      <c r="U79" s="60">
        <f t="shared" si="18"/>
        <v>-23.41287261155922</v>
      </c>
      <c r="V79" s="60">
        <f t="shared" si="19"/>
        <v>-1.615972741907462</v>
      </c>
      <c r="W79" s="60">
        <f t="shared" si="20"/>
        <v>-1.746394297996706</v>
      </c>
      <c r="X79" s="60">
        <f t="shared" si="21"/>
        <v>-0.25270061710138153</v>
      </c>
      <c r="Y79" s="60">
        <f t="shared" si="22"/>
        <v>0.0005057795158339063</v>
      </c>
      <c r="Z79" s="60">
        <f t="shared" si="23"/>
        <v>2.406854753135314</v>
      </c>
      <c r="AA79" s="60">
        <f t="shared" si="24"/>
        <v>0.007247704649521066</v>
      </c>
      <c r="AB79" s="60">
        <f t="shared" si="25"/>
        <v>-8196.349847006359</v>
      </c>
    </row>
    <row r="80" spans="1:28" s="24" customFormat="1" ht="12.75">
      <c r="A80" s="21" t="s">
        <v>90</v>
      </c>
      <c r="B80" s="22">
        <f>'DATOS MENSUALES'!F750</f>
        <v>1.0573042</v>
      </c>
      <c r="C80" s="22">
        <f>'DATOS MENSUALES'!F751</f>
        <v>1.7854451999999998</v>
      </c>
      <c r="D80" s="22">
        <f>'DATOS MENSUALES'!F752</f>
        <v>12.813152</v>
      </c>
      <c r="E80" s="22">
        <f>'DATOS MENSUALES'!F753</f>
        <v>10.0326339</v>
      </c>
      <c r="F80" s="22">
        <f>'DATOS MENSUALES'!F754</f>
        <v>8.3941785</v>
      </c>
      <c r="G80" s="22">
        <f>'DATOS MENSUALES'!F755</f>
        <v>8.2102109</v>
      </c>
      <c r="H80" s="22">
        <f>'DATOS MENSUALES'!F756</f>
        <v>9.586469999999998</v>
      </c>
      <c r="I80" s="22">
        <f>'DATOS MENSUALES'!F757</f>
        <v>4.982625</v>
      </c>
      <c r="J80" s="22">
        <f>'DATOS MENSUALES'!F758</f>
        <v>0.5238503</v>
      </c>
      <c r="K80" s="22">
        <f>'DATOS MENSUALES'!F759</f>
        <v>0.29493810000000004</v>
      </c>
      <c r="L80" s="22">
        <f>'DATOS MENSUALES'!F760</f>
        <v>0.34167089999999994</v>
      </c>
      <c r="M80" s="22">
        <f>'DATOS MENSUALES'!F761</f>
        <v>0.3264168</v>
      </c>
      <c r="N80" s="22">
        <f t="shared" si="12"/>
        <v>58.348895799999994</v>
      </c>
      <c r="O80" s="23"/>
      <c r="P80" s="60">
        <f t="shared" si="13"/>
        <v>0.00032409750839787146</v>
      </c>
      <c r="Q80" s="60">
        <f t="shared" si="14"/>
        <v>-1.2853184699046944</v>
      </c>
      <c r="R80" s="60">
        <f t="shared" si="15"/>
        <v>515.270850639654</v>
      </c>
      <c r="S80" s="60">
        <f t="shared" si="16"/>
        <v>67.8981070428269</v>
      </c>
      <c r="T80" s="60">
        <f t="shared" si="17"/>
        <v>18.200971849806933</v>
      </c>
      <c r="U80" s="60">
        <f t="shared" si="18"/>
        <v>27.43473115677187</v>
      </c>
      <c r="V80" s="60">
        <f t="shared" si="19"/>
        <v>164.29855744234752</v>
      </c>
      <c r="W80" s="60">
        <f t="shared" si="20"/>
        <v>1.8651633691820613</v>
      </c>
      <c r="X80" s="60">
        <f t="shared" si="21"/>
        <v>-0.5363818683033662</v>
      </c>
      <c r="Y80" s="60">
        <f t="shared" si="22"/>
        <v>-0.010010689051350967</v>
      </c>
      <c r="Z80" s="60">
        <f t="shared" si="23"/>
        <v>-1.3108774179792714E-05</v>
      </c>
      <c r="AA80" s="60">
        <f t="shared" si="24"/>
        <v>-0.01834641448944455</v>
      </c>
      <c r="AB80" s="60">
        <f t="shared" si="25"/>
        <v>10818.984725903747</v>
      </c>
    </row>
    <row r="81" spans="1:28" s="24" customFormat="1" ht="12.75">
      <c r="A81" s="21" t="s">
        <v>91</v>
      </c>
      <c r="B81" s="22">
        <f>'DATOS MENSUALES'!F762</f>
        <v>1.2576375</v>
      </c>
      <c r="C81" s="22">
        <f>'DATOS MENSUALES'!F763</f>
        <v>3.0828311999999998</v>
      </c>
      <c r="D81" s="22">
        <f>'DATOS MENSUALES'!F764</f>
        <v>15.3861904</v>
      </c>
      <c r="E81" s="22">
        <f>'DATOS MENSUALES'!F765</f>
        <v>2.1253446</v>
      </c>
      <c r="F81" s="22">
        <f>'DATOS MENSUALES'!F766</f>
        <v>3.1439760000000003</v>
      </c>
      <c r="G81" s="22">
        <f>'DATOS MENSUALES'!F767</f>
        <v>4.5398663</v>
      </c>
      <c r="H81" s="22">
        <f>'DATOS MENSUALES'!F768</f>
        <v>3.3927983000000004</v>
      </c>
      <c r="I81" s="22">
        <f>'DATOS MENSUALES'!F769</f>
        <v>4.9279</v>
      </c>
      <c r="J81" s="22">
        <f>'DATOS MENSUALES'!F770</f>
        <v>1.0550624000000002</v>
      </c>
      <c r="K81" s="22">
        <f>'DATOS MENSUALES'!F771</f>
        <v>0.39312</v>
      </c>
      <c r="L81" s="22">
        <f>'DATOS MENSUALES'!F772</f>
        <v>0.6173706</v>
      </c>
      <c r="M81" s="22">
        <f>'DATOS MENSUALES'!F773</f>
        <v>0.2939832</v>
      </c>
      <c r="N81" s="22">
        <f t="shared" si="12"/>
        <v>40.216080500000004</v>
      </c>
      <c r="O81" s="23"/>
      <c r="P81" s="60">
        <f t="shared" si="13"/>
        <v>0.019470111876043385</v>
      </c>
      <c r="Q81" s="60">
        <f t="shared" si="14"/>
        <v>0.0092765174260431</v>
      </c>
      <c r="R81" s="60">
        <f t="shared" si="15"/>
        <v>1187.6611409897275</v>
      </c>
      <c r="S81" s="60">
        <f t="shared" si="16"/>
        <v>-56.07958530515219</v>
      </c>
      <c r="T81" s="60">
        <f t="shared" si="17"/>
        <v>-17.979447733921436</v>
      </c>
      <c r="U81" s="60">
        <f t="shared" si="18"/>
        <v>-0.28014875664816336</v>
      </c>
      <c r="V81" s="60">
        <f t="shared" si="19"/>
        <v>-0.36805991583950165</v>
      </c>
      <c r="W81" s="60">
        <f t="shared" si="20"/>
        <v>1.6272963646091132</v>
      </c>
      <c r="X81" s="60">
        <f t="shared" si="21"/>
        <v>-0.02225689862383089</v>
      </c>
      <c r="Y81" s="60">
        <f t="shared" si="22"/>
        <v>-0.0016155463634250037</v>
      </c>
      <c r="Z81" s="60">
        <f t="shared" si="23"/>
        <v>0.01602606235441478</v>
      </c>
      <c r="AA81" s="60">
        <f t="shared" si="24"/>
        <v>-0.025981228838175153</v>
      </c>
      <c r="AB81" s="60">
        <f t="shared" si="25"/>
        <v>63.25021232726258</v>
      </c>
    </row>
    <row r="82" spans="1:28" s="24" customFormat="1" ht="12.75">
      <c r="A82" s="21" t="s">
        <v>92</v>
      </c>
      <c r="B82" s="22">
        <f>'DATOS MENSUALES'!F774</f>
        <v>0.7525862</v>
      </c>
      <c r="C82" s="22">
        <f>'DATOS MENSUALES'!F775</f>
        <v>0.5890500000000001</v>
      </c>
      <c r="D82" s="22">
        <f>'DATOS MENSUALES'!F776</f>
        <v>1.01688</v>
      </c>
      <c r="E82" s="22">
        <f>'DATOS MENSUALES'!F777</f>
        <v>0.4407564</v>
      </c>
      <c r="F82" s="22">
        <f>'DATOS MENSUALES'!F778</f>
        <v>0.5721976</v>
      </c>
      <c r="G82" s="22">
        <f>'DATOS MENSUALES'!F779</f>
        <v>0.8513890000000001</v>
      </c>
      <c r="H82" s="22">
        <f>'DATOS MENSUALES'!F780</f>
        <v>1.0189674</v>
      </c>
      <c r="I82" s="22">
        <f>'DATOS MENSUALES'!F781</f>
        <v>0.5240555</v>
      </c>
      <c r="J82" s="22">
        <f>'DATOS MENSUALES'!F782</f>
        <v>0.3593111</v>
      </c>
      <c r="K82" s="22">
        <f>'DATOS MENSUALES'!F783</f>
        <v>0.2935124</v>
      </c>
      <c r="L82" s="22">
        <f>'DATOS MENSUALES'!F784</f>
        <v>0.16745500000000002</v>
      </c>
      <c r="M82" s="22">
        <f>'DATOS MENSUALES'!F785</f>
        <v>0.1826504</v>
      </c>
      <c r="N82" s="22">
        <f t="shared" si="12"/>
        <v>6.768811000000001</v>
      </c>
      <c r="O82" s="23"/>
      <c r="P82" s="60">
        <f t="shared" si="13"/>
        <v>-0.0131489778139478</v>
      </c>
      <c r="Q82" s="60">
        <f t="shared" si="14"/>
        <v>-11.909584308995903</v>
      </c>
      <c r="R82" s="60">
        <f t="shared" si="15"/>
        <v>-53.97897220501306</v>
      </c>
      <c r="S82" s="60">
        <f t="shared" si="16"/>
        <v>-167.4902686200365</v>
      </c>
      <c r="T82" s="60">
        <f t="shared" si="17"/>
        <v>-139.9213826085915</v>
      </c>
      <c r="U82" s="60">
        <f t="shared" si="18"/>
        <v>-81.90518707813871</v>
      </c>
      <c r="V82" s="60">
        <f t="shared" si="19"/>
        <v>-29.517362166067876</v>
      </c>
      <c r="W82" s="60">
        <f t="shared" si="20"/>
        <v>-33.6239440935963</v>
      </c>
      <c r="X82" s="60">
        <f t="shared" si="21"/>
        <v>-0.9326941976049977</v>
      </c>
      <c r="Y82" s="60">
        <f t="shared" si="22"/>
        <v>-0.010210673002297568</v>
      </c>
      <c r="Z82" s="60">
        <f t="shared" si="23"/>
        <v>-0.007738264881810751</v>
      </c>
      <c r="AA82" s="60">
        <f t="shared" si="24"/>
        <v>-0.06767344943422374</v>
      </c>
      <c r="AB82" s="60">
        <f t="shared" si="25"/>
        <v>-25575.77199292093</v>
      </c>
    </row>
    <row r="83" spans="1:28" s="24" customFormat="1" ht="12.75">
      <c r="A83" s="21" t="s">
        <v>93</v>
      </c>
      <c r="B83" s="22">
        <f>'DATOS MENSUALES'!F786</f>
        <v>0.4816323</v>
      </c>
      <c r="C83" s="22">
        <f>'DATOS MENSUALES'!F787</f>
        <v>1.3036184000000002</v>
      </c>
      <c r="D83" s="22">
        <f>'DATOS MENSUALES'!F788</f>
        <v>1.3635674</v>
      </c>
      <c r="E83" s="22">
        <f>'DATOS MENSUALES'!F789</f>
        <v>2.66706</v>
      </c>
      <c r="F83" s="22">
        <f>'DATOS MENSUALES'!F790</f>
        <v>1.6815114</v>
      </c>
      <c r="G83" s="22">
        <f>'DATOS MENSUALES'!F791</f>
        <v>6.3265356</v>
      </c>
      <c r="H83" s="22">
        <f>'DATOS MENSUALES'!F792</f>
        <v>2.9241828</v>
      </c>
      <c r="I83" s="22">
        <f>'DATOS MENSUALES'!F793</f>
        <v>1.0689648</v>
      </c>
      <c r="J83" s="22">
        <f>'DATOS MENSUALES'!F794</f>
        <v>0.6576137999999999</v>
      </c>
      <c r="K83" s="22">
        <f>'DATOS MENSUALES'!F795</f>
        <v>1.0353419999999998</v>
      </c>
      <c r="L83" s="22">
        <f>'DATOS MENSUALES'!F796</f>
        <v>0.9059669</v>
      </c>
      <c r="M83" s="22">
        <f>'DATOS MENSUALES'!F797</f>
        <v>0.9456216</v>
      </c>
      <c r="N83" s="22">
        <f>SUM(B83:M83)</f>
        <v>21.361617</v>
      </c>
      <c r="O83" s="23"/>
      <c r="P83" s="60">
        <f aca="true" t="shared" si="26" ref="P83:AB83">(B83-B$6)^3</f>
        <v>-0.13031008318395818</v>
      </c>
      <c r="Q83" s="60">
        <f t="shared" si="26"/>
        <v>-3.863208906015657</v>
      </c>
      <c r="R83" s="60">
        <f t="shared" si="26"/>
        <v>-40.44491498695425</v>
      </c>
      <c r="S83" s="60">
        <f t="shared" si="26"/>
        <v>-35.48021344553511</v>
      </c>
      <c r="T83" s="60">
        <f t="shared" si="26"/>
        <v>-68.02764576980736</v>
      </c>
      <c r="U83" s="60">
        <f t="shared" si="26"/>
        <v>1.4518801940696768</v>
      </c>
      <c r="V83" s="60">
        <f t="shared" si="26"/>
        <v>-1.6651188657312406</v>
      </c>
      <c r="W83" s="60">
        <f t="shared" si="26"/>
        <v>-19.307377244324986</v>
      </c>
      <c r="X83" s="60">
        <f t="shared" si="26"/>
        <v>-0.3126859575133368</v>
      </c>
      <c r="Y83" s="60">
        <f t="shared" si="26"/>
        <v>0.14460697698203087</v>
      </c>
      <c r="Z83" s="60">
        <f t="shared" si="26"/>
        <v>0.15809228806097264</v>
      </c>
      <c r="AA83" s="60">
        <f t="shared" si="26"/>
        <v>0.04491305457987046</v>
      </c>
      <c r="AB83" s="60">
        <f t="shared" si="26"/>
        <v>-3288.104806394809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372.9479420679761</v>
      </c>
      <c r="Q84" s="61">
        <f t="shared" si="27"/>
        <v>17313.719687178847</v>
      </c>
      <c r="R84" s="61">
        <f t="shared" si="27"/>
        <v>101042.00600672296</v>
      </c>
      <c r="S84" s="61">
        <f t="shared" si="27"/>
        <v>39551.70169140647</v>
      </c>
      <c r="T84" s="61">
        <f t="shared" si="27"/>
        <v>50596.2435803898</v>
      </c>
      <c r="U84" s="61">
        <f t="shared" si="27"/>
        <v>43941.09866538945</v>
      </c>
      <c r="V84" s="61">
        <f t="shared" si="27"/>
        <v>1585.2684557302698</v>
      </c>
      <c r="W84" s="61">
        <f t="shared" si="27"/>
        <v>13650.318527051659</v>
      </c>
      <c r="X84" s="61">
        <f t="shared" si="27"/>
        <v>1278.702925050737</v>
      </c>
      <c r="Y84" s="61">
        <f t="shared" si="27"/>
        <v>12.917862036165921</v>
      </c>
      <c r="Z84" s="61">
        <f t="shared" si="27"/>
        <v>3.878059914250056</v>
      </c>
      <c r="AA84" s="61">
        <f t="shared" si="27"/>
        <v>35.25198546345808</v>
      </c>
      <c r="AB84" s="61">
        <f t="shared" si="27"/>
        <v>393364.3811067433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577 - Río Voltoya desde confluencia con arroyo de Berrocalejo hasta confluencia con el arroyo Cardeña, y arroyo Cardeña.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0.2321328</v>
      </c>
      <c r="C4" s="1">
        <f t="shared" si="0"/>
        <v>0.28802269999999996</v>
      </c>
      <c r="D4" s="1">
        <f t="shared" si="0"/>
        <v>0.4524912</v>
      </c>
      <c r="E4" s="1">
        <f t="shared" si="0"/>
        <v>0.4407564</v>
      </c>
      <c r="F4" s="1">
        <f t="shared" si="0"/>
        <v>0.5290094</v>
      </c>
      <c r="G4" s="1">
        <f t="shared" si="0"/>
        <v>0.4760386</v>
      </c>
      <c r="H4" s="1">
        <f t="shared" si="0"/>
        <v>0.644736</v>
      </c>
      <c r="I4" s="1">
        <f t="shared" si="0"/>
        <v>0.5047471</v>
      </c>
      <c r="J4" s="1">
        <f t="shared" si="0"/>
        <v>0.278203</v>
      </c>
      <c r="K4" s="1">
        <f t="shared" si="0"/>
        <v>0.1652015</v>
      </c>
      <c r="L4" s="1">
        <f t="shared" si="0"/>
        <v>0.123975</v>
      </c>
      <c r="M4" s="1">
        <f t="shared" si="0"/>
        <v>0.1826504</v>
      </c>
      <c r="N4" s="1">
        <f>MIN(N18:N43)</f>
        <v>6.768811000000001</v>
      </c>
    </row>
    <row r="5" spans="1:14" ht="12.75">
      <c r="A5" s="13" t="s">
        <v>94</v>
      </c>
      <c r="B5" s="1">
        <f aca="true" t="shared" si="1" ref="B5:M5">MAX(B18:B43)</f>
        <v>2.543186</v>
      </c>
      <c r="C5" s="1">
        <f t="shared" si="1"/>
        <v>22.4332504</v>
      </c>
      <c r="D5" s="1">
        <f t="shared" si="1"/>
        <v>47.500926400000004</v>
      </c>
      <c r="E5" s="1">
        <f t="shared" si="1"/>
        <v>19.7335952</v>
      </c>
      <c r="F5" s="1">
        <f t="shared" si="1"/>
        <v>35.790317</v>
      </c>
      <c r="G5" s="1">
        <f t="shared" si="1"/>
        <v>38.8522456</v>
      </c>
      <c r="H5" s="1">
        <f t="shared" si="1"/>
        <v>10.5380871</v>
      </c>
      <c r="I5" s="1">
        <f t="shared" si="1"/>
        <v>13.891224</v>
      </c>
      <c r="J5" s="1">
        <f t="shared" si="1"/>
        <v>6.904452599999999</v>
      </c>
      <c r="K5" s="1">
        <f t="shared" si="1"/>
        <v>1.6321738</v>
      </c>
      <c r="L5" s="1">
        <f t="shared" si="1"/>
        <v>1.7053890000000003</v>
      </c>
      <c r="M5" s="1">
        <f t="shared" si="1"/>
        <v>1.9805713999999996</v>
      </c>
      <c r="N5" s="1">
        <f>MAX(N18:N43)</f>
        <v>89.75612320000002</v>
      </c>
    </row>
    <row r="6" spans="1:14" ht="12.75">
      <c r="A6" s="13" t="s">
        <v>16</v>
      </c>
      <c r="B6" s="1">
        <f aca="true" t="shared" si="2" ref="B6:M6">AVERAGE(B18:B43)</f>
        <v>0.9325502038461538</v>
      </c>
      <c r="C6" s="1">
        <f t="shared" si="2"/>
        <v>3.41252455</v>
      </c>
      <c r="D6" s="1">
        <f t="shared" si="2"/>
        <v>6.519360576923077</v>
      </c>
      <c r="E6" s="1">
        <f t="shared" si="2"/>
        <v>5.808243076923076</v>
      </c>
      <c r="F6" s="1">
        <f t="shared" si="2"/>
        <v>5.47479348846154</v>
      </c>
      <c r="G6" s="1">
        <f t="shared" si="2"/>
        <v>4.375053392307691</v>
      </c>
      <c r="H6" s="1">
        <f t="shared" si="2"/>
        <v>3.8304287653846143</v>
      </c>
      <c r="I6" s="1">
        <f t="shared" si="2"/>
        <v>3.5035046999999997</v>
      </c>
      <c r="J6" s="1">
        <f t="shared" si="2"/>
        <v>1.2657671884615387</v>
      </c>
      <c r="K6" s="1">
        <f t="shared" si="2"/>
        <v>0.500602273076923</v>
      </c>
      <c r="L6" s="1">
        <f t="shared" si="2"/>
        <v>0.4374522576923076</v>
      </c>
      <c r="M6" s="1">
        <f t="shared" si="2"/>
        <v>0.6140516807692307</v>
      </c>
      <c r="N6" s="1">
        <f>SUM(B6:M6)</f>
        <v>36.674332153846144</v>
      </c>
    </row>
    <row r="7" spans="1:14" ht="12.75">
      <c r="A7" s="13" t="s">
        <v>17</v>
      </c>
      <c r="B7" s="1">
        <f aca="true" t="shared" si="3" ref="B7:N7">PERCENTILE(B18:B43,0.1)</f>
        <v>0.36397615</v>
      </c>
      <c r="C7" s="1">
        <f t="shared" si="3"/>
        <v>0.61035795</v>
      </c>
      <c r="D7" s="1">
        <f t="shared" si="3"/>
        <v>0.74025875</v>
      </c>
      <c r="E7" s="1">
        <f t="shared" si="3"/>
        <v>0.7754293999999999</v>
      </c>
      <c r="F7" s="1">
        <f t="shared" si="3"/>
        <v>0.6523324</v>
      </c>
      <c r="G7" s="1">
        <f t="shared" si="3"/>
        <v>0.7608169</v>
      </c>
      <c r="H7" s="1">
        <f t="shared" si="3"/>
        <v>1.0190268</v>
      </c>
      <c r="I7" s="1">
        <f t="shared" si="3"/>
        <v>0.8061929999999999</v>
      </c>
      <c r="J7" s="1">
        <f t="shared" si="3"/>
        <v>0.40431399999999995</v>
      </c>
      <c r="K7" s="1">
        <f t="shared" si="3"/>
        <v>0.24536805</v>
      </c>
      <c r="L7" s="1">
        <f t="shared" si="3"/>
        <v>0.1718875</v>
      </c>
      <c r="M7" s="1">
        <f t="shared" si="3"/>
        <v>0.2971392</v>
      </c>
      <c r="N7" s="1">
        <f t="shared" si="3"/>
        <v>10.95670445</v>
      </c>
    </row>
    <row r="8" spans="1:14" ht="12.75">
      <c r="A8" s="13" t="s">
        <v>18</v>
      </c>
      <c r="B8" s="1">
        <f aca="true" t="shared" si="4" ref="B8:N8">PERCENTILE(B18:B43,0.25)</f>
        <v>0.53487255</v>
      </c>
      <c r="C8" s="1">
        <f t="shared" si="4"/>
        <v>0.725494725</v>
      </c>
      <c r="D8" s="1">
        <f t="shared" si="4"/>
        <v>1.0589559999999998</v>
      </c>
      <c r="E8" s="1">
        <f t="shared" si="4"/>
        <v>0.996733775</v>
      </c>
      <c r="F8" s="1">
        <f t="shared" si="4"/>
        <v>0.944303</v>
      </c>
      <c r="G8" s="1">
        <f t="shared" si="4"/>
        <v>1.2049428</v>
      </c>
      <c r="H8" s="1">
        <f t="shared" si="4"/>
        <v>1.517994675</v>
      </c>
      <c r="I8" s="1">
        <f t="shared" si="4"/>
        <v>1.4116764750000002</v>
      </c>
      <c r="J8" s="1">
        <f t="shared" si="4"/>
        <v>0.5569181</v>
      </c>
      <c r="K8" s="1">
        <f t="shared" si="4"/>
        <v>0.293868825</v>
      </c>
      <c r="L8" s="1">
        <f t="shared" si="4"/>
        <v>0.22650227499999998</v>
      </c>
      <c r="M8" s="1">
        <f t="shared" si="4"/>
        <v>0.3307061</v>
      </c>
      <c r="N8" s="1">
        <f t="shared" si="4"/>
        <v>16.35443</v>
      </c>
    </row>
    <row r="9" spans="1:14" ht="12.75">
      <c r="A9" s="13" t="s">
        <v>19</v>
      </c>
      <c r="B9" s="1">
        <f aca="true" t="shared" si="5" ref="B9:N9">PERCENTILE(B18:B43,0.5)</f>
        <v>0.8007566</v>
      </c>
      <c r="C9" s="1">
        <f t="shared" si="5"/>
        <v>1.22719645</v>
      </c>
      <c r="D9" s="1">
        <f t="shared" si="5"/>
        <v>1.80340025</v>
      </c>
      <c r="E9" s="1">
        <f t="shared" si="5"/>
        <v>2.2293784</v>
      </c>
      <c r="F9" s="1">
        <f t="shared" si="5"/>
        <v>3.0479163000000002</v>
      </c>
      <c r="G9" s="1">
        <f t="shared" si="5"/>
        <v>2.22437205</v>
      </c>
      <c r="H9" s="1">
        <f t="shared" si="5"/>
        <v>2.9300716500000004</v>
      </c>
      <c r="I9" s="1">
        <f t="shared" si="5"/>
        <v>2.6499656</v>
      </c>
      <c r="J9" s="1">
        <f t="shared" si="5"/>
        <v>0.8690698</v>
      </c>
      <c r="K9" s="1">
        <f t="shared" si="5"/>
        <v>0.39563159999999997</v>
      </c>
      <c r="L9" s="1">
        <f t="shared" si="5"/>
        <v>0.3652523</v>
      </c>
      <c r="M9" s="1">
        <f t="shared" si="5"/>
        <v>0.5421561</v>
      </c>
      <c r="N9" s="1">
        <f t="shared" si="5"/>
        <v>29.605387850000003</v>
      </c>
    </row>
    <row r="10" spans="1:14" ht="12.75">
      <c r="A10" s="13" t="s">
        <v>20</v>
      </c>
      <c r="B10" s="1">
        <f aca="true" t="shared" si="6" ref="B10:N10">PERCENTILE(B18:B43,0.75)</f>
        <v>1.1919160999999998</v>
      </c>
      <c r="C10" s="1">
        <f t="shared" si="6"/>
        <v>1.7841714</v>
      </c>
      <c r="D10" s="1">
        <f t="shared" si="6"/>
        <v>6.3661172</v>
      </c>
      <c r="E10" s="1">
        <f t="shared" si="6"/>
        <v>9.396981475</v>
      </c>
      <c r="F10" s="1">
        <f t="shared" si="6"/>
        <v>6.9210639</v>
      </c>
      <c r="G10" s="1">
        <f t="shared" si="6"/>
        <v>4.971027125</v>
      </c>
      <c r="H10" s="1">
        <f t="shared" si="6"/>
        <v>4.994672875</v>
      </c>
      <c r="I10" s="1">
        <f t="shared" si="6"/>
        <v>4.968943749999999</v>
      </c>
      <c r="J10" s="1">
        <f t="shared" si="6"/>
        <v>1.4413261000000002</v>
      </c>
      <c r="K10" s="1">
        <f t="shared" si="6"/>
        <v>0.6355231499999999</v>
      </c>
      <c r="L10" s="1">
        <f t="shared" si="6"/>
        <v>0.46937480000000004</v>
      </c>
      <c r="M10" s="1">
        <f t="shared" si="6"/>
        <v>0.7562112000000001</v>
      </c>
      <c r="N10" s="1">
        <f t="shared" si="6"/>
        <v>56.179912474999995</v>
      </c>
    </row>
    <row r="11" spans="1:14" ht="12.75">
      <c r="A11" s="13" t="s">
        <v>21</v>
      </c>
      <c r="B11" s="1">
        <f aca="true" t="shared" si="7" ref="B11:N11">PERCENTILE(B18:B43,0.9)</f>
        <v>1.6921004</v>
      </c>
      <c r="C11" s="1">
        <f t="shared" si="7"/>
        <v>8.0911753</v>
      </c>
      <c r="D11" s="1">
        <f t="shared" si="7"/>
        <v>17.2085578</v>
      </c>
      <c r="E11" s="1">
        <f t="shared" si="7"/>
        <v>15.7043673</v>
      </c>
      <c r="F11" s="1">
        <f t="shared" si="7"/>
        <v>11.04362165</v>
      </c>
      <c r="G11" s="1">
        <f t="shared" si="7"/>
        <v>6.8310834499999995</v>
      </c>
      <c r="H11" s="1">
        <f t="shared" si="7"/>
        <v>8.182838199999999</v>
      </c>
      <c r="I11" s="1">
        <f t="shared" si="7"/>
        <v>7.1068661</v>
      </c>
      <c r="J11" s="1">
        <f t="shared" si="7"/>
        <v>2.3268186</v>
      </c>
      <c r="K11" s="1">
        <f t="shared" si="7"/>
        <v>0.8584720499999999</v>
      </c>
      <c r="L11" s="1">
        <f t="shared" si="7"/>
        <v>0.76166875</v>
      </c>
      <c r="M11" s="1">
        <f t="shared" si="7"/>
        <v>0.9381036</v>
      </c>
      <c r="N11" s="1">
        <f t="shared" si="7"/>
        <v>68.96381915</v>
      </c>
    </row>
    <row r="12" spans="1:14" ht="12.75">
      <c r="A12" s="13" t="s">
        <v>25</v>
      </c>
      <c r="B12" s="1">
        <f aca="true" t="shared" si="8" ref="B12:N12">STDEV(B18:B43)</f>
        <v>0.5731295092387889</v>
      </c>
      <c r="C12" s="1">
        <f t="shared" si="8"/>
        <v>5.9028679665433055</v>
      </c>
      <c r="D12" s="1">
        <f t="shared" si="8"/>
        <v>10.881933273398053</v>
      </c>
      <c r="E12" s="1">
        <f t="shared" si="8"/>
        <v>6.291146712490919</v>
      </c>
      <c r="F12" s="1">
        <f t="shared" si="8"/>
        <v>7.493316637424475</v>
      </c>
      <c r="G12" s="1">
        <f t="shared" si="8"/>
        <v>7.406346360959146</v>
      </c>
      <c r="H12" s="1">
        <f t="shared" si="8"/>
        <v>2.9155396542862526</v>
      </c>
      <c r="I12" s="1">
        <f t="shared" si="8"/>
        <v>3.1253930403876264</v>
      </c>
      <c r="J12" s="1">
        <f t="shared" si="8"/>
        <v>1.3538283020515478</v>
      </c>
      <c r="K12" s="1">
        <f t="shared" si="8"/>
        <v>0.3272505076791867</v>
      </c>
      <c r="L12" s="1">
        <f t="shared" si="8"/>
        <v>0.36254079738561984</v>
      </c>
      <c r="M12" s="1">
        <f t="shared" si="8"/>
        <v>0.39937289992222164</v>
      </c>
      <c r="N12" s="1">
        <f t="shared" si="8"/>
        <v>25.088358018854592</v>
      </c>
    </row>
    <row r="13" spans="1:14" ht="12.75">
      <c r="A13" s="13" t="s">
        <v>127</v>
      </c>
      <c r="B13" s="1">
        <f aca="true" t="shared" si="9" ref="B13:L13">ROUND(B12/B6,2)</f>
        <v>0.61</v>
      </c>
      <c r="C13" s="1">
        <f t="shared" si="9"/>
        <v>1.73</v>
      </c>
      <c r="D13" s="1">
        <f t="shared" si="9"/>
        <v>1.67</v>
      </c>
      <c r="E13" s="1">
        <f t="shared" si="9"/>
        <v>1.08</v>
      </c>
      <c r="F13" s="1">
        <f t="shared" si="9"/>
        <v>1.37</v>
      </c>
      <c r="G13" s="1">
        <f t="shared" si="9"/>
        <v>1.69</v>
      </c>
      <c r="H13" s="1">
        <f t="shared" si="9"/>
        <v>0.76</v>
      </c>
      <c r="I13" s="1">
        <f t="shared" si="9"/>
        <v>0.89</v>
      </c>
      <c r="J13" s="1">
        <f t="shared" si="9"/>
        <v>1.07</v>
      </c>
      <c r="K13" s="1">
        <f t="shared" si="9"/>
        <v>0.65</v>
      </c>
      <c r="L13" s="1">
        <f t="shared" si="9"/>
        <v>0.83</v>
      </c>
      <c r="M13" s="1">
        <f>ROUND(M12/M6,2)</f>
        <v>0.65</v>
      </c>
      <c r="N13" s="1">
        <f>ROUND(N12/N6,2)</f>
        <v>0.68</v>
      </c>
    </row>
    <row r="14" spans="1:14" ht="12.75">
      <c r="A14" s="13" t="s">
        <v>126</v>
      </c>
      <c r="B14" s="53">
        <f>26*P44/(25*24*B12^3)</f>
        <v>1.260823753495217</v>
      </c>
      <c r="C14" s="53">
        <f aca="true" t="shared" si="10" ref="C14:N14">26*Q44/(25*24*C12^3)</f>
        <v>2.758597370995636</v>
      </c>
      <c r="D14" s="53">
        <f t="shared" si="10"/>
        <v>2.7138168158111458</v>
      </c>
      <c r="E14" s="53">
        <f t="shared" si="10"/>
        <v>1.073572647096501</v>
      </c>
      <c r="F14" s="53">
        <f t="shared" si="10"/>
        <v>2.986539216302978</v>
      </c>
      <c r="G14" s="53">
        <f t="shared" si="10"/>
        <v>4.332265503005242</v>
      </c>
      <c r="H14" s="53">
        <f t="shared" si="10"/>
        <v>0.962042590275297</v>
      </c>
      <c r="I14" s="53">
        <f t="shared" si="10"/>
        <v>1.744642100656207</v>
      </c>
      <c r="J14" s="53">
        <f t="shared" si="10"/>
        <v>3.2260848552615804</v>
      </c>
      <c r="K14" s="53">
        <f t="shared" si="10"/>
        <v>2.0311556319366484</v>
      </c>
      <c r="L14" s="53">
        <f t="shared" si="10"/>
        <v>2.432648262392472</v>
      </c>
      <c r="M14" s="53">
        <f t="shared" si="10"/>
        <v>1.9672948814307987</v>
      </c>
      <c r="N14" s="53">
        <f t="shared" si="10"/>
        <v>0.6705549426240268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-0.16269162290350073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0.842166</v>
      </c>
      <c r="C18" s="1">
        <f>'DATOS MENSUALES'!F487</f>
        <v>0.7587675</v>
      </c>
      <c r="D18" s="1">
        <f>'DATOS MENSUALES'!F488</f>
        <v>0.9861914</v>
      </c>
      <c r="E18" s="1">
        <f>'DATOS MENSUALES'!F489</f>
        <v>0.7647112</v>
      </c>
      <c r="F18" s="1">
        <f>'DATOS MENSUALES'!F490</f>
        <v>1.0802912</v>
      </c>
      <c r="G18" s="1">
        <f>'DATOS MENSUALES'!F491</f>
        <v>1.5276053</v>
      </c>
      <c r="H18" s="1">
        <f>'DATOS MENSUALES'!F492</f>
        <v>3.9082134</v>
      </c>
      <c r="I18" s="1">
        <f>'DATOS MENSUALES'!F493</f>
        <v>6.681383200000001</v>
      </c>
      <c r="J18" s="1">
        <f>'DATOS MENSUALES'!F494</f>
        <v>0.841932</v>
      </c>
      <c r="K18" s="1">
        <f>'DATOS MENSUALES'!F495</f>
        <v>0.27435980000000004</v>
      </c>
      <c r="L18" s="1">
        <f>'DATOS MENSUALES'!F496</f>
        <v>0.1906261</v>
      </c>
      <c r="M18" s="1">
        <f>'DATOS MENSUALES'!F497</f>
        <v>0.31086</v>
      </c>
      <c r="N18" s="1">
        <f aca="true" t="shared" si="11" ref="N18:N41">SUM(B18:M18)</f>
        <v>18.167107100000003</v>
      </c>
      <c r="O18" s="10"/>
      <c r="P18" s="60">
        <f>(B18-B$6)^3</f>
        <v>-0.0007383760655756236</v>
      </c>
      <c r="Q18" s="60">
        <f aca="true" t="shared" si="12" ref="Q18:AB18">(C18-C$6)^3</f>
        <v>-18.68888892153375</v>
      </c>
      <c r="R18" s="60">
        <f t="shared" si="12"/>
        <v>-169.4032925042215</v>
      </c>
      <c r="S18" s="60">
        <f t="shared" si="12"/>
        <v>-128.29339862782237</v>
      </c>
      <c r="T18" s="60">
        <f t="shared" si="12"/>
        <v>-84.86509171546335</v>
      </c>
      <c r="U18" s="60">
        <f t="shared" si="12"/>
        <v>-23.08699705228007</v>
      </c>
      <c r="V18" s="60">
        <f t="shared" si="12"/>
        <v>0.0004706319944571323</v>
      </c>
      <c r="W18" s="60">
        <f t="shared" si="12"/>
        <v>32.093114557923535</v>
      </c>
      <c r="X18" s="60">
        <f t="shared" si="12"/>
        <v>-0.07613617106924454</v>
      </c>
      <c r="Y18" s="60">
        <f t="shared" si="12"/>
        <v>-0.011580369540671386</v>
      </c>
      <c r="Z18" s="60">
        <f t="shared" si="12"/>
        <v>-0.015037427552566898</v>
      </c>
      <c r="AA18" s="60">
        <f t="shared" si="12"/>
        <v>-0.02787095446430875</v>
      </c>
      <c r="AB18" s="60">
        <f t="shared" si="12"/>
        <v>-6339.046221591555</v>
      </c>
    </row>
    <row r="19" spans="1:28" ht="12.75">
      <c r="A19" s="12" t="s">
        <v>69</v>
      </c>
      <c r="B19" s="1">
        <f>'DATOS MENSUALES'!F498</f>
        <v>0.419622</v>
      </c>
      <c r="C19" s="1">
        <f>'DATOS MENSUALES'!F499</f>
        <v>0.389538</v>
      </c>
      <c r="D19" s="1">
        <f>'DATOS MENSUALES'!F500</f>
        <v>1.7705895</v>
      </c>
      <c r="E19" s="1">
        <f>'DATOS MENSUALES'!F501</f>
        <v>4.1329566</v>
      </c>
      <c r="F19" s="1">
        <f>'DATOS MENSUALES'!F502</f>
        <v>4.7558779</v>
      </c>
      <c r="G19" s="1">
        <f>'DATOS MENSUALES'!F503</f>
        <v>2.2415331</v>
      </c>
      <c r="H19" s="1">
        <f>'DATOS MENSUALES'!F504</f>
        <v>1.9213230000000001</v>
      </c>
      <c r="I19" s="1">
        <f>'DATOS MENSUALES'!F505</f>
        <v>0.618636</v>
      </c>
      <c r="J19" s="1">
        <f>'DATOS MENSUALES'!F506</f>
        <v>0.9175310000000001</v>
      </c>
      <c r="K19" s="1">
        <f>'DATOS MENSUALES'!F507</f>
        <v>0.2046461</v>
      </c>
      <c r="L19" s="1">
        <f>'DATOS MENSUALES'!F508</f>
        <v>0.22080799999999998</v>
      </c>
      <c r="M19" s="1">
        <f>'DATOS MENSUALES'!F509</f>
        <v>0.7984595999999999</v>
      </c>
      <c r="N19" s="1">
        <f t="shared" si="11"/>
        <v>18.391520800000002</v>
      </c>
      <c r="O19" s="10"/>
      <c r="P19" s="60">
        <f aca="true" t="shared" si="13" ref="P19:P43">(B19-B$6)^3</f>
        <v>-0.13494902136665962</v>
      </c>
      <c r="Q19" s="60">
        <f aca="true" t="shared" si="14" ref="Q19:Q43">(C19-C$6)^3</f>
        <v>-27.625404428995456</v>
      </c>
      <c r="R19" s="60">
        <f aca="true" t="shared" si="15" ref="R19:R43">(D19-D$6)^3</f>
        <v>-107.0887137884648</v>
      </c>
      <c r="S19" s="60">
        <f aca="true" t="shared" si="16" ref="S19:S43">(E19-E$6)^3</f>
        <v>-4.701833527872289</v>
      </c>
      <c r="T19" s="60">
        <f aca="true" t="shared" si="17" ref="T19:T43">(F19-F$6)^3</f>
        <v>-0.37156406194868596</v>
      </c>
      <c r="U19" s="60">
        <f aca="true" t="shared" si="18" ref="U19:U43">(G19-G$6)^3</f>
        <v>-9.711589873943545</v>
      </c>
      <c r="V19" s="60">
        <f aca="true" t="shared" si="19" ref="V19:V43">(H19-H$6)^3</f>
        <v>-6.9580888094100395</v>
      </c>
      <c r="W19" s="60">
        <f aca="true" t="shared" si="20" ref="W19:W43">(I19-I$6)^3</f>
        <v>-24.009225755879744</v>
      </c>
      <c r="X19" s="60">
        <f aca="true" t="shared" si="21" ref="X19:X43">(J19-J$6)^3</f>
        <v>-0.042230060355043175</v>
      </c>
      <c r="Y19" s="60">
        <f aca="true" t="shared" si="22" ref="Y19:Y43">(K19-K$6)^3</f>
        <v>-0.02592281788650854</v>
      </c>
      <c r="Z19" s="60">
        <f aca="true" t="shared" si="23" ref="Z19:Z43">(L19-L$6)^3</f>
        <v>-0.010168140692134866</v>
      </c>
      <c r="AA19" s="60">
        <f aca="true" t="shared" si="24" ref="AA19:AA43">(M19-M$6)^3</f>
        <v>0.006271027460058312</v>
      </c>
      <c r="AB19" s="60">
        <f aca="true" t="shared" si="25" ref="AB19:AB43">(N19-N$6)^3</f>
        <v>-6111.234297970884</v>
      </c>
    </row>
    <row r="20" spans="1:28" ht="12.75">
      <c r="A20" s="12" t="s">
        <v>70</v>
      </c>
      <c r="B20" s="1">
        <f>'DATOS MENSUALES'!F510</f>
        <v>0.579177</v>
      </c>
      <c r="C20" s="1">
        <f>'DATOS MENSUALES'!F511</f>
        <v>4.4376381</v>
      </c>
      <c r="D20" s="1">
        <f>'DATOS MENSUALES'!F512</f>
        <v>2.6937784</v>
      </c>
      <c r="E20" s="1">
        <f>'DATOS MENSUALES'!F513</f>
        <v>1.214885</v>
      </c>
      <c r="F20" s="1">
        <f>'DATOS MENSUALES'!F514</f>
        <v>0.783549</v>
      </c>
      <c r="G20" s="1">
        <f>'DATOS MENSUALES'!F515</f>
        <v>0.4760386</v>
      </c>
      <c r="H20" s="1">
        <f>'DATOS MENSUALES'!F516</f>
        <v>1.6691046</v>
      </c>
      <c r="I20" s="1">
        <f>'DATOS MENSUALES'!F517</f>
        <v>3.7335417</v>
      </c>
      <c r="J20" s="1">
        <f>'DATOS MENSUALES'!F518</f>
        <v>0.6561214999999999</v>
      </c>
      <c r="K20" s="1">
        <f>'DATOS MENSUALES'!F519</f>
        <v>0.2673568</v>
      </c>
      <c r="L20" s="1">
        <f>'DATOS MENSUALES'!F520</f>
        <v>0.39785919999999997</v>
      </c>
      <c r="M20" s="1">
        <f>'DATOS MENSUALES'!F521</f>
        <v>0.3002952</v>
      </c>
      <c r="N20" s="1">
        <f t="shared" si="11"/>
        <v>17.209345100000004</v>
      </c>
      <c r="O20" s="10"/>
      <c r="P20" s="60">
        <f t="shared" si="13"/>
        <v>-0.04412663822487269</v>
      </c>
      <c r="Q20" s="60">
        <f t="shared" si="14"/>
        <v>1.0772485600555415</v>
      </c>
      <c r="R20" s="60">
        <f t="shared" si="15"/>
        <v>-55.98769735115432</v>
      </c>
      <c r="S20" s="60">
        <f t="shared" si="16"/>
        <v>-96.9149792190293</v>
      </c>
      <c r="T20" s="60">
        <f t="shared" si="17"/>
        <v>-103.24385247080808</v>
      </c>
      <c r="U20" s="60">
        <f t="shared" si="18"/>
        <v>-59.27405632846376</v>
      </c>
      <c r="V20" s="60">
        <f t="shared" si="19"/>
        <v>-10.096241442499675</v>
      </c>
      <c r="W20" s="60">
        <f t="shared" si="20"/>
        <v>0.012172872844660695</v>
      </c>
      <c r="X20" s="60">
        <f t="shared" si="21"/>
        <v>-0.22658571171723593</v>
      </c>
      <c r="Y20" s="60">
        <f t="shared" si="22"/>
        <v>-0.012689358598075703</v>
      </c>
      <c r="Z20" s="60">
        <f t="shared" si="23"/>
        <v>-6.206648177761444E-05</v>
      </c>
      <c r="AA20" s="60">
        <f t="shared" si="24"/>
        <v>-0.030887169781450164</v>
      </c>
      <c r="AB20" s="60">
        <f t="shared" si="25"/>
        <v>-7375.005654276696</v>
      </c>
    </row>
    <row r="21" spans="1:28" ht="12.75">
      <c r="A21" s="12" t="s">
        <v>71</v>
      </c>
      <c r="B21" s="1">
        <f>'DATOS MENSUALES'!F522</f>
        <v>0.33656130000000006</v>
      </c>
      <c r="C21" s="1">
        <f>'DATOS MENSUALES'!F523</f>
        <v>1.1507745</v>
      </c>
      <c r="D21" s="1">
        <f>'DATOS MENSUALES'!F524</f>
        <v>2.3522328</v>
      </c>
      <c r="E21" s="1">
        <f>'DATOS MENSUALES'!F525</f>
        <v>7.3490304</v>
      </c>
      <c r="F21" s="1">
        <f>'DATOS MENSUALES'!F526</f>
        <v>5.4532586</v>
      </c>
      <c r="G21" s="1">
        <f>'DATOS MENSUALES'!F527</f>
        <v>3.0956631999999997</v>
      </c>
      <c r="H21" s="1">
        <f>'DATOS MENSUALES'!F528</f>
        <v>6.727726199999999</v>
      </c>
      <c r="I21" s="1">
        <f>'DATOS MENSUALES'!F529</f>
        <v>13.891224</v>
      </c>
      <c r="J21" s="1">
        <f>'DATOS MENSUALES'!F530</f>
        <v>6.904452599999999</v>
      </c>
      <c r="K21" s="1">
        <f>'DATOS MENSUALES'!F531</f>
        <v>0.6506531999999999</v>
      </c>
      <c r="L21" s="1">
        <f>'DATOS MENSUALES'!F532</f>
        <v>0.5029153000000001</v>
      </c>
      <c r="M21" s="1">
        <f>'DATOS MENSUALES'!F533</f>
        <v>0.35132940000000007</v>
      </c>
      <c r="N21" s="1">
        <f t="shared" si="11"/>
        <v>48.765821499999994</v>
      </c>
      <c r="O21" s="10"/>
      <c r="P21" s="60">
        <f t="shared" si="13"/>
        <v>-0.21169691162599155</v>
      </c>
      <c r="Q21" s="60">
        <f t="shared" si="14"/>
        <v>-11.57001243643635</v>
      </c>
      <c r="R21" s="60">
        <f t="shared" si="15"/>
        <v>-72.36198178003244</v>
      </c>
      <c r="S21" s="60">
        <f t="shared" si="16"/>
        <v>3.6578685105503834</v>
      </c>
      <c r="T21" s="60">
        <f t="shared" si="17"/>
        <v>-9.986835126213054E-06</v>
      </c>
      <c r="U21" s="60">
        <f t="shared" si="18"/>
        <v>-2.094156100967215</v>
      </c>
      <c r="V21" s="60">
        <f t="shared" si="19"/>
        <v>24.32087779918603</v>
      </c>
      <c r="W21" s="60">
        <f t="shared" si="20"/>
        <v>1120.883862058365</v>
      </c>
      <c r="X21" s="60">
        <f t="shared" si="21"/>
        <v>179.28072363852624</v>
      </c>
      <c r="Y21" s="60">
        <f t="shared" si="22"/>
        <v>0.00337843873453795</v>
      </c>
      <c r="Z21" s="60">
        <f t="shared" si="23"/>
        <v>0.0002805359701249088</v>
      </c>
      <c r="AA21" s="60">
        <f t="shared" si="24"/>
        <v>-0.01813387914813004</v>
      </c>
      <c r="AB21" s="60">
        <f t="shared" si="25"/>
        <v>1767.825494148327</v>
      </c>
    </row>
    <row r="22" spans="1:28" ht="12.75">
      <c r="A22" s="12" t="s">
        <v>72</v>
      </c>
      <c r="B22" s="1">
        <f>'DATOS MENSUALES'!F534</f>
        <v>0.8976959999999999</v>
      </c>
      <c r="C22" s="1">
        <f>'DATOS MENSUALES'!F535</f>
        <v>5.4455045</v>
      </c>
      <c r="D22" s="1">
        <f>'DATOS MENSUALES'!F536</f>
        <v>3.0456223999999996</v>
      </c>
      <c r="E22" s="1">
        <f>'DATOS MENSUALES'!F537</f>
        <v>2.3334121999999997</v>
      </c>
      <c r="F22" s="1">
        <f>'DATOS MENSUALES'!F538</f>
        <v>10.2450717</v>
      </c>
      <c r="G22" s="1">
        <f>'DATOS MENSUALES'!F539</f>
        <v>7.0617382</v>
      </c>
      <c r="H22" s="1">
        <f>'DATOS MENSUALES'!F540</f>
        <v>4.2952866</v>
      </c>
      <c r="I22" s="1">
        <f>'DATOS MENSUALES'!F541</f>
        <v>2.7524949999999997</v>
      </c>
      <c r="J22" s="1">
        <f>'DATOS MENSUALES'!F542</f>
        <v>1.2687168</v>
      </c>
      <c r="K22" s="1">
        <f>'DATOS MENSUALES'!F543</f>
        <v>0.3489922</v>
      </c>
      <c r="L22" s="1">
        <f>'DATOS MENSUALES'!F544</f>
        <v>0.2435851</v>
      </c>
      <c r="M22" s="1">
        <f>'DATOS MENSUALES'!F545</f>
        <v>0.20592</v>
      </c>
      <c r="N22" s="1">
        <f t="shared" si="11"/>
        <v>38.1440407</v>
      </c>
      <c r="O22" s="10"/>
      <c r="P22" s="60">
        <f t="shared" si="13"/>
        <v>-4.234142796993695E-05</v>
      </c>
      <c r="Q22" s="60">
        <f t="shared" si="14"/>
        <v>8.402321334148455</v>
      </c>
      <c r="R22" s="60">
        <f t="shared" si="15"/>
        <v>-41.917101564769844</v>
      </c>
      <c r="S22" s="60">
        <f t="shared" si="16"/>
        <v>-41.9566703726101</v>
      </c>
      <c r="T22" s="60">
        <f t="shared" si="17"/>
        <v>108.55032446557962</v>
      </c>
      <c r="U22" s="60">
        <f t="shared" si="18"/>
        <v>19.39323046772663</v>
      </c>
      <c r="V22" s="60">
        <f t="shared" si="19"/>
        <v>0.10045243406060214</v>
      </c>
      <c r="W22" s="60">
        <f t="shared" si="20"/>
        <v>-0.4235811636410857</v>
      </c>
      <c r="X22" s="60">
        <f t="shared" si="21"/>
        <v>2.5662234575805566E-08</v>
      </c>
      <c r="Y22" s="60">
        <f t="shared" si="22"/>
        <v>-0.0034848506574324594</v>
      </c>
      <c r="Z22" s="60">
        <f t="shared" si="23"/>
        <v>-0.007286395308978601</v>
      </c>
      <c r="AA22" s="60">
        <f t="shared" si="24"/>
        <v>-0.06798309354893675</v>
      </c>
      <c r="AB22" s="60">
        <f t="shared" si="25"/>
        <v>3.1746339667357977</v>
      </c>
    </row>
    <row r="23" spans="1:28" ht="12.75">
      <c r="A23" s="12" t="s">
        <v>73</v>
      </c>
      <c r="B23" s="1">
        <f>'DATOS MENSUALES'!F546</f>
        <v>0.2321328</v>
      </c>
      <c r="C23" s="1">
        <f>'DATOS MENSUALES'!F547</f>
        <v>1.126926</v>
      </c>
      <c r="D23" s="1">
        <f>'DATOS MENSUALES'!F548</f>
        <v>1.8044664999999998</v>
      </c>
      <c r="E23" s="1">
        <f>'DATOS MENSUALES'!F549</f>
        <v>0.9923472000000001</v>
      </c>
      <c r="F23" s="1">
        <f>'DATOS MENSUALES'!F550</f>
        <v>7.9420341</v>
      </c>
      <c r="G23" s="1">
        <f>'DATOS MENSUALES'!F551</f>
        <v>4.196735400000001</v>
      </c>
      <c r="H23" s="1">
        <f>'DATOS MENSUALES'!F552</f>
        <v>2.8875223</v>
      </c>
      <c r="I23" s="1">
        <f>'DATOS MENSUALES'!F553</f>
        <v>1.546293</v>
      </c>
      <c r="J23" s="1">
        <f>'DATOS MENSUALES'!F554</f>
        <v>0.328267</v>
      </c>
      <c r="K23" s="1">
        <f>'DATOS MENSUALES'!F555</f>
        <v>0.3058682</v>
      </c>
      <c r="L23" s="1">
        <f>'DATOS MENSUALES'!F556</f>
        <v>0.123975</v>
      </c>
      <c r="M23" s="1">
        <f>'DATOS MENSUALES'!F557</f>
        <v>1.4458267999999999</v>
      </c>
      <c r="N23" s="1">
        <f t="shared" si="11"/>
        <v>22.9323943</v>
      </c>
      <c r="O23" s="10"/>
      <c r="P23" s="60">
        <f t="shared" si="13"/>
        <v>-0.34361394960110736</v>
      </c>
      <c r="Q23" s="60">
        <f t="shared" si="14"/>
        <v>-11.9398770737724</v>
      </c>
      <c r="R23" s="60">
        <f t="shared" si="15"/>
        <v>-104.81316163443414</v>
      </c>
      <c r="S23" s="60">
        <f t="shared" si="16"/>
        <v>-111.69436560568114</v>
      </c>
      <c r="T23" s="60">
        <f t="shared" si="17"/>
        <v>15.018775141199264</v>
      </c>
      <c r="U23" s="60">
        <f t="shared" si="18"/>
        <v>-0.005670031834589194</v>
      </c>
      <c r="V23" s="60">
        <f t="shared" si="19"/>
        <v>-0.8383123050597311</v>
      </c>
      <c r="W23" s="60">
        <f t="shared" si="20"/>
        <v>-7.497447093229346</v>
      </c>
      <c r="X23" s="60">
        <f t="shared" si="21"/>
        <v>-0.8239751062951727</v>
      </c>
      <c r="Y23" s="60">
        <f t="shared" si="22"/>
        <v>-0.007384580736964524</v>
      </c>
      <c r="Z23" s="60">
        <f t="shared" si="23"/>
        <v>-0.030804780365916048</v>
      </c>
      <c r="AA23" s="60">
        <f t="shared" si="24"/>
        <v>0.5754634906179429</v>
      </c>
      <c r="AB23" s="60">
        <f t="shared" si="25"/>
        <v>-2595.039307130111</v>
      </c>
    </row>
    <row r="24" spans="1:28" ht="12.75">
      <c r="A24" s="12" t="s">
        <v>74</v>
      </c>
      <c r="B24" s="1">
        <f>'DATOS MENSUALES'!F558</f>
        <v>0.853497</v>
      </c>
      <c r="C24" s="1">
        <f>'DATOS MENSUALES'!F559</f>
        <v>0.9264558</v>
      </c>
      <c r="D24" s="1">
        <f>'DATOS MENSUALES'!F560</f>
        <v>1.802334</v>
      </c>
      <c r="E24" s="1">
        <f>'DATOS MENSUALES'!F561</f>
        <v>7.490024200000001</v>
      </c>
      <c r="F24" s="1">
        <f>'DATOS MENSUALES'!F562</f>
        <v>35.790317</v>
      </c>
      <c r="G24" s="1">
        <f>'DATOS MENSUALES'!F563</f>
        <v>6.566064000000001</v>
      </c>
      <c r="H24" s="1">
        <f>'DATOS MENSUALES'!F564</f>
        <v>3.4372914000000003</v>
      </c>
      <c r="I24" s="1">
        <f>'DATOS MENSUALES'!F565</f>
        <v>0.99375</v>
      </c>
      <c r="J24" s="1">
        <f>'DATOS MENSUALES'!F566</f>
        <v>0.8130264999999999</v>
      </c>
      <c r="K24" s="1">
        <f>'DATOS MENSUALES'!F567</f>
        <v>1.0687194</v>
      </c>
      <c r="L24" s="1">
        <f>'DATOS MENSUALES'!F568</f>
        <v>0.3773248</v>
      </c>
      <c r="M24" s="1">
        <f>'DATOS MENSUALES'!F569</f>
        <v>0.5255562</v>
      </c>
      <c r="N24" s="1">
        <f t="shared" si="11"/>
        <v>60.64436029999999</v>
      </c>
      <c r="O24" s="10"/>
      <c r="P24" s="60">
        <f t="shared" si="13"/>
        <v>-0.0004940358066260118</v>
      </c>
      <c r="Q24" s="60">
        <f t="shared" si="14"/>
        <v>-15.365241956676034</v>
      </c>
      <c r="R24" s="60">
        <f t="shared" si="15"/>
        <v>-104.95544383970677</v>
      </c>
      <c r="S24" s="60">
        <f t="shared" si="16"/>
        <v>4.756729119860422</v>
      </c>
      <c r="T24" s="60">
        <f t="shared" si="17"/>
        <v>27860.9048508943</v>
      </c>
      <c r="U24" s="60">
        <f t="shared" si="18"/>
        <v>10.518006637815782</v>
      </c>
      <c r="V24" s="60">
        <f t="shared" si="19"/>
        <v>-0.06076212708830115</v>
      </c>
      <c r="W24" s="60">
        <f t="shared" si="20"/>
        <v>-15.808615209491073</v>
      </c>
      <c r="X24" s="60">
        <f t="shared" si="21"/>
        <v>-0.09280012918059713</v>
      </c>
      <c r="Y24" s="60">
        <f t="shared" si="22"/>
        <v>0.18336381924759151</v>
      </c>
      <c r="Z24" s="60">
        <f t="shared" si="23"/>
        <v>-0.0002173794693309304</v>
      </c>
      <c r="AA24" s="60">
        <f t="shared" si="24"/>
        <v>-0.0006930479431867529</v>
      </c>
      <c r="AB24" s="60">
        <f t="shared" si="25"/>
        <v>13772.273288095419</v>
      </c>
    </row>
    <row r="25" spans="1:28" ht="12.75">
      <c r="A25" s="12" t="s">
        <v>75</v>
      </c>
      <c r="B25" s="1">
        <f>'DATOS MENSUALES'!F570</f>
        <v>1.4271395</v>
      </c>
      <c r="C25" s="1">
        <f>'DATOS MENSUALES'!F571</f>
        <v>1.52922</v>
      </c>
      <c r="D25" s="1">
        <f>'DATOS MENSUALES'!F572</f>
        <v>19.0309252</v>
      </c>
      <c r="E25" s="1">
        <f>'DATOS MENSUALES'!F573</f>
        <v>18.821720799999998</v>
      </c>
      <c r="F25" s="1">
        <f>'DATOS MENSUALES'!F574</f>
        <v>7.3103316000000005</v>
      </c>
      <c r="G25" s="1">
        <f>'DATOS MENSUALES'!F575</f>
        <v>2.0828374</v>
      </c>
      <c r="H25" s="1">
        <f>'DATOS MENSUALES'!F576</f>
        <v>7.55361</v>
      </c>
      <c r="I25" s="1">
        <f>'DATOS MENSUALES'!F577</f>
        <v>7.532349</v>
      </c>
      <c r="J25" s="1">
        <f>'DATOS MENSUALES'!F578</f>
        <v>3.0923457</v>
      </c>
      <c r="K25" s="1">
        <f>'DATOS MENSUALES'!F579</f>
        <v>1.6321738</v>
      </c>
      <c r="L25" s="1">
        <f>'DATOS MENSUALES'!F580</f>
        <v>0.48928360000000004</v>
      </c>
      <c r="M25" s="1">
        <f>'DATOS MENSUALES'!F581</f>
        <v>0.4237266</v>
      </c>
      <c r="N25" s="1">
        <f t="shared" si="11"/>
        <v>70.92566319999999</v>
      </c>
      <c r="O25" s="10"/>
      <c r="P25" s="60">
        <f t="shared" si="13"/>
        <v>0.12098572728732104</v>
      </c>
      <c r="Q25" s="60">
        <f t="shared" si="14"/>
        <v>-6.679772429731817</v>
      </c>
      <c r="R25" s="60">
        <f t="shared" si="15"/>
        <v>1958.5509338829747</v>
      </c>
      <c r="S25" s="60">
        <f t="shared" si="16"/>
        <v>2203.8402923599683</v>
      </c>
      <c r="T25" s="60">
        <f t="shared" si="17"/>
        <v>6.184295297081072</v>
      </c>
      <c r="U25" s="60">
        <f t="shared" si="18"/>
        <v>-12.04388540263669</v>
      </c>
      <c r="V25" s="60">
        <f t="shared" si="19"/>
        <v>51.61103056553061</v>
      </c>
      <c r="W25" s="60">
        <f t="shared" si="20"/>
        <v>65.39453432198411</v>
      </c>
      <c r="X25" s="60">
        <f t="shared" si="21"/>
        <v>6.094176560961796</v>
      </c>
      <c r="Y25" s="60">
        <f t="shared" si="22"/>
        <v>1.4489254243378147</v>
      </c>
      <c r="Z25" s="60">
        <f t="shared" si="23"/>
        <v>0.0001392442814875418</v>
      </c>
      <c r="AA25" s="60">
        <f t="shared" si="24"/>
        <v>-0.0068942665178401245</v>
      </c>
      <c r="AB25" s="60">
        <f t="shared" si="25"/>
        <v>40182.07500802941</v>
      </c>
    </row>
    <row r="26" spans="1:28" ht="12.75">
      <c r="A26" s="12" t="s">
        <v>76</v>
      </c>
      <c r="B26" s="1">
        <f>'DATOS MENSUALES'!F582</f>
        <v>0.8112240000000002</v>
      </c>
      <c r="C26" s="1">
        <f>'DATOS MENSUALES'!F583</f>
        <v>0.8521681</v>
      </c>
      <c r="D26" s="1">
        <f>'DATOS MENSUALES'!F584</f>
        <v>0.7186593000000001</v>
      </c>
      <c r="E26" s="1">
        <f>'DATOS MENSUALES'!F585</f>
        <v>0.9133439</v>
      </c>
      <c r="F26" s="1">
        <f>'DATOS MENSUALES'!F586</f>
        <v>0.7462013999999999</v>
      </c>
      <c r="G26" s="1">
        <f>'DATOS MENSUALES'!F587</f>
        <v>0.8016288</v>
      </c>
      <c r="H26" s="1">
        <f>'DATOS MENSUALES'!F588</f>
        <v>4.461226</v>
      </c>
      <c r="I26" s="1">
        <f>'DATOS MENSUALES'!F589</f>
        <v>2.2222142</v>
      </c>
      <c r="J26" s="1">
        <f>'DATOS MENSUALES'!F590</f>
        <v>1.7004036</v>
      </c>
      <c r="K26" s="1">
        <f>'DATOS MENSUALES'!F591</f>
        <v>0.42957200000000006</v>
      </c>
      <c r="L26" s="1">
        <f>'DATOS MENSUALES'!F592</f>
        <v>0.2754816</v>
      </c>
      <c r="M26" s="1">
        <f>'DATOS MENSUALES'!F593</f>
        <v>0.5640921000000001</v>
      </c>
      <c r="N26" s="1">
        <f t="shared" si="11"/>
        <v>14.496215</v>
      </c>
      <c r="O26" s="10"/>
      <c r="P26" s="60">
        <f t="shared" si="13"/>
        <v>-0.0017859275126941923</v>
      </c>
      <c r="Q26" s="60">
        <f t="shared" si="14"/>
        <v>-16.784225067999998</v>
      </c>
      <c r="R26" s="60">
        <f t="shared" si="15"/>
        <v>-195.18278142455597</v>
      </c>
      <c r="S26" s="60">
        <f t="shared" si="16"/>
        <v>-117.28197005147604</v>
      </c>
      <c r="T26" s="60">
        <f t="shared" si="17"/>
        <v>-105.72934793266217</v>
      </c>
      <c r="U26" s="60">
        <f t="shared" si="18"/>
        <v>-45.63035690475569</v>
      </c>
      <c r="V26" s="60">
        <f t="shared" si="19"/>
        <v>0.2509974690151789</v>
      </c>
      <c r="W26" s="60">
        <f t="shared" si="20"/>
        <v>-2.1035014628477455</v>
      </c>
      <c r="X26" s="60">
        <f t="shared" si="21"/>
        <v>0.08210664738855392</v>
      </c>
      <c r="Y26" s="60">
        <f t="shared" si="22"/>
        <v>-0.0003583690149758556</v>
      </c>
      <c r="Z26" s="60">
        <f t="shared" si="23"/>
        <v>-0.004249218239837416</v>
      </c>
      <c r="AA26" s="60">
        <f t="shared" si="24"/>
        <v>-0.00012469710076032822</v>
      </c>
      <c r="AB26" s="60">
        <f t="shared" si="25"/>
        <v>-10908.72565583226</v>
      </c>
    </row>
    <row r="27" spans="1:28" ht="12.75">
      <c r="A27" s="12" t="s">
        <v>77</v>
      </c>
      <c r="B27" s="1">
        <f>'DATOS MENSUALES'!F594</f>
        <v>0.39139099999999993</v>
      </c>
      <c r="C27" s="1">
        <f>'DATOS MENSUALES'!F595</f>
        <v>10.736846100000001</v>
      </c>
      <c r="D27" s="1">
        <f>'DATOS MENSUALES'!F596</f>
        <v>47.500926400000004</v>
      </c>
      <c r="E27" s="1">
        <f>'DATOS MENSUALES'!F597</f>
        <v>11.2877208</v>
      </c>
      <c r="F27" s="1">
        <f>'DATOS MENSUALES'!F598</f>
        <v>4.081242</v>
      </c>
      <c r="G27" s="1">
        <f>'DATOS MENSUALES'!F599</f>
        <v>2.8609112</v>
      </c>
      <c r="H27" s="1">
        <f>'DATOS MENSUALES'!F600</f>
        <v>8.0506988</v>
      </c>
      <c r="I27" s="1">
        <f>'DATOS MENSUALES'!F601</f>
        <v>1.7511672</v>
      </c>
      <c r="J27" s="1">
        <f>'DATOS MENSUALES'!F602</f>
        <v>1.5627461999999999</v>
      </c>
      <c r="K27" s="1">
        <f>'DATOS MENSUALES'!F603</f>
        <v>0.5739675</v>
      </c>
      <c r="L27" s="1">
        <f>'DATOS MENSUALES'!F604</f>
        <v>0.378837</v>
      </c>
      <c r="M27" s="1">
        <f>'DATOS MENSUALES'!F605</f>
        <v>0.5796690000000001</v>
      </c>
      <c r="N27" s="1">
        <f t="shared" si="11"/>
        <v>89.75612320000002</v>
      </c>
      <c r="O27" s="10"/>
      <c r="P27" s="60">
        <f t="shared" si="13"/>
        <v>-0.15848024996306198</v>
      </c>
      <c r="Q27" s="60">
        <f t="shared" si="14"/>
        <v>392.91825526331354</v>
      </c>
      <c r="R27" s="60">
        <f t="shared" si="15"/>
        <v>68828.07823723476</v>
      </c>
      <c r="S27" s="60">
        <f t="shared" si="16"/>
        <v>164.51954392951654</v>
      </c>
      <c r="T27" s="60">
        <f t="shared" si="17"/>
        <v>-2.706257133867918</v>
      </c>
      <c r="U27" s="60">
        <f t="shared" si="18"/>
        <v>-3.4713626337527526</v>
      </c>
      <c r="V27" s="60">
        <f t="shared" si="19"/>
        <v>75.16587557650423</v>
      </c>
      <c r="W27" s="60">
        <f t="shared" si="20"/>
        <v>-5.38087947952969</v>
      </c>
      <c r="X27" s="60">
        <f t="shared" si="21"/>
        <v>0.02619251927887845</v>
      </c>
      <c r="Y27" s="60">
        <f t="shared" si="22"/>
        <v>0.0003948851441015786</v>
      </c>
      <c r="Z27" s="60">
        <f t="shared" si="23"/>
        <v>-0.00020138727984452538</v>
      </c>
      <c r="AA27" s="60">
        <f t="shared" si="24"/>
        <v>-4.064613029546891E-05</v>
      </c>
      <c r="AB27" s="60">
        <f t="shared" si="25"/>
        <v>149567.31736736413</v>
      </c>
    </row>
    <row r="28" spans="1:28" ht="12.75">
      <c r="A28" s="12" t="s">
        <v>78</v>
      </c>
      <c r="B28" s="1">
        <f>'DATOS MENSUALES'!F606</f>
        <v>0.6174238</v>
      </c>
      <c r="C28" s="1">
        <f>'DATOS MENSUALES'!F607</f>
        <v>1.459685</v>
      </c>
      <c r="D28" s="1">
        <f>'DATOS MENSUALES'!F608</f>
        <v>1.1440755999999999</v>
      </c>
      <c r="E28" s="1">
        <f>'DATOS MENSUALES'!F609</f>
        <v>2.0986645999999998</v>
      </c>
      <c r="F28" s="1">
        <f>'DATOS MENSUALES'!F610</f>
        <v>2.6928769999999997</v>
      </c>
      <c r="G28" s="1">
        <f>'DATOS MENSUALES'!F611</f>
        <v>38.8522456</v>
      </c>
      <c r="H28" s="1">
        <f>'DATOS MENSUALES'!F612</f>
        <v>10.5380871</v>
      </c>
      <c r="I28" s="1">
        <f>'DATOS MENSUALES'!F613</f>
        <v>1.6883667</v>
      </c>
      <c r="J28" s="1">
        <f>'DATOS MENSUALES'!F614</f>
        <v>0.6612703000000001</v>
      </c>
      <c r="K28" s="1">
        <f>'DATOS MENSUALES'!F615</f>
        <v>0.2625458</v>
      </c>
      <c r="L28" s="1">
        <f>'DATOS MENSUALES'!F616</f>
        <v>0.1560416</v>
      </c>
      <c r="M28" s="1">
        <f>'DATOS MENSUALES'!F617</f>
        <v>0.558756</v>
      </c>
      <c r="N28" s="1">
        <f t="shared" si="11"/>
        <v>60.730039100000006</v>
      </c>
      <c r="O28" s="10"/>
      <c r="P28" s="60">
        <f t="shared" si="13"/>
        <v>-0.03129351736606957</v>
      </c>
      <c r="Q28" s="60">
        <f t="shared" si="14"/>
        <v>-7.447314358329004</v>
      </c>
      <c r="R28" s="60">
        <f t="shared" si="15"/>
        <v>-155.31181016881902</v>
      </c>
      <c r="S28" s="60">
        <f t="shared" si="16"/>
        <v>-51.04740732017321</v>
      </c>
      <c r="T28" s="60">
        <f t="shared" si="17"/>
        <v>-21.529416807537334</v>
      </c>
      <c r="U28" s="60">
        <f t="shared" si="18"/>
        <v>40982.23790397568</v>
      </c>
      <c r="V28" s="60">
        <f t="shared" si="19"/>
        <v>301.79552723860667</v>
      </c>
      <c r="W28" s="60">
        <f t="shared" si="20"/>
        <v>-5.980382287847205</v>
      </c>
      <c r="X28" s="60">
        <f t="shared" si="21"/>
        <v>-0.2208931300850703</v>
      </c>
      <c r="Y28" s="60">
        <f t="shared" si="22"/>
        <v>-0.013490870860182587</v>
      </c>
      <c r="Z28" s="60">
        <f t="shared" si="23"/>
        <v>-0.02228546105868114</v>
      </c>
      <c r="AA28" s="60">
        <f t="shared" si="24"/>
        <v>-0.00016907275430563866</v>
      </c>
      <c r="AB28" s="60">
        <f t="shared" si="25"/>
        <v>13920.48521082441</v>
      </c>
    </row>
    <row r="29" spans="1:28" ht="12.75">
      <c r="A29" s="12" t="s">
        <v>79</v>
      </c>
      <c r="B29" s="1">
        <f>'DATOS MENSUALES'!F618</f>
        <v>1.1235764000000001</v>
      </c>
      <c r="C29" s="1">
        <f>'DATOS MENSUALES'!F619</f>
        <v>0.6450326999999999</v>
      </c>
      <c r="D29" s="1">
        <f>'DATOS MENSUALES'!F620</f>
        <v>1.2181845</v>
      </c>
      <c r="E29" s="1">
        <f>'DATOS MENSUALES'!F621</f>
        <v>1.2799583</v>
      </c>
      <c r="F29" s="1">
        <f>'DATOS MENSUALES'!F622</f>
        <v>0.8989736</v>
      </c>
      <c r="G29" s="1">
        <f>'DATOS MENSUALES'!F623</f>
        <v>0.569976</v>
      </c>
      <c r="H29" s="1">
        <f>'DATOS MENSUALES'!F624</f>
        <v>1.0597135</v>
      </c>
      <c r="I29" s="1">
        <f>'DATOS MENSUALES'!F625</f>
        <v>1.0664202999999999</v>
      </c>
      <c r="J29" s="1">
        <f>'DATOS MENSUALES'!F626</f>
        <v>1.6477182</v>
      </c>
      <c r="K29" s="1">
        <f>'DATOS MENSUALES'!F627</f>
        <v>0.33031000000000005</v>
      </c>
      <c r="L29" s="1">
        <f>'DATOS MENSUALES'!F628</f>
        <v>0.25605089999999997</v>
      </c>
      <c r="M29" s="1">
        <f>'DATOS MENSUALES'!F629</f>
        <v>0.343574</v>
      </c>
      <c r="N29" s="1">
        <f t="shared" si="11"/>
        <v>10.4394884</v>
      </c>
      <c r="O29" s="10"/>
      <c r="P29" s="60">
        <f t="shared" si="13"/>
        <v>0.006970738378898025</v>
      </c>
      <c r="Q29" s="60">
        <f t="shared" si="14"/>
        <v>-21.196250908501167</v>
      </c>
      <c r="R29" s="60">
        <f t="shared" si="15"/>
        <v>-148.9761299961296</v>
      </c>
      <c r="S29" s="60">
        <f t="shared" si="16"/>
        <v>-92.85412321288297</v>
      </c>
      <c r="T29" s="60">
        <f t="shared" si="17"/>
        <v>-95.80910093552166</v>
      </c>
      <c r="U29" s="60">
        <f t="shared" si="18"/>
        <v>-55.09224665666805</v>
      </c>
      <c r="V29" s="60">
        <f t="shared" si="19"/>
        <v>-21.270401731108734</v>
      </c>
      <c r="W29" s="60">
        <f t="shared" si="20"/>
        <v>-14.474771252030282</v>
      </c>
      <c r="X29" s="60">
        <f t="shared" si="21"/>
        <v>0.05572152497334798</v>
      </c>
      <c r="Y29" s="60">
        <f t="shared" si="22"/>
        <v>-0.004938383666747482</v>
      </c>
      <c r="Z29" s="60">
        <f t="shared" si="23"/>
        <v>-0.005969275173509445</v>
      </c>
      <c r="AA29" s="60">
        <f t="shared" si="24"/>
        <v>-0.019787653718150434</v>
      </c>
      <c r="AB29" s="60">
        <f t="shared" si="25"/>
        <v>-18056.577908726304</v>
      </c>
    </row>
    <row r="30" spans="1:28" ht="12.75">
      <c r="A30" s="12" t="s">
        <v>80</v>
      </c>
      <c r="B30" s="1">
        <f>'DATOS MENSUALES'!F630</f>
        <v>0.592933</v>
      </c>
      <c r="C30" s="1">
        <f>'DATOS MENSUALES'!F631</f>
        <v>1.78035</v>
      </c>
      <c r="D30" s="1">
        <f>'DATOS MENSUALES'!F632</f>
        <v>2.1056425</v>
      </c>
      <c r="E30" s="1">
        <f>'DATOS MENSUALES'!F633</f>
        <v>0.956288</v>
      </c>
      <c r="F30" s="1">
        <f>'DATOS MENSUALES'!F634</f>
        <v>0.7324672000000001</v>
      </c>
      <c r="G30" s="1">
        <f>'DATOS MENSUALES'!F635</f>
        <v>0.720005</v>
      </c>
      <c r="H30" s="1">
        <f>'DATOS MENSUALES'!F636</f>
        <v>1.0190862</v>
      </c>
      <c r="I30" s="1">
        <f>'DATOS MENSUALES'!F637</f>
        <v>2.77896</v>
      </c>
      <c r="J30" s="1">
        <f>'DATOS MENSUALES'!F638</f>
        <v>2.9532336</v>
      </c>
      <c r="K30" s="1">
        <f>'DATOS MENSUALES'!F639</f>
        <v>0.4984056</v>
      </c>
      <c r="L30" s="1">
        <f>'DATOS MENSUALES'!F640</f>
        <v>0.19820849999999998</v>
      </c>
      <c r="M30" s="1">
        <f>'DATOS MENSUALES'!F641</f>
        <v>0.6131527999999999</v>
      </c>
      <c r="N30" s="1">
        <f t="shared" si="11"/>
        <v>14.9487324</v>
      </c>
      <c r="O30" s="10"/>
      <c r="P30" s="60">
        <f t="shared" si="13"/>
        <v>-0.03917139570130722</v>
      </c>
      <c r="Q30" s="60">
        <f t="shared" si="14"/>
        <v>-4.348102819152789</v>
      </c>
      <c r="R30" s="60">
        <f t="shared" si="15"/>
        <v>-85.98323253961229</v>
      </c>
      <c r="S30" s="60">
        <f t="shared" si="16"/>
        <v>-114.22214551308214</v>
      </c>
      <c r="T30" s="60">
        <f t="shared" si="17"/>
        <v>-106.65329932171248</v>
      </c>
      <c r="U30" s="60">
        <f t="shared" si="18"/>
        <v>-48.82917582282286</v>
      </c>
      <c r="V30" s="60">
        <f t="shared" si="19"/>
        <v>-22.219859288941986</v>
      </c>
      <c r="W30" s="60">
        <f t="shared" si="20"/>
        <v>-0.38036062459146225</v>
      </c>
      <c r="X30" s="60">
        <f t="shared" si="21"/>
        <v>4.805132982409111</v>
      </c>
      <c r="Y30" s="60">
        <f t="shared" si="22"/>
        <v>-1.0599766091650727E-08</v>
      </c>
      <c r="Z30" s="60">
        <f t="shared" si="23"/>
        <v>-0.013693732666482066</v>
      </c>
      <c r="AA30" s="60">
        <f t="shared" si="24"/>
        <v>-7.262836500579179E-10</v>
      </c>
      <c r="AB30" s="60">
        <f t="shared" si="25"/>
        <v>-10254.519684158107</v>
      </c>
    </row>
    <row r="31" spans="1:28" ht="12.75">
      <c r="A31" s="12" t="s">
        <v>81</v>
      </c>
      <c r="B31" s="1">
        <f>'DATOS MENSUALES'!F642</f>
        <v>1.4850737999999999</v>
      </c>
      <c r="C31" s="1">
        <f>'DATOS MENSUALES'!F643</f>
        <v>22.4332504</v>
      </c>
      <c r="D31" s="1">
        <f>'DATOS MENSUALES'!F644</f>
        <v>2.77289</v>
      </c>
      <c r="E31" s="1">
        <f>'DATOS MENSUALES'!F645</f>
        <v>7.1123080000000005</v>
      </c>
      <c r="F31" s="1">
        <f>'DATOS MENSUALES'!F646</f>
        <v>4.1491404</v>
      </c>
      <c r="G31" s="1">
        <f>'DATOS MENSUALES'!F647</f>
        <v>2.207211</v>
      </c>
      <c r="H31" s="1">
        <f>'DATOS MENSUALES'!F648</f>
        <v>1.1867343000000001</v>
      </c>
      <c r="I31" s="1">
        <f>'DATOS MENSUALES'!F649</f>
        <v>2.8202000000000003</v>
      </c>
      <c r="J31" s="1">
        <f>'DATOS MENSUALES'!F650</f>
        <v>0.8962076</v>
      </c>
      <c r="K31" s="1">
        <f>'DATOS MENSUALES'!F651</f>
        <v>0.36296439999999996</v>
      </c>
      <c r="L31" s="1">
        <f>'DATOS MENSUALES'!F652</f>
        <v>0.3741192</v>
      </c>
      <c r="M31" s="1">
        <f>'DATOS MENSUALES'!F653</f>
        <v>0.9233856</v>
      </c>
      <c r="N31" s="1">
        <f t="shared" si="11"/>
        <v>46.7234847</v>
      </c>
      <c r="O31" s="10"/>
      <c r="P31" s="60">
        <f t="shared" si="13"/>
        <v>0.1686756876681859</v>
      </c>
      <c r="Q31" s="60">
        <f t="shared" si="14"/>
        <v>6881.4705894219305</v>
      </c>
      <c r="R31" s="60">
        <f t="shared" si="15"/>
        <v>-52.585617559283534</v>
      </c>
      <c r="S31" s="60">
        <f t="shared" si="16"/>
        <v>2.217673669205692</v>
      </c>
      <c r="T31" s="60">
        <f t="shared" si="17"/>
        <v>-2.329644556004469</v>
      </c>
      <c r="U31" s="60">
        <f t="shared" si="18"/>
        <v>-10.187863419182714</v>
      </c>
      <c r="V31" s="60">
        <f t="shared" si="19"/>
        <v>-18.477098988929725</v>
      </c>
      <c r="W31" s="60">
        <f t="shared" si="20"/>
        <v>-0.3190385948566306</v>
      </c>
      <c r="X31" s="60">
        <f t="shared" si="21"/>
        <v>-0.05047233819390946</v>
      </c>
      <c r="Y31" s="60">
        <f t="shared" si="22"/>
        <v>-0.002607437207409006</v>
      </c>
      <c r="Z31" s="60">
        <f t="shared" si="23"/>
        <v>-0.0002540337201711301</v>
      </c>
      <c r="AA31" s="60">
        <f t="shared" si="24"/>
        <v>0.02959938122585478</v>
      </c>
      <c r="AB31" s="60">
        <f t="shared" si="25"/>
        <v>1014.8183617811732</v>
      </c>
    </row>
    <row r="32" spans="1:28" ht="12.75">
      <c r="A32" s="12" t="s">
        <v>82</v>
      </c>
      <c r="B32" s="1">
        <f>'DATOS MENSUALES'!F654</f>
        <v>2.060011</v>
      </c>
      <c r="C32" s="1">
        <f>'DATOS MENSUALES'!F655</f>
        <v>0.708793</v>
      </c>
      <c r="D32" s="1">
        <f>'DATOS MENSUALES'!F656</f>
        <v>0.4524912</v>
      </c>
      <c r="E32" s="1">
        <f>'DATOS MENSUALES'!F657</f>
        <v>0.4946409</v>
      </c>
      <c r="F32" s="1">
        <f>'DATOS MENSUALES'!F658</f>
        <v>1.3442044</v>
      </c>
      <c r="G32" s="1">
        <f>'DATOS MENSUALES'!F659</f>
        <v>0.9613088</v>
      </c>
      <c r="H32" s="1">
        <f>'DATOS MENSUALES'!F660</f>
        <v>0.644736</v>
      </c>
      <c r="I32" s="1">
        <f>'DATOS MENSUALES'!F661</f>
        <v>0.5047471</v>
      </c>
      <c r="J32" s="1">
        <f>'DATOS MENSUALES'!F662</f>
        <v>0.44931689999999996</v>
      </c>
      <c r="K32" s="1">
        <f>'DATOS MENSUALES'!F663</f>
        <v>0.2281903</v>
      </c>
      <c r="L32" s="1">
        <f>'DATOS MENSUALES'!F664</f>
        <v>0.28365440000000003</v>
      </c>
      <c r="M32" s="1">
        <f>'DATOS MENSUALES'!F665</f>
        <v>0.3085882999999999</v>
      </c>
      <c r="N32" s="1">
        <f t="shared" si="11"/>
        <v>8.4406823</v>
      </c>
      <c r="O32" s="10"/>
      <c r="P32" s="60">
        <f t="shared" si="13"/>
        <v>1.433191912670303</v>
      </c>
      <c r="Q32" s="60">
        <f t="shared" si="14"/>
        <v>-19.7647218386296</v>
      </c>
      <c r="R32" s="60">
        <f t="shared" si="15"/>
        <v>-223.30267895928012</v>
      </c>
      <c r="S32" s="60">
        <f t="shared" si="16"/>
        <v>-150.02619977152276</v>
      </c>
      <c r="T32" s="60">
        <f t="shared" si="17"/>
        <v>-70.47514536878577</v>
      </c>
      <c r="U32" s="60">
        <f t="shared" si="18"/>
        <v>-39.782591978714706</v>
      </c>
      <c r="V32" s="60">
        <f t="shared" si="19"/>
        <v>-32.330443914806345</v>
      </c>
      <c r="W32" s="60">
        <f t="shared" si="20"/>
        <v>-26.96646909010212</v>
      </c>
      <c r="X32" s="60">
        <f t="shared" si="21"/>
        <v>-0.5442384742685816</v>
      </c>
      <c r="Y32" s="60">
        <f t="shared" si="22"/>
        <v>-0.020215224811291965</v>
      </c>
      <c r="Z32" s="60">
        <f t="shared" si="23"/>
        <v>-0.0036379008488512618</v>
      </c>
      <c r="AA32" s="60">
        <f t="shared" si="24"/>
        <v>-0.028502139558060614</v>
      </c>
      <c r="AB32" s="60">
        <f t="shared" si="25"/>
        <v>-22506.142961071346</v>
      </c>
    </row>
    <row r="33" spans="1:28" ht="12.75">
      <c r="A33" s="12" t="s">
        <v>83</v>
      </c>
      <c r="B33" s="1">
        <f>'DATOS MENSUALES'!F666</f>
        <v>0.5201044</v>
      </c>
      <c r="C33" s="1">
        <f>'DATOS MENSUALES'!F667</f>
        <v>1.737374</v>
      </c>
      <c r="D33" s="1">
        <f>'DATOS MENSUALES'!F668</f>
        <v>1.0305828</v>
      </c>
      <c r="E33" s="1">
        <f>'DATOS MENSUALES'!F669</f>
        <v>19.7335952</v>
      </c>
      <c r="F33" s="1">
        <f>'DATOS MENSUALES'!F670</f>
        <v>17.7231775</v>
      </c>
      <c r="G33" s="1">
        <f>'DATOS MENSUALES'!F671</f>
        <v>5.1147474</v>
      </c>
      <c r="H33" s="1">
        <f>'DATOS MENSUALES'!F672</f>
        <v>8.3149776</v>
      </c>
      <c r="I33" s="1">
        <f>'DATOS MENSUALES'!F673</f>
        <v>8.6280633</v>
      </c>
      <c r="J33" s="1">
        <f>'DATOS MENSUALES'!F674</f>
        <v>1.2705028</v>
      </c>
      <c r="K33" s="1">
        <f>'DATOS MENSUALES'!F675</f>
        <v>0.6816021000000001</v>
      </c>
      <c r="L33" s="1">
        <f>'DATOS MENSUALES'!F676</f>
        <v>1.3166623999999998</v>
      </c>
      <c r="M33" s="1">
        <f>'DATOS MENSUALES'!F677</f>
        <v>0.9305856</v>
      </c>
      <c r="N33" s="1">
        <f t="shared" si="11"/>
        <v>67.00197510000001</v>
      </c>
      <c r="O33" s="10"/>
      <c r="P33" s="60">
        <f t="shared" si="13"/>
        <v>-0.07016179131674573</v>
      </c>
      <c r="Q33" s="60">
        <f t="shared" si="14"/>
        <v>-4.7006891494278085</v>
      </c>
      <c r="R33" s="60">
        <f t="shared" si="15"/>
        <v>-165.35865982425972</v>
      </c>
      <c r="S33" s="60">
        <f t="shared" si="16"/>
        <v>2700.3406692406766</v>
      </c>
      <c r="T33" s="60">
        <f t="shared" si="17"/>
        <v>1837.5382231598874</v>
      </c>
      <c r="U33" s="60">
        <f t="shared" si="18"/>
        <v>0.404721523669744</v>
      </c>
      <c r="V33" s="60">
        <f t="shared" si="19"/>
        <v>90.18956098400504</v>
      </c>
      <c r="W33" s="60">
        <f t="shared" si="20"/>
        <v>134.57655017986124</v>
      </c>
      <c r="X33" s="60">
        <f t="shared" si="21"/>
        <v>1.0620090317730402E-07</v>
      </c>
      <c r="Y33" s="60">
        <f t="shared" si="22"/>
        <v>0.005929723989497058</v>
      </c>
      <c r="Z33" s="60">
        <f t="shared" si="23"/>
        <v>0.6796386491469173</v>
      </c>
      <c r="AA33" s="60">
        <f t="shared" si="24"/>
        <v>0.031714711514445576</v>
      </c>
      <c r="AB33" s="60">
        <f t="shared" si="25"/>
        <v>27894.33261806779</v>
      </c>
    </row>
    <row r="34" spans="1:28" s="24" customFormat="1" ht="12.75">
      <c r="A34" s="21" t="s">
        <v>84</v>
      </c>
      <c r="B34" s="22">
        <f>'DATOS MENSUALES'!F678</f>
        <v>0.7574764</v>
      </c>
      <c r="C34" s="22">
        <f>'DATOS MENSUALES'!F679</f>
        <v>0.9501360000000001</v>
      </c>
      <c r="D34" s="22">
        <f>'DATOS MENSUALES'!F680</f>
        <v>9.483576</v>
      </c>
      <c r="E34" s="22">
        <f>'DATOS MENSUALES'!F681</f>
        <v>16.193925</v>
      </c>
      <c r="F34" s="22">
        <f>'DATOS MENSUALES'!F682</f>
        <v>2.9518566</v>
      </c>
      <c r="G34" s="22">
        <f>'DATOS MENSUALES'!F683</f>
        <v>1.191752</v>
      </c>
      <c r="H34" s="22">
        <f>'DATOS MENSUALES'!F684</f>
        <v>0.8816691000000001</v>
      </c>
      <c r="I34" s="22">
        <f>'DATOS MENSUALES'!F685</f>
        <v>1.6709399</v>
      </c>
      <c r="J34" s="22">
        <f>'DATOS MENSUALES'!F686</f>
        <v>0.48635069999999997</v>
      </c>
      <c r="K34" s="22">
        <f>'DATOS MENSUALES'!F687</f>
        <v>0.6610625</v>
      </c>
      <c r="L34" s="22">
        <f>'DATOS MENSUALES'!F688</f>
        <v>0.4096484</v>
      </c>
      <c r="M34" s="22">
        <f>'DATOS MENSUALES'!F689</f>
        <v>0.6399888</v>
      </c>
      <c r="N34" s="22">
        <f t="shared" si="11"/>
        <v>36.27838140000001</v>
      </c>
      <c r="O34" s="23"/>
      <c r="P34" s="60">
        <f t="shared" si="13"/>
        <v>-0.005366158588446436</v>
      </c>
      <c r="Q34" s="60">
        <f t="shared" si="14"/>
        <v>-14.930341765329823</v>
      </c>
      <c r="R34" s="60">
        <f t="shared" si="15"/>
        <v>26.045295423149923</v>
      </c>
      <c r="S34" s="60">
        <f t="shared" si="16"/>
        <v>1120.2244636932849</v>
      </c>
      <c r="T34" s="60">
        <f t="shared" si="17"/>
        <v>-16.059024482162663</v>
      </c>
      <c r="U34" s="60">
        <f t="shared" si="18"/>
        <v>-32.25769101298313</v>
      </c>
      <c r="V34" s="60">
        <f t="shared" si="19"/>
        <v>-25.64000657722577</v>
      </c>
      <c r="W34" s="60">
        <f t="shared" si="20"/>
        <v>-6.154290907344491</v>
      </c>
      <c r="X34" s="60">
        <f t="shared" si="21"/>
        <v>-0.4734877712778973</v>
      </c>
      <c r="Y34" s="60">
        <f t="shared" si="22"/>
        <v>0.004131447193406387</v>
      </c>
      <c r="Z34" s="60">
        <f t="shared" si="23"/>
        <v>-2.149389737796768E-05</v>
      </c>
      <c r="AA34" s="60">
        <f t="shared" si="24"/>
        <v>1.7448785962679098E-05</v>
      </c>
      <c r="AB34" s="60">
        <f t="shared" si="25"/>
        <v>-0.06207597112640607</v>
      </c>
    </row>
    <row r="35" spans="1:28" s="24" customFormat="1" ht="12.75">
      <c r="A35" s="21" t="s">
        <v>85</v>
      </c>
      <c r="B35" s="22">
        <f>'DATOS MENSUALES'!F690</f>
        <v>1.2146959999999998</v>
      </c>
      <c r="C35" s="22">
        <f>'DATOS MENSUALES'!F691</f>
        <v>21.6888832</v>
      </c>
      <c r="D35" s="22">
        <f>'DATOS MENSUALES'!F692</f>
        <v>29.082394800000003</v>
      </c>
      <c r="E35" s="22">
        <f>'DATOS MENSUALES'!F693</f>
        <v>13.7912241</v>
      </c>
      <c r="F35" s="22">
        <f>'DATOS MENSUALES'!F694</f>
        <v>5.7532608000000005</v>
      </c>
      <c r="G35" s="22">
        <f>'DATOS MENSUALES'!F695</f>
        <v>1.865136</v>
      </c>
      <c r="H35" s="22">
        <f>'DATOS MENSUALES'!F696</f>
        <v>2.9138686</v>
      </c>
      <c r="I35" s="22">
        <f>'DATOS MENSUALES'!F697</f>
        <v>6.236425</v>
      </c>
      <c r="J35" s="22">
        <f>'DATOS MENSUALES'!F698</f>
        <v>1.4982672000000001</v>
      </c>
      <c r="K35" s="22">
        <f>'DATOS MENSUALES'!F699</f>
        <v>0.6624992</v>
      </c>
      <c r="L35" s="22">
        <f>'DATOS MENSUALES'!F700</f>
        <v>0.5340005999999999</v>
      </c>
      <c r="M35" s="22">
        <f>'DATOS MENSUALES'!F701</f>
        <v>1.9805713999999996</v>
      </c>
      <c r="N35" s="22">
        <f t="shared" si="11"/>
        <v>87.2212269</v>
      </c>
      <c r="O35" s="23"/>
      <c r="P35" s="60">
        <f t="shared" si="13"/>
        <v>0.022460568866129082</v>
      </c>
      <c r="Q35" s="60">
        <f t="shared" si="14"/>
        <v>6104.765916029328</v>
      </c>
      <c r="R35" s="60">
        <f t="shared" si="15"/>
        <v>11486.626675399124</v>
      </c>
      <c r="S35" s="60">
        <f t="shared" si="16"/>
        <v>508.7393029951104</v>
      </c>
      <c r="T35" s="60">
        <f t="shared" si="17"/>
        <v>0.02159348134584845</v>
      </c>
      <c r="U35" s="60">
        <f t="shared" si="18"/>
        <v>-15.811689741217439</v>
      </c>
      <c r="V35" s="60">
        <f t="shared" si="19"/>
        <v>-0.7699861888385202</v>
      </c>
      <c r="W35" s="60">
        <f t="shared" si="20"/>
        <v>20.41178098208038</v>
      </c>
      <c r="X35" s="60">
        <f t="shared" si="21"/>
        <v>0.012568079996177962</v>
      </c>
      <c r="Y35" s="60">
        <f t="shared" si="22"/>
        <v>0.0042434180127054084</v>
      </c>
      <c r="Z35" s="60">
        <f t="shared" si="23"/>
        <v>0.000899983328632736</v>
      </c>
      <c r="AA35" s="60">
        <f t="shared" si="24"/>
        <v>2.5518063226941936</v>
      </c>
      <c r="AB35" s="60">
        <f t="shared" si="25"/>
        <v>129146.73824852204</v>
      </c>
    </row>
    <row r="36" spans="1:28" s="24" customFormat="1" ht="12.75">
      <c r="A36" s="21" t="s">
        <v>86</v>
      </c>
      <c r="B36" s="22">
        <f>'DATOS MENSUALES'!F702</f>
        <v>0.3026415</v>
      </c>
      <c r="C36" s="22">
        <f>'DATOS MENSUALES'!F703</f>
        <v>0.28802269999999996</v>
      </c>
      <c r="D36" s="22">
        <f>'DATOS MENSUALES'!F704</f>
        <v>0.7618581999999999</v>
      </c>
      <c r="E36" s="22">
        <f>'DATOS MENSUALES'!F705</f>
        <v>1.7769179999999998</v>
      </c>
      <c r="F36" s="22">
        <f>'DATOS MENSUALES'!F706</f>
        <v>1.180375</v>
      </c>
      <c r="G36" s="22">
        <f>'DATOS MENSUALES'!F707</f>
        <v>1.251893</v>
      </c>
      <c r="H36" s="22">
        <f>'DATOS MENSUALES'!F708</f>
        <v>1.5981192</v>
      </c>
      <c r="I36" s="22">
        <f>'DATOS MENSUALES'!F709</f>
        <v>2.8326688000000004</v>
      </c>
      <c r="J36" s="22">
        <f>'DATOS MENSUALES'!F710</f>
        <v>0.4717364</v>
      </c>
      <c r="K36" s="22">
        <f>'DATOS MENSUALES'!F711</f>
        <v>0.3981432</v>
      </c>
      <c r="L36" s="22">
        <f>'DATOS MENSUALES'!F712</f>
        <v>0.17631999999999998</v>
      </c>
      <c r="M36" s="22">
        <f>'DATOS MENSUALES'!F713</f>
        <v>0.43522449999999996</v>
      </c>
      <c r="N36" s="22">
        <f t="shared" si="11"/>
        <v>11.4739205</v>
      </c>
      <c r="O36" s="23"/>
      <c r="P36" s="60">
        <f t="shared" si="13"/>
        <v>-0.24993830942198117</v>
      </c>
      <c r="Q36" s="60">
        <f t="shared" si="14"/>
        <v>-30.502986213033473</v>
      </c>
      <c r="R36" s="60">
        <f t="shared" si="15"/>
        <v>-190.85448836096026</v>
      </c>
      <c r="S36" s="60">
        <f t="shared" si="16"/>
        <v>-65.51540955569742</v>
      </c>
      <c r="T36" s="60">
        <f t="shared" si="17"/>
        <v>-79.19779525827587</v>
      </c>
      <c r="U36" s="60">
        <f t="shared" si="18"/>
        <v>-30.463715088630686</v>
      </c>
      <c r="V36" s="60">
        <f t="shared" si="19"/>
        <v>-11.124058410500142</v>
      </c>
      <c r="W36" s="60">
        <f t="shared" si="20"/>
        <v>-0.3018901115589745</v>
      </c>
      <c r="X36" s="60">
        <f t="shared" si="21"/>
        <v>-0.5006244167216128</v>
      </c>
      <c r="Y36" s="60">
        <f t="shared" si="22"/>
        <v>-0.0010756011745412205</v>
      </c>
      <c r="Z36" s="60">
        <f t="shared" si="23"/>
        <v>-0.01780662327739862</v>
      </c>
      <c r="AA36" s="60">
        <f t="shared" si="24"/>
        <v>-0.005718743130222524</v>
      </c>
      <c r="AB36" s="60">
        <f t="shared" si="25"/>
        <v>-16003.79226278653</v>
      </c>
    </row>
    <row r="37" spans="1:28" s="24" customFormat="1" ht="12.75">
      <c r="A37" s="21" t="s">
        <v>87</v>
      </c>
      <c r="B37" s="22">
        <f>'DATOS MENSUALES'!F714</f>
        <v>0.7902891999999999</v>
      </c>
      <c r="C37" s="22">
        <f>'DATOS MENSUALES'!F715</f>
        <v>0.6316659</v>
      </c>
      <c r="D37" s="22">
        <f>'DATOS MENSUALES'!F716</f>
        <v>1.1525925</v>
      </c>
      <c r="E37" s="22">
        <f>'DATOS MENSUALES'!F717</f>
        <v>1.0098935</v>
      </c>
      <c r="F37" s="22">
        <f>'DATOS MENSUALES'!F718</f>
        <v>0.5670791999999999</v>
      </c>
      <c r="G37" s="22">
        <f>'DATOS MENSUALES'!F719</f>
        <v>1.2445152</v>
      </c>
      <c r="H37" s="22">
        <f>'DATOS MENSUALES'!F720</f>
        <v>5.1724885</v>
      </c>
      <c r="I37" s="22">
        <f>'DATOS MENSUALES'!F721</f>
        <v>5.723491999999999</v>
      </c>
      <c r="J37" s="22">
        <f>'DATOS MENSUALES'!F722</f>
        <v>0.9116276999999999</v>
      </c>
      <c r="K37" s="22">
        <f>'DATOS MENSUALES'!F723</f>
        <v>0.1652015</v>
      </c>
      <c r="L37" s="22">
        <f>'DATOS MENSUALES'!F724</f>
        <v>0.36165359999999996</v>
      </c>
      <c r="M37" s="22">
        <f>'DATOS MENSUALES'!F725</f>
        <v>0.6737901000000001</v>
      </c>
      <c r="N37" s="22">
        <f t="shared" si="11"/>
        <v>18.4042889</v>
      </c>
      <c r="O37" s="23"/>
      <c r="P37" s="60">
        <f t="shared" si="13"/>
        <v>-0.0028791056828431933</v>
      </c>
      <c r="Q37" s="60">
        <f t="shared" si="14"/>
        <v>-21.50486612152678</v>
      </c>
      <c r="R37" s="60">
        <f t="shared" si="15"/>
        <v>-154.57472531272512</v>
      </c>
      <c r="S37" s="60">
        <f t="shared" si="16"/>
        <v>-110.47796197653466</v>
      </c>
      <c r="T37" s="60">
        <f t="shared" si="17"/>
        <v>-118.20553545758698</v>
      </c>
      <c r="U37" s="60">
        <f t="shared" si="18"/>
        <v>-30.680117568636046</v>
      </c>
      <c r="V37" s="60">
        <f t="shared" si="19"/>
        <v>2.417216442041475</v>
      </c>
      <c r="W37" s="60">
        <f t="shared" si="20"/>
        <v>10.940860229034184</v>
      </c>
      <c r="X37" s="60">
        <f t="shared" si="21"/>
        <v>-0.04441432507421942</v>
      </c>
      <c r="Y37" s="60">
        <f t="shared" si="22"/>
        <v>-0.037730466762199315</v>
      </c>
      <c r="Z37" s="60">
        <f t="shared" si="23"/>
        <v>-0.0004354963751594162</v>
      </c>
      <c r="AA37" s="60">
        <f t="shared" si="24"/>
        <v>0.00021318722620356601</v>
      </c>
      <c r="AB37" s="60">
        <f t="shared" si="25"/>
        <v>-6098.439596582765</v>
      </c>
    </row>
    <row r="38" spans="1:28" s="24" customFormat="1" ht="12.75">
      <c r="A38" s="21" t="s">
        <v>88</v>
      </c>
      <c r="B38" s="22">
        <f>'DATOS MENSUALES'!F726</f>
        <v>2.543186</v>
      </c>
      <c r="C38" s="22">
        <f>'DATOS MENSUALES'!F727</f>
        <v>1.5732581999999997</v>
      </c>
      <c r="D38" s="22">
        <f>'DATOS MENSUALES'!F728</f>
        <v>7.4729488</v>
      </c>
      <c r="E38" s="22">
        <f>'DATOS MENSUALES'!F729</f>
        <v>15.214809599999999</v>
      </c>
      <c r="F38" s="22">
        <f>'DATOS MENSUALES'!F730</f>
        <v>11.8421716</v>
      </c>
      <c r="G38" s="22">
        <f>'DATOS MENSUALES'!F731</f>
        <v>6.6004287</v>
      </c>
      <c r="H38" s="22">
        <f>'DATOS MENSUALES'!F732</f>
        <v>1.4912865</v>
      </c>
      <c r="I38" s="22">
        <f>'DATOS MENSUALES'!F733</f>
        <v>1.3668043</v>
      </c>
      <c r="J38" s="22">
        <f>'DATOS MENSUALES'!F734</f>
        <v>0.278203</v>
      </c>
      <c r="K38" s="22">
        <f>'DATOS MENSUALES'!F735</f>
        <v>0.40137999999999996</v>
      </c>
      <c r="L38" s="22">
        <f>'DATOS MENSUALES'!F736</f>
        <v>0.368851</v>
      </c>
      <c r="M38" s="22">
        <f>'DATOS MENSUALES'!F737</f>
        <v>0.5196348</v>
      </c>
      <c r="N38" s="22">
        <f t="shared" si="11"/>
        <v>49.6729625</v>
      </c>
      <c r="O38" s="23"/>
      <c r="P38" s="60">
        <f t="shared" si="13"/>
        <v>4.178227094351666</v>
      </c>
      <c r="Q38" s="60">
        <f t="shared" si="14"/>
        <v>-6.222055434382742</v>
      </c>
      <c r="R38" s="60">
        <f t="shared" si="15"/>
        <v>0.8671268549132004</v>
      </c>
      <c r="S38" s="60">
        <f t="shared" si="16"/>
        <v>832.3258701825279</v>
      </c>
      <c r="T38" s="60">
        <f t="shared" si="17"/>
        <v>258.15582003208715</v>
      </c>
      <c r="U38" s="60">
        <f t="shared" si="18"/>
        <v>11.020715588198476</v>
      </c>
      <c r="V38" s="60">
        <f t="shared" si="19"/>
        <v>-12.798819329063809</v>
      </c>
      <c r="W38" s="60">
        <f t="shared" si="20"/>
        <v>-9.755081316448289</v>
      </c>
      <c r="X38" s="60">
        <f t="shared" si="21"/>
        <v>-0.9631545904195763</v>
      </c>
      <c r="Y38" s="60">
        <f t="shared" si="22"/>
        <v>-0.0009768491796424948</v>
      </c>
      <c r="Z38" s="60">
        <f t="shared" si="23"/>
        <v>-0.00032284661227461036</v>
      </c>
      <c r="AA38" s="60">
        <f t="shared" si="24"/>
        <v>-0.0008416837565406627</v>
      </c>
      <c r="AB38" s="60">
        <f t="shared" si="25"/>
        <v>2196.3056586595485</v>
      </c>
    </row>
    <row r="39" spans="1:28" s="24" customFormat="1" ht="12.75">
      <c r="A39" s="21" t="s">
        <v>89</v>
      </c>
      <c r="B39" s="22">
        <f>'DATOS MENSUALES'!F738</f>
        <v>1.899127</v>
      </c>
      <c r="C39" s="22">
        <f>'DATOS MENSUALES'!F739</f>
        <v>0.7144038</v>
      </c>
      <c r="D39" s="22">
        <f>'DATOS MENSUALES'!F740</f>
        <v>0.5406223999999998</v>
      </c>
      <c r="E39" s="22">
        <f>'DATOS MENSUALES'!F741</f>
        <v>0.7861476</v>
      </c>
      <c r="F39" s="22">
        <f>'DATOS MENSUALES'!F742</f>
        <v>0.5290094</v>
      </c>
      <c r="G39" s="22">
        <f>'DATOS MENSUALES'!F743</f>
        <v>2.3334125</v>
      </c>
      <c r="H39" s="22">
        <f>'DATOS MENSUALES'!F744</f>
        <v>2.9359605</v>
      </c>
      <c r="I39" s="22">
        <f>'DATOS MENSUALES'!F745</f>
        <v>2.5474362000000004</v>
      </c>
      <c r="J39" s="22">
        <f>'DATOS MENSUALES'!F746</f>
        <v>0.7041319999999999</v>
      </c>
      <c r="K39" s="22">
        <f>'DATOS MENSUALES'!F747</f>
        <v>0.590133</v>
      </c>
      <c r="L39" s="22">
        <f>'DATOS MENSUALES'!F748</f>
        <v>1.7053890000000003</v>
      </c>
      <c r="M39" s="22">
        <f>'DATOS MENSUALES'!F749</f>
        <v>0.7836849</v>
      </c>
      <c r="N39" s="22">
        <f t="shared" si="11"/>
        <v>16.0694583</v>
      </c>
      <c r="O39" s="23"/>
      <c r="P39" s="60">
        <f t="shared" si="13"/>
        <v>0.9030443827137533</v>
      </c>
      <c r="Q39" s="60">
        <f t="shared" si="14"/>
        <v>-19.641929401665838</v>
      </c>
      <c r="R39" s="60">
        <f t="shared" si="15"/>
        <v>-213.71185066813368</v>
      </c>
      <c r="S39" s="60">
        <f t="shared" si="16"/>
        <v>-126.66449470797261</v>
      </c>
      <c r="T39" s="60">
        <f t="shared" si="17"/>
        <v>-120.97773775021841</v>
      </c>
      <c r="U39" s="60">
        <f t="shared" si="18"/>
        <v>-8.510166694969904</v>
      </c>
      <c r="V39" s="60">
        <f t="shared" si="19"/>
        <v>-0.7156403358502558</v>
      </c>
      <c r="W39" s="60">
        <f t="shared" si="20"/>
        <v>-0.8739106433056926</v>
      </c>
      <c r="X39" s="60">
        <f t="shared" si="21"/>
        <v>-0.17715888173024213</v>
      </c>
      <c r="Y39" s="60">
        <f t="shared" si="22"/>
        <v>0.0007176560195383556</v>
      </c>
      <c r="Z39" s="60">
        <f t="shared" si="23"/>
        <v>2.038415725513959</v>
      </c>
      <c r="AA39" s="60">
        <f t="shared" si="24"/>
        <v>0.004881268667313036</v>
      </c>
      <c r="AB39" s="60">
        <f t="shared" si="25"/>
        <v>-8748.022273995315</v>
      </c>
    </row>
    <row r="40" spans="1:28" s="24" customFormat="1" ht="12.75">
      <c r="A40" s="21" t="s">
        <v>90</v>
      </c>
      <c r="B40" s="22">
        <f>'DATOS MENSUALES'!F750</f>
        <v>1.0573042</v>
      </c>
      <c r="C40" s="22">
        <f>'DATOS MENSUALES'!F751</f>
        <v>1.7854451999999998</v>
      </c>
      <c r="D40" s="22">
        <f>'DATOS MENSUALES'!F752</f>
        <v>12.813152</v>
      </c>
      <c r="E40" s="22">
        <f>'DATOS MENSUALES'!F753</f>
        <v>10.0326339</v>
      </c>
      <c r="F40" s="22">
        <f>'DATOS MENSUALES'!F754</f>
        <v>8.3941785</v>
      </c>
      <c r="G40" s="22">
        <f>'DATOS MENSUALES'!F755</f>
        <v>8.2102109</v>
      </c>
      <c r="H40" s="22">
        <f>'DATOS MENSUALES'!F756</f>
        <v>9.586469999999998</v>
      </c>
      <c r="I40" s="22">
        <f>'DATOS MENSUALES'!F757</f>
        <v>4.982625</v>
      </c>
      <c r="J40" s="22">
        <f>'DATOS MENSUALES'!F758</f>
        <v>0.5238503</v>
      </c>
      <c r="K40" s="22">
        <f>'DATOS MENSUALES'!F759</f>
        <v>0.29493810000000004</v>
      </c>
      <c r="L40" s="22">
        <f>'DATOS MENSUALES'!F760</f>
        <v>0.34167089999999994</v>
      </c>
      <c r="M40" s="22">
        <f>'DATOS MENSUALES'!F761</f>
        <v>0.3264168</v>
      </c>
      <c r="N40" s="22">
        <f t="shared" si="11"/>
        <v>58.348895799999994</v>
      </c>
      <c r="O40" s="23"/>
      <c r="P40" s="60">
        <f t="shared" si="13"/>
        <v>0.0019416162490335216</v>
      </c>
      <c r="Q40" s="60">
        <f t="shared" si="14"/>
        <v>-4.30750906279179</v>
      </c>
      <c r="R40" s="60">
        <f t="shared" si="15"/>
        <v>249.30847303392883</v>
      </c>
      <c r="S40" s="60">
        <f t="shared" si="16"/>
        <v>75.38627276198494</v>
      </c>
      <c r="T40" s="60">
        <f t="shared" si="17"/>
        <v>24.881360400038684</v>
      </c>
      <c r="U40" s="60">
        <f t="shared" si="18"/>
        <v>56.40915766363776</v>
      </c>
      <c r="V40" s="60">
        <f t="shared" si="19"/>
        <v>190.70921974379291</v>
      </c>
      <c r="W40" s="60">
        <f t="shared" si="20"/>
        <v>3.2360147506713037</v>
      </c>
      <c r="X40" s="60">
        <f t="shared" si="21"/>
        <v>-0.4083812287123986</v>
      </c>
      <c r="Y40" s="60">
        <f t="shared" si="22"/>
        <v>-0.008699132206070794</v>
      </c>
      <c r="Z40" s="60">
        <f t="shared" si="23"/>
        <v>-0.0008787047347089546</v>
      </c>
      <c r="AA40" s="60">
        <f t="shared" si="24"/>
        <v>-0.023797133784507925</v>
      </c>
      <c r="AB40" s="60">
        <f t="shared" si="25"/>
        <v>10182.421929781745</v>
      </c>
    </row>
    <row r="41" spans="1:28" s="24" customFormat="1" ht="12.75">
      <c r="A41" s="21" t="s">
        <v>91</v>
      </c>
      <c r="B41" s="22">
        <f>'DATOS MENSUALES'!F762</f>
        <v>1.2576375</v>
      </c>
      <c r="C41" s="22">
        <f>'DATOS MENSUALES'!F763</f>
        <v>3.0828311999999998</v>
      </c>
      <c r="D41" s="22">
        <f>'DATOS MENSUALES'!F764</f>
        <v>15.3861904</v>
      </c>
      <c r="E41" s="22">
        <f>'DATOS MENSUALES'!F765</f>
        <v>2.1253446</v>
      </c>
      <c r="F41" s="22">
        <f>'DATOS MENSUALES'!F766</f>
        <v>3.1439760000000003</v>
      </c>
      <c r="G41" s="22">
        <f>'DATOS MENSUALES'!F767</f>
        <v>4.5398663</v>
      </c>
      <c r="H41" s="22">
        <f>'DATOS MENSUALES'!F768</f>
        <v>3.3927983000000004</v>
      </c>
      <c r="I41" s="22">
        <f>'DATOS MENSUALES'!F769</f>
        <v>4.9279</v>
      </c>
      <c r="J41" s="22">
        <f>'DATOS MENSUALES'!F770</f>
        <v>1.0550624000000002</v>
      </c>
      <c r="K41" s="22">
        <f>'DATOS MENSUALES'!F771</f>
        <v>0.39312</v>
      </c>
      <c r="L41" s="22">
        <f>'DATOS MENSUALES'!F772</f>
        <v>0.6173706</v>
      </c>
      <c r="M41" s="22">
        <f>'DATOS MENSUALES'!F773</f>
        <v>0.2939832</v>
      </c>
      <c r="N41" s="22">
        <f t="shared" si="11"/>
        <v>40.216080500000004</v>
      </c>
      <c r="O41" s="23"/>
      <c r="P41" s="60">
        <f t="shared" si="13"/>
        <v>0.03435579439951826</v>
      </c>
      <c r="Q41" s="60">
        <f t="shared" si="14"/>
        <v>-0.035836910510044784</v>
      </c>
      <c r="R41" s="60">
        <f t="shared" si="15"/>
        <v>697.11611132094</v>
      </c>
      <c r="S41" s="60">
        <f t="shared" si="16"/>
        <v>-49.953881774899735</v>
      </c>
      <c r="T41" s="60">
        <f t="shared" si="17"/>
        <v>-12.66265586120169</v>
      </c>
      <c r="U41" s="60">
        <f t="shared" si="18"/>
        <v>0.004476861555968608</v>
      </c>
      <c r="V41" s="60">
        <f t="shared" si="19"/>
        <v>-0.08381517238763872</v>
      </c>
      <c r="W41" s="60">
        <f t="shared" si="20"/>
        <v>2.889958431171822</v>
      </c>
      <c r="X41" s="60">
        <f t="shared" si="21"/>
        <v>-0.00935455680141742</v>
      </c>
      <c r="Y41" s="60">
        <f t="shared" si="22"/>
        <v>-0.0012416824060736272</v>
      </c>
      <c r="Z41" s="60">
        <f t="shared" si="23"/>
        <v>0.005824066472471712</v>
      </c>
      <c r="AA41" s="60">
        <f t="shared" si="24"/>
        <v>-0.03278904179465993</v>
      </c>
      <c r="AB41" s="60">
        <f t="shared" si="25"/>
        <v>44.427625191634895</v>
      </c>
    </row>
    <row r="42" spans="1:28" s="24" customFormat="1" ht="12.75">
      <c r="A42" s="21" t="s">
        <v>92</v>
      </c>
      <c r="B42" s="22">
        <f>'DATOS MENSUALES'!F774</f>
        <v>0.7525862</v>
      </c>
      <c r="C42" s="22">
        <f>'DATOS MENSUALES'!F775</f>
        <v>0.5890500000000001</v>
      </c>
      <c r="D42" s="22">
        <f>'DATOS MENSUALES'!F776</f>
        <v>1.01688</v>
      </c>
      <c r="E42" s="22">
        <f>'DATOS MENSUALES'!F777</f>
        <v>0.4407564</v>
      </c>
      <c r="F42" s="22">
        <f>'DATOS MENSUALES'!F778</f>
        <v>0.5721976</v>
      </c>
      <c r="G42" s="22">
        <f>'DATOS MENSUALES'!F779</f>
        <v>0.8513890000000001</v>
      </c>
      <c r="H42" s="22">
        <f>'DATOS MENSUALES'!F780</f>
        <v>1.0189674</v>
      </c>
      <c r="I42" s="22">
        <f>'DATOS MENSUALES'!F781</f>
        <v>0.5240555</v>
      </c>
      <c r="J42" s="22">
        <f>'DATOS MENSUALES'!F782</f>
        <v>0.3593111</v>
      </c>
      <c r="K42" s="22">
        <f>'DATOS MENSUALES'!F783</f>
        <v>0.2935124</v>
      </c>
      <c r="L42" s="22">
        <f>'DATOS MENSUALES'!F784</f>
        <v>0.16745500000000002</v>
      </c>
      <c r="M42" s="22">
        <f>'DATOS MENSUALES'!F785</f>
        <v>0.1826504</v>
      </c>
      <c r="N42" s="22">
        <f>SUM(B42:M42)</f>
        <v>6.768811000000001</v>
      </c>
      <c r="O42" s="23"/>
      <c r="P42" s="60">
        <f t="shared" si="13"/>
        <v>-0.005828501873489982</v>
      </c>
      <c r="Q42" s="60">
        <f t="shared" si="14"/>
        <v>-22.508763209537065</v>
      </c>
      <c r="R42" s="60">
        <f t="shared" si="15"/>
        <v>-166.6002138998537</v>
      </c>
      <c r="S42" s="60">
        <f t="shared" si="16"/>
        <v>-154.63682540894646</v>
      </c>
      <c r="T42" s="60">
        <f t="shared" si="17"/>
        <v>-117.83608092133996</v>
      </c>
      <c r="U42" s="60">
        <f t="shared" si="18"/>
        <v>-43.75055970581384</v>
      </c>
      <c r="V42" s="60">
        <f t="shared" si="19"/>
        <v>-22.222676267774716</v>
      </c>
      <c r="W42" s="60">
        <f t="shared" si="20"/>
        <v>-26.448920739095804</v>
      </c>
      <c r="X42" s="60">
        <f t="shared" si="21"/>
        <v>-0.7448011029694699</v>
      </c>
      <c r="Y42" s="60">
        <f t="shared" si="22"/>
        <v>-0.008881300931067676</v>
      </c>
      <c r="Z42" s="60">
        <f t="shared" si="23"/>
        <v>-0.019682400263399052</v>
      </c>
      <c r="AA42" s="60">
        <f t="shared" si="24"/>
        <v>-0.08028682622248462</v>
      </c>
      <c r="AB42" s="60">
        <f t="shared" si="25"/>
        <v>-26745.709634755916</v>
      </c>
    </row>
    <row r="43" spans="1:28" s="24" customFormat="1" ht="12.75">
      <c r="A43" s="21" t="s">
        <v>93</v>
      </c>
      <c r="B43" s="22">
        <f>'DATOS MENSUALES'!F786</f>
        <v>0.4816323</v>
      </c>
      <c r="C43" s="22">
        <f>'DATOS MENSUALES'!F787</f>
        <v>1.3036184000000002</v>
      </c>
      <c r="D43" s="22">
        <f>'DATOS MENSUALES'!F788</f>
        <v>1.3635674</v>
      </c>
      <c r="E43" s="22">
        <f>'DATOS MENSUALES'!F789</f>
        <v>2.66706</v>
      </c>
      <c r="F43" s="22">
        <f>'DATOS MENSUALES'!F790</f>
        <v>1.6815114</v>
      </c>
      <c r="G43" s="22">
        <f>'DATOS MENSUALES'!F791</f>
        <v>6.3265356</v>
      </c>
      <c r="H43" s="22">
        <f>'DATOS MENSUALES'!F792</f>
        <v>2.9241828</v>
      </c>
      <c r="I43" s="22">
        <f>'DATOS MENSUALES'!F793</f>
        <v>1.0689648</v>
      </c>
      <c r="J43" s="22">
        <f>'DATOS MENSUALES'!F794</f>
        <v>0.6576137999999999</v>
      </c>
      <c r="K43" s="22">
        <f>'DATOS MENSUALES'!F795</f>
        <v>1.0353419999999998</v>
      </c>
      <c r="L43" s="22">
        <f>'DATOS MENSUALES'!F796</f>
        <v>0.9059669</v>
      </c>
      <c r="M43" s="22">
        <f>'DATOS MENSUALES'!F797</f>
        <v>0.9456216</v>
      </c>
      <c r="N43" s="22">
        <f>SUM(B43:M43)</f>
        <v>21.361617</v>
      </c>
      <c r="O43" s="23"/>
      <c r="P43" s="60">
        <f t="shared" si="13"/>
        <v>-0.09168376479900156</v>
      </c>
      <c r="Q43" s="60">
        <f t="shared" si="14"/>
        <v>-9.379328783830719</v>
      </c>
      <c r="R43" s="60">
        <f t="shared" si="15"/>
        <v>-137.0523423151386</v>
      </c>
      <c r="S43" s="60">
        <f t="shared" si="16"/>
        <v>-30.994151182249066</v>
      </c>
      <c r="T43" s="60">
        <f t="shared" si="17"/>
        <v>-54.581494254796304</v>
      </c>
      <c r="U43" s="60">
        <f t="shared" si="18"/>
        <v>7.431796139603249</v>
      </c>
      <c r="V43" s="60">
        <f t="shared" si="19"/>
        <v>-0.7442832721784178</v>
      </c>
      <c r="W43" s="60">
        <f t="shared" si="20"/>
        <v>-14.42948031204523</v>
      </c>
      <c r="X43" s="60">
        <f t="shared" si="21"/>
        <v>-0.22492586149545643</v>
      </c>
      <c r="Y43" s="60">
        <f t="shared" si="22"/>
        <v>0.15290699372407124</v>
      </c>
      <c r="Z43" s="60">
        <f t="shared" si="23"/>
        <v>0.10284176104552017</v>
      </c>
      <c r="AA43" s="60">
        <f t="shared" si="24"/>
        <v>0.03645233648191532</v>
      </c>
      <c r="AB43" s="60">
        <f t="shared" si="25"/>
        <v>-3590.5138940360603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5.477603526240364</v>
      </c>
      <c r="Q44" s="61">
        <f aca="true" t="shared" si="26" ref="Q44:AB44">SUM(Q18:Q43)</f>
        <v>13093.490212316985</v>
      </c>
      <c r="R44" s="61">
        <f t="shared" si="26"/>
        <v>80700.57092965828</v>
      </c>
      <c r="S44" s="61">
        <f t="shared" si="26"/>
        <v>6168.772868634234</v>
      </c>
      <c r="T44" s="61">
        <f t="shared" si="26"/>
        <v>28998.022188594798</v>
      </c>
      <c r="U44" s="61">
        <f t="shared" si="26"/>
        <v>40616.73611683961</v>
      </c>
      <c r="V44" s="61">
        <f t="shared" si="26"/>
        <v>550.2107347230734</v>
      </c>
      <c r="W44" s="61">
        <f t="shared" si="26"/>
        <v>1229.131002340091</v>
      </c>
      <c r="X44" s="61">
        <f t="shared" si="26"/>
        <v>184.7329882290301</v>
      </c>
      <c r="Y44" s="61">
        <f t="shared" si="26"/>
        <v>1.6427145001636432</v>
      </c>
      <c r="Z44" s="61">
        <f t="shared" si="26"/>
        <v>2.6750252017407132</v>
      </c>
      <c r="AA44" s="61">
        <f t="shared" si="26"/>
        <v>2.891899124593765</v>
      </c>
      <c r="AB44" s="61">
        <f t="shared" si="26"/>
        <v>244359.36401554733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577 - Río Voltoya desde confluencia con arroyo de Berrocalejo hasta confluencia con el arroyo Cardeña, y arroyo Cardeña.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0.9886144560606059</v>
      </c>
      <c r="C5" s="43">
        <f>'ANUAL (Acum. S.LARGA)'!C6</f>
        <v>2.8727139757575753</v>
      </c>
      <c r="D5" s="43">
        <f>'ANUAL (Acum. S.LARGA)'!D6</f>
        <v>4.796152468181818</v>
      </c>
      <c r="E5" s="43">
        <f>'ANUAL (Acum. S.LARGA)'!E6</f>
        <v>5.953018503030301</v>
      </c>
      <c r="F5" s="43">
        <f>'ANUAL (Acum. S.LARGA)'!F6</f>
        <v>5.7637195666666665</v>
      </c>
      <c r="G5" s="43">
        <f>'ANUAL (Acum. S.LARGA)'!G6</f>
        <v>5.194195396969697</v>
      </c>
      <c r="H5" s="43">
        <f>'ANUAL (Acum. S.LARGA)'!H6</f>
        <v>4.109446763636364</v>
      </c>
      <c r="I5" s="43">
        <f>'ANUAL (Acum. S.LARGA)'!I6</f>
        <v>3.75167911969697</v>
      </c>
      <c r="J5" s="43">
        <f>'ANUAL (Acum. S.LARGA)'!J6</f>
        <v>1.336352781818182</v>
      </c>
      <c r="K5" s="43">
        <f>'ANUAL (Acum. S.LARGA)'!K6</f>
        <v>0.5104583045454545</v>
      </c>
      <c r="L5" s="43">
        <f>'ANUAL (Acum. S.LARGA)'!L6</f>
        <v>0.36524964545454536</v>
      </c>
      <c r="M5" s="43">
        <f>'ANUAL (Acum. S.LARGA)'!M6</f>
        <v>0.5901614954545452</v>
      </c>
      <c r="N5" s="43">
        <f>'ANUAL (Acum. S.LARGA)'!N6</f>
        <v>36.231762477272724</v>
      </c>
    </row>
    <row r="6" spans="1:14" ht="12.75">
      <c r="A6" s="13" t="s">
        <v>111</v>
      </c>
      <c r="B6" s="43">
        <f>'ANUAL (Acum. S.CORTA)'!B6</f>
        <v>0.9325502038461538</v>
      </c>
      <c r="C6" s="43">
        <f>'ANUAL (Acum. S.CORTA)'!C6</f>
        <v>3.41252455</v>
      </c>
      <c r="D6" s="43">
        <f>'ANUAL (Acum. S.CORTA)'!D6</f>
        <v>6.519360576923077</v>
      </c>
      <c r="E6" s="43">
        <f>'ANUAL (Acum. S.CORTA)'!E6</f>
        <v>5.808243076923076</v>
      </c>
      <c r="F6" s="43">
        <f>'ANUAL (Acum. S.CORTA)'!F6</f>
        <v>5.47479348846154</v>
      </c>
      <c r="G6" s="43">
        <f>'ANUAL (Acum. S.CORTA)'!G6</f>
        <v>4.375053392307691</v>
      </c>
      <c r="H6" s="43">
        <f>'ANUAL (Acum. S.CORTA)'!H6</f>
        <v>3.8304287653846143</v>
      </c>
      <c r="I6" s="43">
        <f>'ANUAL (Acum. S.CORTA)'!I6</f>
        <v>3.5035046999999997</v>
      </c>
      <c r="J6" s="43">
        <f>'ANUAL (Acum. S.CORTA)'!J6</f>
        <v>1.2657671884615387</v>
      </c>
      <c r="K6" s="43">
        <f>'ANUAL (Acum. S.CORTA)'!K6</f>
        <v>0.500602273076923</v>
      </c>
      <c r="L6" s="43">
        <f>'ANUAL (Acum. S.CORTA)'!L6</f>
        <v>0.4374522576923076</v>
      </c>
      <c r="M6" s="43">
        <f>'ANUAL (Acum. S.CORTA)'!M6</f>
        <v>0.6140516807692307</v>
      </c>
      <c r="N6" s="43">
        <f>'ANUAL (Acum. S.CORTA)'!N6</f>
        <v>36.674332153846144</v>
      </c>
    </row>
    <row r="7" spans="1:14" ht="12.75">
      <c r="A7" s="13" t="s">
        <v>116</v>
      </c>
      <c r="B7" s="44">
        <f>(B5-B6)/B5*100</f>
        <v>5.670992556375803</v>
      </c>
      <c r="C7" s="44">
        <f aca="true" t="shared" si="0" ref="C7:N7">(C5-C6)/C5*100</f>
        <v>-18.790961397403624</v>
      </c>
      <c r="D7" s="44">
        <f t="shared" si="0"/>
        <v>-35.9289684840756</v>
      </c>
      <c r="E7" s="44">
        <f t="shared" si="0"/>
        <v>2.431966674276743</v>
      </c>
      <c r="F7" s="44">
        <f t="shared" si="0"/>
        <v>5.012840664144622</v>
      </c>
      <c r="G7" s="44">
        <f t="shared" si="0"/>
        <v>15.770334807579536</v>
      </c>
      <c r="H7" s="44">
        <f t="shared" si="0"/>
        <v>6.789673021700189</v>
      </c>
      <c r="I7" s="44">
        <f t="shared" si="0"/>
        <v>6.615022548010868</v>
      </c>
      <c r="J7" s="44">
        <f t="shared" si="0"/>
        <v>5.281958051571357</v>
      </c>
      <c r="K7" s="44">
        <f t="shared" si="0"/>
        <v>1.9308200847683321</v>
      </c>
      <c r="L7" s="44">
        <f t="shared" si="0"/>
        <v>-19.76801706348206</v>
      </c>
      <c r="M7" s="44">
        <f t="shared" si="0"/>
        <v>-4.048075907813185</v>
      </c>
      <c r="N7" s="44">
        <f t="shared" si="0"/>
        <v>-1.221496406229294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0.9292975886969695</v>
      </c>
      <c r="C10" s="43">
        <f aca="true" t="shared" si="1" ref="C10:M10">0.94*C5</f>
        <v>2.7003511372121207</v>
      </c>
      <c r="D10" s="43">
        <f t="shared" si="1"/>
        <v>4.508383320090909</v>
      </c>
      <c r="E10" s="43">
        <f t="shared" si="1"/>
        <v>5.595837392848483</v>
      </c>
      <c r="F10" s="43">
        <f t="shared" si="1"/>
        <v>5.417896392666666</v>
      </c>
      <c r="G10" s="43">
        <f t="shared" si="1"/>
        <v>4.882543673151515</v>
      </c>
      <c r="H10" s="43">
        <f t="shared" si="1"/>
        <v>3.862879957818182</v>
      </c>
      <c r="I10" s="43">
        <f t="shared" si="1"/>
        <v>3.5265783725151514</v>
      </c>
      <c r="J10" s="43">
        <f t="shared" si="1"/>
        <v>1.256171614909091</v>
      </c>
      <c r="K10" s="43">
        <f t="shared" si="1"/>
        <v>0.4798308062727272</v>
      </c>
      <c r="L10" s="43">
        <f t="shared" si="1"/>
        <v>0.34333466672727264</v>
      </c>
      <c r="M10" s="43">
        <f t="shared" si="1"/>
        <v>0.5547518057272725</v>
      </c>
      <c r="N10" s="43">
        <f>SUM(B10:M10)</f>
        <v>34.05785672863637</v>
      </c>
    </row>
    <row r="11" spans="1:14" ht="12.75">
      <c r="A11" s="13" t="s">
        <v>111</v>
      </c>
      <c r="B11" s="43">
        <f>0.94*B6</f>
        <v>0.8765971916153845</v>
      </c>
      <c r="C11" s="43">
        <f aca="true" t="shared" si="2" ref="C11:M11">0.94*C6</f>
        <v>3.2077730769999997</v>
      </c>
      <c r="D11" s="43">
        <f t="shared" si="2"/>
        <v>6.128198942307693</v>
      </c>
      <c r="E11" s="43">
        <f t="shared" si="2"/>
        <v>5.459748492307691</v>
      </c>
      <c r="F11" s="43">
        <f t="shared" si="2"/>
        <v>5.146305879153847</v>
      </c>
      <c r="G11" s="43">
        <f t="shared" si="2"/>
        <v>4.112550188769229</v>
      </c>
      <c r="H11" s="43">
        <f t="shared" si="2"/>
        <v>3.600603039461537</v>
      </c>
      <c r="I11" s="43">
        <f t="shared" si="2"/>
        <v>3.2932944179999994</v>
      </c>
      <c r="J11" s="43">
        <f t="shared" si="2"/>
        <v>1.1898211571538464</v>
      </c>
      <c r="K11" s="43">
        <f t="shared" si="2"/>
        <v>0.47056613669230757</v>
      </c>
      <c r="L11" s="43">
        <f t="shared" si="2"/>
        <v>0.4112051222307691</v>
      </c>
      <c r="M11" s="43">
        <f t="shared" si="2"/>
        <v>0.5772085799230768</v>
      </c>
      <c r="N11" s="43">
        <f>SUM(B11:M11)</f>
        <v>34.47387222461537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0.08124479999999999</v>
      </c>
      <c r="C14" s="43">
        <f>'ANUAL (Acum. S.LARGA)'!C4</f>
        <v>0.2707638</v>
      </c>
      <c r="D14" s="43">
        <f>'ANUAL (Acum. S.LARGA)'!D4</f>
        <v>0.4452784</v>
      </c>
      <c r="E14" s="43">
        <f>'ANUAL (Acum. S.LARGA)'!E4</f>
        <v>0.4407564</v>
      </c>
      <c r="F14" s="43">
        <f>'ANUAL (Acum. S.LARGA)'!F4</f>
        <v>0.5215025</v>
      </c>
      <c r="G14" s="43">
        <f>'ANUAL (Acum. S.LARGA)'!G4</f>
        <v>0.4760386</v>
      </c>
      <c r="H14" s="43">
        <f>'ANUAL (Acum. S.LARGA)'!H4</f>
        <v>0.5195124</v>
      </c>
      <c r="I14" s="43">
        <f>'ANUAL (Acum. S.LARGA)'!I4</f>
        <v>0.2773232</v>
      </c>
      <c r="J14" s="43">
        <f>'ANUAL (Acum. S.LARGA)'!J4</f>
        <v>0.278203</v>
      </c>
      <c r="K14" s="43">
        <f>'ANUAL (Acum. S.LARGA)'!K4</f>
        <v>0.0892056</v>
      </c>
      <c r="L14" s="43">
        <f>'ANUAL (Acum. S.LARGA)'!L4</f>
        <v>0.071392</v>
      </c>
      <c r="M14" s="43">
        <f>'ANUAL (Acum. S.LARGA)'!M4</f>
        <v>0.08371529999999999</v>
      </c>
      <c r="N14" s="43">
        <f>'ANUAL (Acum. S.LARGA)'!N4</f>
        <v>6.768811000000001</v>
      </c>
    </row>
    <row r="15" spans="1:14" ht="12.75">
      <c r="A15" s="13" t="s">
        <v>111</v>
      </c>
      <c r="B15" s="43">
        <f>'ANUAL (Acum. S.CORTA)'!B4</f>
        <v>0.2321328</v>
      </c>
      <c r="C15" s="43">
        <f>'ANUAL (Acum. S.CORTA)'!C4</f>
        <v>0.28802269999999996</v>
      </c>
      <c r="D15" s="43">
        <f>'ANUAL (Acum. S.CORTA)'!D4</f>
        <v>0.4524912</v>
      </c>
      <c r="E15" s="43">
        <f>'ANUAL (Acum. S.CORTA)'!E4</f>
        <v>0.4407564</v>
      </c>
      <c r="F15" s="43">
        <f>'ANUAL (Acum. S.CORTA)'!F4</f>
        <v>0.5290094</v>
      </c>
      <c r="G15" s="43">
        <f>'ANUAL (Acum. S.CORTA)'!G4</f>
        <v>0.4760386</v>
      </c>
      <c r="H15" s="43">
        <f>'ANUAL (Acum. S.CORTA)'!H4</f>
        <v>0.644736</v>
      </c>
      <c r="I15" s="43">
        <f>'ANUAL (Acum. S.CORTA)'!I4</f>
        <v>0.5047471</v>
      </c>
      <c r="J15" s="43">
        <f>'ANUAL (Acum. S.CORTA)'!J4</f>
        <v>0.278203</v>
      </c>
      <c r="K15" s="43">
        <f>'ANUAL (Acum. S.CORTA)'!K4</f>
        <v>0.1652015</v>
      </c>
      <c r="L15" s="43">
        <f>'ANUAL (Acum. S.CORTA)'!L4</f>
        <v>0.123975</v>
      </c>
      <c r="M15" s="43">
        <f>'ANUAL (Acum. S.CORTA)'!M4</f>
        <v>0.1826504</v>
      </c>
      <c r="N15" s="43">
        <f>'ANUAL (Acum. S.CORTA)'!N4</f>
        <v>6.768811000000001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7.7573034</v>
      </c>
      <c r="C18" s="43">
        <f>'ANUAL (Acum. S.LARGA)'!C5</f>
        <v>22.4332504</v>
      </c>
      <c r="D18" s="43">
        <f>'ANUAL (Acum. S.LARGA)'!D5</f>
        <v>47.500926400000004</v>
      </c>
      <c r="E18" s="43">
        <f>'ANUAL (Acum. S.LARGA)'!E5</f>
        <v>33.2349828</v>
      </c>
      <c r="F18" s="43">
        <f>'ANUAL (Acum. S.LARGA)'!F5</f>
        <v>35.790317</v>
      </c>
      <c r="G18" s="43">
        <f>'ANUAL (Acum. S.LARGA)'!G5</f>
        <v>38.8522456</v>
      </c>
      <c r="H18" s="43">
        <f>'ANUAL (Acum. S.LARGA)'!H5</f>
        <v>12.6135086</v>
      </c>
      <c r="I18" s="43">
        <f>'ANUAL (Acum. S.LARGA)'!I5</f>
        <v>25.601314499999997</v>
      </c>
      <c r="J18" s="43">
        <f>'ANUAL (Acum. S.LARGA)'!J5</f>
        <v>11.4816785</v>
      </c>
      <c r="K18" s="43">
        <f>'ANUAL (Acum. S.LARGA)'!K5</f>
        <v>2.5407707999999998</v>
      </c>
      <c r="L18" s="43">
        <f>'ANUAL (Acum. S.LARGA)'!L5</f>
        <v>1.7053890000000003</v>
      </c>
      <c r="M18" s="43">
        <f>'ANUAL (Acum. S.LARGA)'!M5</f>
        <v>3.6554210000000005</v>
      </c>
      <c r="N18" s="43">
        <f>'ANUAL (Acum. S.LARGA)'!N5</f>
        <v>89.75612320000002</v>
      </c>
    </row>
    <row r="19" spans="1:14" ht="12.75">
      <c r="A19" s="13" t="s">
        <v>111</v>
      </c>
      <c r="B19" s="43">
        <f>'ANUAL (Acum. S.CORTA)'!B5</f>
        <v>2.543186</v>
      </c>
      <c r="C19" s="43">
        <f>'ANUAL (Acum. S.CORTA)'!C5</f>
        <v>22.4332504</v>
      </c>
      <c r="D19" s="43">
        <f>'ANUAL (Acum. S.CORTA)'!D5</f>
        <v>47.500926400000004</v>
      </c>
      <c r="E19" s="43">
        <f>'ANUAL (Acum. S.CORTA)'!E5</f>
        <v>19.7335952</v>
      </c>
      <c r="F19" s="43">
        <f>'ANUAL (Acum. S.CORTA)'!F5</f>
        <v>35.790317</v>
      </c>
      <c r="G19" s="43">
        <f>'ANUAL (Acum. S.CORTA)'!G5</f>
        <v>38.8522456</v>
      </c>
      <c r="H19" s="43">
        <f>'ANUAL (Acum. S.CORTA)'!H5</f>
        <v>10.5380871</v>
      </c>
      <c r="I19" s="43">
        <f>'ANUAL (Acum. S.CORTA)'!I5</f>
        <v>13.891224</v>
      </c>
      <c r="J19" s="43">
        <f>'ANUAL (Acum. S.CORTA)'!J5</f>
        <v>6.904452599999999</v>
      </c>
      <c r="K19" s="43">
        <f>'ANUAL (Acum. S.CORTA)'!K5</f>
        <v>1.6321738</v>
      </c>
      <c r="L19" s="43">
        <f>'ANUAL (Acum. S.CORTA)'!L5</f>
        <v>1.7053890000000003</v>
      </c>
      <c r="M19" s="43">
        <f>'ANUAL (Acum. S.CORTA)'!M5</f>
        <v>1.9805713999999996</v>
      </c>
      <c r="N19" s="43">
        <f>'ANUAL (Acum. S.CORTA)'!N5</f>
        <v>89.75612320000002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0.7550313</v>
      </c>
      <c r="C22" s="43">
        <f>'ANUAL (Acum. S.LARGA)'!C9</f>
        <v>1.1801994</v>
      </c>
      <c r="D22" s="43">
        <f>'ANUAL (Acum. S.LARGA)'!D9</f>
        <v>1.80340025</v>
      </c>
      <c r="E22" s="43">
        <f>'ANUAL (Acum. S.LARGA)'!E9</f>
        <v>2.9259559</v>
      </c>
      <c r="F22" s="43">
        <f>'ANUAL (Acum. S.LARGA)'!F9</f>
        <v>3.0831915000000003</v>
      </c>
      <c r="G22" s="43">
        <f>'ANUAL (Acum. S.LARGA)'!G9</f>
        <v>2.8578858</v>
      </c>
      <c r="H22" s="43">
        <f>'ANUAL (Acum. S.LARGA)'!H9</f>
        <v>3.1223027</v>
      </c>
      <c r="I22" s="43">
        <f>'ANUAL (Acum. S.LARGA)'!I9</f>
        <v>2.0331463</v>
      </c>
      <c r="J22" s="43">
        <f>'ANUAL (Acum. S.LARGA)'!J9</f>
        <v>0.8800732499999999</v>
      </c>
      <c r="K22" s="43">
        <f>'ANUAL (Acum. S.LARGA)'!K9</f>
        <v>0.39563159999999997</v>
      </c>
      <c r="L22" s="43">
        <f>'ANUAL (Acum. S.LARGA)'!L9</f>
        <v>0.30218475</v>
      </c>
      <c r="M22" s="43">
        <f>'ANUAL (Acum. S.LARGA)'!M9</f>
        <v>0.4186168</v>
      </c>
      <c r="N22" s="43">
        <f>'ANUAL (Acum. S.LARGA)'!N9</f>
        <v>36.09320890000001</v>
      </c>
    </row>
    <row r="23" spans="1:14" ht="12.75">
      <c r="A23" s="13" t="s">
        <v>111</v>
      </c>
      <c r="B23" s="43">
        <f>'ANUAL (Acum. S.CORTA)'!B9</f>
        <v>0.8007566</v>
      </c>
      <c r="C23" s="43">
        <f>'ANUAL (Acum. S.CORTA)'!C9</f>
        <v>1.22719645</v>
      </c>
      <c r="D23" s="43">
        <f>'ANUAL (Acum. S.CORTA)'!D9</f>
        <v>1.80340025</v>
      </c>
      <c r="E23" s="43">
        <f>'ANUAL (Acum. S.CORTA)'!E9</f>
        <v>2.2293784</v>
      </c>
      <c r="F23" s="43">
        <f>'ANUAL (Acum. S.CORTA)'!F9</f>
        <v>3.0479163000000002</v>
      </c>
      <c r="G23" s="43">
        <f>'ANUAL (Acum. S.CORTA)'!G9</f>
        <v>2.22437205</v>
      </c>
      <c r="H23" s="43">
        <f>'ANUAL (Acum. S.CORTA)'!H9</f>
        <v>2.9300716500000004</v>
      </c>
      <c r="I23" s="43">
        <f>'ANUAL (Acum. S.CORTA)'!I9</f>
        <v>2.6499656</v>
      </c>
      <c r="J23" s="43">
        <f>'ANUAL (Acum. S.CORTA)'!J9</f>
        <v>0.8690698</v>
      </c>
      <c r="K23" s="43">
        <f>'ANUAL (Acum. S.CORTA)'!K9</f>
        <v>0.39563159999999997</v>
      </c>
      <c r="L23" s="43">
        <f>'ANUAL (Acum. S.CORTA)'!L9</f>
        <v>0.3652523</v>
      </c>
      <c r="M23" s="43">
        <f>'ANUAL (Acum. S.CORTA)'!M9</f>
        <v>0.5421561</v>
      </c>
      <c r="N23" s="43">
        <f>'ANUAL (Acum. S.CORTA)'!N9</f>
        <v>29.605387850000003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1.121892545694987</v>
      </c>
      <c r="C26" s="43">
        <f>'ANUAL (Acum. S.LARGA)'!C12</f>
        <v>4.517949509036645</v>
      </c>
      <c r="D26" s="43">
        <f>'ANUAL (Acum. S.LARGA)'!D12</f>
        <v>7.672919616252044</v>
      </c>
      <c r="E26" s="43">
        <f>'ANUAL (Acum. S.LARGA)'!E12</f>
        <v>6.914473417179466</v>
      </c>
      <c r="F26" s="43">
        <f>'ANUAL (Acum. S.LARGA)'!F12</f>
        <v>6.9806749433427635</v>
      </c>
      <c r="G26" s="43">
        <f>'ANUAL (Acum. S.LARGA)'!G12</f>
        <v>6.0693909905929635</v>
      </c>
      <c r="H26" s="43">
        <f>'ANUAL (Acum. S.LARGA)'!H12</f>
        <v>3.165942369643604</v>
      </c>
      <c r="I26" s="43">
        <f>'ANUAL (Acum. S.LARGA)'!I12</f>
        <v>4.322997363629815</v>
      </c>
      <c r="J26" s="43">
        <f>'ANUAL (Acum. S.LARGA)'!J12</f>
        <v>1.6839469547385033</v>
      </c>
      <c r="K26" s="43">
        <f>'ANUAL (Acum. S.LARGA)'!K12</f>
        <v>0.4206860671209147</v>
      </c>
      <c r="L26" s="43">
        <f>'ANUAL (Acum. S.LARGA)'!L12</f>
        <v>0.28749815447698407</v>
      </c>
      <c r="M26" s="43">
        <f>'ANUAL (Acum. S.LARGA)'!M12</f>
        <v>0.5700214157733586</v>
      </c>
      <c r="N26" s="43">
        <f>'ANUAL (Acum. S.LARGA)'!N12</f>
        <v>22.58603687102267</v>
      </c>
    </row>
    <row r="27" spans="1:14" ht="12.75">
      <c r="A27" s="13" t="s">
        <v>111</v>
      </c>
      <c r="B27" s="43">
        <f>'ANUAL (Acum. S.CORTA)'!B12</f>
        <v>0.5731295092387889</v>
      </c>
      <c r="C27" s="43">
        <f>'ANUAL (Acum. S.CORTA)'!C12</f>
        <v>5.9028679665433055</v>
      </c>
      <c r="D27" s="43">
        <f>'ANUAL (Acum. S.CORTA)'!D12</f>
        <v>10.881933273398053</v>
      </c>
      <c r="E27" s="43">
        <f>'ANUAL (Acum. S.CORTA)'!E12</f>
        <v>6.291146712490919</v>
      </c>
      <c r="F27" s="43">
        <f>'ANUAL (Acum. S.CORTA)'!F12</f>
        <v>7.493316637424475</v>
      </c>
      <c r="G27" s="43">
        <f>'ANUAL (Acum. S.CORTA)'!G12</f>
        <v>7.406346360959146</v>
      </c>
      <c r="H27" s="43">
        <f>'ANUAL (Acum. S.CORTA)'!H12</f>
        <v>2.9155396542862526</v>
      </c>
      <c r="I27" s="43">
        <f>'ANUAL (Acum. S.CORTA)'!I12</f>
        <v>3.1253930403876264</v>
      </c>
      <c r="J27" s="43">
        <f>'ANUAL (Acum. S.CORTA)'!J12</f>
        <v>1.3538283020515478</v>
      </c>
      <c r="K27" s="43">
        <f>'ANUAL (Acum. S.CORTA)'!K12</f>
        <v>0.3272505076791867</v>
      </c>
      <c r="L27" s="43">
        <f>'ANUAL (Acum. S.CORTA)'!L12</f>
        <v>0.36254079738561984</v>
      </c>
      <c r="M27" s="43">
        <f>'ANUAL (Acum. S.CORTA)'!M12</f>
        <v>0.39937289992222164</v>
      </c>
      <c r="N27" s="43">
        <f>'ANUAL (Acum. S.CORTA)'!N12</f>
        <v>25.088358018854592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1.13</v>
      </c>
      <c r="C30" s="43">
        <f>'ANUAL (Acum. S.LARGA)'!C13</f>
        <v>1.57</v>
      </c>
      <c r="D30" s="43">
        <f>'ANUAL (Acum. S.LARGA)'!D13</f>
        <v>1.6</v>
      </c>
      <c r="E30" s="43">
        <f>'ANUAL (Acum. S.LARGA)'!E13</f>
        <v>1.16</v>
      </c>
      <c r="F30" s="43">
        <f>'ANUAL (Acum. S.LARGA)'!F13</f>
        <v>1.21</v>
      </c>
      <c r="G30" s="43">
        <f>'ANUAL (Acum. S.LARGA)'!G13</f>
        <v>1.17</v>
      </c>
      <c r="H30" s="43">
        <f>'ANUAL (Acum. S.LARGA)'!H13</f>
        <v>0.77</v>
      </c>
      <c r="I30" s="43">
        <f>'ANUAL (Acum. S.LARGA)'!I13</f>
        <v>1.15</v>
      </c>
      <c r="J30" s="43">
        <f>'ANUAL (Acum. S.LARGA)'!J13</f>
        <v>1.26</v>
      </c>
      <c r="K30" s="43">
        <f>'ANUAL (Acum. S.LARGA)'!K13</f>
        <v>0.82</v>
      </c>
      <c r="L30" s="43">
        <f>'ANUAL (Acum. S.LARGA)'!L13</f>
        <v>0.79</v>
      </c>
      <c r="M30" s="43">
        <f>'ANUAL (Acum. S.LARGA)'!M13</f>
        <v>0.97</v>
      </c>
      <c r="N30" s="43">
        <f>'ANUAL (Acum. S.LARGA)'!N13</f>
        <v>0.62</v>
      </c>
    </row>
    <row r="31" spans="1:14" ht="12.75">
      <c r="A31" s="13" t="s">
        <v>111</v>
      </c>
      <c r="B31" s="43">
        <f>'ANUAL (Acum. S.CORTA)'!B13</f>
        <v>0.61</v>
      </c>
      <c r="C31" s="43">
        <f>'ANUAL (Acum. S.CORTA)'!C13</f>
        <v>1.73</v>
      </c>
      <c r="D31" s="43">
        <f>'ANUAL (Acum. S.CORTA)'!D13</f>
        <v>1.67</v>
      </c>
      <c r="E31" s="43">
        <f>'ANUAL (Acum. S.CORTA)'!E13</f>
        <v>1.08</v>
      </c>
      <c r="F31" s="43">
        <f>'ANUAL (Acum. S.CORTA)'!F13</f>
        <v>1.37</v>
      </c>
      <c r="G31" s="43">
        <f>'ANUAL (Acum. S.CORTA)'!G13</f>
        <v>1.69</v>
      </c>
      <c r="H31" s="43">
        <f>'ANUAL (Acum. S.CORTA)'!H13</f>
        <v>0.76</v>
      </c>
      <c r="I31" s="43">
        <f>'ANUAL (Acum. S.CORTA)'!I13</f>
        <v>0.89</v>
      </c>
      <c r="J31" s="43">
        <f>'ANUAL (Acum. S.CORTA)'!J13</f>
        <v>1.07</v>
      </c>
      <c r="K31" s="43">
        <f>'ANUAL (Acum. S.CORTA)'!K13</f>
        <v>0.65</v>
      </c>
      <c r="L31" s="43">
        <f>'ANUAL (Acum. S.CORTA)'!L13</f>
        <v>0.83</v>
      </c>
      <c r="M31" s="43">
        <f>'ANUAL (Acum. S.CORTA)'!M13</f>
        <v>0.65</v>
      </c>
      <c r="N31" s="43">
        <f>'ANUAL (Acum. S.CORTA)'!N13</f>
        <v>0.68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4.190299187879383</v>
      </c>
      <c r="C34" s="43">
        <f>'ANUAL (Acum. S.LARGA)'!C14</f>
        <v>2.978632114189076</v>
      </c>
      <c r="D34" s="43">
        <f>'ANUAL (Acum. S.LARGA)'!D14</f>
        <v>3.548710891246852</v>
      </c>
      <c r="E34" s="43">
        <f>'ANUAL (Acum. S.LARGA)'!E14</f>
        <v>1.8981845950758771</v>
      </c>
      <c r="F34" s="43">
        <f>'ANUAL (Acum. S.LARGA)'!F14</f>
        <v>2.359807805063817</v>
      </c>
      <c r="G34" s="43">
        <f>'ANUAL (Acum. S.LARGA)'!G14</f>
        <v>3.1180722153655203</v>
      </c>
      <c r="H34" s="43">
        <f>'ANUAL (Acum. S.LARGA)'!H14</f>
        <v>0.7925823699692215</v>
      </c>
      <c r="I34" s="43">
        <f>'ANUAL (Acum. S.LARGA)'!I14</f>
        <v>2.6806399059898953</v>
      </c>
      <c r="J34" s="43">
        <f>'ANUAL (Acum. S.LARGA)'!J14</f>
        <v>4.248494329767263</v>
      </c>
      <c r="K34" s="43">
        <f>'ANUAL (Acum. S.LARGA)'!K14</f>
        <v>2.7527505673962156</v>
      </c>
      <c r="L34" s="43">
        <f>'ANUAL (Acum. S.LARGA)'!L14</f>
        <v>2.589166240913403</v>
      </c>
      <c r="M34" s="43">
        <f>'ANUAL (Acum. S.LARGA)'!M14</f>
        <v>3.019678242913214</v>
      </c>
      <c r="N34" s="43">
        <f>'ANUAL (Acum. S.LARGA)'!N14</f>
        <v>0.5416584702370366</v>
      </c>
    </row>
    <row r="35" spans="1:14" ht="12.75">
      <c r="A35" s="13" t="s">
        <v>111</v>
      </c>
      <c r="B35" s="43">
        <f>'ANUAL (Acum. S.CORTA)'!B14</f>
        <v>1.260823753495217</v>
      </c>
      <c r="C35" s="43">
        <f>'ANUAL (Acum. S.CORTA)'!C14</f>
        <v>2.758597370995636</v>
      </c>
      <c r="D35" s="43">
        <f>'ANUAL (Acum. S.CORTA)'!D14</f>
        <v>2.7138168158111458</v>
      </c>
      <c r="E35" s="43">
        <f>'ANUAL (Acum. S.CORTA)'!E14</f>
        <v>1.073572647096501</v>
      </c>
      <c r="F35" s="43">
        <f>'ANUAL (Acum. S.CORTA)'!F14</f>
        <v>2.986539216302978</v>
      </c>
      <c r="G35" s="43">
        <f>'ANUAL (Acum. S.CORTA)'!G14</f>
        <v>4.332265503005242</v>
      </c>
      <c r="H35" s="43">
        <f>'ANUAL (Acum. S.CORTA)'!H14</f>
        <v>0.962042590275297</v>
      </c>
      <c r="I35" s="43">
        <f>'ANUAL (Acum. S.CORTA)'!I14</f>
        <v>1.744642100656207</v>
      </c>
      <c r="J35" s="43">
        <f>'ANUAL (Acum. S.CORTA)'!J14</f>
        <v>3.2260848552615804</v>
      </c>
      <c r="K35" s="43">
        <f>'ANUAL (Acum. S.CORTA)'!K14</f>
        <v>2.0311556319366484</v>
      </c>
      <c r="L35" s="43">
        <f>'ANUAL (Acum. S.CORTA)'!L14</f>
        <v>2.432648262392472</v>
      </c>
      <c r="M35" s="43">
        <f>'ANUAL (Acum. S.CORTA)'!M14</f>
        <v>1.9672948814307987</v>
      </c>
      <c r="N35" s="43">
        <f>'ANUAL (Acum. S.CORTA)'!N14</f>
        <v>0.6705549426240268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0.44809541429121974</v>
      </c>
      <c r="C38" s="52">
        <f>'ANUAL (Acum. S.LARGA)'!N15</f>
        <v>0.23743913875845196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0.4137603605530105</v>
      </c>
      <c r="C39" s="52">
        <f>'ANUAL (Acum. S.CORTA)'!N15</f>
        <v>-0.16269162290350073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577 - Río Voltoya desde confluencia con arroyo de Berrocalejo hasta confluencia con el arroyo Cardeña, y arroyo Cardeña.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0.0078351</v>
      </c>
      <c r="C4" s="1">
        <f t="shared" si="0"/>
        <v>0.0113856</v>
      </c>
      <c r="D4" s="1">
        <f t="shared" si="0"/>
        <v>0.0252912</v>
      </c>
      <c r="E4" s="1">
        <f t="shared" si="0"/>
        <v>0.0195636</v>
      </c>
      <c r="F4" s="1">
        <f>MIN(F18:F83)</f>
        <v>0.0229292</v>
      </c>
      <c r="G4" s="1">
        <f t="shared" si="0"/>
        <v>0.0245052</v>
      </c>
      <c r="H4" s="1">
        <f t="shared" si="0"/>
        <v>0.026238</v>
      </c>
      <c r="I4" s="1">
        <f t="shared" si="0"/>
        <v>0.0264352</v>
      </c>
      <c r="J4" s="1">
        <f t="shared" si="0"/>
        <v>0.0181815</v>
      </c>
      <c r="K4" s="1">
        <f t="shared" si="0"/>
        <v>0.0067518</v>
      </c>
      <c r="L4" s="1">
        <f t="shared" si="0"/>
        <v>0.00582</v>
      </c>
      <c r="M4" s="1">
        <f t="shared" si="0"/>
        <v>0.009384</v>
      </c>
      <c r="N4" s="1">
        <f t="shared" si="0"/>
        <v>0.8602732000000001</v>
      </c>
    </row>
    <row r="5" spans="1:14" ht="12.75">
      <c r="A5" s="13" t="s">
        <v>94</v>
      </c>
      <c r="B5" s="1">
        <f aca="true" t="shared" si="1" ref="B5:N5">MAX(B18:B83)</f>
        <v>1.4063686</v>
      </c>
      <c r="C5" s="1">
        <f t="shared" si="1"/>
        <v>7.8727726</v>
      </c>
      <c r="D5" s="1">
        <f t="shared" si="1"/>
        <v>9.1192544</v>
      </c>
      <c r="E5" s="1">
        <f t="shared" si="1"/>
        <v>8.2237892</v>
      </c>
      <c r="F5" s="1">
        <f>MAX(F18:F83)</f>
        <v>10.6052894</v>
      </c>
      <c r="G5" s="1">
        <f t="shared" si="1"/>
        <v>7.5689236</v>
      </c>
      <c r="H5" s="1">
        <f t="shared" si="1"/>
        <v>2.2542234</v>
      </c>
      <c r="I5" s="1">
        <f t="shared" si="1"/>
        <v>6.3085833</v>
      </c>
      <c r="J5" s="1">
        <f t="shared" si="1"/>
        <v>2.602375</v>
      </c>
      <c r="K5" s="1">
        <f t="shared" si="1"/>
        <v>0.3074148</v>
      </c>
      <c r="L5" s="1">
        <f t="shared" si="1"/>
        <v>0.4685268</v>
      </c>
      <c r="M5" s="1">
        <f t="shared" si="1"/>
        <v>0.5708219</v>
      </c>
      <c r="N5" s="1">
        <f t="shared" si="1"/>
        <v>18.4325903</v>
      </c>
    </row>
    <row r="6" spans="1:14" ht="12.75">
      <c r="A6" s="13" t="s">
        <v>16</v>
      </c>
      <c r="B6" s="1">
        <f aca="true" t="shared" si="2" ref="B6:M6">AVERAGE(B18:B83)</f>
        <v>0.18572469999999994</v>
      </c>
      <c r="C6" s="1">
        <f t="shared" si="2"/>
        <v>0.5863860712121209</v>
      </c>
      <c r="D6" s="1">
        <f t="shared" si="2"/>
        <v>0.9393471803030302</v>
      </c>
      <c r="E6" s="1">
        <f t="shared" si="2"/>
        <v>1.2442159030303028</v>
      </c>
      <c r="F6" s="1">
        <f>AVERAGE(F18:F83)</f>
        <v>1.1589304575757569</v>
      </c>
      <c r="G6" s="1">
        <f t="shared" si="2"/>
        <v>1.0181340757575759</v>
      </c>
      <c r="H6" s="1">
        <f t="shared" si="2"/>
        <v>0.7589960075757575</v>
      </c>
      <c r="I6" s="1">
        <f t="shared" si="2"/>
        <v>0.6944776893939393</v>
      </c>
      <c r="J6" s="1">
        <f t="shared" si="2"/>
        <v>0.20035228030303018</v>
      </c>
      <c r="K6" s="1">
        <f t="shared" si="2"/>
        <v>0.04559198030303029</v>
      </c>
      <c r="L6" s="1">
        <f t="shared" si="2"/>
        <v>0.039974742424242427</v>
      </c>
      <c r="M6" s="1">
        <f t="shared" si="2"/>
        <v>0.09236649090909092</v>
      </c>
      <c r="N6" s="1">
        <f>SUM(B6:M6)</f>
        <v>6.964497578787878</v>
      </c>
    </row>
    <row r="7" spans="1:14" ht="12.75">
      <c r="A7" s="13" t="s">
        <v>17</v>
      </c>
      <c r="B7" s="1">
        <f aca="true" t="shared" si="3" ref="B7:M7">PERCENTILE(B18:B83,0.1)</f>
        <v>0.01963795</v>
      </c>
      <c r="C7" s="1">
        <f t="shared" si="3"/>
        <v>0.0372276</v>
      </c>
      <c r="D7" s="1">
        <f t="shared" si="3"/>
        <v>0.06895845</v>
      </c>
      <c r="E7" s="1">
        <f t="shared" si="3"/>
        <v>0.0588195</v>
      </c>
      <c r="F7" s="1">
        <f>PERCENTILE(F18:F83,0.1)</f>
        <v>0.061277899999999996</v>
      </c>
      <c r="G7" s="1">
        <f t="shared" si="3"/>
        <v>0.0886497</v>
      </c>
      <c r="H7" s="1">
        <f t="shared" si="3"/>
        <v>0.0875313</v>
      </c>
      <c r="I7" s="1">
        <f t="shared" si="3"/>
        <v>0.0836268</v>
      </c>
      <c r="J7" s="1">
        <f t="shared" si="3"/>
        <v>0.03189095</v>
      </c>
      <c r="K7" s="1">
        <f t="shared" si="3"/>
        <v>0.0125797</v>
      </c>
      <c r="L7" s="1">
        <f t="shared" si="3"/>
        <v>0.009491</v>
      </c>
      <c r="M7" s="1">
        <f t="shared" si="3"/>
        <v>0.0157851</v>
      </c>
      <c r="N7" s="1">
        <f>PERCENTILE(N18:N83,0.1)</f>
        <v>1.2847007000000001</v>
      </c>
    </row>
    <row r="8" spans="1:14" ht="12.75">
      <c r="A8" s="13" t="s">
        <v>18</v>
      </c>
      <c r="B8" s="1">
        <f aca="true" t="shared" si="4" ref="B8:M8">PERCENTILE(B18:B83,0.25)</f>
        <v>0.0423192</v>
      </c>
      <c r="C8" s="1">
        <f t="shared" si="4"/>
        <v>0.072785875</v>
      </c>
      <c r="D8" s="1">
        <f t="shared" si="4"/>
        <v>0.1385132</v>
      </c>
      <c r="E8" s="1">
        <f t="shared" si="4"/>
        <v>0.11542865</v>
      </c>
      <c r="F8" s="1">
        <f>PERCENTILE(F18:F83,0.25)</f>
        <v>0.1748539</v>
      </c>
      <c r="G8" s="1">
        <f t="shared" si="4"/>
        <v>0.1527138</v>
      </c>
      <c r="H8" s="1">
        <f t="shared" si="4"/>
        <v>0.18441415</v>
      </c>
      <c r="I8" s="1">
        <f t="shared" si="4"/>
        <v>0.13206865</v>
      </c>
      <c r="J8" s="1">
        <f t="shared" si="4"/>
        <v>0.041954375</v>
      </c>
      <c r="K8" s="1">
        <f t="shared" si="4"/>
        <v>0.017625775</v>
      </c>
      <c r="L8" s="1">
        <f t="shared" si="4"/>
        <v>0.0138777</v>
      </c>
      <c r="M8" s="1">
        <f t="shared" si="4"/>
        <v>0.019953875000000003</v>
      </c>
      <c r="N8" s="1">
        <f>PERCENTILE(N18:N83,0.25)</f>
        <v>2.5769331</v>
      </c>
    </row>
    <row r="9" spans="1:14" ht="12.75">
      <c r="A9" s="13" t="s">
        <v>19</v>
      </c>
      <c r="B9" s="1">
        <f aca="true" t="shared" si="5" ref="B9:M9">PERCENTILE(B18:B83,0.5)</f>
        <v>0.1187943</v>
      </c>
      <c r="C9" s="1">
        <f t="shared" si="5"/>
        <v>0.16398200000000002</v>
      </c>
      <c r="D9" s="1">
        <f t="shared" si="5"/>
        <v>0.3299077</v>
      </c>
      <c r="E9" s="1">
        <f t="shared" si="5"/>
        <v>0.4516462</v>
      </c>
      <c r="F9" s="1">
        <f>PERCENTILE(F18:F83,0.5)</f>
        <v>0.4080247</v>
      </c>
      <c r="G9" s="1">
        <f t="shared" si="5"/>
        <v>0.5080008</v>
      </c>
      <c r="H9" s="1">
        <f t="shared" si="5"/>
        <v>0.47217980000000004</v>
      </c>
      <c r="I9" s="1">
        <f t="shared" si="5"/>
        <v>0.2782857</v>
      </c>
      <c r="J9" s="1">
        <f t="shared" si="5"/>
        <v>0.0858458</v>
      </c>
      <c r="K9" s="1">
        <f t="shared" si="5"/>
        <v>0.0293545</v>
      </c>
      <c r="L9" s="1">
        <f t="shared" si="5"/>
        <v>0.020347</v>
      </c>
      <c r="M9" s="1">
        <f t="shared" si="5"/>
        <v>0.051600599999999996</v>
      </c>
      <c r="N9" s="1">
        <f>PERCENTILE(N18:N83,0.5)</f>
        <v>6.31277935</v>
      </c>
    </row>
    <row r="10" spans="1:14" ht="12.75">
      <c r="A10" s="13" t="s">
        <v>20</v>
      </c>
      <c r="B10" s="1">
        <f aca="true" t="shared" si="6" ref="B10:M10">PERCENTILE(B18:B83,0.75)</f>
        <v>0.24438262500000002</v>
      </c>
      <c r="C10" s="1">
        <f t="shared" si="6"/>
        <v>0.46724144999999995</v>
      </c>
      <c r="D10" s="1">
        <f t="shared" si="6"/>
        <v>0.94354335</v>
      </c>
      <c r="E10" s="1">
        <f t="shared" si="6"/>
        <v>1.6427838000000001</v>
      </c>
      <c r="F10" s="1">
        <f>PERCENTILE(F18:F83,0.75)</f>
        <v>1.3807525</v>
      </c>
      <c r="G10" s="1">
        <f t="shared" si="6"/>
        <v>1.183197225</v>
      </c>
      <c r="H10" s="1">
        <f t="shared" si="6"/>
        <v>1.149669725</v>
      </c>
      <c r="I10" s="1">
        <f t="shared" si="6"/>
        <v>0.7483793</v>
      </c>
      <c r="J10" s="1">
        <f t="shared" si="6"/>
        <v>0.187633125</v>
      </c>
      <c r="K10" s="1">
        <f t="shared" si="6"/>
        <v>0.049148174999999995</v>
      </c>
      <c r="L10" s="1">
        <f t="shared" si="6"/>
        <v>0.03790175</v>
      </c>
      <c r="M10" s="1">
        <f t="shared" si="6"/>
        <v>0.105401775</v>
      </c>
      <c r="N10" s="1">
        <f>PERCENTILE(N18:N83,0.75)</f>
        <v>10.592115175</v>
      </c>
    </row>
    <row r="11" spans="1:14" ht="12.75">
      <c r="A11" s="13" t="s">
        <v>21</v>
      </c>
      <c r="B11" s="1">
        <f aca="true" t="shared" si="7" ref="B11:M11">PERCENTILE(B18:B83,0.9)</f>
        <v>0.39418925</v>
      </c>
      <c r="C11" s="1">
        <f t="shared" si="7"/>
        <v>1.5902357999999999</v>
      </c>
      <c r="D11" s="1">
        <f t="shared" si="7"/>
        <v>2.6337516</v>
      </c>
      <c r="E11" s="1">
        <f t="shared" si="7"/>
        <v>3.2635728999999998</v>
      </c>
      <c r="F11" s="1">
        <f>PERCENTILE(F18:F83,0.9)</f>
        <v>2.9938535999999996</v>
      </c>
      <c r="G11" s="1">
        <f t="shared" si="7"/>
        <v>2.9101850999999996</v>
      </c>
      <c r="H11" s="1">
        <f t="shared" si="7"/>
        <v>1.83649575</v>
      </c>
      <c r="I11" s="1">
        <f t="shared" si="7"/>
        <v>1.69920545</v>
      </c>
      <c r="J11" s="1">
        <f t="shared" si="7"/>
        <v>0.4510917</v>
      </c>
      <c r="K11" s="1">
        <f t="shared" si="7"/>
        <v>0.0824627</v>
      </c>
      <c r="L11" s="1">
        <f t="shared" si="7"/>
        <v>0.056976299999999994</v>
      </c>
      <c r="M11" s="1">
        <f t="shared" si="7"/>
        <v>0.2197926</v>
      </c>
      <c r="N11" s="1">
        <f>PERCENTILE(N18:N83,0.9)</f>
        <v>14.45222245</v>
      </c>
    </row>
    <row r="12" spans="1:14" ht="12.75">
      <c r="A12" s="13" t="s">
        <v>25</v>
      </c>
      <c r="B12" s="1">
        <f aca="true" t="shared" si="8" ref="B12:M12">STDEV(B18:B83)</f>
        <v>0.23905893530323047</v>
      </c>
      <c r="C12" s="1">
        <f t="shared" si="8"/>
        <v>1.2298894385197352</v>
      </c>
      <c r="D12" s="1">
        <f t="shared" si="8"/>
        <v>1.6154166440766382</v>
      </c>
      <c r="E12" s="1">
        <f t="shared" si="8"/>
        <v>1.6974465301456239</v>
      </c>
      <c r="F12" s="1">
        <f>STDEV(F18:F83)</f>
        <v>1.810530528226797</v>
      </c>
      <c r="G12" s="1">
        <f t="shared" si="8"/>
        <v>1.340456118768246</v>
      </c>
      <c r="H12" s="1">
        <f t="shared" si="8"/>
        <v>0.6866338892235755</v>
      </c>
      <c r="I12" s="1">
        <f t="shared" si="8"/>
        <v>1.031247297548203</v>
      </c>
      <c r="J12" s="1">
        <f t="shared" si="8"/>
        <v>0.36891008976079975</v>
      </c>
      <c r="K12" s="1">
        <f t="shared" si="8"/>
        <v>0.0532836997052345</v>
      </c>
      <c r="L12" s="1">
        <f t="shared" si="8"/>
        <v>0.0723934300927945</v>
      </c>
      <c r="M12" s="1">
        <f t="shared" si="8"/>
        <v>0.11462950849403045</v>
      </c>
      <c r="N12" s="1">
        <f>STDEV(N18:N83)</f>
        <v>4.963188719746069</v>
      </c>
    </row>
    <row r="13" spans="1:14" ht="12.75">
      <c r="A13" s="13" t="s">
        <v>127</v>
      </c>
      <c r="B13" s="1">
        <f>ROUND(B12/B6,2)</f>
        <v>1.29</v>
      </c>
      <c r="C13" s="1">
        <f aca="true" t="shared" si="9" ref="C13:N13">ROUND(C12/C6,2)</f>
        <v>2.1</v>
      </c>
      <c r="D13" s="1">
        <f t="shared" si="9"/>
        <v>1.72</v>
      </c>
      <c r="E13" s="1">
        <f t="shared" si="9"/>
        <v>1.36</v>
      </c>
      <c r="F13" s="1">
        <f t="shared" si="9"/>
        <v>1.56</v>
      </c>
      <c r="G13" s="1">
        <f t="shared" si="9"/>
        <v>1.32</v>
      </c>
      <c r="H13" s="1">
        <f t="shared" si="9"/>
        <v>0.9</v>
      </c>
      <c r="I13" s="1">
        <f t="shared" si="9"/>
        <v>1.48</v>
      </c>
      <c r="J13" s="1">
        <f t="shared" si="9"/>
        <v>1.84</v>
      </c>
      <c r="K13" s="1">
        <f t="shared" si="9"/>
        <v>1.17</v>
      </c>
      <c r="L13" s="1">
        <f t="shared" si="9"/>
        <v>1.81</v>
      </c>
      <c r="M13" s="1">
        <f t="shared" si="9"/>
        <v>1.24</v>
      </c>
      <c r="N13" s="1">
        <f t="shared" si="9"/>
        <v>0.71</v>
      </c>
    </row>
    <row r="14" spans="1:14" ht="12.75">
      <c r="A14" s="13" t="s">
        <v>126</v>
      </c>
      <c r="B14" s="53">
        <f aca="true" t="shared" si="10" ref="B14:N14">66*P84/(65*64*B12^3)</f>
        <v>3.1968260814141582</v>
      </c>
      <c r="C14" s="53">
        <f t="shared" si="10"/>
        <v>4.230392353950321</v>
      </c>
      <c r="D14" s="53">
        <f t="shared" si="10"/>
        <v>3.2445858528132168</v>
      </c>
      <c r="E14" s="53">
        <f t="shared" si="10"/>
        <v>2.224407194106266</v>
      </c>
      <c r="F14" s="53">
        <f t="shared" si="10"/>
        <v>3.099169714774577</v>
      </c>
      <c r="G14" s="53">
        <f t="shared" si="10"/>
        <v>2.499015669980868</v>
      </c>
      <c r="H14" s="53">
        <f t="shared" si="10"/>
        <v>0.7929663969856046</v>
      </c>
      <c r="I14" s="53">
        <f t="shared" si="10"/>
        <v>3.3012511679807037</v>
      </c>
      <c r="J14" s="53">
        <f t="shared" si="10"/>
        <v>4.8666588157566215</v>
      </c>
      <c r="K14" s="53">
        <f t="shared" si="10"/>
        <v>3.3044735720858616</v>
      </c>
      <c r="L14" s="53">
        <f t="shared" si="10"/>
        <v>4.9787831322052005</v>
      </c>
      <c r="M14" s="53">
        <f t="shared" si="10"/>
        <v>2.3147075796633225</v>
      </c>
      <c r="N14" s="53">
        <f t="shared" si="10"/>
        <v>0.6049368604302319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0.32938034326910137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0.1235866</v>
      </c>
      <c r="C18" s="1">
        <f>'DATOS MENSUALES'!E7</f>
        <v>0.6113142</v>
      </c>
      <c r="D18" s="1">
        <f>'DATOS MENSUALES'!E8</f>
        <v>0.0835942</v>
      </c>
      <c r="E18" s="1">
        <f>'DATOS MENSUALES'!E9</f>
        <v>0.3150494</v>
      </c>
      <c r="F18" s="1">
        <f>'DATOS MENSUALES'!E10</f>
        <v>3.2519342</v>
      </c>
      <c r="G18" s="1">
        <f>'DATOS MENSUALES'!E11</f>
        <v>1.36945</v>
      </c>
      <c r="H18" s="1">
        <f>'DATOS MENSUALES'!E12</f>
        <v>1.4662448</v>
      </c>
      <c r="I18" s="1">
        <f>'DATOS MENSUALES'!E13</f>
        <v>1.5530957</v>
      </c>
      <c r="J18" s="1">
        <f>'DATOS MENSUALES'!E14</f>
        <v>0.1955391</v>
      </c>
      <c r="K18" s="1">
        <f>'DATOS MENSUALES'!E15</f>
        <v>0.0848424</v>
      </c>
      <c r="L18" s="1">
        <f>'DATOS MENSUALES'!E16</f>
        <v>0.0253874</v>
      </c>
      <c r="M18" s="1">
        <f>'DATOS MENSUALES'!E17</f>
        <v>0.0190836</v>
      </c>
      <c r="N18" s="1">
        <f aca="true" t="shared" si="11" ref="N18:N49">SUM(B18:M18)</f>
        <v>9.099121599999998</v>
      </c>
      <c r="O18" s="1"/>
      <c r="P18" s="60">
        <f aca="true" t="shared" si="12" ref="P18:P49">(B18-B$6)^3</f>
        <v>-0.00023992411915324855</v>
      </c>
      <c r="Q18" s="60">
        <f aca="true" t="shared" si="13" ref="Q18:Q49">(C18-C$6)^3</f>
        <v>1.54906285163595E-05</v>
      </c>
      <c r="R18" s="60">
        <f aca="true" t="shared" si="14" ref="R18:AB33">(D18-D$6)^3</f>
        <v>-0.6266791720069911</v>
      </c>
      <c r="S18" s="60">
        <f t="shared" si="14"/>
        <v>-0.8021962630946661</v>
      </c>
      <c r="T18" s="60">
        <f t="shared" si="14"/>
        <v>9.168747539829</v>
      </c>
      <c r="U18" s="60">
        <f t="shared" si="14"/>
        <v>0.0433604226772622</v>
      </c>
      <c r="V18" s="60">
        <f t="shared" si="14"/>
        <v>0.35376645023375397</v>
      </c>
      <c r="W18" s="60">
        <f t="shared" si="14"/>
        <v>0.6329945668215606</v>
      </c>
      <c r="X18" s="60">
        <f t="shared" si="14"/>
        <v>-1.1150552640872044E-07</v>
      </c>
      <c r="Y18" s="60">
        <f t="shared" si="14"/>
        <v>6.0469017853979884E-05</v>
      </c>
      <c r="Z18" s="60">
        <f t="shared" si="14"/>
        <v>-3.1040487488096365E-06</v>
      </c>
      <c r="AA18" s="60">
        <f t="shared" si="14"/>
        <v>-0.0003935571255739746</v>
      </c>
      <c r="AB18" s="60">
        <f t="shared" si="14"/>
        <v>9.72666989262682</v>
      </c>
    </row>
    <row r="19" spans="1:28" ht="12.75">
      <c r="A19" s="12" t="s">
        <v>29</v>
      </c>
      <c r="B19" s="1">
        <f>'DATOS MENSUALES'!E18</f>
        <v>0.017081</v>
      </c>
      <c r="C19" s="1">
        <f>'DATOS MENSUALES'!E19</f>
        <v>0.0736873</v>
      </c>
      <c r="D19" s="1">
        <f>'DATOS MENSUALES'!E20</f>
        <v>0.0252912</v>
      </c>
      <c r="E19" s="1">
        <f>'DATOS MENSUALES'!E21</f>
        <v>0.1838052</v>
      </c>
      <c r="F19" s="1">
        <f>'DATOS MENSUALES'!E22</f>
        <v>0.0415965</v>
      </c>
      <c r="G19" s="1">
        <f>'DATOS MENSUALES'!E23</f>
        <v>0.2740904</v>
      </c>
      <c r="H19" s="1">
        <f>'DATOS MENSUALES'!E24</f>
        <v>0.363696</v>
      </c>
      <c r="I19" s="1">
        <f>'DATOS MENSUALES'!E25</f>
        <v>0.0734825</v>
      </c>
      <c r="J19" s="1">
        <f>'DATOS MENSUALES'!E26</f>
        <v>0.029036</v>
      </c>
      <c r="K19" s="1">
        <f>'DATOS MENSUALES'!E27</f>
        <v>0.0157102</v>
      </c>
      <c r="L19" s="1">
        <f>'DATOS MENSUALES'!E28</f>
        <v>0.0144144</v>
      </c>
      <c r="M19" s="1">
        <f>'DATOS MENSUALES'!E29</f>
        <v>0.0934371</v>
      </c>
      <c r="N19" s="1">
        <f t="shared" si="11"/>
        <v>1.2053278</v>
      </c>
      <c r="O19" s="10"/>
      <c r="P19" s="60">
        <f t="shared" si="12"/>
        <v>-0.004796344465360652</v>
      </c>
      <c r="Q19" s="60">
        <f t="shared" si="13"/>
        <v>-0.1347680143830213</v>
      </c>
      <c r="R19" s="60">
        <f t="shared" si="14"/>
        <v>-0.7636922497567302</v>
      </c>
      <c r="S19" s="60">
        <f t="shared" si="14"/>
        <v>-1.1924009342366149</v>
      </c>
      <c r="T19" s="60">
        <f t="shared" si="14"/>
        <v>-1.3949190123476576</v>
      </c>
      <c r="U19" s="60">
        <f t="shared" si="14"/>
        <v>-0.41190331657022017</v>
      </c>
      <c r="V19" s="60">
        <f t="shared" si="14"/>
        <v>-0.06177040772841114</v>
      </c>
      <c r="W19" s="60">
        <f t="shared" si="14"/>
        <v>-0.2394774955423177</v>
      </c>
      <c r="X19" s="60">
        <f t="shared" si="14"/>
        <v>-0.005028007405708289</v>
      </c>
      <c r="Y19" s="60">
        <f t="shared" si="14"/>
        <v>-2.6682062996663153E-05</v>
      </c>
      <c r="Z19" s="60">
        <f t="shared" si="14"/>
        <v>-1.6699366756234744E-05</v>
      </c>
      <c r="AA19" s="60">
        <f t="shared" si="14"/>
        <v>1.2271362356548285E-09</v>
      </c>
      <c r="AB19" s="60">
        <f t="shared" si="14"/>
        <v>-191.02035366810412</v>
      </c>
    </row>
    <row r="20" spans="1:28" ht="12.75">
      <c r="A20" s="12" t="s">
        <v>30</v>
      </c>
      <c r="B20" s="1">
        <f>'DATOS MENSUALES'!E30</f>
        <v>0.1926631</v>
      </c>
      <c r="C20" s="1">
        <f>'DATOS MENSUALES'!E31</f>
        <v>0.0482792</v>
      </c>
      <c r="D20" s="1">
        <f>'DATOS MENSUALES'!E32</f>
        <v>0.3534297</v>
      </c>
      <c r="E20" s="1">
        <f>'DATOS MENSUALES'!E33</f>
        <v>0.3799152</v>
      </c>
      <c r="F20" s="1">
        <f>'DATOS MENSUALES'!E34</f>
        <v>0.0949784</v>
      </c>
      <c r="G20" s="1">
        <f>'DATOS MENSUALES'!E35</f>
        <v>0.25305</v>
      </c>
      <c r="H20" s="1">
        <f>'DATOS MENSUALES'!E36</f>
        <v>0.464476</v>
      </c>
      <c r="I20" s="1">
        <f>'DATOS MENSUALES'!E37</f>
        <v>0.6760536</v>
      </c>
      <c r="J20" s="1">
        <f>'DATOS MENSUALES'!E38</f>
        <v>0.019556</v>
      </c>
      <c r="K20" s="1">
        <f>'DATOS MENSUALES'!E39</f>
        <v>0.0447678</v>
      </c>
      <c r="L20" s="1">
        <f>'DATOS MENSUALES'!E40</f>
        <v>0.0097754</v>
      </c>
      <c r="M20" s="1">
        <f>'DATOS MENSUALES'!E41</f>
        <v>0.038136</v>
      </c>
      <c r="N20" s="1">
        <f t="shared" si="11"/>
        <v>2.5750804</v>
      </c>
      <c r="O20" s="10"/>
      <c r="P20" s="60">
        <f t="shared" si="12"/>
        <v>3.3402425201511365E-07</v>
      </c>
      <c r="Q20" s="60">
        <f t="shared" si="13"/>
        <v>-0.155813690128814</v>
      </c>
      <c r="R20" s="60">
        <f t="shared" si="14"/>
        <v>-0.2011450571689579</v>
      </c>
      <c r="S20" s="60">
        <f t="shared" si="14"/>
        <v>-0.6456461992297509</v>
      </c>
      <c r="T20" s="60">
        <f t="shared" si="14"/>
        <v>-1.2043873250564774</v>
      </c>
      <c r="U20" s="60">
        <f t="shared" si="14"/>
        <v>-0.4478447509290186</v>
      </c>
      <c r="V20" s="60">
        <f t="shared" si="14"/>
        <v>-0.025547264764817806</v>
      </c>
      <c r="W20" s="60">
        <f t="shared" si="14"/>
        <v>-6.254003162114564E-06</v>
      </c>
      <c r="X20" s="60">
        <f t="shared" si="14"/>
        <v>-0.005909741343999208</v>
      </c>
      <c r="Y20" s="60">
        <f t="shared" si="14"/>
        <v>-5.598435686594419E-10</v>
      </c>
      <c r="Z20" s="60">
        <f t="shared" si="14"/>
        <v>-2.7541808832993874E-05</v>
      </c>
      <c r="AA20" s="60">
        <f t="shared" si="14"/>
        <v>-0.00015948895313938713</v>
      </c>
      <c r="AB20" s="60">
        <f t="shared" si="14"/>
        <v>-84.57082690734865</v>
      </c>
    </row>
    <row r="21" spans="1:28" ht="12.75">
      <c r="A21" s="12" t="s">
        <v>31</v>
      </c>
      <c r="B21" s="1">
        <f>'DATOS MENSUALES'!E42</f>
        <v>0.0820272</v>
      </c>
      <c r="C21" s="1">
        <f>'DATOS MENSUALES'!E43</f>
        <v>0.0405972</v>
      </c>
      <c r="D21" s="1">
        <f>'DATOS MENSUALES'!E44</f>
        <v>0.4507488</v>
      </c>
      <c r="E21" s="1">
        <f>'DATOS MENSUALES'!E45</f>
        <v>0.0590688</v>
      </c>
      <c r="F21" s="1">
        <f>'DATOS MENSUALES'!E46</f>
        <v>0.0710131</v>
      </c>
      <c r="G21" s="1">
        <f>'DATOS MENSUALES'!E47</f>
        <v>0.0245052</v>
      </c>
      <c r="H21" s="1">
        <f>'DATOS MENSUALES'!E48</f>
        <v>0.2636154</v>
      </c>
      <c r="I21" s="1">
        <f>'DATOS MENSUALES'!E49</f>
        <v>0.1319232</v>
      </c>
      <c r="J21" s="1">
        <f>'DATOS MENSUALES'!E50</f>
        <v>0.0255723</v>
      </c>
      <c r="K21" s="1">
        <f>'DATOS MENSUALES'!E51</f>
        <v>0.01444</v>
      </c>
      <c r="L21" s="1">
        <f>'DATOS MENSUALES'!E52</f>
        <v>0.0145469</v>
      </c>
      <c r="M21" s="1">
        <f>'DATOS MENSUALES'!E53</f>
        <v>0.0746808</v>
      </c>
      <c r="N21" s="1">
        <f t="shared" si="11"/>
        <v>1.2527389000000002</v>
      </c>
      <c r="O21" s="10"/>
      <c r="P21" s="60">
        <f t="shared" si="12"/>
        <v>-0.0011150770022693576</v>
      </c>
      <c r="Q21" s="60">
        <f t="shared" si="13"/>
        <v>-0.1625825863958548</v>
      </c>
      <c r="R21" s="60">
        <f t="shared" si="14"/>
        <v>-0.11664229844926698</v>
      </c>
      <c r="S21" s="60">
        <f t="shared" si="14"/>
        <v>-1.6646263991890815</v>
      </c>
      <c r="T21" s="60">
        <f t="shared" si="14"/>
        <v>-1.2876200118702756</v>
      </c>
      <c r="U21" s="60">
        <f t="shared" si="14"/>
        <v>-0.9810081423333328</v>
      </c>
      <c r="V21" s="60">
        <f t="shared" si="14"/>
        <v>-0.12156736528914373</v>
      </c>
      <c r="W21" s="60">
        <f t="shared" si="14"/>
        <v>-0.1780302429899113</v>
      </c>
      <c r="X21" s="60">
        <f t="shared" si="14"/>
        <v>-0.005339186094240242</v>
      </c>
      <c r="Y21" s="60">
        <f t="shared" si="14"/>
        <v>-3.0231310839242623E-05</v>
      </c>
      <c r="Z21" s="60">
        <f t="shared" si="14"/>
        <v>-1.6441011547140974E-05</v>
      </c>
      <c r="AA21" s="60">
        <f t="shared" si="14"/>
        <v>-5.531795184026882E-06</v>
      </c>
      <c r="AB21" s="60">
        <f t="shared" si="14"/>
        <v>-186.34148440489494</v>
      </c>
    </row>
    <row r="22" spans="1:28" ht="12.75">
      <c r="A22" s="12" t="s">
        <v>32</v>
      </c>
      <c r="B22" s="1">
        <f>'DATOS MENSUALES'!E54</f>
        <v>0.0142624</v>
      </c>
      <c r="C22" s="1">
        <f>'DATOS MENSUALES'!E55</f>
        <v>0.1351812</v>
      </c>
      <c r="D22" s="1">
        <f>'DATOS MENSUALES'!E56</f>
        <v>1.2652486</v>
      </c>
      <c r="E22" s="1">
        <f>'DATOS MENSUALES'!E57</f>
        <v>0.0391571</v>
      </c>
      <c r="F22" s="1">
        <f>'DATOS MENSUALES'!E58</f>
        <v>0.3170112</v>
      </c>
      <c r="G22" s="1">
        <f>'DATOS MENSUALES'!E59</f>
        <v>0.0910314</v>
      </c>
      <c r="H22" s="1">
        <f>'DATOS MENSUALES'!E60</f>
        <v>0.0477729</v>
      </c>
      <c r="I22" s="1">
        <f>'DATOS MENSUALES'!E61</f>
        <v>0.02835</v>
      </c>
      <c r="J22" s="1">
        <f>'DATOS MENSUALES'!E62</f>
        <v>0.0181815</v>
      </c>
      <c r="K22" s="1">
        <f>'DATOS MENSUALES'!E63</f>
        <v>0.0104685</v>
      </c>
      <c r="L22" s="1">
        <f>'DATOS MENSUALES'!E64</f>
        <v>0.0088725</v>
      </c>
      <c r="M22" s="1">
        <f>'DATOS MENSUALES'!E65</f>
        <v>0.0109004</v>
      </c>
      <c r="N22" s="1">
        <f t="shared" si="11"/>
        <v>1.9864377000000004</v>
      </c>
      <c r="O22" s="10"/>
      <c r="P22" s="60">
        <f t="shared" si="12"/>
        <v>-0.005040875080725116</v>
      </c>
      <c r="Q22" s="60">
        <f t="shared" si="13"/>
        <v>-0.09185892082525368</v>
      </c>
      <c r="R22" s="60">
        <f t="shared" si="14"/>
        <v>0.03461455534246596</v>
      </c>
      <c r="S22" s="60">
        <f t="shared" si="14"/>
        <v>-1.7499462879103638</v>
      </c>
      <c r="T22" s="60">
        <f t="shared" si="14"/>
        <v>-0.5967759740511406</v>
      </c>
      <c r="U22" s="60">
        <f t="shared" si="14"/>
        <v>-0.7968627090874956</v>
      </c>
      <c r="V22" s="60">
        <f t="shared" si="14"/>
        <v>-0.35976389387983954</v>
      </c>
      <c r="W22" s="60">
        <f t="shared" si="14"/>
        <v>-0.2955782407690898</v>
      </c>
      <c r="X22" s="60">
        <f t="shared" si="14"/>
        <v>-0.006045554709841579</v>
      </c>
      <c r="Y22" s="60">
        <f t="shared" si="14"/>
        <v>-4.333039297183791E-05</v>
      </c>
      <c r="Z22" s="60">
        <f t="shared" si="14"/>
        <v>-3.0086738154621756E-05</v>
      </c>
      <c r="AA22" s="60">
        <f t="shared" si="14"/>
        <v>-0.0005406679581163041</v>
      </c>
      <c r="AB22" s="60">
        <f t="shared" si="14"/>
        <v>-123.3617008815804</v>
      </c>
    </row>
    <row r="23" spans="1:28" ht="12.75">
      <c r="A23" s="12" t="s">
        <v>34</v>
      </c>
      <c r="B23" s="11">
        <f>'DATOS MENSUALES'!E66</f>
        <v>0.0078351</v>
      </c>
      <c r="C23" s="1">
        <f>'DATOS MENSUALES'!E67</f>
        <v>0.091861</v>
      </c>
      <c r="D23" s="1">
        <f>'DATOS MENSUALES'!E68</f>
        <v>0.4767021</v>
      </c>
      <c r="E23" s="1">
        <f>'DATOS MENSUALES'!E69</f>
        <v>0.11936</v>
      </c>
      <c r="F23" s="1">
        <f>'DATOS MENSUALES'!E70</f>
        <v>0.0531351</v>
      </c>
      <c r="G23" s="1">
        <f>'DATOS MENSUALES'!E71</f>
        <v>0.519757</v>
      </c>
      <c r="H23" s="1">
        <f>'DATOS MENSUALES'!E72</f>
        <v>1.6593058</v>
      </c>
      <c r="I23" s="1">
        <f>'DATOS MENSUALES'!E73</f>
        <v>1.266948</v>
      </c>
      <c r="J23" s="1">
        <f>'DATOS MENSUALES'!E74</f>
        <v>0.1135708</v>
      </c>
      <c r="K23" s="1">
        <f>'DATOS MENSUALES'!E75</f>
        <v>0.0400344</v>
      </c>
      <c r="L23" s="1">
        <f>'DATOS MENSUALES'!E76</f>
        <v>0.0288267</v>
      </c>
      <c r="M23" s="1">
        <f>'DATOS MENSUALES'!E77</f>
        <v>0.0340164</v>
      </c>
      <c r="N23" s="1">
        <f t="shared" si="11"/>
        <v>4.411352399999999</v>
      </c>
      <c r="O23" s="10"/>
      <c r="P23" s="60">
        <f t="shared" si="12"/>
        <v>-0.00562926476633186</v>
      </c>
      <c r="Q23" s="60">
        <f t="shared" si="13"/>
        <v>-0.12093860156679617</v>
      </c>
      <c r="R23" s="60">
        <f t="shared" si="14"/>
        <v>-0.09902477058327223</v>
      </c>
      <c r="S23" s="60">
        <f t="shared" si="14"/>
        <v>-1.4232810768934756</v>
      </c>
      <c r="T23" s="60">
        <f t="shared" si="14"/>
        <v>-1.3521481770029808</v>
      </c>
      <c r="U23" s="60">
        <f t="shared" si="14"/>
        <v>-0.12378675336823412</v>
      </c>
      <c r="V23" s="60">
        <f t="shared" si="14"/>
        <v>0.7297530547432752</v>
      </c>
      <c r="W23" s="60">
        <f t="shared" si="14"/>
        <v>0.18761126198561462</v>
      </c>
      <c r="X23" s="60">
        <f t="shared" si="14"/>
        <v>-0.0006535535257803318</v>
      </c>
      <c r="Y23" s="60">
        <f t="shared" si="14"/>
        <v>-1.7165530901339434E-07</v>
      </c>
      <c r="Z23" s="60">
        <f t="shared" si="14"/>
        <v>-1.3854658910399759E-06</v>
      </c>
      <c r="AA23" s="60">
        <f t="shared" si="14"/>
        <v>-0.00019866648643712865</v>
      </c>
      <c r="AB23" s="60">
        <f t="shared" si="14"/>
        <v>-16.64280528126162</v>
      </c>
    </row>
    <row r="24" spans="1:28" ht="12.75">
      <c r="A24" s="12" t="s">
        <v>33</v>
      </c>
      <c r="B24" s="1">
        <f>'DATOS MENSUALES'!E78</f>
        <v>0.0194562</v>
      </c>
      <c r="C24" s="1">
        <f>'DATOS MENSUALES'!E79</f>
        <v>0.0237864</v>
      </c>
      <c r="D24" s="1">
        <f>'DATOS MENSUALES'!E80</f>
        <v>0.097119</v>
      </c>
      <c r="E24" s="1">
        <f>'DATOS MENSUALES'!E81</f>
        <v>0.1454772</v>
      </c>
      <c r="F24" s="1">
        <f>'DATOS MENSUALES'!E82</f>
        <v>1.3405975</v>
      </c>
      <c r="G24" s="1">
        <f>'DATOS MENSUALES'!E83</f>
        <v>1.2292324</v>
      </c>
      <c r="H24" s="1">
        <f>'DATOS MENSUALES'!E84</f>
        <v>0.206943</v>
      </c>
      <c r="I24" s="1">
        <f>'DATOS MENSUALES'!E85</f>
        <v>0.132505</v>
      </c>
      <c r="J24" s="1">
        <f>'DATOS MENSUALES'!E86</f>
        <v>0.0636636</v>
      </c>
      <c r="K24" s="1">
        <f>'DATOS MENSUALES'!E87</f>
        <v>0.0216886</v>
      </c>
      <c r="L24" s="1">
        <f>'DATOS MENSUALES'!E88</f>
        <v>0.01359</v>
      </c>
      <c r="M24" s="1">
        <f>'DATOS MENSUALES'!E89</f>
        <v>0.0618657</v>
      </c>
      <c r="N24" s="1">
        <f t="shared" si="11"/>
        <v>3.3559246</v>
      </c>
      <c r="O24" s="10"/>
      <c r="P24" s="60">
        <f t="shared" si="12"/>
        <v>-0.004596528279297263</v>
      </c>
      <c r="Q24" s="60">
        <f t="shared" si="13"/>
        <v>-0.1780731421735871</v>
      </c>
      <c r="R24" s="60">
        <f t="shared" si="14"/>
        <v>-0.5974331343923024</v>
      </c>
      <c r="S24" s="60">
        <f t="shared" si="14"/>
        <v>-1.3264267398645908</v>
      </c>
      <c r="T24" s="60">
        <f t="shared" si="14"/>
        <v>0.005995541832837975</v>
      </c>
      <c r="U24" s="60">
        <f t="shared" si="14"/>
        <v>0.009407069601368103</v>
      </c>
      <c r="V24" s="60">
        <f t="shared" si="14"/>
        <v>-0.16824506751427368</v>
      </c>
      <c r="W24" s="60">
        <f t="shared" si="14"/>
        <v>-0.1774784515843332</v>
      </c>
      <c r="X24" s="60">
        <f t="shared" si="14"/>
        <v>-0.0025538633257506083</v>
      </c>
      <c r="Y24" s="60">
        <f t="shared" si="14"/>
        <v>-1.3657712407996791E-05</v>
      </c>
      <c r="Z24" s="60">
        <f t="shared" si="14"/>
        <v>-1.836786067370269E-05</v>
      </c>
      <c r="AA24" s="60">
        <f t="shared" si="14"/>
        <v>-2.8374832286782634E-05</v>
      </c>
      <c r="AB24" s="60">
        <f t="shared" si="14"/>
        <v>-46.99011180177726</v>
      </c>
    </row>
    <row r="25" spans="1:28" ht="12.75">
      <c r="A25" s="12" t="s">
        <v>35</v>
      </c>
      <c r="B25" s="1">
        <f>'DATOS MENSUALES'!E90</f>
        <v>0.133686</v>
      </c>
      <c r="C25" s="1">
        <f>'DATOS MENSUALES'!E91</f>
        <v>0.0495404</v>
      </c>
      <c r="D25" s="1">
        <f>'DATOS MENSUALES'!E92</f>
        <v>0.0356104</v>
      </c>
      <c r="E25" s="1">
        <f>'DATOS MENSUALES'!E93</f>
        <v>1.5136713</v>
      </c>
      <c r="F25" s="1">
        <f>'DATOS MENSUALES'!E94</f>
        <v>0.2167249</v>
      </c>
      <c r="G25" s="1">
        <f>'DATOS MENSUALES'!E95</f>
        <v>0.1516392</v>
      </c>
      <c r="H25" s="1">
        <f>'DATOS MENSUALES'!E96</f>
        <v>0.1785564</v>
      </c>
      <c r="I25" s="1">
        <f>'DATOS MENSUALES'!E97</f>
        <v>0.288702</v>
      </c>
      <c r="J25" s="1">
        <f>'DATOS MENSUALES'!E98</f>
        <v>0.0582309</v>
      </c>
      <c r="K25" s="1">
        <f>'DATOS MENSUALES'!E99</f>
        <v>0.0236467</v>
      </c>
      <c r="L25" s="1">
        <f>'DATOS MENSUALES'!E100</f>
        <v>0.020048</v>
      </c>
      <c r="M25" s="1">
        <f>'DATOS MENSUALES'!E101</f>
        <v>0.0112259</v>
      </c>
      <c r="N25" s="1">
        <f t="shared" si="11"/>
        <v>2.6812821</v>
      </c>
      <c r="O25" s="10"/>
      <c r="P25" s="60">
        <f t="shared" si="12"/>
        <v>-0.00014092216809760008</v>
      </c>
      <c r="Q25" s="60">
        <f t="shared" si="13"/>
        <v>-0.15472068045141932</v>
      </c>
      <c r="R25" s="60">
        <f t="shared" si="14"/>
        <v>-0.7381181298379855</v>
      </c>
      <c r="S25" s="60">
        <f t="shared" si="14"/>
        <v>0.019564135395640704</v>
      </c>
      <c r="T25" s="60">
        <f t="shared" si="14"/>
        <v>-0.8364442205962166</v>
      </c>
      <c r="U25" s="60">
        <f t="shared" si="14"/>
        <v>-0.6505759375075779</v>
      </c>
      <c r="V25" s="60">
        <f t="shared" si="14"/>
        <v>-0.1955559883137986</v>
      </c>
      <c r="W25" s="60">
        <f t="shared" si="14"/>
        <v>-0.06681255388350393</v>
      </c>
      <c r="X25" s="60">
        <f t="shared" si="14"/>
        <v>-0.0028706368154130316</v>
      </c>
      <c r="Y25" s="60">
        <f t="shared" si="14"/>
        <v>-1.0568744456341399E-05</v>
      </c>
      <c r="Z25" s="60">
        <f t="shared" si="14"/>
        <v>-7.912412516285855E-06</v>
      </c>
      <c r="AA25" s="60">
        <f t="shared" si="14"/>
        <v>-0.0005342130567328328</v>
      </c>
      <c r="AB25" s="60">
        <f t="shared" si="14"/>
        <v>-78.57959206979065</v>
      </c>
    </row>
    <row r="26" spans="1:28" ht="12.75">
      <c r="A26" s="12" t="s">
        <v>36</v>
      </c>
      <c r="B26" s="1">
        <f>'DATOS MENSUALES'!E102</f>
        <v>0.0754197</v>
      </c>
      <c r="C26" s="1">
        <f>'DATOS MENSUALES'!E103</f>
        <v>0.0173072</v>
      </c>
      <c r="D26" s="1">
        <f>'DATOS MENSUALES'!E104</f>
        <v>0.1016261</v>
      </c>
      <c r="E26" s="1">
        <f>'DATOS MENSUALES'!E105</f>
        <v>0.0309512</v>
      </c>
      <c r="F26" s="1">
        <f>'DATOS MENSUALES'!E106</f>
        <v>0.027632</v>
      </c>
      <c r="G26" s="1">
        <f>'DATOS MENSUALES'!E107</f>
        <v>0.0774306</v>
      </c>
      <c r="H26" s="1">
        <f>'DATOS MENSUALES'!E108</f>
        <v>0.057646</v>
      </c>
      <c r="I26" s="1">
        <f>'DATOS MENSUALES'!E109</f>
        <v>0.27972</v>
      </c>
      <c r="J26" s="1">
        <f>'DATOS MENSUALES'!E110</f>
        <v>0.09666</v>
      </c>
      <c r="K26" s="1">
        <f>'DATOS MENSUALES'!E111</f>
        <v>0.0273792</v>
      </c>
      <c r="L26" s="1">
        <f>'DATOS MENSUALES'!E112</f>
        <v>0.01687</v>
      </c>
      <c r="M26" s="1">
        <f>'DATOS MENSUALES'!E113</f>
        <v>0.0516312</v>
      </c>
      <c r="N26" s="1">
        <f t="shared" si="11"/>
        <v>0.8602732000000001</v>
      </c>
      <c r="O26" s="10"/>
      <c r="P26" s="60">
        <f t="shared" si="12"/>
        <v>-0.0013421022266226225</v>
      </c>
      <c r="Q26" s="60">
        <f t="shared" si="13"/>
        <v>-0.18429662588669357</v>
      </c>
      <c r="R26" s="60">
        <f t="shared" si="14"/>
        <v>-0.5878930585069047</v>
      </c>
      <c r="S26" s="60">
        <f t="shared" si="14"/>
        <v>-1.785939279493867</v>
      </c>
      <c r="T26" s="60">
        <f t="shared" si="14"/>
        <v>-1.4478767191377784</v>
      </c>
      <c r="U26" s="60">
        <f t="shared" si="14"/>
        <v>-0.8324501694426758</v>
      </c>
      <c r="V26" s="60">
        <f t="shared" si="14"/>
        <v>-0.34498834088973457</v>
      </c>
      <c r="W26" s="60">
        <f t="shared" si="14"/>
        <v>-0.07134825225285155</v>
      </c>
      <c r="X26" s="60">
        <f t="shared" si="14"/>
        <v>-0.0011149086258548245</v>
      </c>
      <c r="Y26" s="60">
        <f t="shared" si="14"/>
        <v>-6.041276962968295E-06</v>
      </c>
      <c r="Z26" s="60">
        <f t="shared" si="14"/>
        <v>-1.2333984373704393E-05</v>
      </c>
      <c r="AA26" s="60">
        <f t="shared" si="14"/>
        <v>-6.759467222718615E-05</v>
      </c>
      <c r="AB26" s="60">
        <f t="shared" si="14"/>
        <v>-227.45289404985985</v>
      </c>
    </row>
    <row r="27" spans="1:28" ht="12.75">
      <c r="A27" s="12" t="s">
        <v>37</v>
      </c>
      <c r="B27" s="1">
        <f>'DATOS MENSUALES'!E114</f>
        <v>0.34916</v>
      </c>
      <c r="C27" s="1">
        <f>'DATOS MENSUALES'!E115</f>
        <v>0.0720295</v>
      </c>
      <c r="D27" s="1">
        <f>'DATOS MENSUALES'!E116</f>
        <v>0.1031063</v>
      </c>
      <c r="E27" s="1">
        <f>'DATOS MENSUALES'!E117</f>
        <v>0.0426195</v>
      </c>
      <c r="F27" s="1">
        <f>'DATOS MENSUALES'!E118</f>
        <v>0.0619498</v>
      </c>
      <c r="G27" s="1">
        <f>'DATOS MENSUALES'!E119</f>
        <v>0.036274</v>
      </c>
      <c r="H27" s="1">
        <f>'DATOS MENSUALES'!E120</f>
        <v>0.026238</v>
      </c>
      <c r="I27" s="1">
        <f>'DATOS MENSUALES'!E121</f>
        <v>0.1024704</v>
      </c>
      <c r="J27" s="1">
        <f>'DATOS MENSUALES'!E122</f>
        <v>0.0334305</v>
      </c>
      <c r="K27" s="1">
        <f>'DATOS MENSUALES'!E123</f>
        <v>0.01872</v>
      </c>
      <c r="L27" s="1">
        <f>'DATOS MENSUALES'!E124</f>
        <v>0.01421</v>
      </c>
      <c r="M27" s="1">
        <f>'DATOS MENSUALES'!E125</f>
        <v>0.0130816</v>
      </c>
      <c r="N27" s="1">
        <f t="shared" si="11"/>
        <v>0.8732896000000001</v>
      </c>
      <c r="O27" s="10"/>
      <c r="P27" s="60">
        <f t="shared" si="12"/>
        <v>0.004365536198281312</v>
      </c>
      <c r="Q27" s="60">
        <f t="shared" si="13"/>
        <v>-0.1360795541637593</v>
      </c>
      <c r="R27" s="60">
        <f t="shared" si="14"/>
        <v>-0.5847822523772641</v>
      </c>
      <c r="S27" s="60">
        <f t="shared" si="14"/>
        <v>-1.734905639768832</v>
      </c>
      <c r="T27" s="60">
        <f t="shared" si="14"/>
        <v>-1.3200698436890044</v>
      </c>
      <c r="U27" s="60">
        <f t="shared" si="14"/>
        <v>-0.9465614287609321</v>
      </c>
      <c r="V27" s="60">
        <f t="shared" si="14"/>
        <v>-0.39344290615711547</v>
      </c>
      <c r="W27" s="60">
        <f t="shared" si="14"/>
        <v>-0.20748235210484126</v>
      </c>
      <c r="X27" s="60">
        <f t="shared" si="14"/>
        <v>-0.0046509216574138704</v>
      </c>
      <c r="Y27" s="60">
        <f t="shared" si="14"/>
        <v>-1.9404346337074744E-05</v>
      </c>
      <c r="Z27" s="60">
        <f t="shared" si="14"/>
        <v>-1.7103201613670192E-05</v>
      </c>
      <c r="AA27" s="60">
        <f t="shared" si="14"/>
        <v>-0.0004983922712041914</v>
      </c>
      <c r="AB27" s="60">
        <f t="shared" si="14"/>
        <v>-226.00096057582778</v>
      </c>
    </row>
    <row r="28" spans="1:28" ht="12.75">
      <c r="A28" s="12" t="s">
        <v>38</v>
      </c>
      <c r="B28" s="1">
        <f>'DATOS MENSUALES'!E126</f>
        <v>0.0483359</v>
      </c>
      <c r="C28" s="1">
        <f>'DATOS MENSUALES'!E127</f>
        <v>0.1358982</v>
      </c>
      <c r="D28" s="1">
        <f>'DATOS MENSUALES'!E128</f>
        <v>0.5481975</v>
      </c>
      <c r="E28" s="1">
        <f>'DATOS MENSUALES'!E129</f>
        <v>1.393704</v>
      </c>
      <c r="F28" s="1">
        <f>'DATOS MENSUALES'!E130</f>
        <v>0.63252</v>
      </c>
      <c r="G28" s="1">
        <f>'DATOS MENSUALES'!E131</f>
        <v>1.0006848</v>
      </c>
      <c r="H28" s="1">
        <f>'DATOS MENSUALES'!E132</f>
        <v>0.2564244</v>
      </c>
      <c r="I28" s="1">
        <f>'DATOS MENSUALES'!E133</f>
        <v>0.3079608</v>
      </c>
      <c r="J28" s="1">
        <f>'DATOS MENSUALES'!E134</f>
        <v>0.0894894</v>
      </c>
      <c r="K28" s="1">
        <f>'DATOS MENSUALES'!E135</f>
        <v>0.0169786</v>
      </c>
      <c r="L28" s="1">
        <f>'DATOS MENSUALES'!E136</f>
        <v>0.0272716</v>
      </c>
      <c r="M28" s="1">
        <f>'DATOS MENSUALES'!E137</f>
        <v>0.084413</v>
      </c>
      <c r="N28" s="1">
        <f t="shared" si="11"/>
        <v>4.541878199999999</v>
      </c>
      <c r="O28" s="10"/>
      <c r="P28" s="60">
        <f t="shared" si="12"/>
        <v>-0.0025933073493689587</v>
      </c>
      <c r="Q28" s="60">
        <f t="shared" si="13"/>
        <v>-0.09142170320221726</v>
      </c>
      <c r="R28" s="60">
        <f t="shared" si="14"/>
        <v>-0.05984514710669467</v>
      </c>
      <c r="S28" s="60">
        <f t="shared" si="14"/>
        <v>0.0033405643314336755</v>
      </c>
      <c r="T28" s="60">
        <f t="shared" si="14"/>
        <v>-0.1458725332040575</v>
      </c>
      <c r="U28" s="60">
        <f t="shared" si="14"/>
        <v>-5.3129070515724095E-06</v>
      </c>
      <c r="V28" s="60">
        <f t="shared" si="14"/>
        <v>-0.12693864243657021</v>
      </c>
      <c r="W28" s="60">
        <f t="shared" si="14"/>
        <v>-0.05774380888275745</v>
      </c>
      <c r="X28" s="60">
        <f t="shared" si="14"/>
        <v>-0.0013625689030659677</v>
      </c>
      <c r="Y28" s="60">
        <f t="shared" si="14"/>
        <v>-2.342650502138477E-05</v>
      </c>
      <c r="Z28" s="60">
        <f t="shared" si="14"/>
        <v>-2.0499039010802413E-06</v>
      </c>
      <c r="AA28" s="60">
        <f t="shared" si="14"/>
        <v>-5.031220682347424E-07</v>
      </c>
      <c r="AB28" s="60">
        <f t="shared" si="14"/>
        <v>-14.218558219686335</v>
      </c>
    </row>
    <row r="29" spans="1:28" ht="12.75">
      <c r="A29" s="12" t="s">
        <v>39</v>
      </c>
      <c r="B29" s="1">
        <f>'DATOS MENSUALES'!E138</f>
        <v>0.036366</v>
      </c>
      <c r="C29" s="1">
        <f>'DATOS MENSUALES'!E139</f>
        <v>1.6263828</v>
      </c>
      <c r="D29" s="1">
        <f>'DATOS MENSUALES'!E140</f>
        <v>0.1588254</v>
      </c>
      <c r="E29" s="1">
        <f>'DATOS MENSUALES'!E141</f>
        <v>0.242652</v>
      </c>
      <c r="F29" s="1">
        <f>'DATOS MENSUALES'!E142</f>
        <v>0.2190195</v>
      </c>
      <c r="G29" s="1">
        <f>'DATOS MENSUALES'!E143</f>
        <v>0.337588</v>
      </c>
      <c r="H29" s="1">
        <f>'DATOS MENSUALES'!E144</f>
        <v>0.4822632</v>
      </c>
      <c r="I29" s="1">
        <f>'DATOS MENSUALES'!E145</f>
        <v>0.2303583</v>
      </c>
      <c r="J29" s="1">
        <f>'DATOS MENSUALES'!E146</f>
        <v>0.0302085</v>
      </c>
      <c r="K29" s="1">
        <f>'DATOS MENSUALES'!E147</f>
        <v>0.078672</v>
      </c>
      <c r="L29" s="1">
        <f>'DATOS MENSUALES'!E148</f>
        <v>0.020576</v>
      </c>
      <c r="M29" s="1">
        <f>'DATOS MENSUALES'!E149</f>
        <v>0.0436982</v>
      </c>
      <c r="N29" s="1">
        <f t="shared" si="11"/>
        <v>3.5066099</v>
      </c>
      <c r="O29" s="10"/>
      <c r="P29" s="60">
        <f t="shared" si="12"/>
        <v>-0.003331897055815808</v>
      </c>
      <c r="Q29" s="60">
        <f t="shared" si="13"/>
        <v>1.1248533856042966</v>
      </c>
      <c r="R29" s="60">
        <f t="shared" si="14"/>
        <v>-0.47550499062710994</v>
      </c>
      <c r="S29" s="60">
        <f t="shared" si="14"/>
        <v>-1.0046990502939555</v>
      </c>
      <c r="T29" s="60">
        <f t="shared" si="14"/>
        <v>-0.8303479886996306</v>
      </c>
      <c r="U29" s="60">
        <f t="shared" si="14"/>
        <v>-0.3151901247791637</v>
      </c>
      <c r="V29" s="60">
        <f t="shared" si="14"/>
        <v>-0.021192488084944335</v>
      </c>
      <c r="W29" s="60">
        <f t="shared" si="14"/>
        <v>-0.09997447601990211</v>
      </c>
      <c r="X29" s="60">
        <f t="shared" si="14"/>
        <v>-0.00492547629836058</v>
      </c>
      <c r="Y29" s="60">
        <f t="shared" si="14"/>
        <v>3.6199058774416734E-05</v>
      </c>
      <c r="Z29" s="60">
        <f t="shared" si="14"/>
        <v>-7.299964188404762E-06</v>
      </c>
      <c r="AA29" s="60">
        <f t="shared" si="14"/>
        <v>-0.00011527583746531094</v>
      </c>
      <c r="AB29" s="60">
        <f t="shared" si="14"/>
        <v>-41.34591871123728</v>
      </c>
    </row>
    <row r="30" spans="1:28" ht="12.75">
      <c r="A30" s="12" t="s">
        <v>40</v>
      </c>
      <c r="B30" s="1">
        <f>'DATOS MENSUALES'!E150</f>
        <v>0.0147268</v>
      </c>
      <c r="C30" s="1">
        <f>'DATOS MENSUALES'!E151</f>
        <v>0.0113856</v>
      </c>
      <c r="D30" s="1">
        <f>'DATOS MENSUALES'!E152</f>
        <v>0.1375973</v>
      </c>
      <c r="E30" s="1">
        <f>'DATOS MENSUALES'!E153</f>
        <v>0.0244728</v>
      </c>
      <c r="F30" s="1">
        <f>'DATOS MENSUALES'!E154</f>
        <v>0.0507585</v>
      </c>
      <c r="G30" s="1">
        <f>'DATOS MENSUALES'!E155</f>
        <v>0.147843</v>
      </c>
      <c r="H30" s="1">
        <f>'DATOS MENSUALES'!E156</f>
        <v>0.6208104</v>
      </c>
      <c r="I30" s="1">
        <f>'DATOS MENSUALES'!E157</f>
        <v>0.0969961</v>
      </c>
      <c r="J30" s="1">
        <f>'DATOS MENSUALES'!E158</f>
        <v>0.1576685</v>
      </c>
      <c r="K30" s="1">
        <f>'DATOS MENSUALES'!E159</f>
        <v>0.014668</v>
      </c>
      <c r="L30" s="1">
        <f>'DATOS MENSUALES'!E160</f>
        <v>0.0089505</v>
      </c>
      <c r="M30" s="1">
        <f>'DATOS MENSUALES'!E161</f>
        <v>0.030785</v>
      </c>
      <c r="N30" s="1">
        <f t="shared" si="11"/>
        <v>1.3166624999999998</v>
      </c>
      <c r="O30" s="10"/>
      <c r="P30" s="60">
        <f t="shared" si="12"/>
        <v>-0.005000026783962315</v>
      </c>
      <c r="Q30" s="60">
        <f t="shared" si="13"/>
        <v>-0.19010984238390546</v>
      </c>
      <c r="R30" s="60">
        <f t="shared" si="14"/>
        <v>-0.5153671245346731</v>
      </c>
      <c r="S30" s="60">
        <f t="shared" si="14"/>
        <v>-1.8147011451795076</v>
      </c>
      <c r="T30" s="60">
        <f t="shared" si="14"/>
        <v>-1.3608851286696486</v>
      </c>
      <c r="U30" s="60">
        <f t="shared" si="14"/>
        <v>-0.6591641668798913</v>
      </c>
      <c r="V30" s="60">
        <f t="shared" si="14"/>
        <v>-0.002638690400783672</v>
      </c>
      <c r="W30" s="60">
        <f t="shared" si="14"/>
        <v>-0.21329151687827244</v>
      </c>
      <c r="X30" s="60">
        <f t="shared" si="14"/>
        <v>-7.776579706223347E-05</v>
      </c>
      <c r="Y30" s="60">
        <f t="shared" si="14"/>
        <v>-2.957237222079138E-05</v>
      </c>
      <c r="Z30" s="60">
        <f t="shared" si="14"/>
        <v>-2.986094557898545E-05</v>
      </c>
      <c r="AA30" s="60">
        <f t="shared" si="14"/>
        <v>-0.0002335342577356345</v>
      </c>
      <c r="AB30" s="60">
        <f t="shared" si="14"/>
        <v>-180.15487534035273</v>
      </c>
    </row>
    <row r="31" spans="1:28" ht="12.75">
      <c r="A31" s="12" t="s">
        <v>41</v>
      </c>
      <c r="B31" s="1">
        <f>'DATOS MENSUALES'!E162</f>
        <v>0.0839904</v>
      </c>
      <c r="C31" s="1">
        <f>'DATOS MENSUALES'!E163</f>
        <v>0.0304525</v>
      </c>
      <c r="D31" s="1">
        <f>'DATOS MENSUALES'!E164</f>
        <v>1.1106352</v>
      </c>
      <c r="E31" s="1">
        <f>'DATOS MENSUALES'!E165</f>
        <v>0.0585702</v>
      </c>
      <c r="F31" s="1">
        <f>'DATOS MENSUALES'!E166</f>
        <v>0.2029</v>
      </c>
      <c r="G31" s="1">
        <f>'DATOS MENSUALES'!E167</f>
        <v>0.4652424</v>
      </c>
      <c r="H31" s="1">
        <f>'DATOS MENSUALES'!E168</f>
        <v>0.0424746</v>
      </c>
      <c r="I31" s="1">
        <f>'DATOS MENSUALES'!E169</f>
        <v>0.4700592</v>
      </c>
      <c r="J31" s="1">
        <f>'DATOS MENSUALES'!E170</f>
        <v>0.044219</v>
      </c>
      <c r="K31" s="1">
        <f>'DATOS MENSUALES'!E171</f>
        <v>0.0438396</v>
      </c>
      <c r="L31" s="1">
        <f>'DATOS MENSUALES'!E172</f>
        <v>0.0083353</v>
      </c>
      <c r="M31" s="1">
        <f>'DATOS MENSUALES'!E173</f>
        <v>0.0217728</v>
      </c>
      <c r="N31" s="1">
        <f t="shared" si="11"/>
        <v>2.5824912</v>
      </c>
      <c r="O31" s="10"/>
      <c r="P31" s="60">
        <f t="shared" si="12"/>
        <v>-0.0010529365553684504</v>
      </c>
      <c r="Q31" s="60">
        <f t="shared" si="13"/>
        <v>-0.171818016770921</v>
      </c>
      <c r="R31" s="60">
        <f t="shared" si="14"/>
        <v>0.0050255195318624655</v>
      </c>
      <c r="S31" s="60">
        <f t="shared" si="14"/>
        <v>-1.6667282444770897</v>
      </c>
      <c r="T31" s="60">
        <f t="shared" si="14"/>
        <v>-0.8738063274854392</v>
      </c>
      <c r="U31" s="60">
        <f t="shared" si="14"/>
        <v>-0.16901301688091525</v>
      </c>
      <c r="V31" s="60">
        <f t="shared" si="14"/>
        <v>-0.3678641882760928</v>
      </c>
      <c r="W31" s="60">
        <f t="shared" si="14"/>
        <v>-0.011302536134408897</v>
      </c>
      <c r="X31" s="60">
        <f t="shared" si="14"/>
        <v>-0.003806154844114304</v>
      </c>
      <c r="Y31" s="60">
        <f t="shared" si="14"/>
        <v>-5.381273793250449E-09</v>
      </c>
      <c r="Z31" s="60">
        <f t="shared" si="14"/>
        <v>-3.16728004236332E-05</v>
      </c>
      <c r="AA31" s="60">
        <f t="shared" si="14"/>
        <v>-0.0003518014840892785</v>
      </c>
      <c r="AB31" s="60">
        <f t="shared" si="14"/>
        <v>-84.14319842353504</v>
      </c>
    </row>
    <row r="32" spans="1:28" ht="12.75">
      <c r="A32" s="12" t="s">
        <v>42</v>
      </c>
      <c r="B32" s="1">
        <f>'DATOS MENSUALES'!E174</f>
        <v>0.0112896</v>
      </c>
      <c r="C32" s="1">
        <f>'DATOS MENSUALES'!E175</f>
        <v>0.097079</v>
      </c>
      <c r="D32" s="1">
        <f>'DATOS MENSUALES'!E176</f>
        <v>0.0801688</v>
      </c>
      <c r="E32" s="1">
        <f>'DATOS MENSUALES'!E177</f>
        <v>1.2398218</v>
      </c>
      <c r="F32" s="1">
        <f>'DATOS MENSUALES'!E178</f>
        <v>0.9598248</v>
      </c>
      <c r="G32" s="1">
        <f>'DATOS MENSUALES'!E179</f>
        <v>0.1483304</v>
      </c>
      <c r="H32" s="1">
        <f>'DATOS MENSUALES'!E180</f>
        <v>0.1648608</v>
      </c>
      <c r="I32" s="1">
        <f>'DATOS MENSUALES'!E181</f>
        <v>0.040518</v>
      </c>
      <c r="J32" s="1">
        <f>'DATOS MENSUALES'!E182</f>
        <v>0.04113</v>
      </c>
      <c r="K32" s="1">
        <f>'DATOS MENSUALES'!E183</f>
        <v>0.008715</v>
      </c>
      <c r="L32" s="1">
        <f>'DATOS MENSUALES'!E184</f>
        <v>0.0196394</v>
      </c>
      <c r="M32" s="1">
        <f>'DATOS MENSUALES'!E185</f>
        <v>0.016464</v>
      </c>
      <c r="N32" s="1">
        <f t="shared" si="11"/>
        <v>2.8278415999999997</v>
      </c>
      <c r="O32" s="10"/>
      <c r="P32" s="60">
        <f t="shared" si="12"/>
        <v>-0.005307642166038869</v>
      </c>
      <c r="Q32" s="60">
        <f t="shared" si="13"/>
        <v>-0.11715058888232918</v>
      </c>
      <c r="R32" s="60">
        <f t="shared" si="14"/>
        <v>-0.6342347313137519</v>
      </c>
      <c r="S32" s="60">
        <f t="shared" si="14"/>
        <v>-8.484196281504186E-08</v>
      </c>
      <c r="T32" s="60">
        <f t="shared" si="14"/>
        <v>-0.007893158102775567</v>
      </c>
      <c r="U32" s="60">
        <f t="shared" si="14"/>
        <v>-0.658057307132934</v>
      </c>
      <c r="V32" s="60">
        <f t="shared" si="14"/>
        <v>-0.2097277348799714</v>
      </c>
      <c r="W32" s="60">
        <f t="shared" si="14"/>
        <v>-0.27967454271453085</v>
      </c>
      <c r="X32" s="60">
        <f t="shared" si="14"/>
        <v>-0.004036560983875557</v>
      </c>
      <c r="Y32" s="60">
        <f t="shared" si="14"/>
        <v>-5.0149436099672796E-05</v>
      </c>
      <c r="Z32" s="60">
        <f t="shared" si="14"/>
        <v>-8.40919589235928E-06</v>
      </c>
      <c r="AA32" s="60">
        <f t="shared" si="14"/>
        <v>-0.00043728852937480965</v>
      </c>
      <c r="AB32" s="60">
        <f t="shared" si="14"/>
        <v>-70.78613729107884</v>
      </c>
    </row>
    <row r="33" spans="1:28" ht="12.75">
      <c r="A33" s="12" t="s">
        <v>43</v>
      </c>
      <c r="B33" s="1">
        <f>'DATOS MENSUALES'!E186</f>
        <v>0.1861935</v>
      </c>
      <c r="C33" s="1">
        <f>'DATOS MENSUALES'!E187</f>
        <v>0.2130156</v>
      </c>
      <c r="D33" s="1">
        <f>'DATOS MENSUALES'!E188</f>
        <v>0.9570418</v>
      </c>
      <c r="E33" s="1">
        <f>'DATOS MENSUALES'!E189</f>
        <v>1.6445128</v>
      </c>
      <c r="F33" s="1">
        <f>'DATOS MENSUALES'!E190</f>
        <v>0.1056816</v>
      </c>
      <c r="G33" s="1">
        <f>'DATOS MENSUALES'!E191</f>
        <v>3.4776015</v>
      </c>
      <c r="H33" s="1">
        <f>'DATOS MENSUALES'!E192</f>
        <v>1.951176</v>
      </c>
      <c r="I33" s="1">
        <f>'DATOS MENSUALES'!E193</f>
        <v>0.7485119</v>
      </c>
      <c r="J33" s="1">
        <f>'DATOS MENSUALES'!E194</f>
        <v>0.075248</v>
      </c>
      <c r="K33" s="1">
        <f>'DATOS MENSUALES'!E195</f>
        <v>0.033306</v>
      </c>
      <c r="L33" s="1">
        <f>'DATOS MENSUALES'!E196</f>
        <v>0.0176436</v>
      </c>
      <c r="M33" s="1">
        <f>'DATOS MENSUALES'!E197</f>
        <v>0.0572343</v>
      </c>
      <c r="N33" s="1">
        <f t="shared" si="11"/>
        <v>9.467166599999999</v>
      </c>
      <c r="O33" s="10"/>
      <c r="P33" s="60">
        <f t="shared" si="12"/>
        <v>1.0302978867204926E-10</v>
      </c>
      <c r="Q33" s="60">
        <f t="shared" si="13"/>
        <v>-0.052049900500200676</v>
      </c>
      <c r="R33" s="60">
        <f t="shared" si="14"/>
        <v>5.540177751556077E-06</v>
      </c>
      <c r="S33" s="60">
        <f t="shared" si="14"/>
        <v>0.06414261634899819</v>
      </c>
      <c r="T33" s="60">
        <f t="shared" si="14"/>
        <v>-1.1684038792117277</v>
      </c>
      <c r="U33" s="60">
        <f t="shared" si="14"/>
        <v>14.877269286725907</v>
      </c>
      <c r="V33" s="60">
        <f t="shared" si="14"/>
        <v>1.6944372381261161</v>
      </c>
      <c r="W33" s="60">
        <f t="shared" si="14"/>
        <v>0.00015776346402108002</v>
      </c>
      <c r="X33" s="60">
        <f t="shared" si="14"/>
        <v>-0.001958017218231623</v>
      </c>
      <c r="Y33" s="60">
        <f t="shared" si="14"/>
        <v>-1.8545111301459848E-06</v>
      </c>
      <c r="Z33" s="60">
        <f t="shared" si="14"/>
        <v>-1.1136092361662365E-05</v>
      </c>
      <c r="AA33" s="60">
        <f t="shared" si="14"/>
        <v>-4.336263871669764E-05</v>
      </c>
      <c r="AB33" s="60">
        <f t="shared" si="14"/>
        <v>15.675097594297236</v>
      </c>
    </row>
    <row r="34" spans="1:28" ht="12.75">
      <c r="A34" s="12" t="s">
        <v>44</v>
      </c>
      <c r="B34" s="1">
        <f>'DATOS MENSUALES'!E198</f>
        <v>0.0470525</v>
      </c>
      <c r="C34" s="1">
        <f>'DATOS MENSUALES'!E199</f>
        <v>0.0534612</v>
      </c>
      <c r="D34" s="1">
        <f>'DATOS MENSUALES'!E200</f>
        <v>0.1218025</v>
      </c>
      <c r="E34" s="1">
        <f>'DATOS MENSUALES'!E201</f>
        <v>0.07122</v>
      </c>
      <c r="F34" s="1">
        <f>'DATOS MENSUALES'!E202</f>
        <v>0.0812446</v>
      </c>
      <c r="G34" s="1">
        <f>'DATOS MENSUALES'!E203</f>
        <v>0.078312</v>
      </c>
      <c r="H34" s="1">
        <f>'DATOS MENSUALES'!E204</f>
        <v>0.182875</v>
      </c>
      <c r="I34" s="1">
        <f>'DATOS MENSUALES'!E205</f>
        <v>0.202749</v>
      </c>
      <c r="J34" s="1">
        <f>'DATOS MENSUALES'!E206</f>
        <v>0.1485392</v>
      </c>
      <c r="K34" s="1">
        <f>'DATOS MENSUALES'!E207</f>
        <v>0.0197575</v>
      </c>
      <c r="L34" s="1">
        <f>'DATOS MENSUALES'!E208</f>
        <v>0.0106928</v>
      </c>
      <c r="M34" s="1">
        <f>'DATOS MENSUALES'!E209</f>
        <v>0.053694</v>
      </c>
      <c r="N34" s="1">
        <f t="shared" si="11"/>
        <v>1.0714002999999999</v>
      </c>
      <c r="O34" s="10"/>
      <c r="P34" s="60">
        <f t="shared" si="12"/>
        <v>-0.002666663501211236</v>
      </c>
      <c r="Q34" s="60">
        <f t="shared" si="13"/>
        <v>-0.15135541623820792</v>
      </c>
      <c r="R34" s="60">
        <f aca="true" t="shared" si="15" ref="R34:R50">(D34-D$6)^3</f>
        <v>-0.5464299446483881</v>
      </c>
      <c r="S34" s="60">
        <f aca="true" t="shared" si="16" ref="S34:S50">(E34-E$6)^3</f>
        <v>-1.6139478056408112</v>
      </c>
      <c r="T34" s="60">
        <f aca="true" t="shared" si="17" ref="T34:T50">(F34-F$6)^3</f>
        <v>-1.2516316914629826</v>
      </c>
      <c r="U34" s="60">
        <f aca="true" t="shared" si="18" ref="U34:U50">(G34-G$6)^3</f>
        <v>-0.830112447685391</v>
      </c>
      <c r="V34" s="60">
        <f aca="true" t="shared" si="19" ref="V34:V50">(H34-H$6)^3</f>
        <v>-0.1912234435329515</v>
      </c>
      <c r="W34" s="60">
        <f aca="true" t="shared" si="20" ref="W34:W50">(I34-I$6)^3</f>
        <v>-0.11889857303593329</v>
      </c>
      <c r="X34" s="60">
        <f aca="true" t="shared" si="21" ref="X34:X50">(J34-J$6)^3</f>
        <v>-0.00013909715136720444</v>
      </c>
      <c r="Y34" s="60">
        <f aca="true" t="shared" si="22" ref="Y34:Y50">(K34-K$6)^3</f>
        <v>-1.7242458467906975E-05</v>
      </c>
      <c r="Z34" s="60">
        <f aca="true" t="shared" si="23" ref="Z34:Z50">(L34-L$6)^3</f>
        <v>-2.5107278911559608E-05</v>
      </c>
      <c r="AA34" s="60">
        <f aca="true" t="shared" si="24" ref="AA34:AA50">(M34-M$6)^3</f>
        <v>-5.783709056677625E-05</v>
      </c>
      <c r="AB34" s="60">
        <f aca="true" t="shared" si="25" ref="AB34:AB50">(N34-N$6)^3</f>
        <v>-204.65899185673462</v>
      </c>
    </row>
    <row r="35" spans="1:28" ht="12.75">
      <c r="A35" s="12" t="s">
        <v>45</v>
      </c>
      <c r="B35" s="1">
        <f>'DATOS MENSUALES'!E210</f>
        <v>0.043536</v>
      </c>
      <c r="C35" s="1">
        <f>'DATOS MENSUALES'!E211</f>
        <v>0.0860244</v>
      </c>
      <c r="D35" s="1">
        <f>'DATOS MENSUALES'!E212</f>
        <v>0.100821</v>
      </c>
      <c r="E35" s="1">
        <f>'DATOS MENSUALES'!E213</f>
        <v>0.1519975</v>
      </c>
      <c r="F35" s="1">
        <f>'DATOS MENSUALES'!E214</f>
        <v>0.2771868</v>
      </c>
      <c r="G35" s="1">
        <f>'DATOS MENSUALES'!E215</f>
        <v>0.471108</v>
      </c>
      <c r="H35" s="1">
        <f>'DATOS MENSUALES'!E216</f>
        <v>0.3297982</v>
      </c>
      <c r="I35" s="1">
        <f>'DATOS MENSUALES'!E217</f>
        <v>0.1068096</v>
      </c>
      <c r="J35" s="1">
        <f>'DATOS MENSUALES'!E218</f>
        <v>0.0924264</v>
      </c>
      <c r="K35" s="1">
        <f>'DATOS MENSUALES'!E219</f>
        <v>0.0128661</v>
      </c>
      <c r="L35" s="1">
        <f>'DATOS MENSUALES'!E220</f>
        <v>0.0086592</v>
      </c>
      <c r="M35" s="1">
        <f>'DATOS MENSUALES'!E221</f>
        <v>0.009384</v>
      </c>
      <c r="N35" s="1">
        <f t="shared" si="11"/>
        <v>1.6906172000000002</v>
      </c>
      <c r="O35" s="10"/>
      <c r="P35" s="60">
        <f t="shared" si="12"/>
        <v>-0.0028747180159951076</v>
      </c>
      <c r="Q35" s="60">
        <f t="shared" si="13"/>
        <v>-0.12527144966549802</v>
      </c>
      <c r="R35" s="60">
        <f t="shared" si="15"/>
        <v>-0.5895896890682428</v>
      </c>
      <c r="S35" s="60">
        <f t="shared" si="16"/>
        <v>-1.3029521575286178</v>
      </c>
      <c r="T35" s="60">
        <f t="shared" si="17"/>
        <v>-0.6855308970835109</v>
      </c>
      <c r="U35" s="60">
        <f t="shared" si="18"/>
        <v>-0.1636907304198532</v>
      </c>
      <c r="V35" s="60">
        <f t="shared" si="19"/>
        <v>-0.07906285347741598</v>
      </c>
      <c r="W35" s="60">
        <f t="shared" si="20"/>
        <v>-0.20295339799213288</v>
      </c>
      <c r="X35" s="60">
        <f t="shared" si="21"/>
        <v>-0.0012571201831247894</v>
      </c>
      <c r="Y35" s="60">
        <f t="shared" si="22"/>
        <v>-3.504886937142349E-05</v>
      </c>
      <c r="Z35" s="60">
        <f t="shared" si="23"/>
        <v>-3.070999995970946E-05</v>
      </c>
      <c r="AA35" s="60">
        <f t="shared" si="24"/>
        <v>-0.0005714252159483122</v>
      </c>
      <c r="AB35" s="60">
        <f t="shared" si="25"/>
        <v>-146.6867292310798</v>
      </c>
    </row>
    <row r="36" spans="1:28" ht="12.75">
      <c r="A36" s="12" t="s">
        <v>46</v>
      </c>
      <c r="B36" s="1">
        <f>'DATOS MENSUALES'!E222</f>
        <v>0.1480164</v>
      </c>
      <c r="C36" s="1">
        <f>'DATOS MENSUALES'!E223</f>
        <v>0.0189751</v>
      </c>
      <c r="D36" s="1">
        <f>'DATOS MENSUALES'!E224</f>
        <v>0.903048</v>
      </c>
      <c r="E36" s="1">
        <f>'DATOS MENSUALES'!E225</f>
        <v>1.310652</v>
      </c>
      <c r="F36" s="1">
        <f>'DATOS MENSUALES'!E226</f>
        <v>0.312345</v>
      </c>
      <c r="G36" s="1">
        <f>'DATOS MENSUALES'!E227</f>
        <v>0.6076584</v>
      </c>
      <c r="H36" s="1">
        <f>'DATOS MENSUALES'!E228</f>
        <v>0.140944</v>
      </c>
      <c r="I36" s="1">
        <f>'DATOS MENSUALES'!E229</f>
        <v>0.173988</v>
      </c>
      <c r="J36" s="1">
        <f>'DATOS MENSUALES'!E230</f>
        <v>0.0709216</v>
      </c>
      <c r="K36" s="1">
        <f>'DATOS MENSUALES'!E231</f>
        <v>0.023206</v>
      </c>
      <c r="L36" s="1">
        <f>'DATOS MENSUALES'!E232</f>
        <v>0.382648</v>
      </c>
      <c r="M36" s="1">
        <f>'DATOS MENSUALES'!E233</f>
        <v>0.4612051</v>
      </c>
      <c r="N36" s="1">
        <f t="shared" si="11"/>
        <v>4.5536076</v>
      </c>
      <c r="O36" s="10"/>
      <c r="P36" s="60">
        <f t="shared" si="12"/>
        <v>-5.361803091303055E-05</v>
      </c>
      <c r="Q36" s="60">
        <f t="shared" si="13"/>
        <v>-0.18268091853582316</v>
      </c>
      <c r="R36" s="60">
        <f t="shared" si="15"/>
        <v>-4.782890675366951E-05</v>
      </c>
      <c r="S36" s="60">
        <f t="shared" si="16"/>
        <v>0.0002932326538894325</v>
      </c>
      <c r="T36" s="60">
        <f t="shared" si="17"/>
        <v>-0.6067536701898772</v>
      </c>
      <c r="U36" s="60">
        <f t="shared" si="18"/>
        <v>-0.06916116170110982</v>
      </c>
      <c r="V36" s="60">
        <f t="shared" si="19"/>
        <v>-0.23608862583890822</v>
      </c>
      <c r="W36" s="60">
        <f t="shared" si="20"/>
        <v>-0.1410056102350849</v>
      </c>
      <c r="X36" s="60">
        <f t="shared" si="21"/>
        <v>-0.0021682617155506997</v>
      </c>
      <c r="Y36" s="60">
        <f t="shared" si="22"/>
        <v>-1.1218333636077729E-05</v>
      </c>
      <c r="Z36" s="60">
        <f t="shared" si="23"/>
        <v>0.040238394063377224</v>
      </c>
      <c r="AA36" s="60">
        <f t="shared" si="24"/>
        <v>0.05017751238713532</v>
      </c>
      <c r="AB36" s="60">
        <f t="shared" si="25"/>
        <v>-14.013033984708548</v>
      </c>
    </row>
    <row r="37" spans="1:28" ht="12.75">
      <c r="A37" s="12" t="s">
        <v>47</v>
      </c>
      <c r="B37" s="1">
        <f>'DATOS MENSUALES'!E234</f>
        <v>0.3168222</v>
      </c>
      <c r="C37" s="1">
        <f>'DATOS MENSUALES'!E235</f>
        <v>0.3105782</v>
      </c>
      <c r="D37" s="1">
        <f>'DATOS MENSUALES'!E236</f>
        <v>2.914772</v>
      </c>
      <c r="E37" s="1">
        <f>'DATOS MENSUALES'!E237</f>
        <v>1.1292174</v>
      </c>
      <c r="F37" s="1">
        <f>'DATOS MENSUALES'!E238</f>
        <v>2.5043214</v>
      </c>
      <c r="G37" s="1">
        <f>'DATOS MENSUALES'!E239</f>
        <v>0.7739488</v>
      </c>
      <c r="H37" s="1">
        <f>'DATOS MENSUALES'!E240</f>
        <v>0.0537326</v>
      </c>
      <c r="I37" s="1">
        <f>'DATOS MENSUALES'!E241</f>
        <v>0.2308158</v>
      </c>
      <c r="J37" s="1">
        <f>'DATOS MENSUALES'!E242</f>
        <v>0.0334752</v>
      </c>
      <c r="K37" s="1">
        <f>'DATOS MENSUALES'!E243</f>
        <v>0.0067518</v>
      </c>
      <c r="L37" s="1">
        <f>'DATOS MENSUALES'!E244</f>
        <v>0.00582</v>
      </c>
      <c r="M37" s="1">
        <f>'DATOS MENSUALES'!E245</f>
        <v>0.0123768</v>
      </c>
      <c r="N37" s="1">
        <f t="shared" si="11"/>
        <v>8.2926322</v>
      </c>
      <c r="O37" s="10"/>
      <c r="P37" s="60">
        <f t="shared" si="12"/>
        <v>0.002253114329383113</v>
      </c>
      <c r="Q37" s="60">
        <f t="shared" si="13"/>
        <v>-0.020980699749625523</v>
      </c>
      <c r="R37" s="60">
        <f t="shared" si="15"/>
        <v>7.708706631363414</v>
      </c>
      <c r="S37" s="60">
        <f t="shared" si="16"/>
        <v>-0.001520815608500381</v>
      </c>
      <c r="T37" s="60">
        <f t="shared" si="17"/>
        <v>2.435260915609974</v>
      </c>
      <c r="U37" s="60">
        <f t="shared" si="18"/>
        <v>-0.014559900866310937</v>
      </c>
      <c r="V37" s="60">
        <f t="shared" si="19"/>
        <v>-0.35079553221550897</v>
      </c>
      <c r="W37" s="60">
        <f t="shared" si="20"/>
        <v>-0.0996791215099647</v>
      </c>
      <c r="X37" s="60">
        <f t="shared" si="21"/>
        <v>-0.004647186245591604</v>
      </c>
      <c r="Y37" s="60">
        <f t="shared" si="22"/>
        <v>-5.8592727093817E-05</v>
      </c>
      <c r="Z37" s="60">
        <f t="shared" si="23"/>
        <v>-3.9843092844835564E-05</v>
      </c>
      <c r="AA37" s="60">
        <f t="shared" si="24"/>
        <v>-0.0005118020909600152</v>
      </c>
      <c r="AB37" s="60">
        <f t="shared" si="25"/>
        <v>2.342751871651234</v>
      </c>
    </row>
    <row r="38" spans="1:28" ht="12.75">
      <c r="A38" s="12" t="s">
        <v>48</v>
      </c>
      <c r="B38" s="1">
        <f>'DATOS MENSUALES'!E246</f>
        <v>1.4063686</v>
      </c>
      <c r="C38" s="1">
        <f>'DATOS MENSUALES'!E247</f>
        <v>1.5540888</v>
      </c>
      <c r="D38" s="1">
        <f>'DATOS MENSUALES'!E248</f>
        <v>3.1925712</v>
      </c>
      <c r="E38" s="1">
        <f>'DATOS MENSUALES'!E249</f>
        <v>3.1796756</v>
      </c>
      <c r="F38" s="1">
        <f>'DATOS MENSUALES'!E250</f>
        <v>0.495552</v>
      </c>
      <c r="G38" s="1">
        <f>'DATOS MENSUALES'!E251</f>
        <v>0.1796574</v>
      </c>
      <c r="H38" s="1">
        <f>'DATOS MENSUALES'!E252</f>
        <v>0.2397693</v>
      </c>
      <c r="I38" s="1">
        <f>'DATOS MENSUALES'!E253</f>
        <v>0.0874575</v>
      </c>
      <c r="J38" s="1">
        <f>'DATOS MENSUALES'!E254</f>
        <v>0.1211148</v>
      </c>
      <c r="K38" s="1">
        <f>'DATOS MENSUALES'!E255</f>
        <v>0.0685254</v>
      </c>
      <c r="L38" s="1">
        <f>'DATOS MENSUALES'!E256</f>
        <v>0.0390885</v>
      </c>
      <c r="M38" s="1">
        <f>'DATOS MENSUALES'!E257</f>
        <v>0.3098675</v>
      </c>
      <c r="N38" s="1">
        <f t="shared" si="11"/>
        <v>10.8737366</v>
      </c>
      <c r="O38" s="10"/>
      <c r="P38" s="60">
        <f t="shared" si="12"/>
        <v>1.8187246600093543</v>
      </c>
      <c r="Q38" s="60">
        <f t="shared" si="13"/>
        <v>0.9062038378199148</v>
      </c>
      <c r="R38" s="60">
        <f t="shared" si="15"/>
        <v>11.439659994204458</v>
      </c>
      <c r="S38" s="60">
        <f t="shared" si="16"/>
        <v>7.250240228476406</v>
      </c>
      <c r="T38" s="60">
        <f t="shared" si="17"/>
        <v>-0.2919336065933019</v>
      </c>
      <c r="U38" s="60">
        <f t="shared" si="18"/>
        <v>-0.5894852714109411</v>
      </c>
      <c r="V38" s="60">
        <f t="shared" si="19"/>
        <v>-0.1399816375736707</v>
      </c>
      <c r="W38" s="60">
        <f t="shared" si="20"/>
        <v>-0.22367086002829162</v>
      </c>
      <c r="X38" s="60">
        <f t="shared" si="21"/>
        <v>-0.0004974987231707413</v>
      </c>
      <c r="Y38" s="60">
        <f t="shared" si="22"/>
        <v>1.2061642636580515E-05</v>
      </c>
      <c r="Z38" s="60">
        <f t="shared" si="23"/>
        <v>-6.960775184054412E-10</v>
      </c>
      <c r="AA38" s="60">
        <f t="shared" si="24"/>
        <v>0.010289252584584872</v>
      </c>
      <c r="AB38" s="60">
        <f t="shared" si="25"/>
        <v>59.74157603284913</v>
      </c>
    </row>
    <row r="39" spans="1:28" ht="12.75">
      <c r="A39" s="12" t="s">
        <v>49</v>
      </c>
      <c r="B39" s="1">
        <f>'DATOS MENSUALES'!E258</f>
        <v>0.2469232</v>
      </c>
      <c r="C39" s="1">
        <f>'DATOS MENSUALES'!E259</f>
        <v>2.3490663</v>
      </c>
      <c r="D39" s="1">
        <f>'DATOS MENSUALES'!E260</f>
        <v>0.7658129</v>
      </c>
      <c r="E39" s="1">
        <f>'DATOS MENSUALES'!E261</f>
        <v>7.0106536</v>
      </c>
      <c r="F39" s="1">
        <f>'DATOS MENSUALES'!E262</f>
        <v>0.310908</v>
      </c>
      <c r="G39" s="1">
        <f>'DATOS MENSUALES'!E263</f>
        <v>2.7619662</v>
      </c>
      <c r="H39" s="1">
        <f>'DATOS MENSUALES'!E264</f>
        <v>2.0952459</v>
      </c>
      <c r="I39" s="1">
        <f>'DATOS MENSUALES'!E265</f>
        <v>0.6345654</v>
      </c>
      <c r="J39" s="1">
        <f>'DATOS MENSUALES'!E266</f>
        <v>0.0917332</v>
      </c>
      <c r="K39" s="1">
        <f>'DATOS MENSUALES'!E267</f>
        <v>0.0412182</v>
      </c>
      <c r="L39" s="1">
        <f>'DATOS MENSUALES'!E268</f>
        <v>0.0370605</v>
      </c>
      <c r="M39" s="1">
        <f>'DATOS MENSUALES'!E269</f>
        <v>0.4020308</v>
      </c>
      <c r="N39" s="1">
        <f t="shared" si="11"/>
        <v>16.747184199999996</v>
      </c>
      <c r="O39" s="10"/>
      <c r="P39" s="60">
        <f t="shared" si="12"/>
        <v>0.00022920407393309743</v>
      </c>
      <c r="Q39" s="60">
        <f t="shared" si="13"/>
        <v>5.476720778880921</v>
      </c>
      <c r="R39" s="60">
        <f t="shared" si="15"/>
        <v>-0.005225836729455898</v>
      </c>
      <c r="S39" s="60">
        <f t="shared" si="16"/>
        <v>191.74445442307155</v>
      </c>
      <c r="T39" s="60">
        <f t="shared" si="17"/>
        <v>-0.6098486412807304</v>
      </c>
      <c r="U39" s="60">
        <f t="shared" si="18"/>
        <v>5.3029071309643205</v>
      </c>
      <c r="V39" s="60">
        <f t="shared" si="19"/>
        <v>2.385959402265452</v>
      </c>
      <c r="W39" s="60">
        <f t="shared" si="20"/>
        <v>-0.0002150541095468487</v>
      </c>
      <c r="X39" s="60">
        <f t="shared" si="21"/>
        <v>-0.0012814992716092084</v>
      </c>
      <c r="Y39" s="60">
        <f t="shared" si="22"/>
        <v>-8.367021661179955E-08</v>
      </c>
      <c r="Z39" s="60">
        <f t="shared" si="23"/>
        <v>-2.4750104018504583E-08</v>
      </c>
      <c r="AA39" s="60">
        <f t="shared" si="24"/>
        <v>0.029694325073280015</v>
      </c>
      <c r="AB39" s="60">
        <f t="shared" si="25"/>
        <v>936.2124768545973</v>
      </c>
    </row>
    <row r="40" spans="1:28" ht="12.75">
      <c r="A40" s="12" t="s">
        <v>50</v>
      </c>
      <c r="B40" s="1">
        <f>'DATOS MENSUALES'!E270</f>
        <v>0.2367609</v>
      </c>
      <c r="C40" s="1">
        <f>'DATOS MENSUALES'!E271</f>
        <v>0.0795056</v>
      </c>
      <c r="D40" s="1">
        <f>'DATOS MENSUALES'!E272</f>
        <v>0.3437128</v>
      </c>
      <c r="E40" s="1">
        <f>'DATOS MENSUALES'!E273</f>
        <v>3.714914</v>
      </c>
      <c r="F40" s="1">
        <f>'DATOS MENSUALES'!E274</f>
        <v>0.8358176</v>
      </c>
      <c r="G40" s="1">
        <f>'DATOS MENSUALES'!E275</f>
        <v>1.2010185</v>
      </c>
      <c r="H40" s="1">
        <f>'DATOS MENSUALES'!E276</f>
        <v>1.763904</v>
      </c>
      <c r="I40" s="1">
        <f>'DATOS MENSUALES'!E277</f>
        <v>0.2231433</v>
      </c>
      <c r="J40" s="1">
        <f>'DATOS MENSUALES'!E278</f>
        <v>0.2868992</v>
      </c>
      <c r="K40" s="1">
        <f>'DATOS MENSUALES'!E279</f>
        <v>0.0409464</v>
      </c>
      <c r="L40" s="1">
        <f>'DATOS MENSUALES'!E280</f>
        <v>0.0394827</v>
      </c>
      <c r="M40" s="1">
        <f>'DATOS MENSUALES'!E281</f>
        <v>0.2098744</v>
      </c>
      <c r="N40" s="1">
        <f t="shared" si="11"/>
        <v>8.975979400000002</v>
      </c>
      <c r="O40" s="10"/>
      <c r="P40" s="60">
        <f t="shared" si="12"/>
        <v>0.0001329336691447584</v>
      </c>
      <c r="Q40" s="60">
        <f t="shared" si="13"/>
        <v>-0.13023169046283217</v>
      </c>
      <c r="R40" s="60">
        <f t="shared" si="15"/>
        <v>-0.21131935306812819</v>
      </c>
      <c r="S40" s="60">
        <f t="shared" si="16"/>
        <v>15.082003670932279</v>
      </c>
      <c r="T40" s="60">
        <f t="shared" si="17"/>
        <v>-0.03373360229749144</v>
      </c>
      <c r="U40" s="60">
        <f t="shared" si="18"/>
        <v>0.006116882782227693</v>
      </c>
      <c r="V40" s="60">
        <f t="shared" si="19"/>
        <v>1.014796360667271</v>
      </c>
      <c r="W40" s="60">
        <f t="shared" si="20"/>
        <v>-0.10470981286639779</v>
      </c>
      <c r="X40" s="60">
        <f t="shared" si="21"/>
        <v>0.0006482683910895912</v>
      </c>
      <c r="Y40" s="60">
        <f t="shared" si="22"/>
        <v>-1.0025820271589651E-07</v>
      </c>
      <c r="Z40" s="60">
        <f t="shared" si="23"/>
        <v>-1.1912629880205966E-10</v>
      </c>
      <c r="AA40" s="60">
        <f t="shared" si="24"/>
        <v>0.0016225619817097706</v>
      </c>
      <c r="AB40" s="60">
        <f t="shared" si="25"/>
        <v>8.138574361529532</v>
      </c>
    </row>
    <row r="41" spans="1:28" ht="12.75">
      <c r="A41" s="12" t="s">
        <v>51</v>
      </c>
      <c r="B41" s="1">
        <f>'DATOS MENSUALES'!E282</f>
        <v>0.099504</v>
      </c>
      <c r="C41" s="1">
        <f>'DATOS MENSUALES'!E283</f>
        <v>2.1899325</v>
      </c>
      <c r="D41" s="1">
        <f>'DATOS MENSUALES'!E284</f>
        <v>6.2646948</v>
      </c>
      <c r="E41" s="1">
        <f>'DATOS MENSUALES'!E285</f>
        <v>0.4595757</v>
      </c>
      <c r="F41" s="1">
        <f>'DATOS MENSUALES'!E286</f>
        <v>2.8709152</v>
      </c>
      <c r="G41" s="1">
        <f>'DATOS MENSUALES'!E287</f>
        <v>3.866132</v>
      </c>
      <c r="H41" s="1">
        <f>'DATOS MENSUALES'!E288</f>
        <v>1.2363386</v>
      </c>
      <c r="I41" s="1">
        <f>'DATOS MENSUALES'!E289</f>
        <v>0.0917444</v>
      </c>
      <c r="J41" s="1">
        <f>'DATOS MENSUALES'!E290</f>
        <v>0.5037094</v>
      </c>
      <c r="K41" s="1">
        <f>'DATOS MENSUALES'!E291</f>
        <v>0.0500904</v>
      </c>
      <c r="L41" s="1">
        <f>'DATOS MENSUALES'!E292</f>
        <v>0.0379168</v>
      </c>
      <c r="M41" s="1">
        <f>'DATOS MENSUALES'!E293</f>
        <v>0.1061503</v>
      </c>
      <c r="N41" s="1">
        <f t="shared" si="11"/>
        <v>17.7767041</v>
      </c>
      <c r="O41" s="10"/>
      <c r="P41" s="60">
        <f t="shared" si="12"/>
        <v>-0.0006409654691403824</v>
      </c>
      <c r="Q41" s="60">
        <f t="shared" si="13"/>
        <v>4.12329698804921</v>
      </c>
      <c r="R41" s="60">
        <f t="shared" si="15"/>
        <v>151.02327597676197</v>
      </c>
      <c r="S41" s="60">
        <f t="shared" si="16"/>
        <v>-0.48307178215430685</v>
      </c>
      <c r="T41" s="60">
        <f t="shared" si="17"/>
        <v>5.017641971895265</v>
      </c>
      <c r="U41" s="60">
        <f t="shared" si="18"/>
        <v>23.100373681980084</v>
      </c>
      <c r="V41" s="60">
        <f t="shared" si="19"/>
        <v>0.10876535013114987</v>
      </c>
      <c r="W41" s="60">
        <f t="shared" si="20"/>
        <v>-0.2189654205331464</v>
      </c>
      <c r="X41" s="60">
        <f t="shared" si="21"/>
        <v>0.027916603381162836</v>
      </c>
      <c r="Y41" s="60">
        <f t="shared" si="22"/>
        <v>9.102903030129167E-08</v>
      </c>
      <c r="Z41" s="60">
        <f t="shared" si="23"/>
        <v>-8.715647569593716E-09</v>
      </c>
      <c r="AA41" s="60">
        <f t="shared" si="24"/>
        <v>2.618832658399041E-06</v>
      </c>
      <c r="AB41" s="60">
        <f t="shared" si="25"/>
        <v>1263.9881352940945</v>
      </c>
    </row>
    <row r="42" spans="1:28" ht="12.75">
      <c r="A42" s="12" t="s">
        <v>52</v>
      </c>
      <c r="B42" s="1">
        <f>'DATOS MENSUALES'!E294</f>
        <v>0.0980856</v>
      </c>
      <c r="C42" s="1">
        <f>'DATOS MENSUALES'!E295</f>
        <v>0.0903464</v>
      </c>
      <c r="D42" s="1">
        <f>'DATOS MENSUALES'!E296</f>
        <v>0.7029967</v>
      </c>
      <c r="E42" s="1">
        <f>'DATOS MENSUALES'!E297</f>
        <v>3.3474702</v>
      </c>
      <c r="F42" s="1">
        <f>'DATOS MENSUALES'!E298</f>
        <v>1.598388</v>
      </c>
      <c r="G42" s="1">
        <f>'DATOS MENSUALES'!E299</f>
        <v>3.6995079</v>
      </c>
      <c r="H42" s="1">
        <f>'DATOS MENSUALES'!E300</f>
        <v>0.2915626</v>
      </c>
      <c r="I42" s="1">
        <f>'DATOS MENSUALES'!E301</f>
        <v>0.2768514</v>
      </c>
      <c r="J42" s="1">
        <f>'DATOS MENSUALES'!E302</f>
        <v>0.0659433</v>
      </c>
      <c r="K42" s="1">
        <f>'DATOS MENSUALES'!E303</f>
        <v>0.0337063</v>
      </c>
      <c r="L42" s="1">
        <f>'DATOS MENSUALES'!E304</f>
        <v>0.0315984</v>
      </c>
      <c r="M42" s="1">
        <f>'DATOS MENSUALES'!E305</f>
        <v>0.3601266</v>
      </c>
      <c r="N42" s="1">
        <f t="shared" si="11"/>
        <v>10.596583400000002</v>
      </c>
      <c r="O42" s="10"/>
      <c r="P42" s="60">
        <f t="shared" si="12"/>
        <v>-0.0006731219098790431</v>
      </c>
      <c r="Q42" s="60">
        <f t="shared" si="13"/>
        <v>-0.12205321760064783</v>
      </c>
      <c r="R42" s="60">
        <f t="shared" si="15"/>
        <v>-0.013202904064125972</v>
      </c>
      <c r="S42" s="60">
        <f t="shared" si="16"/>
        <v>9.304121103200796</v>
      </c>
      <c r="T42" s="60">
        <f t="shared" si="17"/>
        <v>0.08486932890386906</v>
      </c>
      <c r="U42" s="60">
        <f t="shared" si="18"/>
        <v>19.278449242949424</v>
      </c>
      <c r="V42" s="60">
        <f t="shared" si="19"/>
        <v>-0.10213139052259985</v>
      </c>
      <c r="W42" s="60">
        <f t="shared" si="20"/>
        <v>-0.07283891844516746</v>
      </c>
      <c r="X42" s="60">
        <f t="shared" si="21"/>
        <v>-0.0024282022598567567</v>
      </c>
      <c r="Y42" s="60">
        <f t="shared" si="22"/>
        <v>-1.679082880617902E-06</v>
      </c>
      <c r="Z42" s="60">
        <f t="shared" si="23"/>
        <v>-5.877102550813904E-07</v>
      </c>
      <c r="AA42" s="60">
        <f t="shared" si="24"/>
        <v>0.019197188480540407</v>
      </c>
      <c r="AB42" s="60">
        <f t="shared" si="25"/>
        <v>47.91464836024469</v>
      </c>
    </row>
    <row r="43" spans="1:28" ht="12.75">
      <c r="A43" s="12" t="s">
        <v>53</v>
      </c>
      <c r="B43" s="1">
        <f>'DATOS MENSUALES'!E306</f>
        <v>0.114002</v>
      </c>
      <c r="C43" s="1">
        <f>'DATOS MENSUALES'!E307</f>
        <v>0.8640426</v>
      </c>
      <c r="D43" s="1">
        <f>'DATOS MENSUALES'!E308</f>
        <v>2.091852</v>
      </c>
      <c r="E43" s="1">
        <f>'DATOS MENSUALES'!E309</f>
        <v>4.6099632</v>
      </c>
      <c r="F43" s="1">
        <f>'DATOS MENSUALES'!E310</f>
        <v>4.422744</v>
      </c>
      <c r="G43" s="1">
        <f>'DATOS MENSUALES'!E311</f>
        <v>0.5269376</v>
      </c>
      <c r="H43" s="1">
        <f>'DATOS MENSUALES'!E312</f>
        <v>1.0817667</v>
      </c>
      <c r="I43" s="1">
        <f>'DATOS MENSUALES'!E313</f>
        <v>0.203252</v>
      </c>
      <c r="J43" s="1">
        <f>'DATOS MENSUALES'!E314</f>
        <v>0.3641112</v>
      </c>
      <c r="K43" s="1">
        <f>'DATOS MENSUALES'!E315</f>
        <v>0.0142424</v>
      </c>
      <c r="L43" s="1">
        <f>'DATOS MENSUALES'!E316</f>
        <v>0.0115005</v>
      </c>
      <c r="M43" s="1">
        <f>'DATOS MENSUALES'!E317</f>
        <v>0.0684075</v>
      </c>
      <c r="N43" s="1">
        <f t="shared" si="11"/>
        <v>14.3728217</v>
      </c>
      <c r="O43" s="10"/>
      <c r="P43" s="60">
        <f t="shared" si="12"/>
        <v>-0.000368952018459575</v>
      </c>
      <c r="Q43" s="60">
        <f t="shared" si="13"/>
        <v>0.02140541586105013</v>
      </c>
      <c r="R43" s="60">
        <f t="shared" si="15"/>
        <v>1.530834533583185</v>
      </c>
      <c r="S43" s="60">
        <f t="shared" si="16"/>
        <v>38.128043198187065</v>
      </c>
      <c r="T43" s="60">
        <f t="shared" si="17"/>
        <v>34.76770469743934</v>
      </c>
      <c r="U43" s="60">
        <f t="shared" si="18"/>
        <v>-0.11851292758573238</v>
      </c>
      <c r="V43" s="60">
        <f t="shared" si="19"/>
        <v>0.03362654764965235</v>
      </c>
      <c r="W43" s="60">
        <f t="shared" si="20"/>
        <v>-0.11853407431412633</v>
      </c>
      <c r="X43" s="60">
        <f t="shared" si="21"/>
        <v>0.004391520293396139</v>
      </c>
      <c r="Y43" s="60">
        <f t="shared" si="22"/>
        <v>-3.0810247928691376E-05</v>
      </c>
      <c r="Z43" s="60">
        <f t="shared" si="23"/>
        <v>-2.308641693539041E-05</v>
      </c>
      <c r="AA43" s="60">
        <f t="shared" si="24"/>
        <v>-1.3753257307620945E-05</v>
      </c>
      <c r="AB43" s="60">
        <f t="shared" si="25"/>
        <v>406.59302546957974</v>
      </c>
    </row>
    <row r="44" spans="1:28" ht="12.75">
      <c r="A44" s="12" t="s">
        <v>54</v>
      </c>
      <c r="B44" s="1">
        <f>'DATOS MENSUALES'!E318</f>
        <v>0.3292758</v>
      </c>
      <c r="C44" s="1">
        <f>'DATOS MENSUALES'!E319</f>
        <v>0.9696994</v>
      </c>
      <c r="D44" s="1">
        <f>'DATOS MENSUALES'!E320</f>
        <v>0.0732744</v>
      </c>
      <c r="E44" s="1">
        <f>'DATOS MENSUALES'!E321</f>
        <v>0.1247788</v>
      </c>
      <c r="F44" s="1">
        <f>'DATOS MENSUALES'!E322</f>
        <v>0.3240315</v>
      </c>
      <c r="G44" s="1">
        <f>'DATOS MENSUALES'!E323</f>
        <v>0.9794988</v>
      </c>
      <c r="H44" s="1">
        <f>'DATOS MENSUALES'!E324</f>
        <v>0.3669344</v>
      </c>
      <c r="I44" s="1">
        <f>'DATOS MENSUALES'!E325</f>
        <v>0.463375</v>
      </c>
      <c r="J44" s="1">
        <f>'DATOS MENSUALES'!E326</f>
        <v>0.0841347</v>
      </c>
      <c r="K44" s="1">
        <f>'DATOS MENSUALES'!E327</f>
        <v>0.0273075</v>
      </c>
      <c r="L44" s="1">
        <f>'DATOS MENSUALES'!E328</f>
        <v>0.0539922</v>
      </c>
      <c r="M44" s="1">
        <f>'DATOS MENSUALES'!E329</f>
        <v>0.199206</v>
      </c>
      <c r="N44" s="1">
        <f t="shared" si="11"/>
        <v>3.9955085000000006</v>
      </c>
      <c r="O44" s="10"/>
      <c r="P44" s="60">
        <f t="shared" si="12"/>
        <v>0.0029581457911843426</v>
      </c>
      <c r="Q44" s="60">
        <f t="shared" si="13"/>
        <v>0.05631988549345038</v>
      </c>
      <c r="R44" s="60">
        <f t="shared" si="15"/>
        <v>-0.6496256558367381</v>
      </c>
      <c r="S44" s="60">
        <f t="shared" si="16"/>
        <v>-1.4028107705713546</v>
      </c>
      <c r="T44" s="60">
        <f t="shared" si="17"/>
        <v>-0.5819715526612163</v>
      </c>
      <c r="U44" s="60">
        <f t="shared" si="18"/>
        <v>-5.76702785462662E-05</v>
      </c>
      <c r="V44" s="60">
        <f t="shared" si="19"/>
        <v>-0.06026469306329765</v>
      </c>
      <c r="W44" s="60">
        <f t="shared" si="20"/>
        <v>-0.012342837135095213</v>
      </c>
      <c r="X44" s="60">
        <f t="shared" si="21"/>
        <v>-0.0015696957667067487</v>
      </c>
      <c r="Y44" s="60">
        <f t="shared" si="22"/>
        <v>-6.112908045575928E-06</v>
      </c>
      <c r="Z44" s="60">
        <f t="shared" si="23"/>
        <v>2.7542778600778997E-06</v>
      </c>
      <c r="AA44" s="60">
        <f t="shared" si="24"/>
        <v>0.0012195388827151764</v>
      </c>
      <c r="AB44" s="60">
        <f t="shared" si="25"/>
        <v>-26.17133039988556</v>
      </c>
    </row>
    <row r="45" spans="1:28" ht="12.75">
      <c r="A45" s="12" t="s">
        <v>55</v>
      </c>
      <c r="B45" s="1">
        <f>'DATOS MENSUALES'!E330</f>
        <v>0.2535764</v>
      </c>
      <c r="C45" s="1">
        <f>'DATOS MENSUALES'!E331</f>
        <v>0.688605</v>
      </c>
      <c r="D45" s="1">
        <f>'DATOS MENSUALES'!E332</f>
        <v>0.1412609</v>
      </c>
      <c r="E45" s="1">
        <f>'DATOS MENSUALES'!E333</f>
        <v>0.0884628</v>
      </c>
      <c r="F45" s="1">
        <f>'DATOS MENSUALES'!E334</f>
        <v>1.3941375</v>
      </c>
      <c r="G45" s="1">
        <f>'DATOS MENSUALES'!E335</f>
        <v>1.7974912</v>
      </c>
      <c r="H45" s="1">
        <f>'DATOS MENSUALES'!E336</f>
        <v>1.7965896</v>
      </c>
      <c r="I45" s="1">
        <f>'DATOS MENSUALES'!E337</f>
        <v>0.5918139</v>
      </c>
      <c r="J45" s="1">
        <f>'DATOS MENSUALES'!E338</f>
        <v>0.0552825</v>
      </c>
      <c r="K45" s="1">
        <f>'DATOS MENSUALES'!E339</f>
        <v>0.032578</v>
      </c>
      <c r="L45" s="1">
        <f>'DATOS MENSUALES'!E340</f>
        <v>0.0244695</v>
      </c>
      <c r="M45" s="1">
        <f>'DATOS MENSUALES'!E341</f>
        <v>0.05157</v>
      </c>
      <c r="N45" s="1">
        <f t="shared" si="11"/>
        <v>6.915837300000001</v>
      </c>
      <c r="O45" s="10"/>
      <c r="P45" s="60">
        <f t="shared" si="12"/>
        <v>0.000312379265688015</v>
      </c>
      <c r="Q45" s="60">
        <f t="shared" si="13"/>
        <v>0.0010680558823436318</v>
      </c>
      <c r="R45" s="60">
        <f t="shared" si="15"/>
        <v>-0.5083344407485467</v>
      </c>
      <c r="S45" s="60">
        <f t="shared" si="16"/>
        <v>-1.5438148154609956</v>
      </c>
      <c r="T45" s="60">
        <f t="shared" si="17"/>
        <v>0.013012206983440319</v>
      </c>
      <c r="U45" s="60">
        <f t="shared" si="18"/>
        <v>0.4733795899983999</v>
      </c>
      <c r="V45" s="60">
        <f t="shared" si="19"/>
        <v>1.1170737420511152</v>
      </c>
      <c r="W45" s="60">
        <f t="shared" si="20"/>
        <v>-0.0010820613156461078</v>
      </c>
      <c r="X45" s="60">
        <f t="shared" si="21"/>
        <v>-0.0030530285110948606</v>
      </c>
      <c r="Y45" s="60">
        <f t="shared" si="22"/>
        <v>-2.2040956388748316E-06</v>
      </c>
      <c r="Z45" s="60">
        <f t="shared" si="23"/>
        <v>-3.7276547553768604E-06</v>
      </c>
      <c r="AA45" s="60">
        <f t="shared" si="24"/>
        <v>-6.789978938788336E-05</v>
      </c>
      <c r="AB45" s="60">
        <f t="shared" si="25"/>
        <v>-0.00011521891424547255</v>
      </c>
    </row>
    <row r="46" spans="1:28" ht="12.75">
      <c r="A46" s="12" t="s">
        <v>56</v>
      </c>
      <c r="B46" s="1">
        <f>'DATOS MENSUALES'!E342</f>
        <v>0.0388188</v>
      </c>
      <c r="C46" s="1">
        <f>'DATOS MENSUALES'!E343</f>
        <v>0.4134312</v>
      </c>
      <c r="D46" s="1">
        <f>'DATOS MENSUALES'!E344</f>
        <v>0.29946</v>
      </c>
      <c r="E46" s="1">
        <f>'DATOS MENSUALES'!E345</f>
        <v>0.4445812</v>
      </c>
      <c r="F46" s="1">
        <f>'DATOS MENSUALES'!E346</f>
        <v>1.0345895</v>
      </c>
      <c r="G46" s="1">
        <f>'DATOS MENSUALES'!E347</f>
        <v>3.058404</v>
      </c>
      <c r="H46" s="1">
        <f>'DATOS MENSUALES'!E348</f>
        <v>1.0690403</v>
      </c>
      <c r="I46" s="1">
        <f>'DATOS MENSUALES'!E349</f>
        <v>1.972064</v>
      </c>
      <c r="J46" s="1">
        <f>'DATOS MENSUALES'!E350</f>
        <v>0.2715096</v>
      </c>
      <c r="K46" s="1">
        <f>'DATOS MENSUALES'!E351</f>
        <v>0.0342672</v>
      </c>
      <c r="L46" s="1">
        <f>'DATOS MENSUALES'!E352</f>
        <v>0.016484</v>
      </c>
      <c r="M46" s="1">
        <f>'DATOS MENSUALES'!E353</f>
        <v>0.2078865</v>
      </c>
      <c r="N46" s="1">
        <f t="shared" si="11"/>
        <v>8.860536300000001</v>
      </c>
      <c r="O46" s="10"/>
      <c r="P46" s="60">
        <f t="shared" si="12"/>
        <v>-0.0031704266834379673</v>
      </c>
      <c r="Q46" s="60">
        <f t="shared" si="13"/>
        <v>-0.005173666078430084</v>
      </c>
      <c r="R46" s="60">
        <f t="shared" si="15"/>
        <v>-0.2620053915932328</v>
      </c>
      <c r="S46" s="60">
        <f t="shared" si="16"/>
        <v>-0.5112989500299381</v>
      </c>
      <c r="T46" s="60">
        <f t="shared" si="17"/>
        <v>-0.0019223949764610026</v>
      </c>
      <c r="U46" s="60">
        <f t="shared" si="18"/>
        <v>8.493034396099155</v>
      </c>
      <c r="V46" s="60">
        <f t="shared" si="19"/>
        <v>0.029803771330487526</v>
      </c>
      <c r="W46" s="60">
        <f t="shared" si="20"/>
        <v>2.0853105912715284</v>
      </c>
      <c r="X46" s="60">
        <f t="shared" si="21"/>
        <v>0.00036029542131159933</v>
      </c>
      <c r="Y46" s="60">
        <f t="shared" si="22"/>
        <v>-1.4524104226483721E-06</v>
      </c>
      <c r="Z46" s="60">
        <f t="shared" si="23"/>
        <v>-1.296254355261122E-05</v>
      </c>
      <c r="AA46" s="60">
        <f t="shared" si="24"/>
        <v>0.001541599792559039</v>
      </c>
      <c r="AB46" s="60">
        <f t="shared" si="25"/>
        <v>6.816188731426905</v>
      </c>
    </row>
    <row r="47" spans="1:28" ht="12.75">
      <c r="A47" s="12" t="s">
        <v>57</v>
      </c>
      <c r="B47" s="1">
        <f>'DATOS MENSUALES'!E354</f>
        <v>0.1715577</v>
      </c>
      <c r="C47" s="1">
        <f>'DATOS MENSUALES'!E355</f>
        <v>0.3751664</v>
      </c>
      <c r="D47" s="1">
        <f>'DATOS MENSUALES'!E356</f>
        <v>0.1420296</v>
      </c>
      <c r="E47" s="1">
        <f>'DATOS MENSUALES'!E357</f>
        <v>8.2237892</v>
      </c>
      <c r="F47" s="1">
        <f>'DATOS MENSUALES'!E358</f>
        <v>0.3448746</v>
      </c>
      <c r="G47" s="1">
        <f>'DATOS MENSUALES'!E359</f>
        <v>0.3823632</v>
      </c>
      <c r="H47" s="1">
        <f>'DATOS MENSUALES'!E360</f>
        <v>0.0472719</v>
      </c>
      <c r="I47" s="1">
        <f>'DATOS MENSUALES'!E361</f>
        <v>0.0735504</v>
      </c>
      <c r="J47" s="1">
        <f>'DATOS MENSUALES'!E362</f>
        <v>0.04011</v>
      </c>
      <c r="K47" s="1">
        <f>'DATOS MENSUALES'!E363</f>
        <v>0.0103323</v>
      </c>
      <c r="L47" s="1">
        <f>'DATOS MENSUALES'!E364</f>
        <v>0.0092066</v>
      </c>
      <c r="M47" s="1">
        <f>'DATOS MENSUALES'!E365</f>
        <v>0.0119319</v>
      </c>
      <c r="N47" s="1">
        <f t="shared" si="11"/>
        <v>9.832183800000003</v>
      </c>
      <c r="O47" s="10"/>
      <c r="P47" s="60">
        <f t="shared" si="12"/>
        <v>-2.8433719954629576E-06</v>
      </c>
      <c r="Q47" s="60">
        <f t="shared" si="13"/>
        <v>-0.009423301502399267</v>
      </c>
      <c r="R47" s="60">
        <f t="shared" si="15"/>
        <v>-0.5068670037818349</v>
      </c>
      <c r="S47" s="60">
        <f t="shared" si="16"/>
        <v>340.0060283856302</v>
      </c>
      <c r="T47" s="60">
        <f t="shared" si="17"/>
        <v>-0.5394641846381807</v>
      </c>
      <c r="U47" s="60">
        <f t="shared" si="18"/>
        <v>-0.2569815166353091</v>
      </c>
      <c r="V47" s="60">
        <f t="shared" si="19"/>
        <v>-0.3605247045367755</v>
      </c>
      <c r="W47" s="60">
        <f t="shared" si="20"/>
        <v>-0.23939895027648844</v>
      </c>
      <c r="X47" s="60">
        <f t="shared" si="21"/>
        <v>-0.004114635317372222</v>
      </c>
      <c r="Y47" s="60">
        <f t="shared" si="22"/>
        <v>-4.383642318015856E-05</v>
      </c>
      <c r="Z47" s="60">
        <f t="shared" si="23"/>
        <v>-2.9127541632901884E-05</v>
      </c>
      <c r="AA47" s="60">
        <f t="shared" si="24"/>
        <v>-0.000520389556157392</v>
      </c>
      <c r="AB47" s="60">
        <f t="shared" si="25"/>
        <v>23.582773988376797</v>
      </c>
    </row>
    <row r="48" spans="1:28" ht="12.75">
      <c r="A48" s="12" t="s">
        <v>58</v>
      </c>
      <c r="B48" s="1">
        <f>'DATOS MENSUALES'!E366</f>
        <v>0.0245825</v>
      </c>
      <c r="C48" s="1">
        <f>'DATOS MENSUALES'!E367</f>
        <v>0.3043952</v>
      </c>
      <c r="D48" s="1">
        <f>'DATOS MENSUALES'!E368</f>
        <v>0.0646425</v>
      </c>
      <c r="E48" s="1">
        <f>'DATOS MENSUALES'!E369</f>
        <v>0.61523</v>
      </c>
      <c r="F48" s="1">
        <f>'DATOS MENSUALES'!E370</f>
        <v>0.1473879</v>
      </c>
      <c r="G48" s="1">
        <f>'DATOS MENSUALES'!E371</f>
        <v>0.4962446</v>
      </c>
      <c r="H48" s="1">
        <f>'DATOS MENSUALES'!E372</f>
        <v>1.8216165</v>
      </c>
      <c r="I48" s="1">
        <f>'DATOS MENSUALES'!E373</f>
        <v>6.3085833</v>
      </c>
      <c r="J48" s="1">
        <f>'DATOS MENSUALES'!E374</f>
        <v>2.602375</v>
      </c>
      <c r="K48" s="1">
        <f>'DATOS MENSUALES'!E375</f>
        <v>0.1556864</v>
      </c>
      <c r="L48" s="1">
        <f>'DATOS MENSUALES'!E376</f>
        <v>0.0306117</v>
      </c>
      <c r="M48" s="1">
        <f>'DATOS MENSUALES'!E377</f>
        <v>0.0234069</v>
      </c>
      <c r="N48" s="1">
        <f t="shared" si="11"/>
        <v>12.5947625</v>
      </c>
      <c r="O48" s="10"/>
      <c r="P48" s="60">
        <f t="shared" si="12"/>
        <v>-0.004184348668141118</v>
      </c>
      <c r="Q48" s="60">
        <f t="shared" si="13"/>
        <v>-0.022423590197318575</v>
      </c>
      <c r="R48" s="60">
        <f t="shared" si="15"/>
        <v>-0.6692437914812904</v>
      </c>
      <c r="S48" s="60">
        <f t="shared" si="16"/>
        <v>-0.2488414573574265</v>
      </c>
      <c r="T48" s="60">
        <f t="shared" si="17"/>
        <v>-1.0350289024557193</v>
      </c>
      <c r="U48" s="60">
        <f t="shared" si="18"/>
        <v>-0.14214631886527412</v>
      </c>
      <c r="V48" s="60">
        <f t="shared" si="19"/>
        <v>1.1998710108566422</v>
      </c>
      <c r="W48" s="60">
        <f t="shared" si="20"/>
        <v>176.94640131899638</v>
      </c>
      <c r="X48" s="60">
        <f t="shared" si="21"/>
        <v>13.858982062683184</v>
      </c>
      <c r="Y48" s="60">
        <f t="shared" si="22"/>
        <v>0.0013344303778178872</v>
      </c>
      <c r="Z48" s="60">
        <f t="shared" si="23"/>
        <v>-8.208257526590652E-07</v>
      </c>
      <c r="AA48" s="60">
        <f t="shared" si="24"/>
        <v>-0.00032793217489774995</v>
      </c>
      <c r="AB48" s="60">
        <f t="shared" si="25"/>
        <v>178.4787397289192</v>
      </c>
    </row>
    <row r="49" spans="1:28" ht="12.75">
      <c r="A49" s="12" t="s">
        <v>59</v>
      </c>
      <c r="B49" s="1">
        <f>'DATOS MENSUALES'!E378</f>
        <v>0.0334752</v>
      </c>
      <c r="C49" s="1">
        <f>'DATOS MENSUALES'!E379</f>
        <v>0.3833568</v>
      </c>
      <c r="D49" s="1">
        <f>'DATOS MENSUALES'!E380</f>
        <v>0.2314842</v>
      </c>
      <c r="E49" s="1">
        <f>'DATOS MENSUALES'!E381</f>
        <v>0.6123516</v>
      </c>
      <c r="F49" s="1">
        <f>'DATOS MENSUALES'!E382</f>
        <v>6.7194224</v>
      </c>
      <c r="G49" s="1">
        <f>'DATOS MENSUALES'!E383</f>
        <v>3.8819704</v>
      </c>
      <c r="H49" s="1">
        <f>'DATOS MENSUALES'!E384</f>
        <v>0.4220933</v>
      </c>
      <c r="I49" s="1">
        <f>'DATOS MENSUALES'!E385</f>
        <v>0.890352</v>
      </c>
      <c r="J49" s="1">
        <f>'DATOS MENSUALES'!E386</f>
        <v>0.1639152</v>
      </c>
      <c r="K49" s="1">
        <f>'DATOS MENSUALES'!E387</f>
        <v>0.0456684</v>
      </c>
      <c r="L49" s="1">
        <f>'DATOS MENSUALES'!E388</f>
        <v>0.0229985</v>
      </c>
      <c r="M49" s="1">
        <f>'DATOS MENSUALES'!E389</f>
        <v>0.1695152</v>
      </c>
      <c r="N49" s="1">
        <f t="shared" si="11"/>
        <v>13.5766032</v>
      </c>
      <c r="O49" s="10"/>
      <c r="P49" s="60">
        <f t="shared" si="12"/>
        <v>-0.0035291297456454323</v>
      </c>
      <c r="Q49" s="60">
        <f t="shared" si="13"/>
        <v>-0.008369046233959506</v>
      </c>
      <c r="R49" s="60">
        <f t="shared" si="15"/>
        <v>-0.3546889027501019</v>
      </c>
      <c r="S49" s="60">
        <f t="shared" si="16"/>
        <v>-0.2522734010305421</v>
      </c>
      <c r="T49" s="60">
        <f t="shared" si="17"/>
        <v>171.9252431707799</v>
      </c>
      <c r="U49" s="60">
        <f t="shared" si="18"/>
        <v>23.487921124932736</v>
      </c>
      <c r="V49" s="60">
        <f t="shared" si="19"/>
        <v>-0.038239614359032434</v>
      </c>
      <c r="W49" s="60">
        <f t="shared" si="20"/>
        <v>0.007515059835862036</v>
      </c>
      <c r="X49" s="60">
        <f t="shared" si="21"/>
        <v>-4.8376083950308984E-05</v>
      </c>
      <c r="Y49" s="60">
        <f t="shared" si="22"/>
        <v>4.46288744203381E-13</v>
      </c>
      <c r="Z49" s="60">
        <f t="shared" si="23"/>
        <v>-4.892430953951574E-06</v>
      </c>
      <c r="AA49" s="60">
        <f t="shared" si="24"/>
        <v>0.0004591832003135603</v>
      </c>
      <c r="AB49" s="60">
        <f t="shared" si="25"/>
        <v>289.08086596611685</v>
      </c>
    </row>
    <row r="50" spans="1:28" ht="12.75">
      <c r="A50" s="12" t="s">
        <v>60</v>
      </c>
      <c r="B50" s="1">
        <f>'DATOS MENSUALES'!E390</f>
        <v>1.1253231</v>
      </c>
      <c r="C50" s="1">
        <f>'DATOS MENSUALES'!E391</f>
        <v>0.573015</v>
      </c>
      <c r="D50" s="1">
        <f>'DATOS MENSUALES'!E392</f>
        <v>2.0909401</v>
      </c>
      <c r="E50" s="1">
        <f>'DATOS MENSUALES'!E393</f>
        <v>1.050586</v>
      </c>
      <c r="F50" s="1">
        <f>'DATOS MENSUALES'!E394</f>
        <v>0.2387124</v>
      </c>
      <c r="G50" s="1">
        <f>'DATOS MENSUALES'!E395</f>
        <v>1.2905289</v>
      </c>
      <c r="H50" s="1">
        <f>'DATOS MENSUALES'!E396</f>
        <v>0.1302378</v>
      </c>
      <c r="I50" s="1">
        <f>'DATOS MENSUALES'!E397</f>
        <v>0.2675511</v>
      </c>
      <c r="J50" s="1">
        <f>'DATOS MENSUALES'!E398</f>
        <v>0.236018</v>
      </c>
      <c r="K50" s="1">
        <f>'DATOS MENSUALES'!E399</f>
        <v>0.0285129</v>
      </c>
      <c r="L50" s="1">
        <f>'DATOS MENSUALES'!E400</f>
        <v>0.0172404</v>
      </c>
      <c r="M50" s="1">
        <f>'DATOS MENSUALES'!E401</f>
        <v>0.0170964</v>
      </c>
      <c r="N50" s="1">
        <f aca="true" t="shared" si="26" ref="N50:N81">SUM(B50:M50)</f>
        <v>7.0657621</v>
      </c>
      <c r="O50" s="10"/>
      <c r="P50" s="60">
        <f aca="true" t="shared" si="27" ref="P50:P83">(B50-B$6)^3</f>
        <v>0.8295198934720479</v>
      </c>
      <c r="Q50" s="60">
        <f aca="true" t="shared" si="28" ref="Q50:Q83">(C50-C$6)^3</f>
        <v>-2.3905542587011873E-06</v>
      </c>
      <c r="R50" s="60">
        <f t="shared" si="15"/>
        <v>1.527203666945997</v>
      </c>
      <c r="S50" s="60">
        <f t="shared" si="16"/>
        <v>-0.007259676758220975</v>
      </c>
      <c r="T50" s="60">
        <f t="shared" si="17"/>
        <v>-0.7792418230422636</v>
      </c>
      <c r="U50" s="60">
        <f t="shared" si="18"/>
        <v>0.020211407294927004</v>
      </c>
      <c r="V50" s="60">
        <f t="shared" si="19"/>
        <v>-0.2485713103170735</v>
      </c>
      <c r="W50" s="60">
        <f t="shared" si="20"/>
        <v>-0.07781433525588603</v>
      </c>
      <c r="X50" s="60">
        <f t="shared" si="21"/>
        <v>4.536834910689483E-05</v>
      </c>
      <c r="Y50" s="60">
        <f t="shared" si="22"/>
        <v>-4.981882055682001E-06</v>
      </c>
      <c r="Z50" s="60">
        <f t="shared" si="23"/>
        <v>-1.1750252281150371E-05</v>
      </c>
      <c r="AA50" s="60">
        <f t="shared" si="24"/>
        <v>-0.00042644921734111193</v>
      </c>
      <c r="AB50" s="60">
        <f t="shared" si="25"/>
        <v>0.0010384173625194195</v>
      </c>
    </row>
    <row r="51" spans="1:28" ht="12.75">
      <c r="A51" s="12" t="s">
        <v>61</v>
      </c>
      <c r="B51" s="1">
        <f>'DATOS MENSUALES'!E402</f>
        <v>0.0700074</v>
      </c>
      <c r="C51" s="1">
        <f>'DATOS MENSUALES'!E403</f>
        <v>0.199219</v>
      </c>
      <c r="D51" s="1">
        <f>'DATOS MENSUALES'!E404</f>
        <v>0.82449</v>
      </c>
      <c r="E51" s="1">
        <f>'DATOS MENSUALES'!E405</f>
        <v>1.8945804</v>
      </c>
      <c r="F51" s="1">
        <f>'DATOS MENSUALES'!E406</f>
        <v>1.786456</v>
      </c>
      <c r="G51" s="1">
        <f>'DATOS MENSUALES'!E407</f>
        <v>3.4182672</v>
      </c>
      <c r="H51" s="1">
        <f>'DATOS MENSUALES'!E408</f>
        <v>1.516963</v>
      </c>
      <c r="I51" s="1">
        <f>'DATOS MENSUALES'!E409</f>
        <v>0.2284578</v>
      </c>
      <c r="J51" s="1">
        <f>'DATOS MENSUALES'!E410</f>
        <v>0.0742664</v>
      </c>
      <c r="K51" s="1">
        <f>'DATOS MENSUALES'!E411</f>
        <v>0.0499735</v>
      </c>
      <c r="L51" s="1">
        <f>'DATOS MENSUALES'!E412</f>
        <v>0.0157657</v>
      </c>
      <c r="M51" s="1">
        <f>'DATOS MENSUALES'!E413</f>
        <v>0.0164628</v>
      </c>
      <c r="N51" s="1">
        <f t="shared" si="26"/>
        <v>10.0949092</v>
      </c>
      <c r="O51" s="10"/>
      <c r="P51" s="60">
        <f t="shared" si="27"/>
        <v>-0.0015495117557197343</v>
      </c>
      <c r="Q51" s="60">
        <f t="shared" si="28"/>
        <v>-0.05803570167651693</v>
      </c>
      <c r="R51" s="60">
        <f aca="true" t="shared" si="29" ref="R51:R83">(D51-D$6)^3</f>
        <v>-0.0015152156627352817</v>
      </c>
      <c r="S51" s="60">
        <f aca="true" t="shared" si="30" ref="S51:S83">(E51-E$6)^3</f>
        <v>0.27508725903069725</v>
      </c>
      <c r="T51" s="60">
        <f aca="true" t="shared" si="31" ref="T51:AB79">(F51-F$6)^3</f>
        <v>0.24711222057074644</v>
      </c>
      <c r="U51" s="60">
        <f t="shared" si="31"/>
        <v>13.826300514510303</v>
      </c>
      <c r="V51" s="60">
        <f t="shared" si="31"/>
        <v>0.43546261958321475</v>
      </c>
      <c r="W51" s="60">
        <f t="shared" si="31"/>
        <v>-0.10120765385673072</v>
      </c>
      <c r="X51" s="60">
        <f t="shared" si="31"/>
        <v>-0.0020044690956173236</v>
      </c>
      <c r="Y51" s="60">
        <f t="shared" si="31"/>
        <v>8.411516577369898E-08</v>
      </c>
      <c r="Z51" s="60">
        <f t="shared" si="31"/>
        <v>-1.4188380752910026E-05</v>
      </c>
      <c r="AA51" s="60">
        <f t="shared" si="31"/>
        <v>-0.0004373092699799643</v>
      </c>
      <c r="AB51" s="60">
        <f t="shared" si="31"/>
        <v>30.676396426595552</v>
      </c>
    </row>
    <row r="52" spans="1:28" ht="12.75">
      <c r="A52" s="12" t="s">
        <v>62</v>
      </c>
      <c r="B52" s="1">
        <f>'DATOS MENSUALES'!E414</f>
        <v>0.2533488</v>
      </c>
      <c r="C52" s="1">
        <f>'DATOS MENSUALES'!E415</f>
        <v>0.3349738</v>
      </c>
      <c r="D52" s="1">
        <f>'DATOS MENSUALES'!E416</f>
        <v>0.036741</v>
      </c>
      <c r="E52" s="1">
        <f>'DATOS MENSUALES'!E417</f>
        <v>1.207416</v>
      </c>
      <c r="F52" s="1">
        <f>'DATOS MENSUALES'!E418</f>
        <v>0.7421974</v>
      </c>
      <c r="G52" s="1">
        <f>'DATOS MENSUALES'!E419</f>
        <v>2.2742394</v>
      </c>
      <c r="H52" s="1">
        <f>'DATOS MENSUALES'!E420</f>
        <v>2.1875568</v>
      </c>
      <c r="I52" s="1">
        <f>'DATOS MENSUALES'!E421</f>
        <v>2.2280662</v>
      </c>
      <c r="J52" s="1">
        <f>'DATOS MENSUALES'!E422</f>
        <v>1.1024799</v>
      </c>
      <c r="K52" s="1">
        <f>'DATOS MENSUALES'!E423</f>
        <v>0.0466722</v>
      </c>
      <c r="L52" s="1">
        <f>'DATOS MENSUALES'!E424</f>
        <v>0.020118</v>
      </c>
      <c r="M52" s="1">
        <f>'DATOS MENSUALES'!E425</f>
        <v>0.1472506</v>
      </c>
      <c r="N52" s="1">
        <f t="shared" si="26"/>
        <v>10.5810601</v>
      </c>
      <c r="O52" s="10"/>
      <c r="P52" s="60">
        <f t="shared" si="27"/>
        <v>0.00030924628745026617</v>
      </c>
      <c r="Q52" s="60">
        <f t="shared" si="28"/>
        <v>-0.015891299551544138</v>
      </c>
      <c r="R52" s="60">
        <f t="shared" si="29"/>
        <v>-0.7353513747125823</v>
      </c>
      <c r="S52" s="60">
        <f t="shared" si="30"/>
        <v>-4.983563804030983E-05</v>
      </c>
      <c r="T52" s="60">
        <f t="shared" si="31"/>
        <v>-0.07237254707143108</v>
      </c>
      <c r="U52" s="60">
        <f t="shared" si="31"/>
        <v>1.9818837161526213</v>
      </c>
      <c r="V52" s="60">
        <f t="shared" si="31"/>
        <v>2.9153867762600756</v>
      </c>
      <c r="W52" s="60">
        <f t="shared" si="31"/>
        <v>3.6068371869483182</v>
      </c>
      <c r="X52" s="60">
        <f t="shared" si="31"/>
        <v>0.7341823477619247</v>
      </c>
      <c r="Y52" s="60">
        <f t="shared" si="31"/>
        <v>1.2604809200312916E-09</v>
      </c>
      <c r="Z52" s="60">
        <f t="shared" si="31"/>
        <v>-7.829319333034649E-06</v>
      </c>
      <c r="AA52" s="60">
        <f t="shared" si="31"/>
        <v>0.00016532550450946724</v>
      </c>
      <c r="AB52" s="60">
        <f t="shared" si="31"/>
        <v>47.3029179928864</v>
      </c>
    </row>
    <row r="53" spans="1:28" ht="12.75">
      <c r="A53" s="12" t="s">
        <v>63</v>
      </c>
      <c r="B53" s="1">
        <f>'DATOS MENSUALES'!E426</f>
        <v>0.0419136</v>
      </c>
      <c r="C53" s="1">
        <f>'DATOS MENSUALES'!E427</f>
        <v>0.285018</v>
      </c>
      <c r="D53" s="1">
        <f>'DATOS MENSUALES'!E428</f>
        <v>0.273809</v>
      </c>
      <c r="E53" s="1">
        <f>'DATOS MENSUALES'!E429</f>
        <v>0.4587112</v>
      </c>
      <c r="F53" s="1">
        <f>'DATOS MENSUALES'!E430</f>
        <v>0.6325682</v>
      </c>
      <c r="G53" s="1">
        <f>'DATOS MENSUALES'!E431</f>
        <v>0.3707496</v>
      </c>
      <c r="H53" s="1">
        <f>'DATOS MENSUALES'!E432</f>
        <v>1.1514153</v>
      </c>
      <c r="I53" s="1">
        <f>'DATOS MENSUALES'!E433</f>
        <v>1.8453152</v>
      </c>
      <c r="J53" s="1">
        <f>'DATOS MENSUALES'!E434</f>
        <v>0.406674</v>
      </c>
      <c r="K53" s="1">
        <f>'DATOS MENSUALES'!E435</f>
        <v>0.2640324</v>
      </c>
      <c r="L53" s="1">
        <f>'DATOS MENSUALES'!E436</f>
        <v>0.1186616</v>
      </c>
      <c r="M53" s="1">
        <f>'DATOS MENSUALES'!E437</f>
        <v>0.5708219</v>
      </c>
      <c r="N53" s="1">
        <f t="shared" si="26"/>
        <v>6.419689999999999</v>
      </c>
      <c r="O53" s="10"/>
      <c r="P53" s="60">
        <f t="shared" si="27"/>
        <v>-0.002974248317206158</v>
      </c>
      <c r="Q53" s="60">
        <f t="shared" si="28"/>
        <v>-0.027371066244737802</v>
      </c>
      <c r="R53" s="60">
        <f t="shared" si="29"/>
        <v>-0.29479419333728707</v>
      </c>
      <c r="S53" s="60">
        <f t="shared" si="30"/>
        <v>-0.4846702568808311</v>
      </c>
      <c r="T53" s="60">
        <f t="shared" si="31"/>
        <v>-0.1458324670604393</v>
      </c>
      <c r="U53" s="60">
        <f t="shared" si="31"/>
        <v>-0.2713231450157845</v>
      </c>
      <c r="V53" s="60">
        <f t="shared" si="31"/>
        <v>0.06042978527496775</v>
      </c>
      <c r="W53" s="60">
        <f t="shared" si="31"/>
        <v>1.5242002438298483</v>
      </c>
      <c r="X53" s="60">
        <f t="shared" si="31"/>
        <v>0.00878283748968316</v>
      </c>
      <c r="Y53" s="60">
        <f t="shared" si="31"/>
        <v>0.010423150458523557</v>
      </c>
      <c r="Z53" s="60">
        <f t="shared" si="31"/>
        <v>0.0004871992434728865</v>
      </c>
      <c r="AA53" s="60">
        <f t="shared" si="31"/>
        <v>0.10952781057456155</v>
      </c>
      <c r="AB53" s="60">
        <f t="shared" si="31"/>
        <v>-0.16170722379866823</v>
      </c>
    </row>
    <row r="54" spans="1:28" ht="12.75">
      <c r="A54" s="12" t="s">
        <v>64</v>
      </c>
      <c r="B54" s="1">
        <f>'DATOS MENSUALES'!E438</f>
        <v>0.3934607</v>
      </c>
      <c r="C54" s="1">
        <f>'DATOS MENSUALES'!E439</f>
        <v>3.1293278</v>
      </c>
      <c r="D54" s="1">
        <f>'DATOS MENSUALES'!E440</f>
        <v>2.9279496</v>
      </c>
      <c r="E54" s="1">
        <f>'DATOS MENSUALES'!E441</f>
        <v>5.9459064</v>
      </c>
      <c r="F54" s="1">
        <f>'DATOS MENSUALES'!E442</f>
        <v>3.116792</v>
      </c>
      <c r="G54" s="1">
        <f>'DATOS MENSUALES'!E443</f>
        <v>0.7188962</v>
      </c>
      <c r="H54" s="1">
        <f>'DATOS MENSUALES'!E444</f>
        <v>0.2804875</v>
      </c>
      <c r="I54" s="1">
        <f>'DATOS MENSUALES'!E445</f>
        <v>0.2910078</v>
      </c>
      <c r="J54" s="1">
        <f>'DATOS MENSUALES'!E446</f>
        <v>0.3257901</v>
      </c>
      <c r="K54" s="1">
        <f>'DATOS MENSUALES'!E447</f>
        <v>0.3074148</v>
      </c>
      <c r="L54" s="1">
        <f>'DATOS MENSUALES'!E448</f>
        <v>0.0521409</v>
      </c>
      <c r="M54" s="1">
        <f>'DATOS MENSUALES'!E449</f>
        <v>0.0255731</v>
      </c>
      <c r="N54" s="1">
        <f t="shared" si="26"/>
        <v>17.5147469</v>
      </c>
      <c r="O54" s="10"/>
      <c r="P54" s="60">
        <f t="shared" si="27"/>
        <v>0.008964690383904263</v>
      </c>
      <c r="Q54" s="60">
        <f t="shared" si="28"/>
        <v>16.44406653951483</v>
      </c>
      <c r="R54" s="60">
        <f t="shared" si="29"/>
        <v>7.86400698478341</v>
      </c>
      <c r="S54" s="60">
        <f t="shared" si="30"/>
        <v>103.93506953371099</v>
      </c>
      <c r="T54" s="60">
        <f t="shared" si="31"/>
        <v>7.50491758359647</v>
      </c>
      <c r="U54" s="60">
        <f t="shared" si="31"/>
        <v>-0.0267947487619031</v>
      </c>
      <c r="V54" s="60">
        <f t="shared" si="31"/>
        <v>-0.10956428046996287</v>
      </c>
      <c r="W54" s="60">
        <f t="shared" si="31"/>
        <v>-0.06568003684590601</v>
      </c>
      <c r="X54" s="60">
        <f t="shared" si="31"/>
        <v>0.001973719764502052</v>
      </c>
      <c r="Y54" s="60">
        <f t="shared" si="31"/>
        <v>0.017948265575061954</v>
      </c>
      <c r="Z54" s="60">
        <f t="shared" si="31"/>
        <v>1.8007785603014513E-06</v>
      </c>
      <c r="AA54" s="60">
        <f t="shared" si="31"/>
        <v>-0.0002979891667037455</v>
      </c>
      <c r="AB54" s="60">
        <f t="shared" si="31"/>
        <v>1174.3246271900496</v>
      </c>
    </row>
    <row r="55" spans="1:28" ht="12.75">
      <c r="A55" s="12" t="s">
        <v>65</v>
      </c>
      <c r="B55" s="1">
        <f>'DATOS MENSUALES'!E450</f>
        <v>0.3977148</v>
      </c>
      <c r="C55" s="1">
        <f>'DATOS MENSUALES'!E451</f>
        <v>0.108603</v>
      </c>
      <c r="D55" s="1">
        <f>'DATOS MENSUALES'!E452</f>
        <v>0.9981704</v>
      </c>
      <c r="E55" s="1">
        <f>'DATOS MENSUALES'!E453</f>
        <v>2.0931454</v>
      </c>
      <c r="F55" s="1">
        <f>'DATOS MENSUALES'!E454</f>
        <v>5.7123792</v>
      </c>
      <c r="G55" s="1">
        <f>'DATOS MENSUALES'!E455</f>
        <v>2.671177</v>
      </c>
      <c r="H55" s="1">
        <f>'DATOS MENSUALES'!E456</f>
        <v>2.2542234</v>
      </c>
      <c r="I55" s="1">
        <f>'DATOS MENSUALES'!E457</f>
        <v>3.6030225</v>
      </c>
      <c r="J55" s="1">
        <f>'DATOS MENSUALES'!E458</f>
        <v>0.5283672</v>
      </c>
      <c r="K55" s="1">
        <f>'DATOS MENSUALES'!E459</f>
        <v>0.030132</v>
      </c>
      <c r="L55" s="1">
        <f>'DATOS MENSUALES'!E460</f>
        <v>0.0193274</v>
      </c>
      <c r="M55" s="1">
        <f>'DATOS MENSUALES'!E461</f>
        <v>0.016328</v>
      </c>
      <c r="N55" s="1">
        <f t="shared" si="26"/>
        <v>18.4325903</v>
      </c>
      <c r="O55" s="10"/>
      <c r="P55" s="60">
        <f t="shared" si="27"/>
        <v>0.009526793225533394</v>
      </c>
      <c r="Q55" s="60">
        <f t="shared" si="28"/>
        <v>-0.10906672519959645</v>
      </c>
      <c r="R55" s="60">
        <f t="shared" si="29"/>
        <v>0.00020353840924661613</v>
      </c>
      <c r="S55" s="60">
        <f t="shared" si="30"/>
        <v>0.6118076056957288</v>
      </c>
      <c r="T55" s="60">
        <f t="shared" si="31"/>
        <v>94.41073016183424</v>
      </c>
      <c r="U55" s="60">
        <f t="shared" si="31"/>
        <v>4.517023945895945</v>
      </c>
      <c r="V55" s="60">
        <f t="shared" si="31"/>
        <v>3.34288729017804</v>
      </c>
      <c r="W55" s="60">
        <f t="shared" si="31"/>
        <v>24.605221415438052</v>
      </c>
      <c r="X55" s="60">
        <f t="shared" si="31"/>
        <v>0.035292367581075526</v>
      </c>
      <c r="Y55" s="60">
        <f t="shared" si="31"/>
        <v>-3.69510521260526E-06</v>
      </c>
      <c r="Z55" s="60">
        <f t="shared" si="31"/>
        <v>-8.802225312220593E-06</v>
      </c>
      <c r="AA55" s="60">
        <f t="shared" si="31"/>
        <v>-0.00043964330832317264</v>
      </c>
      <c r="AB55" s="60">
        <f t="shared" si="31"/>
        <v>1508.2508782250927</v>
      </c>
    </row>
    <row r="56" spans="1:28" ht="12.75">
      <c r="A56" s="12" t="s">
        <v>66</v>
      </c>
      <c r="B56" s="1">
        <f>'DATOS MENSUALES'!E462</f>
        <v>0.0231904</v>
      </c>
      <c r="C56" s="1">
        <f>'DATOS MENSUALES'!E463</f>
        <v>0.0757073</v>
      </c>
      <c r="D56" s="1">
        <f>'DATOS MENSUALES'!E464</f>
        <v>0.4618845</v>
      </c>
      <c r="E56" s="1">
        <f>'DATOS MENSUALES'!E465</f>
        <v>0.80355</v>
      </c>
      <c r="F56" s="1">
        <f>'DATOS MENSUALES'!E466</f>
        <v>3.8043413</v>
      </c>
      <c r="G56" s="1">
        <f>'DATOS MENSUALES'!E467</f>
        <v>2.4621168</v>
      </c>
      <c r="H56" s="1">
        <f>'DATOS MENSUALES'!E468</f>
        <v>2.0177612</v>
      </c>
      <c r="I56" s="1">
        <f>'DATOS MENSUALES'!E469</f>
        <v>0.11036</v>
      </c>
      <c r="J56" s="1">
        <f>'DATOS MENSUALES'!E470</f>
        <v>0.0384228</v>
      </c>
      <c r="K56" s="1">
        <f>'DATOS MENSUALES'!E471</f>
        <v>0.0127977</v>
      </c>
      <c r="L56" s="1">
        <f>'DATOS MENSUALES'!E472</f>
        <v>0.00706</v>
      </c>
      <c r="M56" s="1">
        <f>'DATOS MENSUALES'!E473</f>
        <v>0.0204246</v>
      </c>
      <c r="N56" s="1">
        <f t="shared" si="26"/>
        <v>9.837616599999999</v>
      </c>
      <c r="O56" s="10"/>
      <c r="P56" s="60">
        <f t="shared" si="27"/>
        <v>-0.004293733401704224</v>
      </c>
      <c r="Q56" s="60">
        <f t="shared" si="28"/>
        <v>-0.1331813504069968</v>
      </c>
      <c r="R56" s="60">
        <f t="shared" si="29"/>
        <v>-0.10884745899760477</v>
      </c>
      <c r="S56" s="60">
        <f t="shared" si="30"/>
        <v>-0.08557134209871559</v>
      </c>
      <c r="T56" s="60">
        <f t="shared" si="31"/>
        <v>18.513110256043078</v>
      </c>
      <c r="U56" s="60">
        <f t="shared" si="31"/>
        <v>3.0108283183807414</v>
      </c>
      <c r="V56" s="60">
        <f t="shared" si="31"/>
        <v>1.9945006201494602</v>
      </c>
      <c r="W56" s="60">
        <f t="shared" si="31"/>
        <v>-0.19929714429003828</v>
      </c>
      <c r="X56" s="60">
        <f t="shared" si="31"/>
        <v>-0.004245978259758918</v>
      </c>
      <c r="Y56" s="60">
        <f t="shared" si="31"/>
        <v>-3.526909478259865E-05</v>
      </c>
      <c r="Z56" s="60">
        <f t="shared" si="31"/>
        <v>-3.5659182496843306E-05</v>
      </c>
      <c r="AA56" s="60">
        <f t="shared" si="31"/>
        <v>-0.0003723450165819194</v>
      </c>
      <c r="AB56" s="60">
        <f t="shared" si="31"/>
        <v>23.71705998841461</v>
      </c>
    </row>
    <row r="57" spans="1:28" ht="12.75">
      <c r="A57" s="12" t="s">
        <v>67</v>
      </c>
      <c r="B57" s="1">
        <f>'DATOS MENSUALES'!E474</f>
        <v>0.5353628</v>
      </c>
      <c r="C57" s="1">
        <f>'DATOS MENSUALES'!E475</f>
        <v>0.5196303</v>
      </c>
      <c r="D57" s="1">
        <f>'DATOS MENSUALES'!E476</f>
        <v>0.3161026</v>
      </c>
      <c r="E57" s="1">
        <f>'DATOS MENSUALES'!E477</f>
        <v>0.42582</v>
      </c>
      <c r="F57" s="1">
        <f>'DATOS MENSUALES'!E478</f>
        <v>0.887094</v>
      </c>
      <c r="G57" s="1">
        <f>'DATOS MENSUALES'!E479</f>
        <v>0.7103104</v>
      </c>
      <c r="H57" s="1">
        <f>'DATOS MENSUALES'!E480</f>
        <v>1.144433</v>
      </c>
      <c r="I57" s="1">
        <f>'DATOS MENSUALES'!E481</f>
        <v>2.6751734</v>
      </c>
      <c r="J57" s="1">
        <f>'DATOS MENSUALES'!E482</f>
        <v>0.1317302</v>
      </c>
      <c r="K57" s="1">
        <f>'DATOS MENSUALES'!E483</f>
        <v>0.0260946</v>
      </c>
      <c r="L57" s="1">
        <f>'DATOS MENSUALES'!E484</f>
        <v>0.0516548</v>
      </c>
      <c r="M57" s="1">
        <f>'DATOS MENSUALES'!E485</f>
        <v>0.0152422</v>
      </c>
      <c r="N57" s="1">
        <f t="shared" si="26"/>
        <v>7.4386483</v>
      </c>
      <c r="O57" s="10"/>
      <c r="P57" s="60">
        <f t="shared" si="27"/>
        <v>0.042742139222791894</v>
      </c>
      <c r="Q57" s="60">
        <f t="shared" si="28"/>
        <v>-0.0002974859455338138</v>
      </c>
      <c r="R57" s="60">
        <f t="shared" si="29"/>
        <v>-0.24208926494262664</v>
      </c>
      <c r="S57" s="60">
        <f t="shared" si="30"/>
        <v>-0.5481385413578185</v>
      </c>
      <c r="T57" s="60">
        <f t="shared" si="31"/>
        <v>-0.02008737125231786</v>
      </c>
      <c r="U57" s="60">
        <f t="shared" si="31"/>
        <v>-0.02916796025309841</v>
      </c>
      <c r="V57" s="60">
        <f t="shared" si="31"/>
        <v>0.05726116525124674</v>
      </c>
      <c r="W57" s="60">
        <f t="shared" si="31"/>
        <v>7.770577266955422</v>
      </c>
      <c r="X57" s="60">
        <f t="shared" si="31"/>
        <v>-0.00032314068341499595</v>
      </c>
      <c r="Y57" s="60">
        <f t="shared" si="31"/>
        <v>-7.411886982138343E-06</v>
      </c>
      <c r="Z57" s="60">
        <f t="shared" si="31"/>
        <v>1.593437195985247E-06</v>
      </c>
      <c r="AA57" s="60">
        <f t="shared" si="31"/>
        <v>-0.00045874733286122395</v>
      </c>
      <c r="AB57" s="60">
        <f t="shared" si="31"/>
        <v>0.10659804662399675</v>
      </c>
    </row>
    <row r="58" spans="1:28" ht="12.75">
      <c r="A58" s="12" t="s">
        <v>68</v>
      </c>
      <c r="B58" s="1">
        <f>'DATOS MENSUALES'!E486</f>
        <v>0.2302872</v>
      </c>
      <c r="C58" s="1">
        <f>'DATOS MENSUALES'!E487</f>
        <v>0.1112859</v>
      </c>
      <c r="D58" s="1">
        <f>'DATOS MENSUALES'!E488</f>
        <v>0.2261188</v>
      </c>
      <c r="E58" s="1">
        <f>'DATOS MENSUALES'!E489</f>
        <v>0.0599214</v>
      </c>
      <c r="F58" s="1">
        <f>'DATOS MENSUALES'!E490</f>
        <v>0.2374672</v>
      </c>
      <c r="G58" s="1">
        <f>'DATOS MENSUALES'!E491</f>
        <v>0.3074527</v>
      </c>
      <c r="H58" s="1">
        <f>'DATOS MENSUALES'!E492</f>
        <v>0.565705</v>
      </c>
      <c r="I58" s="1">
        <f>'DATOS MENSUALES'!E493</f>
        <v>1.1828908</v>
      </c>
      <c r="J58" s="1">
        <f>'DATOS MENSUALES'!E494</f>
        <v>0.04914</v>
      </c>
      <c r="K58" s="1">
        <f>'DATOS MENSUALES'!E495</f>
        <v>0.0155298</v>
      </c>
      <c r="L58" s="1">
        <f>'DATOS MENSUALES'!E496</f>
        <v>0.0108273</v>
      </c>
      <c r="M58" s="1">
        <f>'DATOS MENSUALES'!E497</f>
        <v>0.0198</v>
      </c>
      <c r="N58" s="1">
        <f t="shared" si="26"/>
        <v>3.0164261</v>
      </c>
      <c r="O58" s="10"/>
      <c r="P58" s="60">
        <f t="shared" si="27"/>
        <v>8.8492943603516E-05</v>
      </c>
      <c r="Q58" s="60">
        <f t="shared" si="28"/>
        <v>-0.10723969268904675</v>
      </c>
      <c r="R58" s="60">
        <f t="shared" si="29"/>
        <v>-0.36281551297575204</v>
      </c>
      <c r="S58" s="60">
        <f t="shared" si="30"/>
        <v>-1.6610363646178756</v>
      </c>
      <c r="T58" s="60">
        <f t="shared" si="31"/>
        <v>-0.782409416268119</v>
      </c>
      <c r="U58" s="60">
        <f t="shared" si="31"/>
        <v>-0.3589424337758523</v>
      </c>
      <c r="V58" s="60">
        <f t="shared" si="31"/>
        <v>-0.007221625281064161</v>
      </c>
      <c r="W58" s="60">
        <f t="shared" si="31"/>
        <v>0.11650966135379665</v>
      </c>
      <c r="X58" s="60">
        <f t="shared" si="31"/>
        <v>-0.0034574920326401015</v>
      </c>
      <c r="Y58" s="60">
        <f t="shared" si="31"/>
        <v>-2.7168235033702744E-05</v>
      </c>
      <c r="Z58" s="60">
        <f t="shared" si="31"/>
        <v>-2.4762891758010674E-05</v>
      </c>
      <c r="AA58" s="60">
        <f t="shared" si="31"/>
        <v>-0.0003821275653931023</v>
      </c>
      <c r="AB58" s="60">
        <f t="shared" si="31"/>
        <v>-61.539649808640725</v>
      </c>
    </row>
    <row r="59" spans="1:28" ht="12.75">
      <c r="A59" s="12" t="s">
        <v>69</v>
      </c>
      <c r="B59" s="1">
        <f>'DATOS MENSUALES'!E498</f>
        <v>0.019788</v>
      </c>
      <c r="C59" s="1">
        <f>'DATOS MENSUALES'!E499</f>
        <v>0.0210045</v>
      </c>
      <c r="D59" s="1">
        <f>'DATOS MENSUALES'!E500</f>
        <v>0.4344333</v>
      </c>
      <c r="E59" s="1">
        <f>'DATOS MENSUALES'!E501</f>
        <v>0.3029888</v>
      </c>
      <c r="F59" s="1">
        <f>'DATOS MENSUALES'!E502</f>
        <v>1.719732</v>
      </c>
      <c r="G59" s="1">
        <f>'DATOS MENSUALES'!E503</f>
        <v>0.2082003</v>
      </c>
      <c r="H59" s="1">
        <f>'DATOS MENSUALES'!E504</f>
        <v>0.406929</v>
      </c>
      <c r="I59" s="1">
        <f>'DATOS MENSUALES'!E505</f>
        <v>0.0658548</v>
      </c>
      <c r="J59" s="1">
        <f>'DATOS MENSUALES'!E506</f>
        <v>0.08728</v>
      </c>
      <c r="K59" s="1">
        <f>'DATOS MENSUALES'!E507</f>
        <v>0.0104379</v>
      </c>
      <c r="L59" s="1">
        <f>'DATOS MENSUALES'!E508</f>
        <v>0.0141948</v>
      </c>
      <c r="M59" s="1">
        <f>'DATOS MENSUALES'!E509</f>
        <v>0.0749343</v>
      </c>
      <c r="N59" s="1">
        <f t="shared" si="26"/>
        <v>3.3657776999999993</v>
      </c>
      <c r="O59" s="10"/>
      <c r="P59" s="60">
        <f t="shared" si="27"/>
        <v>-0.004569065110777579</v>
      </c>
      <c r="Q59" s="60">
        <f t="shared" si="28"/>
        <v>-0.18072779305234332</v>
      </c>
      <c r="R59" s="60">
        <f t="shared" si="29"/>
        <v>-0.12872174820835444</v>
      </c>
      <c r="S59" s="60">
        <f t="shared" si="30"/>
        <v>-0.8338410528652844</v>
      </c>
      <c r="T59" s="60">
        <f t="shared" si="31"/>
        <v>0.17637117097772836</v>
      </c>
      <c r="U59" s="60">
        <f t="shared" si="31"/>
        <v>-0.5313106614804763</v>
      </c>
      <c r="V59" s="60">
        <f t="shared" si="31"/>
        <v>-0.04363912026175689</v>
      </c>
      <c r="W59" s="60">
        <f t="shared" si="31"/>
        <v>-0.24841085604930896</v>
      </c>
      <c r="X59" s="60">
        <f t="shared" si="31"/>
        <v>-0.0014456676130317095</v>
      </c>
      <c r="Y59" s="60">
        <f t="shared" si="31"/>
        <v>-4.34437415492938E-05</v>
      </c>
      <c r="Z59" s="60">
        <f t="shared" si="31"/>
        <v>-1.713348975626002E-05</v>
      </c>
      <c r="AA59" s="60">
        <f t="shared" si="31"/>
        <v>-5.297316484758673E-06</v>
      </c>
      <c r="AB59" s="60">
        <f t="shared" si="31"/>
        <v>-46.606246583246396</v>
      </c>
    </row>
    <row r="60" spans="1:28" ht="12.75">
      <c r="A60" s="12" t="s">
        <v>70</v>
      </c>
      <c r="B60" s="1">
        <f>'DATOS MENSUALES'!E510</f>
        <v>0.1056744</v>
      </c>
      <c r="C60" s="1">
        <f>'DATOS MENSUALES'!E511</f>
        <v>0.5129829</v>
      </c>
      <c r="D60" s="1">
        <f>'DATOS MENSUALES'!E512</f>
        <v>0.5080792</v>
      </c>
      <c r="E60" s="1">
        <f>'DATOS MENSUALES'!E513</f>
        <v>0.06066</v>
      </c>
      <c r="F60" s="1">
        <f>'DATOS MENSUALES'!E514</f>
        <v>0.060606</v>
      </c>
      <c r="G60" s="1">
        <f>'DATOS MENSUALES'!E515</f>
        <v>0.026349</v>
      </c>
      <c r="H60" s="1">
        <f>'DATOS MENSUALES'!E516</f>
        <v>0.3432078</v>
      </c>
      <c r="I60" s="1">
        <f>'DATOS MENSUALES'!E517</f>
        <v>0.7479815</v>
      </c>
      <c r="J60" s="1">
        <f>'DATOS MENSUALES'!E518</f>
        <v>0.0325859</v>
      </c>
      <c r="K60" s="1">
        <f>'DATOS MENSUALES'!E519</f>
        <v>0.015544</v>
      </c>
      <c r="L60" s="1">
        <f>'DATOS MENSUALES'!E520</f>
        <v>0.0539744</v>
      </c>
      <c r="M60" s="1">
        <f>'DATOS MENSUALES'!E521</f>
        <v>0.0180272</v>
      </c>
      <c r="N60" s="1">
        <f t="shared" si="26"/>
        <v>2.4856722999999996</v>
      </c>
      <c r="O60" s="10"/>
      <c r="P60" s="60">
        <f t="shared" si="27"/>
        <v>-0.0005129663673488623</v>
      </c>
      <c r="Q60" s="60">
        <f t="shared" si="28"/>
        <v>-0.00039549816150121473</v>
      </c>
      <c r="R60" s="60">
        <f t="shared" si="29"/>
        <v>-0.08021242474123977</v>
      </c>
      <c r="S60" s="60">
        <f t="shared" si="30"/>
        <v>-1.657930524440724</v>
      </c>
      <c r="T60" s="60">
        <f t="shared" si="31"/>
        <v>-1.3249270408559797</v>
      </c>
      <c r="U60" s="60">
        <f t="shared" si="31"/>
        <v>-0.9755571278296532</v>
      </c>
      <c r="V60" s="60">
        <f t="shared" si="31"/>
        <v>-0.07188139612151732</v>
      </c>
      <c r="W60" s="60">
        <f t="shared" si="31"/>
        <v>0.00015316309805222226</v>
      </c>
      <c r="X60" s="60">
        <f t="shared" si="31"/>
        <v>-0.004721878447661695</v>
      </c>
      <c r="Y60" s="60">
        <f t="shared" si="31"/>
        <v>-2.7129754118490792E-05</v>
      </c>
      <c r="Z60" s="60">
        <f t="shared" si="31"/>
        <v>2.743798659470096E-06</v>
      </c>
      <c r="AA60" s="60">
        <f t="shared" si="31"/>
        <v>-0.0004108234663804055</v>
      </c>
      <c r="AB60" s="60">
        <f t="shared" si="31"/>
        <v>-89.84467917132746</v>
      </c>
    </row>
    <row r="61" spans="1:28" ht="12.75">
      <c r="A61" s="12" t="s">
        <v>71</v>
      </c>
      <c r="B61" s="1">
        <f>'DATOS MENSUALES'!E522</f>
        <v>0.0194879</v>
      </c>
      <c r="C61" s="1">
        <f>'DATOS MENSUALES'!E523</f>
        <v>0.1064226</v>
      </c>
      <c r="D61" s="1">
        <f>'DATOS MENSUALES'!E524</f>
        <v>0.4053672</v>
      </c>
      <c r="E61" s="1">
        <f>'DATOS MENSUALES'!E525</f>
        <v>2.0550768</v>
      </c>
      <c r="F61" s="1">
        <f>'DATOS MENSUALES'!E526</f>
        <v>0.8502832</v>
      </c>
      <c r="G61" s="1">
        <f>'DATOS MENSUALES'!E527</f>
        <v>0.5436424</v>
      </c>
      <c r="H61" s="1">
        <f>'DATOS MENSUALES'!E528</f>
        <v>0.9889308</v>
      </c>
      <c r="I61" s="1">
        <f>'DATOS MENSUALES'!E529</f>
        <v>3.2263488</v>
      </c>
      <c r="J61" s="1">
        <f>'DATOS MENSUALES'!E530</f>
        <v>1.1302389</v>
      </c>
      <c r="K61" s="1">
        <f>'DATOS MENSUALES'!E531</f>
        <v>0.0524016</v>
      </c>
      <c r="L61" s="1">
        <f>'DATOS MENSUALES'!E532</f>
        <v>0.0442421</v>
      </c>
      <c r="M61" s="1">
        <f>'DATOS MENSUALES'!E533</f>
        <v>0.0281931</v>
      </c>
      <c r="N61" s="1">
        <f t="shared" si="26"/>
        <v>9.4506354</v>
      </c>
      <c r="O61" s="10"/>
      <c r="P61" s="60">
        <f t="shared" si="27"/>
        <v>-0.004593899720649895</v>
      </c>
      <c r="Q61" s="60">
        <f t="shared" si="28"/>
        <v>-0.1105667532232366</v>
      </c>
      <c r="R61" s="60">
        <f t="shared" si="29"/>
        <v>-0.1522561784319275</v>
      </c>
      <c r="S61" s="60">
        <f t="shared" si="30"/>
        <v>0.5331373051224331</v>
      </c>
      <c r="T61" s="60">
        <f t="shared" si="31"/>
        <v>-0.029402703701912714</v>
      </c>
      <c r="U61" s="60">
        <f t="shared" si="31"/>
        <v>-0.10682817110784949</v>
      </c>
      <c r="V61" s="60">
        <f t="shared" si="31"/>
        <v>0.012156654491349301</v>
      </c>
      <c r="W61" s="60">
        <f t="shared" si="31"/>
        <v>16.23023395519255</v>
      </c>
      <c r="X61" s="60">
        <f t="shared" si="31"/>
        <v>0.8040628479919797</v>
      </c>
      <c r="Y61" s="60">
        <f t="shared" si="31"/>
        <v>3.157683330406545E-07</v>
      </c>
      <c r="Z61" s="60">
        <f t="shared" si="31"/>
        <v>7.771003525525955E-08</v>
      </c>
      <c r="AA61" s="60">
        <f t="shared" si="31"/>
        <v>-0.0002642804050700164</v>
      </c>
      <c r="AB61" s="60">
        <f t="shared" si="31"/>
        <v>15.366522683976598</v>
      </c>
    </row>
    <row r="62" spans="1:28" ht="12.75">
      <c r="A62" s="12" t="s">
        <v>72</v>
      </c>
      <c r="B62" s="1">
        <f>'DATOS MENSUALES'!E534</f>
        <v>0.1673829</v>
      </c>
      <c r="C62" s="1">
        <f>'DATOS MENSUALES'!E535</f>
        <v>0.8326644</v>
      </c>
      <c r="D62" s="1">
        <f>'DATOS MENSUALES'!E536</f>
        <v>0.303628</v>
      </c>
      <c r="E62" s="1">
        <f>'DATOS MENSUALES'!E537</f>
        <v>0.38761</v>
      </c>
      <c r="F62" s="1">
        <f>'DATOS MENSUALES'!E538</f>
        <v>1.9503747</v>
      </c>
      <c r="G62" s="1">
        <f>'DATOS MENSUALES'!E539</f>
        <v>1.0839926</v>
      </c>
      <c r="H62" s="1">
        <f>'DATOS MENSUALES'!E540</f>
        <v>0.8536374</v>
      </c>
      <c r="I62" s="1">
        <f>'DATOS MENSUALES'!E541</f>
        <v>0.459184</v>
      </c>
      <c r="J62" s="1">
        <f>'DATOS MENSUALES'!E542</f>
        <v>0.1057264</v>
      </c>
      <c r="K62" s="1">
        <f>'DATOS MENSUALES'!E543</f>
        <v>0.0259348</v>
      </c>
      <c r="L62" s="1">
        <f>'DATOS MENSUALES'!E544</f>
        <v>0.0189035</v>
      </c>
      <c r="M62" s="1">
        <f>'DATOS MENSUALES'!E545</f>
        <v>0.01683</v>
      </c>
      <c r="N62" s="1">
        <f t="shared" si="26"/>
        <v>6.2058687</v>
      </c>
      <c r="O62" s="10"/>
      <c r="P62" s="60">
        <f t="shared" si="27"/>
        <v>-6.170578202510568E-06</v>
      </c>
      <c r="Q62" s="60">
        <f t="shared" si="28"/>
        <v>0.014937523226925787</v>
      </c>
      <c r="R62" s="60">
        <f t="shared" si="29"/>
        <v>-0.25691883510972996</v>
      </c>
      <c r="S62" s="60">
        <f t="shared" si="30"/>
        <v>-0.6285548598711362</v>
      </c>
      <c r="T62" s="60">
        <f t="shared" si="31"/>
        <v>0.4957480015351101</v>
      </c>
      <c r="U62" s="60">
        <f t="shared" si="31"/>
        <v>0.00028565115501552217</v>
      </c>
      <c r="V62" s="60">
        <f t="shared" si="31"/>
        <v>0.000847702304596766</v>
      </c>
      <c r="W62" s="60">
        <f t="shared" si="31"/>
        <v>-0.013026592824361999</v>
      </c>
      <c r="X62" s="60">
        <f t="shared" si="31"/>
        <v>-0.0008472855470217571</v>
      </c>
      <c r="Y62" s="60">
        <f t="shared" si="31"/>
        <v>-7.595627594311141E-06</v>
      </c>
      <c r="Z62" s="60">
        <f t="shared" si="31"/>
        <v>-9.355573844292196E-06</v>
      </c>
      <c r="AA62" s="60">
        <f t="shared" si="31"/>
        <v>-0.0004309931985665575</v>
      </c>
      <c r="AB62" s="60">
        <f t="shared" si="31"/>
        <v>-0.43660440492526603</v>
      </c>
    </row>
    <row r="63" spans="1:28" ht="12.75">
      <c r="A63" s="12" t="s">
        <v>73</v>
      </c>
      <c r="B63" s="1">
        <f>'DATOS MENSUALES'!E546</f>
        <v>0.0210432</v>
      </c>
      <c r="C63" s="1">
        <f>'DATOS MENSUALES'!E547</f>
        <v>0.200367</v>
      </c>
      <c r="D63" s="1">
        <f>'DATOS MENSUALES'!E548</f>
        <v>0.4519198</v>
      </c>
      <c r="E63" s="1">
        <f>'DATOS MENSUALES'!E549</f>
        <v>0.098952</v>
      </c>
      <c r="F63" s="1">
        <f>'DATOS MENSUALES'!E550</f>
        <v>2.5065768</v>
      </c>
      <c r="G63" s="1">
        <f>'DATOS MENSUALES'!E551</f>
        <v>0.8700549</v>
      </c>
      <c r="H63" s="1">
        <f>'DATOS MENSUALES'!E552</f>
        <v>0.6480951</v>
      </c>
      <c r="I63" s="1">
        <f>'DATOS MENSUALES'!E553</f>
        <v>0.2429889</v>
      </c>
      <c r="J63" s="1">
        <f>'DATOS MENSUALES'!E554</f>
        <v>0.031196</v>
      </c>
      <c r="K63" s="1">
        <f>'DATOS MENSUALES'!E555</f>
        <v>0.027128</v>
      </c>
      <c r="L63" s="1">
        <f>'DATOS MENSUALES'!E556</f>
        <v>0.0119016</v>
      </c>
      <c r="M63" s="1">
        <f>'DATOS MENSUALES'!E557</f>
        <v>0.2297108</v>
      </c>
      <c r="N63" s="1">
        <f t="shared" si="26"/>
        <v>5.339934100000001</v>
      </c>
      <c r="O63" s="10"/>
      <c r="P63" s="60">
        <f t="shared" si="27"/>
        <v>-0.004466161694104387</v>
      </c>
      <c r="Q63" s="60">
        <f t="shared" si="28"/>
        <v>-0.05752098102414795</v>
      </c>
      <c r="R63" s="60">
        <f t="shared" si="29"/>
        <v>-0.11580565401271294</v>
      </c>
      <c r="S63" s="60">
        <f t="shared" si="30"/>
        <v>-1.5021618146592084</v>
      </c>
      <c r="T63" s="60">
        <f t="shared" si="31"/>
        <v>2.4475287999671176</v>
      </c>
      <c r="U63" s="60">
        <f t="shared" si="31"/>
        <v>-0.0032469975812256255</v>
      </c>
      <c r="V63" s="60">
        <f t="shared" si="31"/>
        <v>-0.0013639715155794477</v>
      </c>
      <c r="W63" s="60">
        <f t="shared" si="31"/>
        <v>-0.09203243512342099</v>
      </c>
      <c r="X63" s="60">
        <f t="shared" si="31"/>
        <v>-0.004840211951752741</v>
      </c>
      <c r="Y63" s="60">
        <f t="shared" si="31"/>
        <v>-6.294713736134354E-06</v>
      </c>
      <c r="Z63" s="60">
        <f t="shared" si="31"/>
        <v>-2.2124480757511394E-05</v>
      </c>
      <c r="AA63" s="60">
        <f t="shared" si="31"/>
        <v>0.0025907887763355125</v>
      </c>
      <c r="AB63" s="60">
        <f t="shared" si="31"/>
        <v>-4.287558487374532</v>
      </c>
    </row>
    <row r="64" spans="1:28" ht="12.75">
      <c r="A64" s="12" t="s">
        <v>74</v>
      </c>
      <c r="B64" s="1">
        <f>'DATOS MENSUALES'!E558</f>
        <v>0.095202</v>
      </c>
      <c r="C64" s="1">
        <f>'DATOS MENSUALES'!E559</f>
        <v>0.0571776</v>
      </c>
      <c r="D64" s="1">
        <f>'DATOS MENSUALES'!E560</f>
        <v>0.485326</v>
      </c>
      <c r="E64" s="1">
        <f>'DATOS MENSUALES'!E561</f>
        <v>1.6117332</v>
      </c>
      <c r="F64" s="1">
        <f>'DATOS MENSUALES'!E562</f>
        <v>10.6052894</v>
      </c>
      <c r="G64" s="1">
        <f>'DATOS MENSUALES'!E563</f>
        <v>0.843987</v>
      </c>
      <c r="H64" s="1">
        <f>'DATOS MENSUALES'!E564</f>
        <v>0.5491355</v>
      </c>
      <c r="I64" s="1">
        <f>'DATOS MENSUALES'!E565</f>
        <v>0.084375</v>
      </c>
      <c r="J64" s="1">
        <f>'DATOS MENSUALES'!E566</f>
        <v>0.1635095</v>
      </c>
      <c r="K64" s="1">
        <f>'DATOS MENSUALES'!E567</f>
        <v>0.1704024</v>
      </c>
      <c r="L64" s="1">
        <f>'DATOS MENSUALES'!E568</f>
        <v>0.0378566</v>
      </c>
      <c r="M64" s="1">
        <f>'DATOS MENSUALES'!E569</f>
        <v>0.0787816</v>
      </c>
      <c r="N64" s="1">
        <f t="shared" si="26"/>
        <v>14.7827758</v>
      </c>
      <c r="O64" s="10"/>
      <c r="P64" s="60">
        <f t="shared" si="27"/>
        <v>-0.0007417755209379306</v>
      </c>
      <c r="Q64" s="60">
        <f t="shared" si="28"/>
        <v>-0.1482109743578844</v>
      </c>
      <c r="R64" s="60">
        <f t="shared" si="29"/>
        <v>-0.09358976140902799</v>
      </c>
      <c r="S64" s="60">
        <f t="shared" si="30"/>
        <v>0.0496401803964478</v>
      </c>
      <c r="T64" s="60">
        <f t="shared" si="31"/>
        <v>842.9335341637152</v>
      </c>
      <c r="U64" s="60">
        <f t="shared" si="31"/>
        <v>-0.005281393891617893</v>
      </c>
      <c r="V64" s="60">
        <f t="shared" si="31"/>
        <v>-0.009242557408184396</v>
      </c>
      <c r="W64" s="60">
        <f t="shared" si="31"/>
        <v>-0.2270956514690916</v>
      </c>
      <c r="X64" s="60">
        <f t="shared" si="31"/>
        <v>-5.001003852005905E-05</v>
      </c>
      <c r="Y64" s="60">
        <f t="shared" si="31"/>
        <v>0.0019442518942410444</v>
      </c>
      <c r="Z64" s="60">
        <f t="shared" si="31"/>
        <v>-9.503103873873536E-09</v>
      </c>
      <c r="AA64" s="60">
        <f t="shared" si="31"/>
        <v>-2.507081578200028E-06</v>
      </c>
      <c r="AB64" s="60">
        <f t="shared" si="31"/>
        <v>477.8959648271429</v>
      </c>
    </row>
    <row r="65" spans="1:28" ht="12.75">
      <c r="A65" s="12" t="s">
        <v>75</v>
      </c>
      <c r="B65" s="1">
        <f>'DATOS MENSUALES'!E570</f>
        <v>0.332464</v>
      </c>
      <c r="C65" s="1">
        <f>'DATOS MENSUALES'!E571</f>
        <v>0.2242856</v>
      </c>
      <c r="D65" s="1">
        <f>'DATOS MENSUALES'!E572</f>
        <v>2.9022392</v>
      </c>
      <c r="E65" s="1">
        <f>'DATOS MENSUALES'!E573</f>
        <v>2.8400258</v>
      </c>
      <c r="F65" s="1">
        <f>'DATOS MENSUALES'!E574</f>
        <v>0.5423548</v>
      </c>
      <c r="G65" s="1">
        <f>'DATOS MENSUALES'!E575</f>
        <v>0.1201112</v>
      </c>
      <c r="H65" s="1">
        <f>'DATOS MENSUALES'!E576</f>
        <v>1.851375</v>
      </c>
      <c r="I65" s="1">
        <f>'DATOS MENSUALES'!E577</f>
        <v>1.1431002</v>
      </c>
      <c r="J65" s="1">
        <f>'DATOS MENSUALES'!E578</f>
        <v>0.4955094</v>
      </c>
      <c r="K65" s="1">
        <f>'DATOS MENSUALES'!E579</f>
        <v>0.1171544</v>
      </c>
      <c r="L65" s="1">
        <f>'DATOS MENSUALES'!E580</f>
        <v>0.0351826</v>
      </c>
      <c r="M65" s="1">
        <f>'DATOS MENSUALES'!E581</f>
        <v>0.0263562</v>
      </c>
      <c r="N65" s="1">
        <f t="shared" si="26"/>
        <v>10.6301584</v>
      </c>
      <c r="O65" s="10"/>
      <c r="P65" s="60">
        <f t="shared" si="27"/>
        <v>0.0031596525557217505</v>
      </c>
      <c r="Q65" s="60">
        <f t="shared" si="28"/>
        <v>-0.047477437412166146</v>
      </c>
      <c r="R65" s="60">
        <f t="shared" si="29"/>
        <v>7.562915151806061</v>
      </c>
      <c r="S65" s="60">
        <f t="shared" si="30"/>
        <v>4.06390420858613</v>
      </c>
      <c r="T65" s="60">
        <f t="shared" si="31"/>
        <v>-0.23440081874724059</v>
      </c>
      <c r="U65" s="60">
        <f t="shared" si="31"/>
        <v>-0.7242061347170197</v>
      </c>
      <c r="V65" s="60">
        <f t="shared" si="31"/>
        <v>1.303526963070086</v>
      </c>
      <c r="W65" s="60">
        <f t="shared" si="31"/>
        <v>0.0902907341734184</v>
      </c>
      <c r="X65" s="60">
        <f t="shared" si="31"/>
        <v>0.02571341687640541</v>
      </c>
      <c r="Y65" s="60">
        <f t="shared" si="31"/>
        <v>0.00036648402626958436</v>
      </c>
      <c r="Z65" s="60">
        <f t="shared" si="31"/>
        <v>-1.1004977295605166E-07</v>
      </c>
      <c r="AA65" s="60">
        <f t="shared" si="31"/>
        <v>-0.00028763050256984645</v>
      </c>
      <c r="AB65" s="60">
        <f t="shared" si="31"/>
        <v>49.25573832425452</v>
      </c>
    </row>
    <row r="66" spans="1:28" ht="12.75">
      <c r="A66" s="12" t="s">
        <v>76</v>
      </c>
      <c r="B66" s="1">
        <f>'DATOS MENSUALES'!E582</f>
        <v>0.145285</v>
      </c>
      <c r="C66" s="1">
        <f>'DATOS MENSUALES'!E583</f>
        <v>0.0724854</v>
      </c>
      <c r="D66" s="1">
        <f>'DATOS MENSUALES'!E584</f>
        <v>0.0453779</v>
      </c>
      <c r="E66" s="1">
        <f>'DATOS MENSUALES'!E585</f>
        <v>0.1307719</v>
      </c>
      <c r="F66" s="1">
        <f>'DATOS MENSUALES'!E586</f>
        <v>0.125412</v>
      </c>
      <c r="G66" s="1">
        <f>'DATOS MENSUALES'!E587</f>
        <v>0.086268</v>
      </c>
      <c r="H66" s="1">
        <f>'DATOS MENSUALES'!E588</f>
        <v>1.0573685</v>
      </c>
      <c r="I66" s="1">
        <f>'DATOS MENSUALES'!E589</f>
        <v>0.2645016</v>
      </c>
      <c r="J66" s="1">
        <f>'DATOS MENSUALES'!E590</f>
        <v>0.2861454</v>
      </c>
      <c r="K66" s="1">
        <f>'DATOS MENSUALES'!E591</f>
        <v>0.040612</v>
      </c>
      <c r="L66" s="1">
        <f>'DATOS MENSUALES'!E592</f>
        <v>0.0165376</v>
      </c>
      <c r="M66" s="1">
        <f>'DATOS MENSUALES'!E593</f>
        <v>0.1240876</v>
      </c>
      <c r="N66" s="1">
        <f t="shared" si="26"/>
        <v>2.3948529</v>
      </c>
      <c r="O66" s="10"/>
      <c r="P66" s="60">
        <f t="shared" si="27"/>
        <v>-6.613384534067848E-05</v>
      </c>
      <c r="Q66" s="60">
        <f t="shared" si="28"/>
        <v>-0.13571803240738536</v>
      </c>
      <c r="R66" s="60">
        <f t="shared" si="29"/>
        <v>-0.7144433296677919</v>
      </c>
      <c r="S66" s="60">
        <f t="shared" si="30"/>
        <v>-1.3804006069031547</v>
      </c>
      <c r="T66" s="60">
        <f t="shared" si="31"/>
        <v>-1.1039634912733316</v>
      </c>
      <c r="U66" s="60">
        <f t="shared" si="31"/>
        <v>-0.8092086287123684</v>
      </c>
      <c r="V66" s="60">
        <f t="shared" si="31"/>
        <v>0.026562952546452703</v>
      </c>
      <c r="W66" s="60">
        <f t="shared" si="31"/>
        <v>-0.07949373752431949</v>
      </c>
      <c r="X66" s="60">
        <f t="shared" si="31"/>
        <v>0.0006314767732426248</v>
      </c>
      <c r="Y66" s="60">
        <f t="shared" si="31"/>
        <v>-1.235045265276135E-07</v>
      </c>
      <c r="Z66" s="60">
        <f t="shared" si="31"/>
        <v>-1.2874014013784178E-05</v>
      </c>
      <c r="AA66" s="60">
        <f t="shared" si="31"/>
        <v>3.1918692328459646E-05</v>
      </c>
      <c r="AB66" s="60">
        <f t="shared" si="31"/>
        <v>-95.42173218693686</v>
      </c>
    </row>
    <row r="67" spans="1:28" ht="12.75">
      <c r="A67" s="12" t="s">
        <v>77</v>
      </c>
      <c r="B67" s="1">
        <f>'DATOS MENSUALES'!E594</f>
        <v>0.023023</v>
      </c>
      <c r="C67" s="1">
        <f>'DATOS MENSUALES'!E595</f>
        <v>1.7353035</v>
      </c>
      <c r="D67" s="1">
        <f>'DATOS MENSUALES'!E596</f>
        <v>9.1192544</v>
      </c>
      <c r="E67" s="1">
        <f>'DATOS MENSUALES'!E597</f>
        <v>1.6375968</v>
      </c>
      <c r="F67" s="1">
        <f>'DATOS MENSUALES'!E598</f>
        <v>0.2226132</v>
      </c>
      <c r="G67" s="1">
        <f>'DATOS MENSUALES'!E599</f>
        <v>0.1938384</v>
      </c>
      <c r="H67" s="1">
        <f>'DATOS MENSUALES'!E600</f>
        <v>1.0899996</v>
      </c>
      <c r="I67" s="1">
        <f>'DATOS MENSUALES'!E601</f>
        <v>0.1557246</v>
      </c>
      <c r="J67" s="1">
        <f>'DATOS MENSUALES'!E602</f>
        <v>0.2471406</v>
      </c>
      <c r="K67" s="1">
        <f>'DATOS MENSUALES'!E603</f>
        <v>0.0323205</v>
      </c>
      <c r="L67" s="1">
        <f>'DATOS MENSUALES'!E604</f>
        <v>0.0261912</v>
      </c>
      <c r="M67" s="1">
        <f>'DATOS MENSUALES'!E605</f>
        <v>0.0486174</v>
      </c>
      <c r="N67" s="1">
        <f t="shared" si="26"/>
        <v>14.531623200000002</v>
      </c>
      <c r="O67" s="10"/>
      <c r="P67" s="60">
        <f t="shared" si="27"/>
        <v>-0.00430701388798961</v>
      </c>
      <c r="Q67" s="60">
        <f t="shared" si="28"/>
        <v>1.5165839407106612</v>
      </c>
      <c r="R67" s="60">
        <f t="shared" si="29"/>
        <v>547.3248077529986</v>
      </c>
      <c r="S67" s="60">
        <f t="shared" si="30"/>
        <v>0.060875115575749095</v>
      </c>
      <c r="T67" s="60">
        <f t="shared" si="31"/>
        <v>-0.8208599829430566</v>
      </c>
      <c r="U67" s="60">
        <f t="shared" si="31"/>
        <v>-0.5600787103678845</v>
      </c>
      <c r="V67" s="60">
        <f t="shared" si="31"/>
        <v>0.036265871781592546</v>
      </c>
      <c r="W67" s="60">
        <f t="shared" si="31"/>
        <v>-0.15637571941655526</v>
      </c>
      <c r="X67" s="60">
        <f t="shared" si="31"/>
        <v>0.00010242650315237877</v>
      </c>
      <c r="Y67" s="60">
        <f t="shared" si="31"/>
        <v>-2.337534882799228E-06</v>
      </c>
      <c r="Z67" s="60">
        <f t="shared" si="31"/>
        <v>-2.618680666625131E-06</v>
      </c>
      <c r="AA67" s="60">
        <f t="shared" si="31"/>
        <v>-8.373501431301587E-05</v>
      </c>
      <c r="AB67" s="60">
        <f t="shared" si="31"/>
        <v>433.3041326404808</v>
      </c>
    </row>
    <row r="68" spans="1:28" ht="12.75">
      <c r="A68" s="12" t="s">
        <v>78</v>
      </c>
      <c r="B68" s="1">
        <f>'DATOS MENSUALES'!E606</f>
        <v>0.1305836</v>
      </c>
      <c r="C68" s="1">
        <f>'DATOS MENSUALES'!E607</f>
        <v>0.15505</v>
      </c>
      <c r="D68" s="1">
        <f>'DATOS MENSUALES'!E608</f>
        <v>0.2072026</v>
      </c>
      <c r="E68" s="1">
        <f>'DATOS MENSUALES'!E609</f>
        <v>0.414458</v>
      </c>
      <c r="F68" s="1">
        <f>'DATOS MENSUALES'!E610</f>
        <v>0.67199</v>
      </c>
      <c r="G68" s="1">
        <f>'DATOS MENSUALES'!E611</f>
        <v>7.5689236</v>
      </c>
      <c r="H68" s="1">
        <f>'DATOS MENSUALES'!E612</f>
        <v>1.76962</v>
      </c>
      <c r="I68" s="1">
        <f>'DATOS MENSUALES'!E613</f>
        <v>0.1899747</v>
      </c>
      <c r="J68" s="1">
        <f>'DATOS MENSUALES'!E614</f>
        <v>0.0460307</v>
      </c>
      <c r="K68" s="1">
        <f>'DATOS MENSUALES'!E615</f>
        <v>0.018392</v>
      </c>
      <c r="L68" s="1">
        <f>'DATOS MENSUALES'!E616</f>
        <v>0.0116402</v>
      </c>
      <c r="M68" s="1">
        <f>'DATOS MENSUALES'!E617</f>
        <v>0.061171</v>
      </c>
      <c r="N68" s="1">
        <f t="shared" si="26"/>
        <v>11.2450364</v>
      </c>
      <c r="O68" s="10"/>
      <c r="P68" s="60">
        <f t="shared" si="27"/>
        <v>-0.00016765877032883902</v>
      </c>
      <c r="Q68" s="60">
        <f t="shared" si="28"/>
        <v>-0.08025042384767204</v>
      </c>
      <c r="R68" s="60">
        <f t="shared" si="29"/>
        <v>-0.3924556226959018</v>
      </c>
      <c r="S68" s="60">
        <f t="shared" si="30"/>
        <v>-0.5712868041197847</v>
      </c>
      <c r="T68" s="60">
        <f t="shared" si="31"/>
        <v>-0.11545894332782666</v>
      </c>
      <c r="U68" s="60">
        <f t="shared" si="31"/>
        <v>281.1130049407225</v>
      </c>
      <c r="V68" s="60">
        <f t="shared" si="31"/>
        <v>1.0322117840395042</v>
      </c>
      <c r="W68" s="60">
        <f t="shared" si="31"/>
        <v>-0.12840774872240368</v>
      </c>
      <c r="X68" s="60">
        <f t="shared" si="31"/>
        <v>-0.0036751916058736403</v>
      </c>
      <c r="Y68" s="60">
        <f t="shared" si="31"/>
        <v>-2.0123604282213457E-05</v>
      </c>
      <c r="Z68" s="60">
        <f t="shared" si="31"/>
        <v>-2.2748282388573106E-05</v>
      </c>
      <c r="AA68" s="60">
        <f t="shared" si="31"/>
        <v>-3.0358161914610635E-05</v>
      </c>
      <c r="AB68" s="60">
        <f t="shared" si="31"/>
        <v>78.43236675544821</v>
      </c>
    </row>
    <row r="69" spans="1:28" ht="12.75">
      <c r="A69" s="12" t="s">
        <v>79</v>
      </c>
      <c r="B69" s="1">
        <f>'DATOS MENSUALES'!E618</f>
        <v>0.1532857</v>
      </c>
      <c r="C69" s="1">
        <f>'DATOS MENSUALES'!E619</f>
        <v>0.0612927</v>
      </c>
      <c r="D69" s="1">
        <f>'DATOS MENSUALES'!E620</f>
        <v>0.0734994</v>
      </c>
      <c r="E69" s="1">
        <f>'DATOS MENSUALES'!E621</f>
        <v>0.2203503</v>
      </c>
      <c r="F69" s="1">
        <f>'DATOS MENSUALES'!E622</f>
        <v>0.1655052</v>
      </c>
      <c r="G69" s="1">
        <f>'DATOS MENSUALES'!E623</f>
        <v>0.09906</v>
      </c>
      <c r="H69" s="1">
        <f>'DATOS MENSUALES'!E624</f>
        <v>0.1532245</v>
      </c>
      <c r="I69" s="1">
        <f>'DATOS MENSUALES'!E625</f>
        <v>0.1793836</v>
      </c>
      <c r="J69" s="1">
        <f>'DATOS MENSUALES'!E626</f>
        <v>0.2532762</v>
      </c>
      <c r="K69" s="1">
        <f>'DATOS MENSUALES'!E627</f>
        <v>0.018241</v>
      </c>
      <c r="L69" s="1">
        <f>'DATOS MENSUALES'!E628</f>
        <v>0.0331429</v>
      </c>
      <c r="M69" s="1">
        <f>'DATOS MENSUALES'!E629</f>
        <v>0.0316802</v>
      </c>
      <c r="N69" s="1">
        <f t="shared" si="26"/>
        <v>1.4419417</v>
      </c>
      <c r="O69" s="10"/>
      <c r="P69" s="60">
        <f t="shared" si="27"/>
        <v>-3.4135193820518816E-05</v>
      </c>
      <c r="Q69" s="60">
        <f t="shared" si="28"/>
        <v>-0.14478034505297518</v>
      </c>
      <c r="R69" s="60">
        <f t="shared" si="29"/>
        <v>-0.6491194819691233</v>
      </c>
      <c r="S69" s="60">
        <f t="shared" si="30"/>
        <v>-1.0733191031750204</v>
      </c>
      <c r="T69" s="60">
        <f t="shared" si="31"/>
        <v>-0.9804051702331508</v>
      </c>
      <c r="U69" s="60">
        <f t="shared" si="31"/>
        <v>-0.7763392586163481</v>
      </c>
      <c r="V69" s="60">
        <f t="shared" si="31"/>
        <v>-0.22229337897191978</v>
      </c>
      <c r="W69" s="60">
        <f t="shared" si="31"/>
        <v>-0.13666575325695332</v>
      </c>
      <c r="X69" s="60">
        <f t="shared" si="31"/>
        <v>0.00014823679117178477</v>
      </c>
      <c r="Y69" s="60">
        <f t="shared" si="31"/>
        <v>-2.0460615320020933E-05</v>
      </c>
      <c r="Z69" s="60">
        <f t="shared" si="31"/>
        <v>-3.188698977528414E-07</v>
      </c>
      <c r="AA69" s="60">
        <f t="shared" si="31"/>
        <v>-0.00022349704419605628</v>
      </c>
      <c r="AB69" s="60">
        <f t="shared" si="31"/>
        <v>-168.43035214222198</v>
      </c>
    </row>
    <row r="70" spans="1:28" ht="12.75">
      <c r="A70" s="12" t="s">
        <v>80</v>
      </c>
      <c r="B70" s="1">
        <f>'DATOS MENSUALES'!E630</f>
        <v>0.1242606</v>
      </c>
      <c r="C70" s="1">
        <f>'DATOS MENSUALES'!E631</f>
        <v>0.3127025</v>
      </c>
      <c r="D70" s="1">
        <f>'DATOS MENSUALES'!E632</f>
        <v>0.39647</v>
      </c>
      <c r="E70" s="1">
        <f>'DATOS MENSUALES'!E633</f>
        <v>0.0601536</v>
      </c>
      <c r="F70" s="1">
        <f>'DATOS MENSUALES'!E634</f>
        <v>0.089568</v>
      </c>
      <c r="G70" s="1">
        <f>'DATOS MENSUALES'!E635</f>
        <v>0.0321233</v>
      </c>
      <c r="H70" s="1">
        <f>'DATOS MENSUALES'!E636</f>
        <v>0.1890316</v>
      </c>
      <c r="I70" s="1">
        <f>'DATOS MENSUALES'!E637</f>
        <v>0.5766342</v>
      </c>
      <c r="J70" s="1">
        <f>'DATOS MENSUALES'!E638</f>
        <v>0.5170924</v>
      </c>
      <c r="K70" s="1">
        <f>'DATOS MENSUALES'!E639</f>
        <v>0.028644</v>
      </c>
      <c r="L70" s="1">
        <f>'DATOS MENSUALES'!E640</f>
        <v>0.012292</v>
      </c>
      <c r="M70" s="1">
        <f>'DATOS MENSUALES'!E641</f>
        <v>0.1820504</v>
      </c>
      <c r="N70" s="1">
        <f t="shared" si="26"/>
        <v>2.5210226</v>
      </c>
      <c r="O70" s="10"/>
      <c r="P70" s="60">
        <f t="shared" si="27"/>
        <v>-0.00023220126441417601</v>
      </c>
      <c r="Q70" s="60">
        <f t="shared" si="28"/>
        <v>-0.020499637649820605</v>
      </c>
      <c r="R70" s="60">
        <f t="shared" si="29"/>
        <v>-0.1599943917765922</v>
      </c>
      <c r="S70" s="60">
        <f t="shared" si="30"/>
        <v>-1.6600595374184697</v>
      </c>
      <c r="T70" s="60">
        <f t="shared" si="31"/>
        <v>-1.2228545375140163</v>
      </c>
      <c r="U70" s="60">
        <f t="shared" si="31"/>
        <v>-0.958616684788712</v>
      </c>
      <c r="V70" s="60">
        <f t="shared" si="31"/>
        <v>-0.1851583102303091</v>
      </c>
      <c r="W70" s="60">
        <f t="shared" si="31"/>
        <v>-0.0016365029065615283</v>
      </c>
      <c r="X70" s="60">
        <f t="shared" si="31"/>
        <v>0.031776731875555735</v>
      </c>
      <c r="Y70" s="60">
        <f t="shared" si="31"/>
        <v>-4.868036790451936E-06</v>
      </c>
      <c r="Z70" s="60">
        <f t="shared" si="31"/>
        <v>-2.121423304811903E-05</v>
      </c>
      <c r="AA70" s="60">
        <f t="shared" si="31"/>
        <v>0.000721345935962312</v>
      </c>
      <c r="AB70" s="60">
        <f t="shared" si="31"/>
        <v>-87.73405791282146</v>
      </c>
    </row>
    <row r="71" spans="1:28" ht="12.75">
      <c r="A71" s="12" t="s">
        <v>81</v>
      </c>
      <c r="B71" s="1">
        <f>'DATOS MENSUALES'!E642</f>
        <v>0.0756516</v>
      </c>
      <c r="C71" s="1">
        <f>'DATOS MENSUALES'!E643</f>
        <v>7.8727726</v>
      </c>
      <c r="D71" s="1">
        <f>'DATOS MENSUALES'!E644</f>
        <v>0.230764</v>
      </c>
      <c r="E71" s="1">
        <f>'DATOS MENSUALES'!E645</f>
        <v>1.9138415</v>
      </c>
      <c r="F71" s="1">
        <f>'DATOS MENSUALES'!E646</f>
        <v>0.9168615</v>
      </c>
      <c r="G71" s="1">
        <f>'DATOS MENSUALES'!E647</f>
        <v>0.1510197</v>
      </c>
      <c r="H71" s="1">
        <f>'DATOS MENSUALES'!E648</f>
        <v>0.0716946</v>
      </c>
      <c r="I71" s="1">
        <f>'DATOS MENSUALES'!E649</f>
        <v>0.51448</v>
      </c>
      <c r="J71" s="1">
        <f>'DATOS MENSUALES'!E650</f>
        <v>0.0474316</v>
      </c>
      <c r="K71" s="1">
        <f>'DATOS MENSUALES'!E651</f>
        <v>0.0502708</v>
      </c>
      <c r="L71" s="1">
        <f>'DATOS MENSUALES'!E652</f>
        <v>0.0235872</v>
      </c>
      <c r="M71" s="1">
        <f>'DATOS MENSUALES'!E653</f>
        <v>0.0561085</v>
      </c>
      <c r="N71" s="1">
        <f t="shared" si="26"/>
        <v>11.924483600000002</v>
      </c>
      <c r="O71" s="10"/>
      <c r="P71" s="60">
        <f t="shared" si="27"/>
        <v>-0.0013336552937819157</v>
      </c>
      <c r="Q71" s="60">
        <f t="shared" si="28"/>
        <v>386.8446704868859</v>
      </c>
      <c r="R71" s="60">
        <f t="shared" si="29"/>
        <v>-0.35577261644343433</v>
      </c>
      <c r="S71" s="60">
        <f t="shared" si="30"/>
        <v>0.3002590731436427</v>
      </c>
      <c r="T71" s="60">
        <f t="shared" si="31"/>
        <v>-0.014184606746964683</v>
      </c>
      <c r="U71" s="60">
        <f t="shared" si="31"/>
        <v>-0.6519723220238036</v>
      </c>
      <c r="V71" s="60">
        <f t="shared" si="31"/>
        <v>-0.3246696553584415</v>
      </c>
      <c r="W71" s="60">
        <f t="shared" si="31"/>
        <v>-0.005831775411973887</v>
      </c>
      <c r="X71" s="60">
        <f t="shared" si="31"/>
        <v>-0.0035760095029928286</v>
      </c>
      <c r="Y71" s="60">
        <f t="shared" si="31"/>
        <v>1.024256971504215E-07</v>
      </c>
      <c r="Z71" s="60">
        <f t="shared" si="31"/>
        <v>-4.400899864746156E-06</v>
      </c>
      <c r="AA71" s="60">
        <f t="shared" si="31"/>
        <v>-4.766627423163294E-05</v>
      </c>
      <c r="AB71" s="60">
        <f t="shared" si="31"/>
        <v>122.02290430126423</v>
      </c>
    </row>
    <row r="72" spans="1:28" ht="12.75">
      <c r="A72" s="12" t="s">
        <v>82</v>
      </c>
      <c r="B72" s="1">
        <f>'DATOS MENSUALES'!E654</f>
        <v>0.5820814</v>
      </c>
      <c r="C72" s="1">
        <f>'DATOS MENSUALES'!E655</f>
        <v>0.0476055</v>
      </c>
      <c r="D72" s="1">
        <f>'DATOS MENSUALES'!E656</f>
        <v>0.025326</v>
      </c>
      <c r="E72" s="1">
        <f>'DATOS MENSUALES'!E657</f>
        <v>0.0352755</v>
      </c>
      <c r="F72" s="1">
        <f>'DATOS MENSUALES'!E658</f>
        <v>0.2427929</v>
      </c>
      <c r="G72" s="1">
        <f>'DATOS MENSUALES'!E659</f>
        <v>0.0996093</v>
      </c>
      <c r="H72" s="1">
        <f>'DATOS MENSUALES'!E660</f>
        <v>0.103368</v>
      </c>
      <c r="I72" s="1">
        <f>'DATOS MENSUALES'!E661</f>
        <v>0.0264352</v>
      </c>
      <c r="J72" s="1">
        <f>'DATOS MENSUALES'!E662</f>
        <v>0.0411995</v>
      </c>
      <c r="K72" s="1">
        <f>'DATOS MENSUALES'!E663</f>
        <v>0.0123617</v>
      </c>
      <c r="L72" s="1">
        <f>'DATOS MENSUALES'!E664</f>
        <v>0.015134</v>
      </c>
      <c r="M72" s="1">
        <f>'DATOS MENSUALES'!E665</f>
        <v>0.0171767</v>
      </c>
      <c r="N72" s="1">
        <f t="shared" si="26"/>
        <v>1.2483657</v>
      </c>
      <c r="O72" s="10"/>
      <c r="P72" s="60">
        <f t="shared" si="27"/>
        <v>0.06226709600203401</v>
      </c>
      <c r="Q72" s="60">
        <f t="shared" si="28"/>
        <v>-0.1563996508337061</v>
      </c>
      <c r="R72" s="60">
        <f t="shared" si="29"/>
        <v>-0.7636050270513759</v>
      </c>
      <c r="S72" s="60">
        <f t="shared" si="30"/>
        <v>-1.7669110066073708</v>
      </c>
      <c r="T72" s="60">
        <f t="shared" si="31"/>
        <v>-0.7689216035283498</v>
      </c>
      <c r="U72" s="60">
        <f t="shared" si="31"/>
        <v>-0.7749481139440465</v>
      </c>
      <c r="V72" s="60">
        <f t="shared" si="31"/>
        <v>-0.2818204430815075</v>
      </c>
      <c r="W72" s="60">
        <f t="shared" si="31"/>
        <v>-0.2981345149799588</v>
      </c>
      <c r="X72" s="60">
        <f t="shared" si="31"/>
        <v>-0.0040312774541375026</v>
      </c>
      <c r="Y72" s="60">
        <f t="shared" si="31"/>
        <v>-3.669458783431671E-05</v>
      </c>
      <c r="Z72" s="60">
        <f t="shared" si="31"/>
        <v>-1.5328290229366276E-05</v>
      </c>
      <c r="AA72" s="60">
        <f t="shared" si="31"/>
        <v>-0.0004250858330598537</v>
      </c>
      <c r="AB72" s="60">
        <f t="shared" si="31"/>
        <v>-186.76982848505065</v>
      </c>
    </row>
    <row r="73" spans="1:28" ht="12.75">
      <c r="A73" s="12" t="s">
        <v>83</v>
      </c>
      <c r="B73" s="1">
        <f>'DATOS MENSUALES'!E666</f>
        <v>0.0499438</v>
      </c>
      <c r="C73" s="1">
        <f>'DATOS MENSUALES'!E667</f>
        <v>0.172914</v>
      </c>
      <c r="D73" s="1">
        <f>'DATOS MENSUALES'!E668</f>
        <v>0.1589172</v>
      </c>
      <c r="E73" s="1">
        <f>'DATOS MENSUALES'!E669</f>
        <v>2.7810464</v>
      </c>
      <c r="F73" s="1">
        <f>'DATOS MENSUALES'!E670</f>
        <v>2.684815</v>
      </c>
      <c r="G73" s="1">
        <f>'DATOS MENSUALES'!E671</f>
        <v>1.0265304</v>
      </c>
      <c r="H73" s="1">
        <f>'DATOS MENSUALES'!E672</f>
        <v>1.9511022</v>
      </c>
      <c r="I73" s="1">
        <f>'DATOS MENSUALES'!E673</f>
        <v>1.4164188</v>
      </c>
      <c r="J73" s="1">
        <f>'DATOS MENSUALES'!E674</f>
        <v>0.0844116</v>
      </c>
      <c r="K73" s="1">
        <f>'DATOS MENSUALES'!E675</f>
        <v>0.0546192</v>
      </c>
      <c r="L73" s="1">
        <f>'DATOS MENSUALES'!E676</f>
        <v>0.089656</v>
      </c>
      <c r="M73" s="1">
        <f>'DATOS MENSUALES'!E677</f>
        <v>0.1308636</v>
      </c>
      <c r="N73" s="1">
        <f t="shared" si="26"/>
        <v>10.6012382</v>
      </c>
      <c r="O73" s="10"/>
      <c r="P73" s="60">
        <f t="shared" si="27"/>
        <v>-0.0025033181546446222</v>
      </c>
      <c r="Q73" s="60">
        <f t="shared" si="28"/>
        <v>-0.07068683536161553</v>
      </c>
      <c r="R73" s="60">
        <f t="shared" si="29"/>
        <v>-0.4753372327549496</v>
      </c>
      <c r="S73" s="60">
        <f t="shared" si="30"/>
        <v>3.62975999936247</v>
      </c>
      <c r="T73" s="60">
        <f t="shared" si="31"/>
        <v>3.5527530471682196</v>
      </c>
      <c r="U73" s="60">
        <f t="shared" si="31"/>
        <v>5.919262560687505E-07</v>
      </c>
      <c r="V73" s="60">
        <f t="shared" si="31"/>
        <v>1.6941225833051823</v>
      </c>
      <c r="W73" s="60">
        <f t="shared" si="31"/>
        <v>0.3762749612149079</v>
      </c>
      <c r="X73" s="60">
        <f t="shared" si="31"/>
        <v>-0.0015585026068155906</v>
      </c>
      <c r="Y73" s="60">
        <f t="shared" si="31"/>
        <v>7.356344111524206E-07</v>
      </c>
      <c r="Z73" s="60">
        <f t="shared" si="31"/>
        <v>0.0001226246389449446</v>
      </c>
      <c r="AA73" s="60">
        <f t="shared" si="31"/>
        <v>5.705377081525031E-05</v>
      </c>
      <c r="AB73" s="60">
        <f t="shared" si="31"/>
        <v>48.0991035789771</v>
      </c>
    </row>
    <row r="74" spans="1:28" s="24" customFormat="1" ht="12.75">
      <c r="A74" s="21" t="s">
        <v>84</v>
      </c>
      <c r="B74" s="22">
        <f>'DATOS MENSUALES'!E678</f>
        <v>0.0551804</v>
      </c>
      <c r="C74" s="22">
        <f>'DATOS MENSUALES'!E679</f>
        <v>0.140184</v>
      </c>
      <c r="D74" s="22">
        <f>'DATOS MENSUALES'!E680</f>
        <v>1.0474155</v>
      </c>
      <c r="E74" s="22">
        <f>'DATOS MENSUALES'!E681</f>
        <v>3.592107</v>
      </c>
      <c r="F74" s="22">
        <f>'DATOS MENSUALES'!E682</f>
        <v>0.2427934</v>
      </c>
      <c r="G74" s="22">
        <f>'DATOS MENSUALES'!E683</f>
        <v>0.09952</v>
      </c>
      <c r="H74" s="22">
        <f>'DATOS MENSUALES'!E684</f>
        <v>0.1104116</v>
      </c>
      <c r="I74" s="22">
        <f>'DATOS MENSUALES'!E685</f>
        <v>0.4237177</v>
      </c>
      <c r="J74" s="22">
        <f>'DATOS MENSUALES'!E686</f>
        <v>0.0338415</v>
      </c>
      <c r="K74" s="22">
        <f>'DATOS MENSUALES'!E687</f>
        <v>0.080083</v>
      </c>
      <c r="L74" s="22">
        <f>'DATOS MENSUALES'!E688</f>
        <v>0.0394382</v>
      </c>
      <c r="M74" s="22">
        <f>'DATOS MENSUALES'!E689</f>
        <v>0.0597432</v>
      </c>
      <c r="N74" s="22">
        <f t="shared" si="26"/>
        <v>5.9244355</v>
      </c>
      <c r="O74" s="23"/>
      <c r="P74" s="60">
        <f t="shared" si="27"/>
        <v>-0.002224711713626771</v>
      </c>
      <c r="Q74" s="60">
        <f t="shared" si="28"/>
        <v>-0.08883717623419453</v>
      </c>
      <c r="R74" s="60">
        <f t="shared" si="29"/>
        <v>0.0012621041554514985</v>
      </c>
      <c r="S74" s="60">
        <f t="shared" si="30"/>
        <v>12.942967094343704</v>
      </c>
      <c r="T74" s="60">
        <f t="shared" si="31"/>
        <v>-0.7689203445670001</v>
      </c>
      <c r="U74" s="60">
        <f t="shared" si="31"/>
        <v>-0.7751741598709484</v>
      </c>
      <c r="V74" s="60">
        <f t="shared" si="31"/>
        <v>-0.27283464137429175</v>
      </c>
      <c r="W74" s="60">
        <f t="shared" si="31"/>
        <v>-0.019849677962354057</v>
      </c>
      <c r="X74" s="60">
        <f t="shared" si="31"/>
        <v>-0.004616651245817647</v>
      </c>
      <c r="Y74" s="60">
        <f t="shared" si="31"/>
        <v>4.103156692907506E-05</v>
      </c>
      <c r="Z74" s="60">
        <f t="shared" si="31"/>
        <v>-1.5445863821733757E-10</v>
      </c>
      <c r="AA74" s="60">
        <f t="shared" si="31"/>
        <v>-3.472028700548938E-05</v>
      </c>
      <c r="AB74" s="60">
        <f t="shared" si="31"/>
        <v>-1.1250654452749247</v>
      </c>
    </row>
    <row r="75" spans="1:28" s="24" customFormat="1" ht="12.75">
      <c r="A75" s="21" t="s">
        <v>85</v>
      </c>
      <c r="B75" s="22">
        <f>'DATOS MENSUALES'!E690</f>
        <v>0.183876</v>
      </c>
      <c r="C75" s="22">
        <f>'DATOS MENSUALES'!E691</f>
        <v>4.975176</v>
      </c>
      <c r="D75" s="22">
        <f>'DATOS MENSUALES'!E692</f>
        <v>6.128474</v>
      </c>
      <c r="E75" s="22">
        <f>'DATOS MENSUALES'!E693</f>
        <v>1.4517078</v>
      </c>
      <c r="F75" s="22">
        <f>'DATOS MENSUALES'!E694</f>
        <v>0.3501162</v>
      </c>
      <c r="G75" s="22">
        <f>'DATOS MENSUALES'!E695</f>
        <v>0.1559376</v>
      </c>
      <c r="H75" s="22">
        <f>'DATOS MENSUALES'!E696</f>
        <v>0.8599876</v>
      </c>
      <c r="I75" s="22">
        <f>'DATOS MENSUALES'!E697</f>
        <v>0.9621625</v>
      </c>
      <c r="J75" s="22">
        <f>'DATOS MENSUALES'!E698</f>
        <v>0.1087452</v>
      </c>
      <c r="K75" s="22">
        <f>'DATOS MENSUALES'!E699</f>
        <v>0.0514008</v>
      </c>
      <c r="L75" s="22">
        <f>'DATOS MENSUALES'!E700</f>
        <v>0.042381</v>
      </c>
      <c r="M75" s="22">
        <f>'DATOS MENSUALES'!E701</f>
        <v>0.0750006</v>
      </c>
      <c r="N75" s="22">
        <f t="shared" si="26"/>
        <v>15.344965299999998</v>
      </c>
      <c r="O75" s="23"/>
      <c r="P75" s="60">
        <f t="shared" si="27"/>
        <v>-6.318286627302235E-09</v>
      </c>
      <c r="Q75" s="60">
        <f t="shared" si="28"/>
        <v>84.5345764424735</v>
      </c>
      <c r="R75" s="60">
        <f t="shared" si="29"/>
        <v>139.72781065470352</v>
      </c>
      <c r="S75" s="60">
        <f t="shared" si="30"/>
        <v>0.008933125257576842</v>
      </c>
      <c r="T75" s="60">
        <f t="shared" si="31"/>
        <v>-0.5291105180630109</v>
      </c>
      <c r="U75" s="60">
        <f t="shared" si="31"/>
        <v>-0.6409419982326636</v>
      </c>
      <c r="V75" s="60">
        <f t="shared" si="31"/>
        <v>0.0010300437243767598</v>
      </c>
      <c r="W75" s="60">
        <f t="shared" si="31"/>
        <v>0.019180997352457495</v>
      </c>
      <c r="X75" s="60">
        <f t="shared" si="31"/>
        <v>-0.0007687535328984474</v>
      </c>
      <c r="Y75" s="60">
        <f t="shared" si="31"/>
        <v>1.9600343799899215E-07</v>
      </c>
      <c r="Z75" s="60">
        <f t="shared" si="31"/>
        <v>1.3932413086351794E-08</v>
      </c>
      <c r="AA75" s="60">
        <f t="shared" si="31"/>
        <v>-5.237104086275875E-06</v>
      </c>
      <c r="AB75" s="60">
        <f t="shared" si="31"/>
        <v>588.5790138242727</v>
      </c>
    </row>
    <row r="76" spans="1:28" s="24" customFormat="1" ht="12.75">
      <c r="A76" s="21" t="s">
        <v>86</v>
      </c>
      <c r="B76" s="22">
        <f>'DATOS MENSUALES'!E702</f>
        <v>0.0300181</v>
      </c>
      <c r="C76" s="22">
        <f>'DATOS MENSUALES'!E703</f>
        <v>0.0694071</v>
      </c>
      <c r="D76" s="22">
        <f>'DATOS MENSUALES'!E704</f>
        <v>0.1592922</v>
      </c>
      <c r="E76" s="22">
        <f>'DATOS MENSUALES'!E705</f>
        <v>0.4411121</v>
      </c>
      <c r="F76" s="22">
        <f>'DATOS MENSUALES'!E706</f>
        <v>0.223934</v>
      </c>
      <c r="G76" s="22">
        <f>'DATOS MENSUALES'!E707</f>
        <v>0.170436</v>
      </c>
      <c r="H76" s="22">
        <f>'DATOS MENSUALES'!E708</f>
        <v>0.3680316</v>
      </c>
      <c r="I76" s="22">
        <f>'DATOS MENSUALES'!E709</f>
        <v>0.6677684</v>
      </c>
      <c r="J76" s="22">
        <f>'DATOS MENSUALES'!E710</f>
        <v>0.047719</v>
      </c>
      <c r="K76" s="22">
        <f>'DATOS MENSUALES'!E711</f>
        <v>0.0335432</v>
      </c>
      <c r="L76" s="22">
        <f>'DATOS MENSUALES'!E712</f>
        <v>0.0122496</v>
      </c>
      <c r="M76" s="22">
        <f>'DATOS MENSUALES'!E713</f>
        <v>0.108398</v>
      </c>
      <c r="N76" s="22">
        <f t="shared" si="26"/>
        <v>2.3319092999999995</v>
      </c>
      <c r="O76" s="23"/>
      <c r="P76" s="60">
        <f t="shared" si="27"/>
        <v>-0.0037750357146491597</v>
      </c>
      <c r="Q76" s="60">
        <f t="shared" si="28"/>
        <v>-0.13817155139480802</v>
      </c>
      <c r="R76" s="60">
        <f t="shared" si="29"/>
        <v>-0.4746523571226879</v>
      </c>
      <c r="S76" s="60">
        <f t="shared" si="30"/>
        <v>-0.5179824523427595</v>
      </c>
      <c r="T76" s="60">
        <f t="shared" si="31"/>
        <v>-0.8173910844076975</v>
      </c>
      <c r="U76" s="60">
        <f t="shared" si="31"/>
        <v>-0.6091490790877879</v>
      </c>
      <c r="V76" s="60">
        <f t="shared" si="31"/>
        <v>-0.059760148269703675</v>
      </c>
      <c r="W76" s="60">
        <f t="shared" si="31"/>
        <v>-1.9054036860994106E-05</v>
      </c>
      <c r="X76" s="60">
        <f t="shared" si="31"/>
        <v>-0.003555885054374504</v>
      </c>
      <c r="Y76" s="60">
        <f t="shared" si="31"/>
        <v>-1.7491588696293869E-06</v>
      </c>
      <c r="Z76" s="60">
        <f t="shared" si="31"/>
        <v>-2.131186013894287E-05</v>
      </c>
      <c r="AA76" s="60">
        <f t="shared" si="31"/>
        <v>4.120246668595987E-06</v>
      </c>
      <c r="AB76" s="60">
        <f t="shared" si="31"/>
        <v>-99.41939408969156</v>
      </c>
    </row>
    <row r="77" spans="1:28" s="24" customFormat="1" ht="12.75">
      <c r="A77" s="21" t="s">
        <v>87</v>
      </c>
      <c r="B77" s="22">
        <f>'DATOS MENSUALES'!E714</f>
        <v>0.1601638</v>
      </c>
      <c r="C77" s="22">
        <f>'DATOS MENSUALES'!E715</f>
        <v>0.0946533</v>
      </c>
      <c r="D77" s="22">
        <f>'DATOS MENSUALES'!E716</f>
        <v>0.2833245</v>
      </c>
      <c r="E77" s="22">
        <f>'DATOS MENSUALES'!E717</f>
        <v>0.0669662</v>
      </c>
      <c r="F77" s="22">
        <f>'DATOS MENSUALES'!E718</f>
        <v>0.0276012</v>
      </c>
      <c r="G77" s="22">
        <f>'DATOS MENSUALES'!E719</f>
        <v>0.3936871</v>
      </c>
      <c r="H77" s="22">
        <f>'DATOS MENSUALES'!E720</f>
        <v>0.8060495</v>
      </c>
      <c r="I77" s="22">
        <f>'DATOS MENSUALES'!E721</f>
        <v>0.933232</v>
      </c>
      <c r="J77" s="22">
        <f>'DATOS MENSUALES'!E722</f>
        <v>0.1099056</v>
      </c>
      <c r="K77" s="22">
        <f>'DATOS MENSUALES'!E723</f>
        <v>0.0097457</v>
      </c>
      <c r="L77" s="22">
        <f>'DATOS MENSUALES'!E724</f>
        <v>0.0228969</v>
      </c>
      <c r="M77" s="22">
        <f>'DATOS MENSUALES'!E725</f>
        <v>0.1031562</v>
      </c>
      <c r="N77" s="22">
        <f t="shared" si="26"/>
        <v>3.0113819999999993</v>
      </c>
      <c r="O77" s="23"/>
      <c r="P77" s="60">
        <f t="shared" si="27"/>
        <v>-1.6700459624831416E-05</v>
      </c>
      <c r="Q77" s="60">
        <f t="shared" si="28"/>
        <v>-0.11890153397595761</v>
      </c>
      <c r="R77" s="60">
        <f t="shared" si="29"/>
        <v>-0.28232969746499775</v>
      </c>
      <c r="S77" s="60">
        <f t="shared" si="30"/>
        <v>-1.63157021572688</v>
      </c>
      <c r="T77" s="60">
        <f t="shared" si="31"/>
        <v>-1.447994979222283</v>
      </c>
      <c r="U77" s="60">
        <f t="shared" si="31"/>
        <v>-0.24349312298892348</v>
      </c>
      <c r="V77" s="60">
        <f t="shared" si="31"/>
        <v>0.00010417789791148304</v>
      </c>
      <c r="W77" s="60">
        <f t="shared" si="31"/>
        <v>0.013609860194026295</v>
      </c>
      <c r="X77" s="60">
        <f t="shared" si="31"/>
        <v>-0.0007399082917758992</v>
      </c>
      <c r="Y77" s="60">
        <f t="shared" si="31"/>
        <v>-4.606088619831003E-05</v>
      </c>
      <c r="Z77" s="60">
        <f t="shared" si="31"/>
        <v>-4.980798885093525E-06</v>
      </c>
      <c r="AA77" s="60">
        <f t="shared" si="31"/>
        <v>1.2561144352521106E-06</v>
      </c>
      <c r="AB77" s="60">
        <f t="shared" si="31"/>
        <v>-61.77582251030554</v>
      </c>
    </row>
    <row r="78" spans="1:28" s="24" customFormat="1" ht="12.75">
      <c r="A78" s="21" t="s">
        <v>88</v>
      </c>
      <c r="B78" s="22">
        <f>'DATOS MENSUALES'!E726</f>
        <v>0.5655742</v>
      </c>
      <c r="C78" s="22">
        <f>'DATOS MENSUALES'!E727</f>
        <v>0.4691796</v>
      </c>
      <c r="D78" s="22">
        <f>'DATOS MENSUALES'!E728</f>
        <v>1.070964</v>
      </c>
      <c r="E78" s="22">
        <f>'DATOS MENSUALES'!E729</f>
        <v>2.4743808</v>
      </c>
      <c r="F78" s="22">
        <f>'DATOS MENSUALES'!E730</f>
        <v>0.9670115</v>
      </c>
      <c r="G78" s="22">
        <f>'DATOS MENSUALES'!E731</f>
        <v>1.1297334</v>
      </c>
      <c r="H78" s="22">
        <f>'DATOS MENSUALES'!E732</f>
        <v>0.1265334</v>
      </c>
      <c r="I78" s="22">
        <f>'DATOS MENSUALES'!E733</f>
        <v>0.1449964</v>
      </c>
      <c r="J78" s="22">
        <f>'DATOS MENSUALES'!E734</f>
        <v>0.0237688</v>
      </c>
      <c r="K78" s="22">
        <f>'DATOS MENSUALES'!E735</f>
        <v>0.0732</v>
      </c>
      <c r="L78" s="22">
        <f>'DATOS MENSUALES'!E736</f>
        <v>0.0289478</v>
      </c>
      <c r="M78" s="22">
        <f>'DATOS MENSUALES'!E737</f>
        <v>0.0448223</v>
      </c>
      <c r="N78" s="22">
        <f t="shared" si="26"/>
        <v>7.119112199999999</v>
      </c>
      <c r="O78" s="23"/>
      <c r="P78" s="60">
        <f t="shared" si="27"/>
        <v>0.05480682921787616</v>
      </c>
      <c r="Q78" s="60">
        <f t="shared" si="28"/>
        <v>-0.0016101071253269777</v>
      </c>
      <c r="R78" s="60">
        <f t="shared" si="29"/>
        <v>0.0022799964864880094</v>
      </c>
      <c r="S78" s="60">
        <f t="shared" si="30"/>
        <v>1.8616155182156777</v>
      </c>
      <c r="T78" s="60">
        <f t="shared" si="31"/>
        <v>-0.00706892913878155</v>
      </c>
      <c r="U78" s="60">
        <f t="shared" si="31"/>
        <v>0.0013899036473630675</v>
      </c>
      <c r="V78" s="60">
        <f t="shared" si="31"/>
        <v>-0.25299070355895703</v>
      </c>
      <c r="W78" s="60">
        <f t="shared" si="31"/>
        <v>-0.16590471393557843</v>
      </c>
      <c r="X78" s="60">
        <f t="shared" si="31"/>
        <v>-0.005506177613456832</v>
      </c>
      <c r="Y78" s="60">
        <f t="shared" si="31"/>
        <v>2.10429085789334E-05</v>
      </c>
      <c r="Z78" s="60">
        <f t="shared" si="31"/>
        <v>-1.3408040740667452E-06</v>
      </c>
      <c r="AA78" s="60">
        <f t="shared" si="31"/>
        <v>-0.00010747127058140039</v>
      </c>
      <c r="AB78" s="60">
        <f t="shared" si="31"/>
        <v>0.0036961678269451345</v>
      </c>
    </row>
    <row r="79" spans="1:28" s="24" customFormat="1" ht="12.75">
      <c r="A79" s="21" t="s">
        <v>89</v>
      </c>
      <c r="B79" s="22">
        <f>'DATOS MENSUALES'!E738</f>
        <v>0.3949178</v>
      </c>
      <c r="C79" s="22">
        <f>'DATOS MENSUALES'!E739</f>
        <v>0.033858</v>
      </c>
      <c r="D79" s="22">
        <f>'DATOS MENSUALES'!E740</f>
        <v>0.028554</v>
      </c>
      <c r="E79" s="22">
        <f>'DATOS MENSUALES'!E741</f>
        <v>0.1141182</v>
      </c>
      <c r="F79" s="22">
        <f>'DATOS MENSUALES'!E742</f>
        <v>0.0229292</v>
      </c>
      <c r="G79" s="22">
        <f>'DATOS MENSUALES'!E743</f>
        <v>0.225295</v>
      </c>
      <c r="H79" s="22">
        <f>'DATOS MENSUALES'!E744</f>
        <v>0.2791569</v>
      </c>
      <c r="I79" s="22">
        <f>'DATOS MENSUALES'!E745</f>
        <v>0.1033566</v>
      </c>
      <c r="J79" s="22">
        <f>'DATOS MENSUALES'!E746</f>
        <v>0.0364376</v>
      </c>
      <c r="K79" s="22">
        <f>'DATOS MENSUALES'!E747</f>
        <v>0.030065</v>
      </c>
      <c r="L79" s="22">
        <f>'DATOS MENSUALES'!E748</f>
        <v>0.4685268</v>
      </c>
      <c r="M79" s="22">
        <f>'DATOS MENSUALES'!E749</f>
        <v>0.0862245</v>
      </c>
      <c r="N79" s="22">
        <f t="shared" si="26"/>
        <v>1.8234395999999997</v>
      </c>
      <c r="O79" s="23"/>
      <c r="P79" s="60">
        <f t="shared" si="27"/>
        <v>0.009154656789831713</v>
      </c>
      <c r="Q79" s="60">
        <f t="shared" si="28"/>
        <v>-0.16867978616995546</v>
      </c>
      <c r="R79" s="60">
        <f t="shared" si="29"/>
        <v>-0.7555432158643668</v>
      </c>
      <c r="S79" s="60">
        <f t="shared" si="30"/>
        <v>-1.4432713033596538</v>
      </c>
      <c r="T79" s="60">
        <f t="shared" si="31"/>
        <v>-1.4660083246948412</v>
      </c>
      <c r="U79" s="60">
        <f t="shared" si="31"/>
        <v>-0.49837372745709946</v>
      </c>
      <c r="V79" s="60">
        <f t="shared" si="31"/>
        <v>-0.11048082842857458</v>
      </c>
      <c r="W79" s="60">
        <f aca="true" t="shared" si="32" ref="W79:AB82">(I79-I$6)^3</f>
        <v>-0.20655197967245206</v>
      </c>
      <c r="X79" s="60">
        <f t="shared" si="32"/>
        <v>-0.00440406330515956</v>
      </c>
      <c r="Y79" s="60">
        <f t="shared" si="32"/>
        <v>-3.743354922107986E-06</v>
      </c>
      <c r="Z79" s="60">
        <f t="shared" si="32"/>
        <v>0.07870652783467795</v>
      </c>
      <c r="AA79" s="60">
        <f t="shared" si="32"/>
        <v>-2.3170078644868853E-07</v>
      </c>
      <c r="AB79" s="60">
        <f t="shared" si="32"/>
        <v>-135.88061539023766</v>
      </c>
    </row>
    <row r="80" spans="1:28" s="24" customFormat="1" ht="12.75">
      <c r="A80" s="21" t="s">
        <v>90</v>
      </c>
      <c r="B80" s="22">
        <f>'DATOS MENSUALES'!E750</f>
        <v>0.2849812</v>
      </c>
      <c r="C80" s="22">
        <f>'DATOS MENSUALES'!E751</f>
        <v>0.4019184</v>
      </c>
      <c r="D80" s="22">
        <f>'DATOS MENSUALES'!E752</f>
        <v>2.365264</v>
      </c>
      <c r="E80" s="22">
        <f>'DATOS MENSUALES'!E753</f>
        <v>2.2785588</v>
      </c>
      <c r="F80" s="22">
        <f>'DATOS MENSUALES'!E754</f>
        <v>1.65033</v>
      </c>
      <c r="G80" s="22">
        <f>'DATOS MENSUALES'!E755</f>
        <v>1.1140423</v>
      </c>
      <c r="H80" s="22">
        <f>'DATOS MENSUALES'!E756</f>
        <v>1.766918</v>
      </c>
      <c r="I80" s="22">
        <f>'DATOS MENSUALES'!E757</f>
        <v>0.579375</v>
      </c>
      <c r="J80" s="22">
        <f>'DATOS MENSUALES'!E758</f>
        <v>0.0397003</v>
      </c>
      <c r="K80" s="22">
        <f>'DATOS MENSUALES'!E759</f>
        <v>0.0215118</v>
      </c>
      <c r="L80" s="22">
        <f>'DATOS MENSUALES'!E760</f>
        <v>0.0599604</v>
      </c>
      <c r="M80" s="22">
        <f>'DATOS MENSUALES'!E761</f>
        <v>0.03324</v>
      </c>
      <c r="N80" s="22">
        <f t="shared" si="26"/>
        <v>10.595800200000001</v>
      </c>
      <c r="O80" s="23"/>
      <c r="P80" s="60">
        <f t="shared" si="27"/>
        <v>0.0009778604266739636</v>
      </c>
      <c r="Q80" s="60">
        <f t="shared" si="28"/>
        <v>-0.006277125263392226</v>
      </c>
      <c r="R80" s="60">
        <f t="shared" si="29"/>
        <v>2.899229370149092</v>
      </c>
      <c r="S80" s="60">
        <f t="shared" si="30"/>
        <v>1.106607499825903</v>
      </c>
      <c r="T80" s="60">
        <f aca="true" t="shared" si="33" ref="T80:V83">(F80-F$6)^3</f>
        <v>0.1186599724664187</v>
      </c>
      <c r="U80" s="60">
        <f t="shared" si="33"/>
        <v>0.0008822010088449601</v>
      </c>
      <c r="V80" s="60">
        <f t="shared" si="33"/>
        <v>1.0239547483327516</v>
      </c>
      <c r="W80" s="60">
        <f t="shared" si="32"/>
        <v>-0.0015249528408509247</v>
      </c>
      <c r="X80" s="60">
        <f t="shared" si="32"/>
        <v>-0.004146276402006866</v>
      </c>
      <c r="Y80" s="60">
        <f t="shared" si="32"/>
        <v>-1.396301495853754E-05</v>
      </c>
      <c r="Z80" s="60">
        <f t="shared" si="32"/>
        <v>7.982801430266764E-06</v>
      </c>
      <c r="AA80" s="60">
        <f t="shared" si="32"/>
        <v>-0.00020670277857864937</v>
      </c>
      <c r="AB80" s="60">
        <f t="shared" si="32"/>
        <v>47.88365900895222</v>
      </c>
    </row>
    <row r="81" spans="1:28" s="24" customFormat="1" ht="12.75">
      <c r="A81" s="21" t="s">
        <v>91</v>
      </c>
      <c r="B81" s="22">
        <f>'DATOS MENSUALES'!E762</f>
        <v>0.247535</v>
      </c>
      <c r="C81" s="22">
        <f>'DATOS MENSUALES'!E763</f>
        <v>0.461427</v>
      </c>
      <c r="D81" s="22">
        <f>'DATOS MENSUALES'!E764</f>
        <v>2.2219188</v>
      </c>
      <c r="E81" s="22">
        <f>'DATOS MENSUALES'!E765</f>
        <v>0.1097964</v>
      </c>
      <c r="F81" s="22">
        <f>'DATOS MENSUALES'!E766</f>
        <v>0.5430504</v>
      </c>
      <c r="G81" s="22">
        <f>'DATOS MENSUALES'!E767</f>
        <v>1.0126675</v>
      </c>
      <c r="H81" s="22">
        <f>'DATOS MENSUALES'!E768</f>
        <v>0.6946945</v>
      </c>
      <c r="I81" s="22">
        <f>'DATOS MENSUALES'!E769</f>
        <v>1.1383449</v>
      </c>
      <c r="J81" s="22">
        <f>'DATOS MENSUALES'!E770</f>
        <v>0.080199</v>
      </c>
      <c r="K81" s="22">
        <f>'DATOS MENSUALES'!E771</f>
        <v>0.025584</v>
      </c>
      <c r="L81" s="22">
        <f>'DATOS MENSUALES'!E772</f>
        <v>0.0939228</v>
      </c>
      <c r="M81" s="22">
        <f>'DATOS MENSUALES'!E773</f>
        <v>0.0204155</v>
      </c>
      <c r="N81" s="22">
        <f t="shared" si="26"/>
        <v>6.649555800000001</v>
      </c>
      <c r="O81" s="23"/>
      <c r="P81" s="60">
        <f t="shared" si="27"/>
        <v>0.0002361470661861795</v>
      </c>
      <c r="Q81" s="60">
        <f t="shared" si="28"/>
        <v>-0.0019512070911867367</v>
      </c>
      <c r="R81" s="60">
        <f t="shared" si="29"/>
        <v>2.1098174369362583</v>
      </c>
      <c r="S81" s="60">
        <f t="shared" si="30"/>
        <v>-1.4598930900837934</v>
      </c>
      <c r="T81" s="60">
        <f t="shared" si="33"/>
        <v>-0.23360838396634373</v>
      </c>
      <c r="U81" s="60">
        <f t="shared" si="33"/>
        <v>-1.6336014612880703E-07</v>
      </c>
      <c r="V81" s="60">
        <f t="shared" si="33"/>
        <v>-0.0002658664066091042</v>
      </c>
      <c r="W81" s="60">
        <f t="shared" si="32"/>
        <v>0.08744987477495457</v>
      </c>
      <c r="X81" s="60">
        <f t="shared" si="32"/>
        <v>-0.0017346301708386683</v>
      </c>
      <c r="Y81" s="60">
        <f t="shared" si="32"/>
        <v>-8.009580185258768E-06</v>
      </c>
      <c r="Z81" s="60">
        <f t="shared" si="32"/>
        <v>0.00015701004461108646</v>
      </c>
      <c r="AA81" s="60">
        <f t="shared" si="32"/>
        <v>-0.0003724863293089217</v>
      </c>
      <c r="AB81" s="60">
        <f t="shared" si="32"/>
        <v>-0.031238547203759445</v>
      </c>
    </row>
    <row r="82" spans="1:28" s="24" customFormat="1" ht="12.75">
      <c r="A82" s="21" t="s">
        <v>92</v>
      </c>
      <c r="B82" s="22">
        <f>'DATOS MENSUALES'!E774</f>
        <v>0.1285962</v>
      </c>
      <c r="C82" s="22">
        <f>'DATOS MENSUALES'!E775</f>
        <v>0.0969</v>
      </c>
      <c r="D82" s="22">
        <f>'DATOS MENSUALES'!E776</f>
        <v>0.1812544</v>
      </c>
      <c r="E82" s="22">
        <f>'DATOS MENSUALES'!E777</f>
        <v>0.0195636</v>
      </c>
      <c r="F82" s="22">
        <f>'DATOS MENSUALES'!E778</f>
        <v>0.1617856</v>
      </c>
      <c r="G82" s="22">
        <f>'DATOS MENSUALES'!E779</f>
        <v>0.1470581</v>
      </c>
      <c r="H82" s="22">
        <f>'DATOS MENSUALES'!E780</f>
        <v>0.1345806</v>
      </c>
      <c r="I82" s="22">
        <f>'DATOS MENSUALES'!E781</f>
        <v>0.115695</v>
      </c>
      <c r="J82" s="22">
        <f>'DATOS MENSUALES'!E782</f>
        <v>0.0766152</v>
      </c>
      <c r="K82" s="22">
        <f>'DATOS MENSUALES'!E783</f>
        <v>0.0174207</v>
      </c>
      <c r="L82" s="22">
        <f>'DATOS MENSUALES'!E784</f>
        <v>0.013772</v>
      </c>
      <c r="M82" s="22">
        <f>'DATOS MENSUALES'!E785</f>
        <v>0.0175472</v>
      </c>
      <c r="N82" s="22">
        <f>SUM(B82:M82)</f>
        <v>1.1107886</v>
      </c>
      <c r="O82" s="23"/>
      <c r="P82" s="60">
        <f t="shared" si="27"/>
        <v>-0.00018644831521657357</v>
      </c>
      <c r="Q82" s="60">
        <f t="shared" si="28"/>
        <v>-0.11727920521886497</v>
      </c>
      <c r="R82" s="60">
        <f t="shared" si="29"/>
        <v>-0.43567945624190124</v>
      </c>
      <c r="S82" s="60">
        <f t="shared" si="30"/>
        <v>-1.8367007809449574</v>
      </c>
      <c r="T82" s="60">
        <f t="shared" si="33"/>
        <v>-0.9914590049673996</v>
      </c>
      <c r="U82" s="60">
        <f t="shared" si="33"/>
        <v>-0.660949241057609</v>
      </c>
      <c r="V82" s="60">
        <f t="shared" si="33"/>
        <v>-0.24345619633112456</v>
      </c>
      <c r="W82" s="60">
        <f t="shared" si="32"/>
        <v>-0.19388606674299197</v>
      </c>
      <c r="X82" s="60">
        <f t="shared" si="32"/>
        <v>-0.001894521737200732</v>
      </c>
      <c r="Y82" s="60">
        <f t="shared" si="32"/>
        <v>-2.235732060071291E-05</v>
      </c>
      <c r="Z82" s="60">
        <f t="shared" si="32"/>
        <v>-1.799037612025355E-05</v>
      </c>
      <c r="AA82" s="60">
        <f t="shared" si="32"/>
        <v>-0.0004188328757392097</v>
      </c>
      <c r="AB82" s="60">
        <f t="shared" si="32"/>
        <v>-200.58265805771714</v>
      </c>
    </row>
    <row r="83" spans="1:28" s="24" customFormat="1" ht="12.75">
      <c r="A83" s="21" t="s">
        <v>93</v>
      </c>
      <c r="B83" s="22">
        <f>'DATOS MENSUALES'!E786</f>
        <v>0.0867843</v>
      </c>
      <c r="C83" s="22">
        <f>'DATOS MENSUALES'!E787</f>
        <v>0.228494</v>
      </c>
      <c r="D83" s="22">
        <f>'DATOS MENSUALES'!E788</f>
        <v>0.2672644</v>
      </c>
      <c r="E83" s="22">
        <f>'DATOS MENSUALES'!E789</f>
        <v>0.55242</v>
      </c>
      <c r="F83" s="22">
        <f>'DATOS MENSUALES'!E790</f>
        <v>0.4659332</v>
      </c>
      <c r="G83" s="22">
        <f>'DATOS MENSUALES'!E791</f>
        <v>1.2050544</v>
      </c>
      <c r="H83" s="22">
        <f>'DATOS MENSUALES'!E792</f>
        <v>0.4798836</v>
      </c>
      <c r="I83" s="22">
        <f>'DATOS MENSUALES'!E793</f>
        <v>0.0828786</v>
      </c>
      <c r="J83" s="22">
        <f>'DATOS MENSUALES'!E794</f>
        <v>0.117051</v>
      </c>
      <c r="K83" s="22">
        <f>'DATOS MENSUALES'!E795</f>
        <v>0.095865</v>
      </c>
      <c r="L83" s="22">
        <f>'DATOS MENSUALES'!E796</f>
        <v>0.0678171</v>
      </c>
      <c r="M83" s="22">
        <f>'DATOS MENSUALES'!E797</f>
        <v>0.2549932</v>
      </c>
      <c r="N83" s="22">
        <f>SUM(B83:M83)</f>
        <v>3.9044388</v>
      </c>
      <c r="O83" s="23"/>
      <c r="P83" s="60">
        <f t="shared" si="27"/>
        <v>-0.0009685476359798097</v>
      </c>
      <c r="Q83" s="60">
        <f t="shared" si="28"/>
        <v>-0.04584122675385496</v>
      </c>
      <c r="R83" s="60">
        <f t="shared" si="29"/>
        <v>-0.3035766085964565</v>
      </c>
      <c r="S83" s="60">
        <f t="shared" si="30"/>
        <v>-0.3310807703945766</v>
      </c>
      <c r="T83" s="60">
        <f t="shared" si="33"/>
        <v>-0.3328086058761348</v>
      </c>
      <c r="U83" s="60">
        <f t="shared" si="33"/>
        <v>0.006530848016149178</v>
      </c>
      <c r="V83" s="60">
        <f t="shared" si="33"/>
        <v>-0.021743899331616533</v>
      </c>
      <c r="W83" s="60">
        <f aca="true" t="shared" si="34" ref="W83:AB83">(I83-I$6)^3</f>
        <v>-0.22877074704847325</v>
      </c>
      <c r="X83" s="60">
        <f t="shared" si="34"/>
        <v>-0.0005780361890553113</v>
      </c>
      <c r="Y83" s="60">
        <f t="shared" si="34"/>
        <v>0.00012705884904133416</v>
      </c>
      <c r="Z83" s="60">
        <f t="shared" si="34"/>
        <v>2.1583308595838194E-05</v>
      </c>
      <c r="AA83" s="60">
        <f t="shared" si="34"/>
        <v>0.004301061189736727</v>
      </c>
      <c r="AB83" s="60">
        <f t="shared" si="34"/>
        <v>-28.654267174891128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2.75285507059032</v>
      </c>
      <c r="Q84" s="61">
        <f t="shared" si="35"/>
        <v>496.0532049131718</v>
      </c>
      <c r="R84" s="61">
        <f t="shared" si="35"/>
        <v>862.1092898888093</v>
      </c>
      <c r="S84" s="61">
        <f t="shared" si="35"/>
        <v>685.7281758363748</v>
      </c>
      <c r="T84" s="61">
        <f t="shared" si="35"/>
        <v>1159.3439786099136</v>
      </c>
      <c r="U84" s="61">
        <f t="shared" si="35"/>
        <v>379.38152580047074</v>
      </c>
      <c r="V84" s="61">
        <f t="shared" si="35"/>
        <v>16.180050859791876</v>
      </c>
      <c r="W84" s="61">
        <f t="shared" si="35"/>
        <v>228.20041681717086</v>
      </c>
      <c r="X84" s="61">
        <f t="shared" si="35"/>
        <v>15.400750879262487</v>
      </c>
      <c r="Y84" s="61">
        <f t="shared" si="35"/>
        <v>0.03150901261933952</v>
      </c>
      <c r="Z84" s="61">
        <f t="shared" si="35"/>
        <v>0.11906114867891554</v>
      </c>
      <c r="AA84" s="61">
        <f t="shared" si="35"/>
        <v>0.21975300353077273</v>
      </c>
      <c r="AB84" s="61">
        <f t="shared" si="35"/>
        <v>4661.673046606611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577 - Río Voltoya desde confluencia con arroyo de Berrocalejo hasta confluencia con el arroyo Cardeña, y arroyo Cardeña.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0.0194879</v>
      </c>
      <c r="C4" s="1">
        <f t="shared" si="0"/>
        <v>0.0210045</v>
      </c>
      <c r="D4" s="1">
        <f t="shared" si="0"/>
        <v>0.025326</v>
      </c>
      <c r="E4" s="1">
        <f t="shared" si="0"/>
        <v>0.0195636</v>
      </c>
      <c r="F4" s="1">
        <f t="shared" si="0"/>
        <v>0.0229292</v>
      </c>
      <c r="G4" s="1">
        <f t="shared" si="0"/>
        <v>0.026349</v>
      </c>
      <c r="H4" s="1">
        <f t="shared" si="0"/>
        <v>0.0716946</v>
      </c>
      <c r="I4" s="1">
        <f t="shared" si="0"/>
        <v>0.0264352</v>
      </c>
      <c r="J4" s="1">
        <f t="shared" si="0"/>
        <v>0.0237688</v>
      </c>
      <c r="K4" s="1">
        <f t="shared" si="0"/>
        <v>0.0097457</v>
      </c>
      <c r="L4" s="1">
        <f t="shared" si="0"/>
        <v>0.0108273</v>
      </c>
      <c r="M4" s="1">
        <f t="shared" si="0"/>
        <v>0.01683</v>
      </c>
      <c r="N4" s="1">
        <f>MIN(N18:N43)</f>
        <v>1.1107886</v>
      </c>
    </row>
    <row r="5" spans="1:14" ht="12.75">
      <c r="A5" s="13" t="s">
        <v>94</v>
      </c>
      <c r="B5" s="1">
        <f aca="true" t="shared" si="1" ref="B5:M5">MAX(B18:B43)</f>
        <v>0.5820814</v>
      </c>
      <c r="C5" s="1">
        <f t="shared" si="1"/>
        <v>7.8727726</v>
      </c>
      <c r="D5" s="1">
        <f t="shared" si="1"/>
        <v>9.1192544</v>
      </c>
      <c r="E5" s="1">
        <f t="shared" si="1"/>
        <v>3.592107</v>
      </c>
      <c r="F5" s="1">
        <f t="shared" si="1"/>
        <v>10.6052894</v>
      </c>
      <c r="G5" s="1">
        <f t="shared" si="1"/>
        <v>7.5689236</v>
      </c>
      <c r="H5" s="1">
        <f t="shared" si="1"/>
        <v>1.9511022</v>
      </c>
      <c r="I5" s="1">
        <f t="shared" si="1"/>
        <v>3.2263488</v>
      </c>
      <c r="J5" s="1">
        <f t="shared" si="1"/>
        <v>1.1302389</v>
      </c>
      <c r="K5" s="1">
        <f t="shared" si="1"/>
        <v>0.1704024</v>
      </c>
      <c r="L5" s="1">
        <f t="shared" si="1"/>
        <v>0.4685268</v>
      </c>
      <c r="M5" s="1">
        <f t="shared" si="1"/>
        <v>0.2549932</v>
      </c>
      <c r="N5" s="1">
        <f>MAX(N18:N43)</f>
        <v>15.344965299999998</v>
      </c>
    </row>
    <row r="6" spans="1:14" ht="12.75">
      <c r="A6" s="13" t="s">
        <v>16</v>
      </c>
      <c r="B6" s="1">
        <f aca="true" t="shared" si="2" ref="B6:M6">AVERAGE(B18:B43)</f>
        <v>0.16973351153846147</v>
      </c>
      <c r="C6" s="1">
        <f t="shared" si="2"/>
        <v>0.7487505423076924</v>
      </c>
      <c r="D6" s="1">
        <f t="shared" si="2"/>
        <v>1.1433711076923077</v>
      </c>
      <c r="E6" s="1">
        <f t="shared" si="2"/>
        <v>0.9888920346153847</v>
      </c>
      <c r="F6" s="1">
        <f t="shared" si="2"/>
        <v>1.0864510230769233</v>
      </c>
      <c r="G6" s="1">
        <f t="shared" si="2"/>
        <v>0.7274843923076924</v>
      </c>
      <c r="H6" s="1">
        <f t="shared" si="2"/>
        <v>0.70071815</v>
      </c>
      <c r="I6" s="1">
        <f t="shared" si="2"/>
        <v>0.601069376923077</v>
      </c>
      <c r="J6" s="1">
        <f t="shared" si="2"/>
        <v>0.1650729730769231</v>
      </c>
      <c r="K6" s="1">
        <f t="shared" si="2"/>
        <v>0.043400511538461535</v>
      </c>
      <c r="L6" s="1">
        <f t="shared" si="2"/>
        <v>0.05019910000000001</v>
      </c>
      <c r="M6" s="1">
        <f t="shared" si="2"/>
        <v>0.07492035769230769</v>
      </c>
      <c r="N6" s="1">
        <f>SUM(B6:M6)</f>
        <v>6.500063080769232</v>
      </c>
    </row>
    <row r="7" spans="1:14" ht="12.75">
      <c r="A7" s="13" t="s">
        <v>17</v>
      </c>
      <c r="B7" s="1">
        <f aca="true" t="shared" si="3" ref="B7:M7">PERCENTILE(B18:B43,0.1)</f>
        <v>0.0220331</v>
      </c>
      <c r="C7" s="1">
        <f t="shared" si="3"/>
        <v>0.05239155</v>
      </c>
      <c r="D7" s="1">
        <f t="shared" si="3"/>
        <v>0.05943865</v>
      </c>
      <c r="E7" s="1">
        <f t="shared" si="3"/>
        <v>0.0600375</v>
      </c>
      <c r="F7" s="1">
        <f t="shared" si="3"/>
        <v>0.075087</v>
      </c>
      <c r="G7" s="1">
        <f t="shared" si="3"/>
        <v>0.092664</v>
      </c>
      <c r="H7" s="1">
        <f t="shared" si="3"/>
        <v>0.1184725</v>
      </c>
      <c r="I7" s="1">
        <f t="shared" si="3"/>
        <v>0.0836268</v>
      </c>
      <c r="J7" s="1">
        <f t="shared" si="3"/>
        <v>0.0332137</v>
      </c>
      <c r="K7" s="1">
        <f t="shared" si="3"/>
        <v>0.01394575</v>
      </c>
      <c r="L7" s="1">
        <f t="shared" si="3"/>
        <v>0.012075599999999999</v>
      </c>
      <c r="M7" s="1">
        <f t="shared" si="3"/>
        <v>0.0177872</v>
      </c>
      <c r="N7" s="1">
        <f>PERCENTILE(N18:N43,0.1)</f>
        <v>1.6326906499999998</v>
      </c>
    </row>
    <row r="8" spans="1:14" ht="12.75">
      <c r="A8" s="13" t="s">
        <v>18</v>
      </c>
      <c r="B8" s="1">
        <f aca="true" t="shared" si="4" ref="B8:M8">PERCENTILE(B18:B43,0.25)</f>
        <v>0.060298199999999996</v>
      </c>
      <c r="C8" s="1">
        <f t="shared" si="4"/>
        <v>0.07802737500000001</v>
      </c>
      <c r="D8" s="1">
        <f t="shared" si="4"/>
        <v>0.18774145</v>
      </c>
      <c r="E8" s="1">
        <f t="shared" si="4"/>
        <v>0.1016631</v>
      </c>
      <c r="F8" s="1">
        <f t="shared" si="4"/>
        <v>0.1797822</v>
      </c>
      <c r="G8" s="1">
        <f t="shared" si="4"/>
        <v>0.126847925</v>
      </c>
      <c r="H8" s="1">
        <f t="shared" si="4"/>
        <v>0.21156292499999999</v>
      </c>
      <c r="I8" s="1">
        <f t="shared" si="4"/>
        <v>0.14767845</v>
      </c>
      <c r="J8" s="1">
        <f t="shared" si="4"/>
        <v>0.0424073</v>
      </c>
      <c r="K8" s="1">
        <f t="shared" si="4"/>
        <v>0.01827875</v>
      </c>
      <c r="L8" s="1">
        <f t="shared" si="4"/>
        <v>0.0144296</v>
      </c>
      <c r="M8" s="1">
        <f t="shared" si="4"/>
        <v>0.026815425</v>
      </c>
      <c r="N8" s="1">
        <f>PERCENTILE(N18:N43,0.25)</f>
        <v>2.4945098749999994</v>
      </c>
    </row>
    <row r="9" spans="1:14" ht="12.75">
      <c r="A9" s="13" t="s">
        <v>19</v>
      </c>
      <c r="B9" s="1">
        <f aca="true" t="shared" si="5" ref="B9:M9">PERCENTILE(B18:B43,0.5)</f>
        <v>0.12958989999999998</v>
      </c>
      <c r="C9" s="1">
        <f t="shared" si="5"/>
        <v>0.16398200000000002</v>
      </c>
      <c r="D9" s="1">
        <f t="shared" si="5"/>
        <v>0.350049</v>
      </c>
      <c r="E9" s="1">
        <f t="shared" si="5"/>
        <v>0.401034</v>
      </c>
      <c r="F9" s="1">
        <f t="shared" si="5"/>
        <v>0.4080247</v>
      </c>
      <c r="G9" s="1">
        <f t="shared" si="5"/>
        <v>0.21674765000000001</v>
      </c>
      <c r="H9" s="1">
        <f t="shared" si="5"/>
        <v>0.5574202500000001</v>
      </c>
      <c r="I9" s="1">
        <f t="shared" si="5"/>
        <v>0.44145084999999995</v>
      </c>
      <c r="J9" s="1">
        <f t="shared" si="5"/>
        <v>0.0823053</v>
      </c>
      <c r="K9" s="1">
        <f t="shared" si="5"/>
        <v>0.0293545</v>
      </c>
      <c r="L9" s="1">
        <f t="shared" si="5"/>
        <v>0.0275695</v>
      </c>
      <c r="M9" s="1">
        <f t="shared" si="5"/>
        <v>0.05792585</v>
      </c>
      <c r="N9" s="1">
        <f>PERCENTILE(N18:N43,0.5)</f>
        <v>5.632184800000001</v>
      </c>
    </row>
    <row r="10" spans="1:14" ht="12.75">
      <c r="A10" s="13" t="s">
        <v>20</v>
      </c>
      <c r="B10" s="1">
        <f aca="true" t="shared" si="6" ref="B10:M10">PERCENTILE(B18:B43,0.75)</f>
        <v>0.2186844</v>
      </c>
      <c r="C10" s="1">
        <f t="shared" si="6"/>
        <v>0.44654984999999997</v>
      </c>
      <c r="D10" s="1">
        <f t="shared" si="6"/>
        <v>0.9125814250000001</v>
      </c>
      <c r="E10" s="1">
        <f t="shared" si="6"/>
        <v>1.8447803249999999</v>
      </c>
      <c r="F10" s="1">
        <f t="shared" si="6"/>
        <v>0.954474</v>
      </c>
      <c r="G10" s="1">
        <f t="shared" si="6"/>
        <v>0.97701435</v>
      </c>
      <c r="H10" s="1">
        <f t="shared" si="6"/>
        <v>0.956695</v>
      </c>
      <c r="I10" s="1">
        <f t="shared" si="6"/>
        <v>0.886919375</v>
      </c>
      <c r="J10" s="1">
        <f t="shared" si="6"/>
        <v>0.15189487499999998</v>
      </c>
      <c r="K10" s="1">
        <f t="shared" si="6"/>
        <v>0.0521514</v>
      </c>
      <c r="L10" s="1">
        <f t="shared" si="6"/>
        <v>0.043776825</v>
      </c>
      <c r="M10" s="1">
        <f t="shared" si="6"/>
        <v>0.098923275</v>
      </c>
      <c r="N10" s="1">
        <f>PERCENTILE(N18:N43,0.75)</f>
        <v>10.5998787</v>
      </c>
    </row>
    <row r="11" spans="1:14" ht="12.75">
      <c r="A11" s="13" t="s">
        <v>21</v>
      </c>
      <c r="B11" s="1">
        <f aca="true" t="shared" si="7" ref="B11:M11">PERCENTILE(B18:B43,0.9)</f>
        <v>0.3636909</v>
      </c>
      <c r="C11" s="1">
        <f t="shared" si="7"/>
        <v>1.28398395</v>
      </c>
      <c r="D11" s="1">
        <f t="shared" si="7"/>
        <v>2.6337516</v>
      </c>
      <c r="E11" s="1">
        <f t="shared" si="7"/>
        <v>2.6277136</v>
      </c>
      <c r="F11" s="1">
        <f t="shared" si="7"/>
        <v>2.22847575</v>
      </c>
      <c r="G11" s="1">
        <f t="shared" si="7"/>
        <v>1.12188785</v>
      </c>
      <c r="H11" s="1">
        <f t="shared" si="7"/>
        <v>1.768269</v>
      </c>
      <c r="I11" s="1">
        <f t="shared" si="7"/>
        <v>1.1629955</v>
      </c>
      <c r="J11" s="1">
        <f t="shared" si="7"/>
        <v>0.3908274</v>
      </c>
      <c r="K11" s="1">
        <f t="shared" si="7"/>
        <v>0.087974</v>
      </c>
      <c r="L11" s="1">
        <f t="shared" si="7"/>
        <v>0.07873655</v>
      </c>
      <c r="M11" s="1">
        <f t="shared" si="7"/>
        <v>0.156457</v>
      </c>
      <c r="N11" s="1">
        <f>PERCENTILE(N18:N43,0.9)</f>
        <v>13.228053400000002</v>
      </c>
    </row>
    <row r="12" spans="1:14" ht="12.75">
      <c r="A12" s="13" t="s">
        <v>25</v>
      </c>
      <c r="B12" s="1">
        <f aca="true" t="shared" si="8" ref="B12:M12">STDEV(B18:B43)</f>
        <v>0.15420024331971555</v>
      </c>
      <c r="C12" s="1">
        <f t="shared" si="8"/>
        <v>1.7560865647622161</v>
      </c>
      <c r="D12" s="1">
        <f t="shared" si="8"/>
        <v>2.093986248699488</v>
      </c>
      <c r="E12" s="1">
        <f t="shared" si="8"/>
        <v>1.1116848486095365</v>
      </c>
      <c r="F12" s="1">
        <f t="shared" si="8"/>
        <v>2.0880026230108966</v>
      </c>
      <c r="G12" s="1">
        <f t="shared" si="8"/>
        <v>1.4567012106237864</v>
      </c>
      <c r="H12" s="1">
        <f t="shared" si="8"/>
        <v>0.5829747037701586</v>
      </c>
      <c r="I12" s="1">
        <f t="shared" si="8"/>
        <v>0.6763099849931242</v>
      </c>
      <c r="J12" s="1">
        <f t="shared" si="8"/>
        <v>0.23739883895076921</v>
      </c>
      <c r="K12" s="1">
        <f t="shared" si="8"/>
        <v>0.037699736247293066</v>
      </c>
      <c r="L12" s="1">
        <f t="shared" si="8"/>
        <v>0.08845233971018741</v>
      </c>
      <c r="M12" s="1">
        <f t="shared" si="8"/>
        <v>0.06488056445284164</v>
      </c>
      <c r="N12" s="1">
        <f>STDEV(N18:N43)</f>
        <v>4.630033750737011</v>
      </c>
    </row>
    <row r="13" spans="1:14" ht="12.75">
      <c r="A13" s="13" t="s">
        <v>127</v>
      </c>
      <c r="B13" s="1">
        <f>ROUND(B12/B6,2)</f>
        <v>0.91</v>
      </c>
      <c r="C13" s="1">
        <f aca="true" t="shared" si="9" ref="C13:N13">ROUND(C12/C6,2)</f>
        <v>2.35</v>
      </c>
      <c r="D13" s="1">
        <f t="shared" si="9"/>
        <v>1.83</v>
      </c>
      <c r="E13" s="1">
        <f t="shared" si="9"/>
        <v>1.12</v>
      </c>
      <c r="F13" s="1">
        <f t="shared" si="9"/>
        <v>1.92</v>
      </c>
      <c r="G13" s="1">
        <f t="shared" si="9"/>
        <v>2</v>
      </c>
      <c r="H13" s="1">
        <f t="shared" si="9"/>
        <v>0.83</v>
      </c>
      <c r="I13" s="1">
        <f t="shared" si="9"/>
        <v>1.13</v>
      </c>
      <c r="J13" s="1">
        <f t="shared" si="9"/>
        <v>1.44</v>
      </c>
      <c r="K13" s="1">
        <f t="shared" si="9"/>
        <v>0.87</v>
      </c>
      <c r="L13" s="1">
        <f t="shared" si="9"/>
        <v>1.76</v>
      </c>
      <c r="M13" s="1">
        <f t="shared" si="9"/>
        <v>0.87</v>
      </c>
      <c r="N13" s="1">
        <f t="shared" si="9"/>
        <v>0.71</v>
      </c>
    </row>
    <row r="14" spans="1:14" ht="12.75">
      <c r="A14" s="13" t="s">
        <v>126</v>
      </c>
      <c r="B14" s="53">
        <f>26*P44/(25*24*B12^3)</f>
        <v>1.5199813558502715</v>
      </c>
      <c r="C14" s="53">
        <f aca="true" t="shared" si="10" ref="C14:N14">26*Q44/(25*24*C12^3)</f>
        <v>3.4671411800184306</v>
      </c>
      <c r="D14" s="53">
        <f t="shared" si="10"/>
        <v>2.951415661400956</v>
      </c>
      <c r="E14" s="53">
        <f t="shared" si="10"/>
        <v>0.905229340845402</v>
      </c>
      <c r="F14" s="53">
        <f t="shared" si="10"/>
        <v>4.091150345984997</v>
      </c>
      <c r="G14" s="53">
        <f t="shared" si="10"/>
        <v>4.448896351776486</v>
      </c>
      <c r="H14" s="53">
        <f t="shared" si="10"/>
        <v>0.9869558079334791</v>
      </c>
      <c r="I14" s="53">
        <f t="shared" si="10"/>
        <v>2.5152719072538887</v>
      </c>
      <c r="J14" s="53">
        <f t="shared" si="10"/>
        <v>3.0980873696891056</v>
      </c>
      <c r="K14" s="53">
        <f t="shared" si="10"/>
        <v>1.9757192402931074</v>
      </c>
      <c r="L14" s="53">
        <f t="shared" si="10"/>
        <v>4.55807625630832</v>
      </c>
      <c r="M14" s="53">
        <f t="shared" si="10"/>
        <v>1.5253741346514995</v>
      </c>
      <c r="N14" s="53">
        <f t="shared" si="10"/>
        <v>0.5857329434485598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-0.17510563928070078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0.2302872</v>
      </c>
      <c r="C18" s="1">
        <f>'DATOS MENSUALES'!E487</f>
        <v>0.1112859</v>
      </c>
      <c r="D18" s="1">
        <f>'DATOS MENSUALES'!E488</f>
        <v>0.2261188</v>
      </c>
      <c r="E18" s="1">
        <f>'DATOS MENSUALES'!E489</f>
        <v>0.0599214</v>
      </c>
      <c r="F18" s="1">
        <f>'DATOS MENSUALES'!E490</f>
        <v>0.2374672</v>
      </c>
      <c r="G18" s="1">
        <f>'DATOS MENSUALES'!E491</f>
        <v>0.3074527</v>
      </c>
      <c r="H18" s="1">
        <f>'DATOS MENSUALES'!E492</f>
        <v>0.565705</v>
      </c>
      <c r="I18" s="1">
        <f>'DATOS MENSUALES'!E493</f>
        <v>1.1828908</v>
      </c>
      <c r="J18" s="1">
        <f>'DATOS MENSUALES'!E494</f>
        <v>0.04914</v>
      </c>
      <c r="K18" s="1">
        <f>'DATOS MENSUALES'!E495</f>
        <v>0.0155298</v>
      </c>
      <c r="L18" s="1">
        <f>'DATOS MENSUALES'!E496</f>
        <v>0.0108273</v>
      </c>
      <c r="M18" s="1">
        <f>'DATOS MENSUALES'!E497</f>
        <v>0.0198</v>
      </c>
      <c r="N18" s="1">
        <f aca="true" t="shared" si="11" ref="N18:N41">SUM(B18:M18)</f>
        <v>3.0164261</v>
      </c>
      <c r="O18" s="10"/>
      <c r="P18" s="60">
        <f aca="true" t="shared" si="12" ref="P18:P43">(B18-B$6)^3</f>
        <v>0.00022203518789363228</v>
      </c>
      <c r="Q18" s="60">
        <f aca="true" t="shared" si="13" ref="Q18:AB33">(C18-C$6)^3</f>
        <v>-0.2590408780044809</v>
      </c>
      <c r="R18" s="60">
        <f t="shared" si="13"/>
        <v>-0.7717318764316733</v>
      </c>
      <c r="S18" s="60">
        <f t="shared" si="13"/>
        <v>-0.8016890608105653</v>
      </c>
      <c r="T18" s="60">
        <f t="shared" si="13"/>
        <v>-0.6119250686395357</v>
      </c>
      <c r="U18" s="60">
        <f t="shared" si="13"/>
        <v>-0.0741047728348096</v>
      </c>
      <c r="V18" s="60">
        <f t="shared" si="13"/>
        <v>-0.0024610940462858875</v>
      </c>
      <c r="W18" s="60">
        <f t="shared" si="13"/>
        <v>0.1969559588046749</v>
      </c>
      <c r="X18" s="60">
        <f t="shared" si="13"/>
        <v>-0.0015581918202958345</v>
      </c>
      <c r="Y18" s="60">
        <f t="shared" si="13"/>
        <v>-2.1649315479867547E-05</v>
      </c>
      <c r="Z18" s="60">
        <f t="shared" si="13"/>
        <v>-6.1031748318942286E-05</v>
      </c>
      <c r="AA18" s="60">
        <f t="shared" si="13"/>
        <v>-0.00016746963798691683</v>
      </c>
      <c r="AB18" s="60">
        <f t="shared" si="13"/>
        <v>-42.276466020279734</v>
      </c>
    </row>
    <row r="19" spans="1:28" ht="12.75">
      <c r="A19" s="12" t="s">
        <v>69</v>
      </c>
      <c r="B19" s="1">
        <f>'DATOS MENSUALES'!E498</f>
        <v>0.019788</v>
      </c>
      <c r="C19" s="1">
        <f>'DATOS MENSUALES'!E499</f>
        <v>0.0210045</v>
      </c>
      <c r="D19" s="1">
        <f>'DATOS MENSUALES'!E500</f>
        <v>0.4344333</v>
      </c>
      <c r="E19" s="1">
        <f>'DATOS MENSUALES'!E501</f>
        <v>0.3029888</v>
      </c>
      <c r="F19" s="1">
        <f>'DATOS MENSUALES'!E502</f>
        <v>1.719732</v>
      </c>
      <c r="G19" s="1">
        <f>'DATOS MENSUALES'!E503</f>
        <v>0.2082003</v>
      </c>
      <c r="H19" s="1">
        <f>'DATOS MENSUALES'!E504</f>
        <v>0.406929</v>
      </c>
      <c r="I19" s="1">
        <f>'DATOS MENSUALES'!E505</f>
        <v>0.0658548</v>
      </c>
      <c r="J19" s="1">
        <f>'DATOS MENSUALES'!E506</f>
        <v>0.08728</v>
      </c>
      <c r="K19" s="1">
        <f>'DATOS MENSUALES'!E507</f>
        <v>0.0104379</v>
      </c>
      <c r="L19" s="1">
        <f>'DATOS MENSUALES'!E508</f>
        <v>0.0141948</v>
      </c>
      <c r="M19" s="1">
        <f>'DATOS MENSUALES'!E509</f>
        <v>0.0749343</v>
      </c>
      <c r="N19" s="1">
        <f t="shared" si="11"/>
        <v>3.3657776999999993</v>
      </c>
      <c r="O19" s="10"/>
      <c r="P19" s="60">
        <f t="shared" si="12"/>
        <v>-0.003371323364730972</v>
      </c>
      <c r="Q19" s="60">
        <f t="shared" si="13"/>
        <v>-0.38542471229883</v>
      </c>
      <c r="R19" s="60">
        <f t="shared" si="13"/>
        <v>-0.3563070485524775</v>
      </c>
      <c r="S19" s="60">
        <f t="shared" si="13"/>
        <v>-0.32269226306044313</v>
      </c>
      <c r="T19" s="60">
        <f t="shared" si="13"/>
        <v>0.2539740400314861</v>
      </c>
      <c r="U19" s="60">
        <f t="shared" si="13"/>
        <v>-0.14002805485024558</v>
      </c>
      <c r="V19" s="60">
        <f t="shared" si="13"/>
        <v>-0.02535754811053735</v>
      </c>
      <c r="W19" s="60">
        <f t="shared" si="13"/>
        <v>-0.15331470074872877</v>
      </c>
      <c r="X19" s="60">
        <f t="shared" si="13"/>
        <v>-0.00047078336500116564</v>
      </c>
      <c r="Y19" s="60">
        <f t="shared" si="13"/>
        <v>-3.581499023569718E-05</v>
      </c>
      <c r="Z19" s="60">
        <f t="shared" si="13"/>
        <v>-4.667272039699955E-05</v>
      </c>
      <c r="AA19" s="60">
        <f t="shared" si="13"/>
        <v>2.7102165239516E-15</v>
      </c>
      <c r="AB19" s="60">
        <f t="shared" si="13"/>
        <v>-30.790419861818602</v>
      </c>
    </row>
    <row r="20" spans="1:28" ht="12.75">
      <c r="A20" s="12" t="s">
        <v>70</v>
      </c>
      <c r="B20" s="1">
        <f>'DATOS MENSUALES'!E510</f>
        <v>0.1056744</v>
      </c>
      <c r="C20" s="1">
        <f>'DATOS MENSUALES'!E511</f>
        <v>0.5129829</v>
      </c>
      <c r="D20" s="1">
        <f>'DATOS MENSUALES'!E512</f>
        <v>0.5080792</v>
      </c>
      <c r="E20" s="1">
        <f>'DATOS MENSUALES'!E513</f>
        <v>0.06066</v>
      </c>
      <c r="F20" s="1">
        <f>'DATOS MENSUALES'!E514</f>
        <v>0.060606</v>
      </c>
      <c r="G20" s="1">
        <f>'DATOS MENSUALES'!E515</f>
        <v>0.026349</v>
      </c>
      <c r="H20" s="1">
        <f>'DATOS MENSUALES'!E516</f>
        <v>0.3432078</v>
      </c>
      <c r="I20" s="1">
        <f>'DATOS MENSUALES'!E517</f>
        <v>0.7479815</v>
      </c>
      <c r="J20" s="1">
        <f>'DATOS MENSUALES'!E518</f>
        <v>0.0325859</v>
      </c>
      <c r="K20" s="1">
        <f>'DATOS MENSUALES'!E519</f>
        <v>0.015544</v>
      </c>
      <c r="L20" s="1">
        <f>'DATOS MENSUALES'!E520</f>
        <v>0.0539744</v>
      </c>
      <c r="M20" s="1">
        <f>'DATOS MENSUALES'!E521</f>
        <v>0.0180272</v>
      </c>
      <c r="N20" s="1">
        <f t="shared" si="11"/>
        <v>2.4856722999999996</v>
      </c>
      <c r="O20" s="10"/>
      <c r="P20" s="60">
        <f t="shared" si="12"/>
        <v>-0.0002628710336725646</v>
      </c>
      <c r="Q20" s="60">
        <f t="shared" si="13"/>
        <v>-0.013105470030351497</v>
      </c>
      <c r="R20" s="60">
        <f t="shared" si="13"/>
        <v>-0.25640115078780784</v>
      </c>
      <c r="S20" s="60">
        <f t="shared" si="13"/>
        <v>-0.7997783753978736</v>
      </c>
      <c r="T20" s="60">
        <f t="shared" si="13"/>
        <v>-1.07955622846078</v>
      </c>
      <c r="U20" s="60">
        <f t="shared" si="13"/>
        <v>-0.3446717352989138</v>
      </c>
      <c r="V20" s="60">
        <f t="shared" si="13"/>
        <v>-0.045694702873952504</v>
      </c>
      <c r="W20" s="60">
        <f t="shared" si="13"/>
        <v>0.0031708296075870068</v>
      </c>
      <c r="X20" s="60">
        <f t="shared" si="13"/>
        <v>-0.002325522346542406</v>
      </c>
      <c r="Y20" s="60">
        <f t="shared" si="13"/>
        <v>-2.1616241655028353E-05</v>
      </c>
      <c r="Z20" s="60">
        <f t="shared" si="13"/>
        <v>5.38089359567765E-08</v>
      </c>
      <c r="AA20" s="60">
        <f t="shared" si="13"/>
        <v>-0.00018415355881994827</v>
      </c>
      <c r="AB20" s="60">
        <f t="shared" si="13"/>
        <v>-64.69324559202953</v>
      </c>
    </row>
    <row r="21" spans="1:28" ht="12.75">
      <c r="A21" s="12" t="s">
        <v>71</v>
      </c>
      <c r="B21" s="1">
        <f>'DATOS MENSUALES'!E522</f>
        <v>0.0194879</v>
      </c>
      <c r="C21" s="1">
        <f>'DATOS MENSUALES'!E523</f>
        <v>0.1064226</v>
      </c>
      <c r="D21" s="1">
        <f>'DATOS MENSUALES'!E524</f>
        <v>0.4053672</v>
      </c>
      <c r="E21" s="1">
        <f>'DATOS MENSUALES'!E525</f>
        <v>2.0550768</v>
      </c>
      <c r="F21" s="1">
        <f>'DATOS MENSUALES'!E526</f>
        <v>0.8502832</v>
      </c>
      <c r="G21" s="1">
        <f>'DATOS MENSUALES'!E527</f>
        <v>0.5436424</v>
      </c>
      <c r="H21" s="1">
        <f>'DATOS MENSUALES'!E528</f>
        <v>0.9889308</v>
      </c>
      <c r="I21" s="1">
        <f>'DATOS MENSUALES'!E529</f>
        <v>3.2263488</v>
      </c>
      <c r="J21" s="1">
        <f>'DATOS MENSUALES'!E530</f>
        <v>1.1302389</v>
      </c>
      <c r="K21" s="1">
        <f>'DATOS MENSUALES'!E531</f>
        <v>0.0524016</v>
      </c>
      <c r="L21" s="1">
        <f>'DATOS MENSUALES'!E532</f>
        <v>0.0442421</v>
      </c>
      <c r="M21" s="1">
        <f>'DATOS MENSUALES'!E533</f>
        <v>0.0281931</v>
      </c>
      <c r="N21" s="1">
        <f t="shared" si="11"/>
        <v>9.4506354</v>
      </c>
      <c r="O21" s="10"/>
      <c r="P21" s="60">
        <f t="shared" si="12"/>
        <v>-0.003391605939925194</v>
      </c>
      <c r="Q21" s="60">
        <f t="shared" si="13"/>
        <v>-0.26501499320909083</v>
      </c>
      <c r="R21" s="60">
        <f t="shared" si="13"/>
        <v>-0.40195365693731566</v>
      </c>
      <c r="S21" s="60">
        <f t="shared" si="13"/>
        <v>1.211985482940623</v>
      </c>
      <c r="T21" s="60">
        <f t="shared" si="13"/>
        <v>-0.013172317167529913</v>
      </c>
      <c r="U21" s="60">
        <f t="shared" si="13"/>
        <v>-0.006213469252232629</v>
      </c>
      <c r="V21" s="60">
        <f t="shared" si="13"/>
        <v>0.023940825204515466</v>
      </c>
      <c r="W21" s="60">
        <f t="shared" si="13"/>
        <v>18.09366743879847</v>
      </c>
      <c r="X21" s="60">
        <f t="shared" si="13"/>
        <v>0.899095750605793</v>
      </c>
      <c r="Y21" s="60">
        <f t="shared" si="13"/>
        <v>7.292645281433465E-07</v>
      </c>
      <c r="Z21" s="60">
        <f t="shared" si="13"/>
        <v>-2.1138920249300116E-07</v>
      </c>
      <c r="AA21" s="60">
        <f t="shared" si="13"/>
        <v>-0.0001020260051977315</v>
      </c>
      <c r="AB21" s="60">
        <f t="shared" si="13"/>
        <v>25.68731972331604</v>
      </c>
    </row>
    <row r="22" spans="1:28" ht="12.75">
      <c r="A22" s="12" t="s">
        <v>72</v>
      </c>
      <c r="B22" s="1">
        <f>'DATOS MENSUALES'!E534</f>
        <v>0.1673829</v>
      </c>
      <c r="C22" s="1">
        <f>'DATOS MENSUALES'!E535</f>
        <v>0.8326644</v>
      </c>
      <c r="D22" s="1">
        <f>'DATOS MENSUALES'!E536</f>
        <v>0.303628</v>
      </c>
      <c r="E22" s="1">
        <f>'DATOS MENSUALES'!E537</f>
        <v>0.38761</v>
      </c>
      <c r="F22" s="1">
        <f>'DATOS MENSUALES'!E538</f>
        <v>1.9503747</v>
      </c>
      <c r="G22" s="1">
        <f>'DATOS MENSUALES'!E539</f>
        <v>1.0839926</v>
      </c>
      <c r="H22" s="1">
        <f>'DATOS MENSUALES'!E540</f>
        <v>0.8536374</v>
      </c>
      <c r="I22" s="1">
        <f>'DATOS MENSUALES'!E541</f>
        <v>0.459184</v>
      </c>
      <c r="J22" s="1">
        <f>'DATOS MENSUALES'!E542</f>
        <v>0.1057264</v>
      </c>
      <c r="K22" s="1">
        <f>'DATOS MENSUALES'!E543</f>
        <v>0.0259348</v>
      </c>
      <c r="L22" s="1">
        <f>'DATOS MENSUALES'!E544</f>
        <v>0.0189035</v>
      </c>
      <c r="M22" s="1">
        <f>'DATOS MENSUALES'!E545</f>
        <v>0.01683</v>
      </c>
      <c r="N22" s="1">
        <f t="shared" si="11"/>
        <v>6.2058687</v>
      </c>
      <c r="O22" s="10"/>
      <c r="P22" s="60">
        <f t="shared" si="12"/>
        <v>-1.298800930024314E-08</v>
      </c>
      <c r="Q22" s="60">
        <f t="shared" si="13"/>
        <v>0.000590882408956835</v>
      </c>
      <c r="R22" s="60">
        <f t="shared" si="13"/>
        <v>-0.5921603766501411</v>
      </c>
      <c r="S22" s="60">
        <f t="shared" si="13"/>
        <v>-0.21738755799474294</v>
      </c>
      <c r="T22" s="60">
        <f t="shared" si="13"/>
        <v>0.6448016344836123</v>
      </c>
      <c r="U22" s="60">
        <f t="shared" si="13"/>
        <v>0.04531151659929677</v>
      </c>
      <c r="V22" s="60">
        <f t="shared" si="13"/>
        <v>0.0035759091621616486</v>
      </c>
      <c r="W22" s="60">
        <f t="shared" si="13"/>
        <v>-0.0028563598163044075</v>
      </c>
      <c r="X22" s="60">
        <f t="shared" si="13"/>
        <v>-0.00020901956425308806</v>
      </c>
      <c r="Y22" s="60">
        <f t="shared" si="13"/>
        <v>-5.327934159824859E-06</v>
      </c>
      <c r="Z22" s="60">
        <f t="shared" si="13"/>
        <v>-3.0651366909818834E-05</v>
      </c>
      <c r="AA22" s="60">
        <f t="shared" si="13"/>
        <v>-0.00019602531119368105</v>
      </c>
      <c r="AB22" s="60">
        <f t="shared" si="13"/>
        <v>-0.025462621821237725</v>
      </c>
    </row>
    <row r="23" spans="1:28" ht="12.75">
      <c r="A23" s="12" t="s">
        <v>73</v>
      </c>
      <c r="B23" s="1">
        <f>'DATOS MENSUALES'!E546</f>
        <v>0.0210432</v>
      </c>
      <c r="C23" s="1">
        <f>'DATOS MENSUALES'!E547</f>
        <v>0.200367</v>
      </c>
      <c r="D23" s="1">
        <f>'DATOS MENSUALES'!E548</f>
        <v>0.4519198</v>
      </c>
      <c r="E23" s="1">
        <f>'DATOS MENSUALES'!E549</f>
        <v>0.098952</v>
      </c>
      <c r="F23" s="1">
        <f>'DATOS MENSUALES'!E550</f>
        <v>2.5065768</v>
      </c>
      <c r="G23" s="1">
        <f>'DATOS MENSUALES'!E551</f>
        <v>0.8700549</v>
      </c>
      <c r="H23" s="1">
        <f>'DATOS MENSUALES'!E552</f>
        <v>0.6480951</v>
      </c>
      <c r="I23" s="1">
        <f>'DATOS MENSUALES'!E553</f>
        <v>0.2429889</v>
      </c>
      <c r="J23" s="1">
        <f>'DATOS MENSUALES'!E554</f>
        <v>0.031196</v>
      </c>
      <c r="K23" s="1">
        <f>'DATOS MENSUALES'!E555</f>
        <v>0.027128</v>
      </c>
      <c r="L23" s="1">
        <f>'DATOS MENSUALES'!E556</f>
        <v>0.0119016</v>
      </c>
      <c r="M23" s="1">
        <f>'DATOS MENSUALES'!E557</f>
        <v>0.2297108</v>
      </c>
      <c r="N23" s="1">
        <f t="shared" si="11"/>
        <v>5.339934100000001</v>
      </c>
      <c r="O23" s="10"/>
      <c r="P23" s="60">
        <f t="shared" si="12"/>
        <v>-0.0032873656600984897</v>
      </c>
      <c r="Q23" s="60">
        <f t="shared" si="13"/>
        <v>-0.16491237176405849</v>
      </c>
      <c r="R23" s="60">
        <f t="shared" si="13"/>
        <v>-0.3305862658624205</v>
      </c>
      <c r="S23" s="60">
        <f t="shared" si="13"/>
        <v>-0.7048265138572354</v>
      </c>
      <c r="T23" s="60">
        <f t="shared" si="13"/>
        <v>2.8640489171575596</v>
      </c>
      <c r="U23" s="60">
        <f t="shared" si="13"/>
        <v>0.002897937991076855</v>
      </c>
      <c r="V23" s="60">
        <f t="shared" si="13"/>
        <v>-0.00014572298130578106</v>
      </c>
      <c r="W23" s="60">
        <f t="shared" si="13"/>
        <v>-0.045913661689427704</v>
      </c>
      <c r="X23" s="60">
        <f t="shared" si="13"/>
        <v>-0.002399482868366372</v>
      </c>
      <c r="Y23" s="60">
        <f t="shared" si="13"/>
        <v>-4.308873700789646E-06</v>
      </c>
      <c r="Z23" s="60">
        <f t="shared" si="13"/>
        <v>-5.6170886043109426E-05</v>
      </c>
      <c r="AA23" s="60">
        <f t="shared" si="13"/>
        <v>0.0037087915403325946</v>
      </c>
      <c r="AB23" s="60">
        <f t="shared" si="13"/>
        <v>-1.5614167274647943</v>
      </c>
    </row>
    <row r="24" spans="1:28" ht="12.75">
      <c r="A24" s="12" t="s">
        <v>74</v>
      </c>
      <c r="B24" s="1">
        <f>'DATOS MENSUALES'!E558</f>
        <v>0.095202</v>
      </c>
      <c r="C24" s="1">
        <f>'DATOS MENSUALES'!E559</f>
        <v>0.0571776</v>
      </c>
      <c r="D24" s="1">
        <f>'DATOS MENSUALES'!E560</f>
        <v>0.485326</v>
      </c>
      <c r="E24" s="1">
        <f>'DATOS MENSUALES'!E561</f>
        <v>1.6117332</v>
      </c>
      <c r="F24" s="1">
        <f>'DATOS MENSUALES'!E562</f>
        <v>10.6052894</v>
      </c>
      <c r="G24" s="1">
        <f>'DATOS MENSUALES'!E563</f>
        <v>0.843987</v>
      </c>
      <c r="H24" s="1">
        <f>'DATOS MENSUALES'!E564</f>
        <v>0.5491355</v>
      </c>
      <c r="I24" s="1">
        <f>'DATOS MENSUALES'!E565</f>
        <v>0.084375</v>
      </c>
      <c r="J24" s="1">
        <f>'DATOS MENSUALES'!E566</f>
        <v>0.1635095</v>
      </c>
      <c r="K24" s="1">
        <f>'DATOS MENSUALES'!E567</f>
        <v>0.1704024</v>
      </c>
      <c r="L24" s="1">
        <f>'DATOS MENSUALES'!E568</f>
        <v>0.0378566</v>
      </c>
      <c r="M24" s="1">
        <f>'DATOS MENSUALES'!E569</f>
        <v>0.0787816</v>
      </c>
      <c r="N24" s="1">
        <f t="shared" si="11"/>
        <v>14.7827758</v>
      </c>
      <c r="O24" s="10"/>
      <c r="P24" s="60">
        <f t="shared" si="12"/>
        <v>-0.00041401853771069974</v>
      </c>
      <c r="Q24" s="60">
        <f t="shared" si="13"/>
        <v>-0.3307607588751002</v>
      </c>
      <c r="R24" s="60">
        <f t="shared" si="13"/>
        <v>-0.28494890603727424</v>
      </c>
      <c r="S24" s="60">
        <f t="shared" si="13"/>
        <v>0.24161946918663402</v>
      </c>
      <c r="T24" s="60">
        <f t="shared" si="13"/>
        <v>862.4856114440552</v>
      </c>
      <c r="U24" s="60">
        <f t="shared" si="13"/>
        <v>0.0015812733041324076</v>
      </c>
      <c r="V24" s="60">
        <f t="shared" si="13"/>
        <v>-0.003482959990651813</v>
      </c>
      <c r="W24" s="60">
        <f t="shared" si="13"/>
        <v>-0.1379434887835066</v>
      </c>
      <c r="X24" s="60">
        <f t="shared" si="13"/>
        <v>-3.821828733285563E-09</v>
      </c>
      <c r="Y24" s="60">
        <f t="shared" si="13"/>
        <v>0.0020484743783472244</v>
      </c>
      <c r="Z24" s="60">
        <f t="shared" si="13"/>
        <v>-1.880223202390631E-06</v>
      </c>
      <c r="AA24" s="60">
        <f t="shared" si="13"/>
        <v>5.7568003536736907E-08</v>
      </c>
      <c r="AB24" s="60">
        <f t="shared" si="13"/>
        <v>568.2216738840197</v>
      </c>
    </row>
    <row r="25" spans="1:28" ht="12.75">
      <c r="A25" s="12" t="s">
        <v>75</v>
      </c>
      <c r="B25" s="1">
        <f>'DATOS MENSUALES'!E570</f>
        <v>0.332464</v>
      </c>
      <c r="C25" s="1">
        <f>'DATOS MENSUALES'!E571</f>
        <v>0.2242856</v>
      </c>
      <c r="D25" s="1">
        <f>'DATOS MENSUALES'!E572</f>
        <v>2.9022392</v>
      </c>
      <c r="E25" s="1">
        <f>'DATOS MENSUALES'!E573</f>
        <v>2.8400258</v>
      </c>
      <c r="F25" s="1">
        <f>'DATOS MENSUALES'!E574</f>
        <v>0.5423548</v>
      </c>
      <c r="G25" s="1">
        <f>'DATOS MENSUALES'!E575</f>
        <v>0.1201112</v>
      </c>
      <c r="H25" s="1">
        <f>'DATOS MENSUALES'!E576</f>
        <v>1.851375</v>
      </c>
      <c r="I25" s="1">
        <f>'DATOS MENSUALES'!E577</f>
        <v>1.1431002</v>
      </c>
      <c r="J25" s="1">
        <f>'DATOS MENSUALES'!E578</f>
        <v>0.4955094</v>
      </c>
      <c r="K25" s="1">
        <f>'DATOS MENSUALES'!E579</f>
        <v>0.1171544</v>
      </c>
      <c r="L25" s="1">
        <f>'DATOS MENSUALES'!E580</f>
        <v>0.0351826</v>
      </c>
      <c r="M25" s="1">
        <f>'DATOS MENSUALES'!E581</f>
        <v>0.0263562</v>
      </c>
      <c r="N25" s="1">
        <f t="shared" si="11"/>
        <v>10.6301584</v>
      </c>
      <c r="O25" s="10"/>
      <c r="P25" s="60">
        <f t="shared" si="12"/>
        <v>0.004309300543461002</v>
      </c>
      <c r="Q25" s="60">
        <f t="shared" si="13"/>
        <v>-0.1442611499190995</v>
      </c>
      <c r="R25" s="60">
        <f t="shared" si="13"/>
        <v>5.441264171562032</v>
      </c>
      <c r="S25" s="60">
        <f t="shared" si="13"/>
        <v>6.343273071646813</v>
      </c>
      <c r="T25" s="60">
        <f t="shared" si="13"/>
        <v>-0.16107462672886105</v>
      </c>
      <c r="U25" s="60">
        <f t="shared" si="13"/>
        <v>-0.22406130366492608</v>
      </c>
      <c r="V25" s="60">
        <f t="shared" si="13"/>
        <v>1.5234825411675312</v>
      </c>
      <c r="W25" s="60">
        <f t="shared" si="13"/>
        <v>0.1592472536759377</v>
      </c>
      <c r="X25" s="60">
        <f t="shared" si="13"/>
        <v>0.03607976932266938</v>
      </c>
      <c r="Y25" s="60">
        <f t="shared" si="13"/>
        <v>0.0004011943114763979</v>
      </c>
      <c r="Z25" s="60">
        <f t="shared" si="13"/>
        <v>-3.386149755742131E-06</v>
      </c>
      <c r="AA25" s="60">
        <f t="shared" si="13"/>
        <v>-0.0001145374689677585</v>
      </c>
      <c r="AB25" s="60">
        <f t="shared" si="13"/>
        <v>70.4498746643352</v>
      </c>
    </row>
    <row r="26" spans="1:28" ht="12.75">
      <c r="A26" s="12" t="s">
        <v>76</v>
      </c>
      <c r="B26" s="1">
        <f>'DATOS MENSUALES'!E582</f>
        <v>0.145285</v>
      </c>
      <c r="C26" s="1">
        <f>'DATOS MENSUALES'!E583</f>
        <v>0.0724854</v>
      </c>
      <c r="D26" s="1">
        <f>'DATOS MENSUALES'!E584</f>
        <v>0.0453779</v>
      </c>
      <c r="E26" s="1">
        <f>'DATOS MENSUALES'!E585</f>
        <v>0.1307719</v>
      </c>
      <c r="F26" s="1">
        <f>'DATOS MENSUALES'!E586</f>
        <v>0.125412</v>
      </c>
      <c r="G26" s="1">
        <f>'DATOS MENSUALES'!E587</f>
        <v>0.086268</v>
      </c>
      <c r="H26" s="1">
        <f>'DATOS MENSUALES'!E588</f>
        <v>1.0573685</v>
      </c>
      <c r="I26" s="1">
        <f>'DATOS MENSUALES'!E589</f>
        <v>0.2645016</v>
      </c>
      <c r="J26" s="1">
        <f>'DATOS MENSUALES'!E590</f>
        <v>0.2861454</v>
      </c>
      <c r="K26" s="1">
        <f>'DATOS MENSUALES'!E591</f>
        <v>0.040612</v>
      </c>
      <c r="L26" s="1">
        <f>'DATOS MENSUALES'!E592</f>
        <v>0.0165376</v>
      </c>
      <c r="M26" s="1">
        <f>'DATOS MENSUALES'!E593</f>
        <v>0.1240876</v>
      </c>
      <c r="N26" s="1">
        <f t="shared" si="11"/>
        <v>2.3948529</v>
      </c>
      <c r="O26" s="10"/>
      <c r="P26" s="60">
        <f t="shared" si="12"/>
        <v>-1.4613601869418278E-05</v>
      </c>
      <c r="Q26" s="60">
        <f t="shared" si="13"/>
        <v>-0.3092794096015388</v>
      </c>
      <c r="R26" s="60">
        <f t="shared" si="13"/>
        <v>-1.3237286256520002</v>
      </c>
      <c r="S26" s="60">
        <f t="shared" si="13"/>
        <v>-0.6318940654875405</v>
      </c>
      <c r="T26" s="60">
        <f t="shared" si="13"/>
        <v>-0.8876118012833634</v>
      </c>
      <c r="U26" s="60">
        <f t="shared" si="13"/>
        <v>-0.2636415455191516</v>
      </c>
      <c r="V26" s="60">
        <f t="shared" si="13"/>
        <v>0.04536573626393965</v>
      </c>
      <c r="W26" s="60">
        <f t="shared" si="13"/>
        <v>-0.03812568036315718</v>
      </c>
      <c r="X26" s="60">
        <f t="shared" si="13"/>
        <v>0.0017747441122965184</v>
      </c>
      <c r="Y26" s="60">
        <f t="shared" si="13"/>
        <v>-2.168289854020112E-08</v>
      </c>
      <c r="Z26" s="60">
        <f t="shared" si="13"/>
        <v>-3.814173060340841E-05</v>
      </c>
      <c r="AA26" s="60">
        <f t="shared" si="13"/>
        <v>0.00011885776260852723</v>
      </c>
      <c r="AB26" s="60">
        <f t="shared" si="13"/>
        <v>-69.18408345322672</v>
      </c>
    </row>
    <row r="27" spans="1:28" ht="12.75">
      <c r="A27" s="12" t="s">
        <v>77</v>
      </c>
      <c r="B27" s="1">
        <f>'DATOS MENSUALES'!E594</f>
        <v>0.023023</v>
      </c>
      <c r="C27" s="1">
        <f>'DATOS MENSUALES'!E595</f>
        <v>1.7353035</v>
      </c>
      <c r="D27" s="1">
        <f>'DATOS MENSUALES'!E596</f>
        <v>9.1192544</v>
      </c>
      <c r="E27" s="1">
        <f>'DATOS MENSUALES'!E597</f>
        <v>1.6375968</v>
      </c>
      <c r="F27" s="1">
        <f>'DATOS MENSUALES'!E598</f>
        <v>0.2226132</v>
      </c>
      <c r="G27" s="1">
        <f>'DATOS MENSUALES'!E599</f>
        <v>0.1938384</v>
      </c>
      <c r="H27" s="1">
        <f>'DATOS MENSUALES'!E600</f>
        <v>1.0899996</v>
      </c>
      <c r="I27" s="1">
        <f>'DATOS MENSUALES'!E601</f>
        <v>0.1557246</v>
      </c>
      <c r="J27" s="1">
        <f>'DATOS MENSUALES'!E602</f>
        <v>0.2471406</v>
      </c>
      <c r="K27" s="1">
        <f>'DATOS MENSUALES'!E603</f>
        <v>0.0323205</v>
      </c>
      <c r="L27" s="1">
        <f>'DATOS MENSUALES'!E604</f>
        <v>0.0261912</v>
      </c>
      <c r="M27" s="1">
        <f>'DATOS MENSUALES'!E605</f>
        <v>0.0486174</v>
      </c>
      <c r="N27" s="1">
        <f t="shared" si="11"/>
        <v>14.531623200000002</v>
      </c>
      <c r="O27" s="10"/>
      <c r="P27" s="60">
        <f t="shared" si="12"/>
        <v>-0.003157793264617766</v>
      </c>
      <c r="Q27" s="60">
        <f t="shared" si="13"/>
        <v>0.9601989103835814</v>
      </c>
      <c r="R27" s="60">
        <f t="shared" si="13"/>
        <v>507.3835368705819</v>
      </c>
      <c r="S27" s="60">
        <f t="shared" si="13"/>
        <v>0.2729865593358544</v>
      </c>
      <c r="T27" s="60">
        <f t="shared" si="13"/>
        <v>-0.6446094188957378</v>
      </c>
      <c r="U27" s="60">
        <f t="shared" si="13"/>
        <v>-0.15197066246806906</v>
      </c>
      <c r="V27" s="60">
        <f t="shared" si="13"/>
        <v>0.058991729351502445</v>
      </c>
      <c r="W27" s="60">
        <f t="shared" si="13"/>
        <v>-0.08832610708451516</v>
      </c>
      <c r="X27" s="60">
        <f t="shared" si="13"/>
        <v>0.0005527332956581705</v>
      </c>
      <c r="Y27" s="60">
        <f t="shared" si="13"/>
        <v>-1.3602559616105773E-06</v>
      </c>
      <c r="Z27" s="60">
        <f t="shared" si="13"/>
        <v>-1.3837655694013055E-05</v>
      </c>
      <c r="AA27" s="60">
        <f t="shared" si="13"/>
        <v>-1.819758510881556E-05</v>
      </c>
      <c r="AB27" s="60">
        <f t="shared" si="13"/>
        <v>518.0834793145052</v>
      </c>
    </row>
    <row r="28" spans="1:28" ht="12.75">
      <c r="A28" s="12" t="s">
        <v>78</v>
      </c>
      <c r="B28" s="1">
        <f>'DATOS MENSUALES'!E606</f>
        <v>0.1305836</v>
      </c>
      <c r="C28" s="1">
        <f>'DATOS MENSUALES'!E607</f>
        <v>0.15505</v>
      </c>
      <c r="D28" s="1">
        <f>'DATOS MENSUALES'!E608</f>
        <v>0.2072026</v>
      </c>
      <c r="E28" s="1">
        <f>'DATOS MENSUALES'!E609</f>
        <v>0.414458</v>
      </c>
      <c r="F28" s="1">
        <f>'DATOS MENSUALES'!E610</f>
        <v>0.67199</v>
      </c>
      <c r="G28" s="1">
        <f>'DATOS MENSUALES'!E611</f>
        <v>7.5689236</v>
      </c>
      <c r="H28" s="1">
        <f>'DATOS MENSUALES'!E612</f>
        <v>1.76962</v>
      </c>
      <c r="I28" s="1">
        <f>'DATOS MENSUALES'!E613</f>
        <v>0.1899747</v>
      </c>
      <c r="J28" s="1">
        <f>'DATOS MENSUALES'!E614</f>
        <v>0.0460307</v>
      </c>
      <c r="K28" s="1">
        <f>'DATOS MENSUALES'!E615</f>
        <v>0.018392</v>
      </c>
      <c r="L28" s="1">
        <f>'DATOS MENSUALES'!E616</f>
        <v>0.0116402</v>
      </c>
      <c r="M28" s="1">
        <f>'DATOS MENSUALES'!E617</f>
        <v>0.061171</v>
      </c>
      <c r="N28" s="1">
        <f t="shared" si="11"/>
        <v>11.2450364</v>
      </c>
      <c r="O28" s="10"/>
      <c r="P28" s="60">
        <f t="shared" si="12"/>
        <v>-6.000567911494767E-05</v>
      </c>
      <c r="Q28" s="60">
        <f t="shared" si="13"/>
        <v>-0.20926776541086572</v>
      </c>
      <c r="R28" s="60">
        <f t="shared" si="13"/>
        <v>-0.8204688224831019</v>
      </c>
      <c r="S28" s="60">
        <f t="shared" si="13"/>
        <v>-0.18954856044935503</v>
      </c>
      <c r="T28" s="60">
        <f t="shared" si="13"/>
        <v>-0.07119526060937255</v>
      </c>
      <c r="U28" s="60">
        <f t="shared" si="13"/>
        <v>320.2155490926701</v>
      </c>
      <c r="V28" s="60">
        <f t="shared" si="13"/>
        <v>1.2212750539169905</v>
      </c>
      <c r="W28" s="60">
        <f t="shared" si="13"/>
        <v>-0.06947452081468442</v>
      </c>
      <c r="X28" s="60">
        <f t="shared" si="13"/>
        <v>-0.0016869555251661185</v>
      </c>
      <c r="Y28" s="60">
        <f t="shared" si="13"/>
        <v>-1.5640964568703535E-05</v>
      </c>
      <c r="Z28" s="60">
        <f t="shared" si="13"/>
        <v>-5.73289394730915E-05</v>
      </c>
      <c r="AA28" s="60">
        <f t="shared" si="13"/>
        <v>-2.599245083123567E-06</v>
      </c>
      <c r="AB28" s="60">
        <f t="shared" si="13"/>
        <v>106.83199148057452</v>
      </c>
    </row>
    <row r="29" spans="1:28" ht="12.75">
      <c r="A29" s="12" t="s">
        <v>79</v>
      </c>
      <c r="B29" s="1">
        <f>'DATOS MENSUALES'!E618</f>
        <v>0.1532857</v>
      </c>
      <c r="C29" s="1">
        <f>'DATOS MENSUALES'!E619</f>
        <v>0.0612927</v>
      </c>
      <c r="D29" s="1">
        <f>'DATOS MENSUALES'!E620</f>
        <v>0.0734994</v>
      </c>
      <c r="E29" s="1">
        <f>'DATOS MENSUALES'!E621</f>
        <v>0.2203503</v>
      </c>
      <c r="F29" s="1">
        <f>'DATOS MENSUALES'!E622</f>
        <v>0.1655052</v>
      </c>
      <c r="G29" s="1">
        <f>'DATOS MENSUALES'!E623</f>
        <v>0.09906</v>
      </c>
      <c r="H29" s="1">
        <f>'DATOS MENSUALES'!E624</f>
        <v>0.1532245</v>
      </c>
      <c r="I29" s="1">
        <f>'DATOS MENSUALES'!E625</f>
        <v>0.1793836</v>
      </c>
      <c r="J29" s="1">
        <f>'DATOS MENSUALES'!E626</f>
        <v>0.2532762</v>
      </c>
      <c r="K29" s="1">
        <f>'DATOS MENSUALES'!E627</f>
        <v>0.018241</v>
      </c>
      <c r="L29" s="1">
        <f>'DATOS MENSUALES'!E628</f>
        <v>0.0331429</v>
      </c>
      <c r="M29" s="1">
        <f>'DATOS MENSUALES'!E629</f>
        <v>0.0316802</v>
      </c>
      <c r="N29" s="1">
        <f t="shared" si="11"/>
        <v>1.4419417</v>
      </c>
      <c r="O29" s="10"/>
      <c r="P29" s="60">
        <f t="shared" si="12"/>
        <v>-4.449634751854192E-06</v>
      </c>
      <c r="Q29" s="60">
        <f t="shared" si="13"/>
        <v>-0.3248913972502824</v>
      </c>
      <c r="R29" s="60">
        <f t="shared" si="13"/>
        <v>-1.2246024072417787</v>
      </c>
      <c r="S29" s="60">
        <f t="shared" si="13"/>
        <v>-0.45394409256195095</v>
      </c>
      <c r="T29" s="60">
        <f t="shared" si="13"/>
        <v>-0.7810921038474076</v>
      </c>
      <c r="U29" s="60">
        <f t="shared" si="13"/>
        <v>-0.24817561200910485</v>
      </c>
      <c r="V29" s="60">
        <f t="shared" si="13"/>
        <v>-0.16411083658466702</v>
      </c>
      <c r="W29" s="60">
        <f t="shared" si="13"/>
        <v>-0.07498369866163845</v>
      </c>
      <c r="X29" s="60">
        <f t="shared" si="13"/>
        <v>0.0006862042797825526</v>
      </c>
      <c r="Y29" s="60">
        <f t="shared" si="13"/>
        <v>-1.592599648803362E-05</v>
      </c>
      <c r="Z29" s="60">
        <f t="shared" si="13"/>
        <v>-4.961886657944334E-06</v>
      </c>
      <c r="AA29" s="60">
        <f t="shared" si="13"/>
        <v>-8.084660873801343E-05</v>
      </c>
      <c r="AB29" s="60">
        <f t="shared" si="13"/>
        <v>-129.40997132077032</v>
      </c>
    </row>
    <row r="30" spans="1:28" ht="12.75">
      <c r="A30" s="12" t="s">
        <v>80</v>
      </c>
      <c r="B30" s="1">
        <f>'DATOS MENSUALES'!E630</f>
        <v>0.1242606</v>
      </c>
      <c r="C30" s="1">
        <f>'DATOS MENSUALES'!E631</f>
        <v>0.3127025</v>
      </c>
      <c r="D30" s="1">
        <f>'DATOS MENSUALES'!E632</f>
        <v>0.39647</v>
      </c>
      <c r="E30" s="1">
        <f>'DATOS MENSUALES'!E633</f>
        <v>0.0601536</v>
      </c>
      <c r="F30" s="1">
        <f>'DATOS MENSUALES'!E634</f>
        <v>0.089568</v>
      </c>
      <c r="G30" s="1">
        <f>'DATOS MENSUALES'!E635</f>
        <v>0.0321233</v>
      </c>
      <c r="H30" s="1">
        <f>'DATOS MENSUALES'!E636</f>
        <v>0.1890316</v>
      </c>
      <c r="I30" s="1">
        <f>'DATOS MENSUALES'!E637</f>
        <v>0.5766342</v>
      </c>
      <c r="J30" s="1">
        <f>'DATOS MENSUALES'!E638</f>
        <v>0.5170924</v>
      </c>
      <c r="K30" s="1">
        <f>'DATOS MENSUALES'!E639</f>
        <v>0.028644</v>
      </c>
      <c r="L30" s="1">
        <f>'DATOS MENSUALES'!E640</f>
        <v>0.012292</v>
      </c>
      <c r="M30" s="1">
        <f>'DATOS MENSUALES'!E641</f>
        <v>0.1820504</v>
      </c>
      <c r="N30" s="1">
        <f t="shared" si="11"/>
        <v>2.5210226</v>
      </c>
      <c r="O30" s="10"/>
      <c r="P30" s="60">
        <f t="shared" si="12"/>
        <v>-9.402823547924068E-05</v>
      </c>
      <c r="Q30" s="60">
        <f t="shared" si="13"/>
        <v>-0.08290925697062702</v>
      </c>
      <c r="R30" s="60">
        <f t="shared" si="13"/>
        <v>-0.41666719652214557</v>
      </c>
      <c r="S30" s="60">
        <f t="shared" si="13"/>
        <v>-0.8010880547054405</v>
      </c>
      <c r="T30" s="60">
        <f t="shared" si="13"/>
        <v>-0.990678185583057</v>
      </c>
      <c r="U30" s="60">
        <f t="shared" si="13"/>
        <v>-0.3362258967411113</v>
      </c>
      <c r="V30" s="60">
        <f t="shared" si="13"/>
        <v>-0.13397137177218957</v>
      </c>
      <c r="W30" s="60">
        <f t="shared" si="13"/>
        <v>-1.45897034211431E-05</v>
      </c>
      <c r="X30" s="60">
        <f t="shared" si="13"/>
        <v>0.043621429618978136</v>
      </c>
      <c r="Y30" s="60">
        <f t="shared" si="13"/>
        <v>-3.213298751241595E-06</v>
      </c>
      <c r="Z30" s="60">
        <f t="shared" si="13"/>
        <v>-5.447054026497497E-05</v>
      </c>
      <c r="AA30" s="60">
        <f t="shared" si="13"/>
        <v>0.001229514993773028</v>
      </c>
      <c r="AB30" s="60">
        <f t="shared" si="13"/>
        <v>-62.999205486732656</v>
      </c>
    </row>
    <row r="31" spans="1:28" ht="12.75">
      <c r="A31" s="12" t="s">
        <v>81</v>
      </c>
      <c r="B31" s="1">
        <f>'DATOS MENSUALES'!E642</f>
        <v>0.0756516</v>
      </c>
      <c r="C31" s="1">
        <f>'DATOS MENSUALES'!E643</f>
        <v>7.8727726</v>
      </c>
      <c r="D31" s="1">
        <f>'DATOS MENSUALES'!E644</f>
        <v>0.230764</v>
      </c>
      <c r="E31" s="1">
        <f>'DATOS MENSUALES'!E645</f>
        <v>1.9138415</v>
      </c>
      <c r="F31" s="1">
        <f>'DATOS MENSUALES'!E646</f>
        <v>0.9168615</v>
      </c>
      <c r="G31" s="1">
        <f>'DATOS MENSUALES'!E647</f>
        <v>0.1510197</v>
      </c>
      <c r="H31" s="1">
        <f>'DATOS MENSUALES'!E648</f>
        <v>0.0716946</v>
      </c>
      <c r="I31" s="1">
        <f>'DATOS MENSUALES'!E649</f>
        <v>0.51448</v>
      </c>
      <c r="J31" s="1">
        <f>'DATOS MENSUALES'!E650</f>
        <v>0.0474316</v>
      </c>
      <c r="K31" s="1">
        <f>'DATOS MENSUALES'!E651</f>
        <v>0.0502708</v>
      </c>
      <c r="L31" s="1">
        <f>'DATOS MENSUALES'!E652</f>
        <v>0.0235872</v>
      </c>
      <c r="M31" s="1">
        <f>'DATOS MENSUALES'!E653</f>
        <v>0.0561085</v>
      </c>
      <c r="N31" s="1">
        <f t="shared" si="11"/>
        <v>11.924483600000002</v>
      </c>
      <c r="O31" s="10"/>
      <c r="P31" s="60">
        <f t="shared" si="12"/>
        <v>-0.0008327572036901598</v>
      </c>
      <c r="Q31" s="60">
        <f t="shared" si="13"/>
        <v>361.5561610091064</v>
      </c>
      <c r="R31" s="60">
        <f t="shared" si="13"/>
        <v>-0.7600664111992561</v>
      </c>
      <c r="S31" s="60">
        <f t="shared" si="13"/>
        <v>0.7913234160456543</v>
      </c>
      <c r="T31" s="60">
        <f t="shared" si="13"/>
        <v>-0.004877497512172693</v>
      </c>
      <c r="U31" s="60">
        <f t="shared" si="13"/>
        <v>-0.19156587050806576</v>
      </c>
      <c r="V31" s="60">
        <f t="shared" si="13"/>
        <v>-0.2488861420831981</v>
      </c>
      <c r="W31" s="60">
        <f t="shared" si="13"/>
        <v>-0.0006492229201088637</v>
      </c>
      <c r="X31" s="60">
        <f t="shared" si="13"/>
        <v>-0.0016280969191426148</v>
      </c>
      <c r="Y31" s="60">
        <f t="shared" si="13"/>
        <v>3.242835481861373E-07</v>
      </c>
      <c r="Z31" s="60">
        <f t="shared" si="13"/>
        <v>-1.8846367194163183E-05</v>
      </c>
      <c r="AA31" s="60">
        <f t="shared" si="13"/>
        <v>-6.657252880089431E-06</v>
      </c>
      <c r="AB31" s="60">
        <f t="shared" si="13"/>
        <v>159.60998264627548</v>
      </c>
    </row>
    <row r="32" spans="1:28" ht="12.75">
      <c r="A32" s="12" t="s">
        <v>82</v>
      </c>
      <c r="B32" s="1">
        <f>'DATOS MENSUALES'!E654</f>
        <v>0.5820814</v>
      </c>
      <c r="C32" s="1">
        <f>'DATOS MENSUALES'!E655</f>
        <v>0.0476055</v>
      </c>
      <c r="D32" s="1">
        <f>'DATOS MENSUALES'!E656</f>
        <v>0.025326</v>
      </c>
      <c r="E32" s="1">
        <f>'DATOS MENSUALES'!E657</f>
        <v>0.0352755</v>
      </c>
      <c r="F32" s="1">
        <f>'DATOS MENSUALES'!E658</f>
        <v>0.2427929</v>
      </c>
      <c r="G32" s="1">
        <f>'DATOS MENSUALES'!E659</f>
        <v>0.0996093</v>
      </c>
      <c r="H32" s="1">
        <f>'DATOS MENSUALES'!E660</f>
        <v>0.103368</v>
      </c>
      <c r="I32" s="1">
        <f>'DATOS MENSUALES'!E661</f>
        <v>0.0264352</v>
      </c>
      <c r="J32" s="1">
        <f>'DATOS MENSUALES'!E662</f>
        <v>0.0411995</v>
      </c>
      <c r="K32" s="1">
        <f>'DATOS MENSUALES'!E663</f>
        <v>0.0123617</v>
      </c>
      <c r="L32" s="1">
        <f>'DATOS MENSUALES'!E664</f>
        <v>0.015134</v>
      </c>
      <c r="M32" s="1">
        <f>'DATOS MENSUALES'!E665</f>
        <v>0.0171767</v>
      </c>
      <c r="N32" s="1">
        <f t="shared" si="11"/>
        <v>1.2483657</v>
      </c>
      <c r="O32" s="10"/>
      <c r="P32" s="60">
        <f t="shared" si="12"/>
        <v>0.07011183356775759</v>
      </c>
      <c r="Q32" s="60">
        <f t="shared" si="13"/>
        <v>-0.3446859670495594</v>
      </c>
      <c r="R32" s="60">
        <f t="shared" si="13"/>
        <v>-1.3975841823860886</v>
      </c>
      <c r="S32" s="60">
        <f t="shared" si="13"/>
        <v>-0.8672040908424562</v>
      </c>
      <c r="T32" s="60">
        <f t="shared" si="13"/>
        <v>-0.6004812861801422</v>
      </c>
      <c r="U32" s="60">
        <f t="shared" si="13"/>
        <v>-0.24752539660612113</v>
      </c>
      <c r="V32" s="60">
        <f t="shared" si="13"/>
        <v>-0.21315078246257546</v>
      </c>
      <c r="W32" s="60">
        <f t="shared" si="13"/>
        <v>-0.18974675503737343</v>
      </c>
      <c r="X32" s="60">
        <f t="shared" si="13"/>
        <v>-0.001900793519437893</v>
      </c>
      <c r="Y32" s="60">
        <f t="shared" si="13"/>
        <v>-2.9903033813050956E-05</v>
      </c>
      <c r="Z32" s="60">
        <f t="shared" si="13"/>
        <v>-4.3114687766944485E-05</v>
      </c>
      <c r="AA32" s="60">
        <f t="shared" si="13"/>
        <v>-0.0001925364103660588</v>
      </c>
      <c r="AB32" s="60">
        <f t="shared" si="13"/>
        <v>-144.84352255459447</v>
      </c>
    </row>
    <row r="33" spans="1:28" ht="12.75">
      <c r="A33" s="12" t="s">
        <v>83</v>
      </c>
      <c r="B33" s="1">
        <f>'DATOS MENSUALES'!E666</f>
        <v>0.0499438</v>
      </c>
      <c r="C33" s="1">
        <f>'DATOS MENSUALES'!E667</f>
        <v>0.172914</v>
      </c>
      <c r="D33" s="1">
        <f>'DATOS MENSUALES'!E668</f>
        <v>0.1589172</v>
      </c>
      <c r="E33" s="1">
        <f>'DATOS MENSUALES'!E669</f>
        <v>2.7810464</v>
      </c>
      <c r="F33" s="1">
        <f>'DATOS MENSUALES'!E670</f>
        <v>2.684815</v>
      </c>
      <c r="G33" s="1">
        <f>'DATOS MENSUALES'!E671</f>
        <v>1.0265304</v>
      </c>
      <c r="H33" s="1">
        <f>'DATOS MENSUALES'!E672</f>
        <v>1.9511022</v>
      </c>
      <c r="I33" s="1">
        <f>'DATOS MENSUALES'!E673</f>
        <v>1.4164188</v>
      </c>
      <c r="J33" s="1">
        <f>'DATOS MENSUALES'!E674</f>
        <v>0.0844116</v>
      </c>
      <c r="K33" s="1">
        <f>'DATOS MENSUALES'!E675</f>
        <v>0.0546192</v>
      </c>
      <c r="L33" s="1">
        <f>'DATOS MENSUALES'!E676</f>
        <v>0.089656</v>
      </c>
      <c r="M33" s="1">
        <f>'DATOS MENSUALES'!E677</f>
        <v>0.1308636</v>
      </c>
      <c r="N33" s="1">
        <f t="shared" si="11"/>
        <v>10.6012382</v>
      </c>
      <c r="O33" s="10"/>
      <c r="P33" s="60">
        <f t="shared" si="12"/>
        <v>-0.00171893144880766</v>
      </c>
      <c r="Q33" s="60">
        <f t="shared" si="13"/>
        <v>-0.19094032814708845</v>
      </c>
      <c r="R33" s="60">
        <f t="shared" si="13"/>
        <v>-0.9540830088401229</v>
      </c>
      <c r="S33" s="60">
        <f t="shared" si="13"/>
        <v>5.756072340114004</v>
      </c>
      <c r="T33" s="60">
        <f t="shared" si="13"/>
        <v>4.083448185933535</v>
      </c>
      <c r="U33" s="60">
        <f t="shared" si="13"/>
        <v>0.026743240299884213</v>
      </c>
      <c r="V33" s="60">
        <f t="shared" si="13"/>
        <v>1.954925787535655</v>
      </c>
      <c r="W33" s="60">
        <f t="shared" si="13"/>
        <v>0.5420399601983806</v>
      </c>
      <c r="X33" s="60">
        <f t="shared" si="13"/>
        <v>-0.0005248036318142467</v>
      </c>
      <c r="Y33" s="60">
        <f t="shared" si="13"/>
        <v>1.4119725834620418E-06</v>
      </c>
      <c r="Z33" s="60">
        <f t="shared" si="13"/>
        <v>6.142835472172196E-05</v>
      </c>
      <c r="AA33" s="60">
        <f t="shared" si="13"/>
        <v>0.00017508256464911483</v>
      </c>
      <c r="AB33" s="60">
        <f t="shared" si="13"/>
        <v>68.98027824956435</v>
      </c>
    </row>
    <row r="34" spans="1:28" s="24" customFormat="1" ht="12.75">
      <c r="A34" s="21" t="s">
        <v>84</v>
      </c>
      <c r="B34" s="22">
        <f>'DATOS MENSUALES'!E678</f>
        <v>0.0551804</v>
      </c>
      <c r="C34" s="22">
        <f>'DATOS MENSUALES'!E679</f>
        <v>0.140184</v>
      </c>
      <c r="D34" s="22">
        <f>'DATOS MENSUALES'!E680</f>
        <v>1.0474155</v>
      </c>
      <c r="E34" s="22">
        <f>'DATOS MENSUALES'!E681</f>
        <v>3.592107</v>
      </c>
      <c r="F34" s="22">
        <f>'DATOS MENSUALES'!E682</f>
        <v>0.2427934</v>
      </c>
      <c r="G34" s="22">
        <f>'DATOS MENSUALES'!E683</f>
        <v>0.09952</v>
      </c>
      <c r="H34" s="22">
        <f>'DATOS MENSUALES'!E684</f>
        <v>0.1104116</v>
      </c>
      <c r="I34" s="22">
        <f>'DATOS MENSUALES'!E685</f>
        <v>0.4237177</v>
      </c>
      <c r="J34" s="22">
        <f>'DATOS MENSUALES'!E686</f>
        <v>0.0338415</v>
      </c>
      <c r="K34" s="22">
        <f>'DATOS MENSUALES'!E687</f>
        <v>0.080083</v>
      </c>
      <c r="L34" s="22">
        <f>'DATOS MENSUALES'!E688</f>
        <v>0.0394382</v>
      </c>
      <c r="M34" s="22">
        <f>'DATOS MENSUALES'!E689</f>
        <v>0.0597432</v>
      </c>
      <c r="N34" s="22">
        <f t="shared" si="11"/>
        <v>5.9244355</v>
      </c>
      <c r="O34" s="23"/>
      <c r="P34" s="60">
        <f t="shared" si="12"/>
        <v>-0.0015032135107481634</v>
      </c>
      <c r="Q34" s="60">
        <f aca="true" t="shared" si="14" ref="Q34:Q43">(C34-C$6)^3</f>
        <v>-0.22538458851835566</v>
      </c>
      <c r="R34" s="60">
        <f aca="true" t="shared" si="15" ref="R34:R43">(D34-D$6)^3</f>
        <v>-0.0008835092089444084</v>
      </c>
      <c r="S34" s="60">
        <f aca="true" t="shared" si="16" ref="S34:S43">(E34-E$6)^3</f>
        <v>17.641280152048797</v>
      </c>
      <c r="T34" s="60">
        <f aca="true" t="shared" si="17" ref="T34:T43">(F34-F$6)^3</f>
        <v>-0.6004802185422318</v>
      </c>
      <c r="U34" s="60">
        <f aca="true" t="shared" si="18" ref="U34:U43">(G34-G$6)^3</f>
        <v>-0.2476310250763238</v>
      </c>
      <c r="V34" s="60">
        <f aca="true" t="shared" si="19" ref="V34:V43">(H34-H$6)^3</f>
        <v>-0.2056992965258448</v>
      </c>
      <c r="W34" s="60">
        <f aca="true" t="shared" si="20" ref="W34:W43">(I34-I$6)^3</f>
        <v>-0.005578351774768989</v>
      </c>
      <c r="X34" s="60">
        <f aca="true" t="shared" si="21" ref="X34:X43">(J34-J$6)^3</f>
        <v>-0.0022600289976771482</v>
      </c>
      <c r="Y34" s="60">
        <f aca="true" t="shared" si="22" ref="Y34:Y43">(K34-K$6)^3</f>
        <v>4.9360138409117767E-05</v>
      </c>
      <c r="Z34" s="60">
        <f aca="true" t="shared" si="23" ref="Z34:Z43">(L34-L$6)^3</f>
        <v>-1.2460796016675327E-06</v>
      </c>
      <c r="AA34" s="60">
        <f aca="true" t="shared" si="24" ref="AA34:AA43">(M34-M$6)^3</f>
        <v>-3.4959993205323942E-06</v>
      </c>
      <c r="AB34" s="60">
        <f aca="true" t="shared" si="25" ref="AB34:AB43">(N34-N$6)^3</f>
        <v>-0.19073253632705695</v>
      </c>
    </row>
    <row r="35" spans="1:28" s="24" customFormat="1" ht="12.75">
      <c r="A35" s="21" t="s">
        <v>85</v>
      </c>
      <c r="B35" s="22">
        <f>'DATOS MENSUALES'!E690</f>
        <v>0.183876</v>
      </c>
      <c r="C35" s="22">
        <f>'DATOS MENSUALES'!E691</f>
        <v>4.975176</v>
      </c>
      <c r="D35" s="22">
        <f>'DATOS MENSUALES'!E692</f>
        <v>6.128474</v>
      </c>
      <c r="E35" s="22">
        <f>'DATOS MENSUALES'!E693</f>
        <v>1.4517078</v>
      </c>
      <c r="F35" s="22">
        <f>'DATOS MENSUALES'!E694</f>
        <v>0.3501162</v>
      </c>
      <c r="G35" s="22">
        <f>'DATOS MENSUALES'!E695</f>
        <v>0.1559376</v>
      </c>
      <c r="H35" s="22">
        <f>'DATOS MENSUALES'!E696</f>
        <v>0.8599876</v>
      </c>
      <c r="I35" s="22">
        <f>'DATOS MENSUALES'!E697</f>
        <v>0.9621625</v>
      </c>
      <c r="J35" s="22">
        <f>'DATOS MENSUALES'!E698</f>
        <v>0.1087452</v>
      </c>
      <c r="K35" s="22">
        <f>'DATOS MENSUALES'!E699</f>
        <v>0.0514008</v>
      </c>
      <c r="L35" s="22">
        <f>'DATOS MENSUALES'!E700</f>
        <v>0.042381</v>
      </c>
      <c r="M35" s="22">
        <f>'DATOS MENSUALES'!E701</f>
        <v>0.0750006</v>
      </c>
      <c r="N35" s="22">
        <f t="shared" si="11"/>
        <v>15.344965299999998</v>
      </c>
      <c r="O35" s="23"/>
      <c r="P35" s="60">
        <f t="shared" si="12"/>
        <v>2.828638832712642E-06</v>
      </c>
      <c r="Q35" s="60">
        <f t="shared" si="14"/>
        <v>75.49525231476079</v>
      </c>
      <c r="R35" s="60">
        <f t="shared" si="15"/>
        <v>123.88604247431783</v>
      </c>
      <c r="S35" s="60">
        <f t="shared" si="16"/>
        <v>0.0991344115689351</v>
      </c>
      <c r="T35" s="60">
        <f t="shared" si="17"/>
        <v>-0.3992326205331032</v>
      </c>
      <c r="U35" s="60">
        <f t="shared" si="18"/>
        <v>-0.18670475345172888</v>
      </c>
      <c r="V35" s="60">
        <f t="shared" si="19"/>
        <v>0.004040149547688246</v>
      </c>
      <c r="W35" s="60">
        <f t="shared" si="20"/>
        <v>0.04708229807000637</v>
      </c>
      <c r="X35" s="60">
        <f t="shared" si="21"/>
        <v>-0.00017871777343396775</v>
      </c>
      <c r="Y35" s="60">
        <f t="shared" si="22"/>
        <v>5.120553866124514E-07</v>
      </c>
      <c r="Z35" s="60">
        <f t="shared" si="23"/>
        <v>-4.778632840037425E-07</v>
      </c>
      <c r="AA35" s="60">
        <f t="shared" si="24"/>
        <v>5.166664130432349E-13</v>
      </c>
      <c r="AB35" s="60">
        <f t="shared" si="25"/>
        <v>691.957002029268</v>
      </c>
    </row>
    <row r="36" spans="1:28" s="24" customFormat="1" ht="12.75">
      <c r="A36" s="21" t="s">
        <v>86</v>
      </c>
      <c r="B36" s="22">
        <f>'DATOS MENSUALES'!E702</f>
        <v>0.0300181</v>
      </c>
      <c r="C36" s="22">
        <f>'DATOS MENSUALES'!E703</f>
        <v>0.0694071</v>
      </c>
      <c r="D36" s="22">
        <f>'DATOS MENSUALES'!E704</f>
        <v>0.1592922</v>
      </c>
      <c r="E36" s="22">
        <f>'DATOS MENSUALES'!E705</f>
        <v>0.4411121</v>
      </c>
      <c r="F36" s="22">
        <f>'DATOS MENSUALES'!E706</f>
        <v>0.223934</v>
      </c>
      <c r="G36" s="22">
        <f>'DATOS MENSUALES'!E707</f>
        <v>0.170436</v>
      </c>
      <c r="H36" s="22">
        <f>'DATOS MENSUALES'!E708</f>
        <v>0.3680316</v>
      </c>
      <c r="I36" s="22">
        <f>'DATOS MENSUALES'!E709</f>
        <v>0.6677684</v>
      </c>
      <c r="J36" s="22">
        <f>'DATOS MENSUALES'!E710</f>
        <v>0.047719</v>
      </c>
      <c r="K36" s="22">
        <f>'DATOS MENSUALES'!E711</f>
        <v>0.0335432</v>
      </c>
      <c r="L36" s="22">
        <f>'DATOS MENSUALES'!E712</f>
        <v>0.0122496</v>
      </c>
      <c r="M36" s="22">
        <f>'DATOS MENSUALES'!E713</f>
        <v>0.108398</v>
      </c>
      <c r="N36" s="22">
        <f t="shared" si="11"/>
        <v>2.3319092999999995</v>
      </c>
      <c r="O36" s="23"/>
      <c r="P36" s="60">
        <f t="shared" si="12"/>
        <v>-0.0027273001914613726</v>
      </c>
      <c r="Q36" s="60">
        <f t="shared" si="14"/>
        <v>-0.3135221022649368</v>
      </c>
      <c r="R36" s="60">
        <f t="shared" si="15"/>
        <v>-0.9529931309204638</v>
      </c>
      <c r="S36" s="60">
        <f t="shared" si="16"/>
        <v>-0.16436841206046157</v>
      </c>
      <c r="T36" s="60">
        <f t="shared" si="17"/>
        <v>-0.6416571320947766</v>
      </c>
      <c r="U36" s="60">
        <f t="shared" si="18"/>
        <v>-0.17285373790849465</v>
      </c>
      <c r="V36" s="60">
        <f t="shared" si="19"/>
        <v>-0.03682186065070486</v>
      </c>
      <c r="W36" s="60">
        <f t="shared" si="20"/>
        <v>0.00029672792452104603</v>
      </c>
      <c r="X36" s="60">
        <f t="shared" si="21"/>
        <v>-0.0016161936359273981</v>
      </c>
      <c r="Y36" s="60">
        <f t="shared" si="22"/>
        <v>-9.578013563134894E-07</v>
      </c>
      <c r="Z36" s="60">
        <f t="shared" si="23"/>
        <v>-5.465352459971242E-05</v>
      </c>
      <c r="AA36" s="60">
        <f t="shared" si="24"/>
        <v>3.752015246482095E-05</v>
      </c>
      <c r="AB36" s="60">
        <f t="shared" si="25"/>
        <v>-72.4154444696148</v>
      </c>
    </row>
    <row r="37" spans="1:28" s="24" customFormat="1" ht="12.75">
      <c r="A37" s="21" t="s">
        <v>87</v>
      </c>
      <c r="B37" s="22">
        <f>'DATOS MENSUALES'!E714</f>
        <v>0.1601638</v>
      </c>
      <c r="C37" s="22">
        <f>'DATOS MENSUALES'!E715</f>
        <v>0.0946533</v>
      </c>
      <c r="D37" s="22">
        <f>'DATOS MENSUALES'!E716</f>
        <v>0.2833245</v>
      </c>
      <c r="E37" s="22">
        <f>'DATOS MENSUALES'!E717</f>
        <v>0.0669662</v>
      </c>
      <c r="F37" s="22">
        <f>'DATOS MENSUALES'!E718</f>
        <v>0.0276012</v>
      </c>
      <c r="G37" s="22">
        <f>'DATOS MENSUALES'!E719</f>
        <v>0.3936871</v>
      </c>
      <c r="H37" s="22">
        <f>'DATOS MENSUALES'!E720</f>
        <v>0.8060495</v>
      </c>
      <c r="I37" s="22">
        <f>'DATOS MENSUALES'!E721</f>
        <v>0.933232</v>
      </c>
      <c r="J37" s="22">
        <f>'DATOS MENSUALES'!E722</f>
        <v>0.1099056</v>
      </c>
      <c r="K37" s="22">
        <f>'DATOS MENSUALES'!E723</f>
        <v>0.0097457</v>
      </c>
      <c r="L37" s="22">
        <f>'DATOS MENSUALES'!E724</f>
        <v>0.0228969</v>
      </c>
      <c r="M37" s="22">
        <f>'DATOS MENSUALES'!E725</f>
        <v>0.1031562</v>
      </c>
      <c r="N37" s="22">
        <f t="shared" si="11"/>
        <v>3.0113819999999993</v>
      </c>
      <c r="O37" s="23"/>
      <c r="P37" s="60">
        <f t="shared" si="12"/>
        <v>-8.763882392254588E-07</v>
      </c>
      <c r="Q37" s="60">
        <f t="shared" si="14"/>
        <v>-0.27985105882635286</v>
      </c>
      <c r="R37" s="60">
        <f t="shared" si="15"/>
        <v>-0.6361594187522681</v>
      </c>
      <c r="S37" s="60">
        <f t="shared" si="16"/>
        <v>-0.783588322793541</v>
      </c>
      <c r="T37" s="60">
        <f t="shared" si="17"/>
        <v>-1.1871431889502306</v>
      </c>
      <c r="U37" s="60">
        <f t="shared" si="18"/>
        <v>-0.037191905386290774</v>
      </c>
      <c r="V37" s="60">
        <f t="shared" si="19"/>
        <v>0.001168619022368937</v>
      </c>
      <c r="W37" s="60">
        <f t="shared" si="20"/>
        <v>0.03664816924287311</v>
      </c>
      <c r="X37" s="60">
        <f t="shared" si="21"/>
        <v>-0.00016789853763005897</v>
      </c>
      <c r="Y37" s="60">
        <f t="shared" si="22"/>
        <v>-3.8118999101973805E-05</v>
      </c>
      <c r="Z37" s="60">
        <f t="shared" si="23"/>
        <v>-2.0351336310406667E-05</v>
      </c>
      <c r="AA37" s="60">
        <f t="shared" si="24"/>
        <v>2.251138643952163E-05</v>
      </c>
      <c r="AB37" s="60">
        <f t="shared" si="25"/>
        <v>-42.46037350640458</v>
      </c>
    </row>
    <row r="38" spans="1:28" s="24" customFormat="1" ht="12.75">
      <c r="A38" s="21" t="s">
        <v>88</v>
      </c>
      <c r="B38" s="22">
        <f>'DATOS MENSUALES'!E726</f>
        <v>0.5655742</v>
      </c>
      <c r="C38" s="22">
        <f>'DATOS MENSUALES'!E727</f>
        <v>0.4691796</v>
      </c>
      <c r="D38" s="22">
        <f>'DATOS MENSUALES'!E728</f>
        <v>1.070964</v>
      </c>
      <c r="E38" s="22">
        <f>'DATOS MENSUALES'!E729</f>
        <v>2.4743808</v>
      </c>
      <c r="F38" s="22">
        <f>'DATOS MENSUALES'!E730</f>
        <v>0.9670115</v>
      </c>
      <c r="G38" s="22">
        <f>'DATOS MENSUALES'!E731</f>
        <v>1.1297334</v>
      </c>
      <c r="H38" s="22">
        <f>'DATOS MENSUALES'!E732</f>
        <v>0.1265334</v>
      </c>
      <c r="I38" s="22">
        <f>'DATOS MENSUALES'!E733</f>
        <v>0.1449964</v>
      </c>
      <c r="J38" s="22">
        <f>'DATOS MENSUALES'!E734</f>
        <v>0.0237688</v>
      </c>
      <c r="K38" s="22">
        <f>'DATOS MENSUALES'!E735</f>
        <v>0.0732</v>
      </c>
      <c r="L38" s="22">
        <f>'DATOS MENSUALES'!E736</f>
        <v>0.0289478</v>
      </c>
      <c r="M38" s="22">
        <f>'DATOS MENSUALES'!E737</f>
        <v>0.0448223</v>
      </c>
      <c r="N38" s="22">
        <f t="shared" si="11"/>
        <v>7.119112199999999</v>
      </c>
      <c r="O38" s="23"/>
      <c r="P38" s="60">
        <f t="shared" si="12"/>
        <v>0.062024218352948066</v>
      </c>
      <c r="Q38" s="60">
        <f t="shared" si="14"/>
        <v>-0.02185124018780662</v>
      </c>
      <c r="R38" s="60">
        <f t="shared" si="15"/>
        <v>-0.00037961520542484015</v>
      </c>
      <c r="S38" s="60">
        <f t="shared" si="16"/>
        <v>3.2779937023147108</v>
      </c>
      <c r="T38" s="60">
        <f t="shared" si="17"/>
        <v>-0.0017039003092352834</v>
      </c>
      <c r="U38" s="60">
        <f t="shared" si="18"/>
        <v>0.06508560471058877</v>
      </c>
      <c r="V38" s="60">
        <f t="shared" si="19"/>
        <v>-0.18930189485557863</v>
      </c>
      <c r="W38" s="60">
        <f t="shared" si="20"/>
        <v>-0.0948643468742831</v>
      </c>
      <c r="X38" s="60">
        <f t="shared" si="21"/>
        <v>-0.0028214019594626867</v>
      </c>
      <c r="Y38" s="60">
        <f t="shared" si="22"/>
        <v>2.6462229223547165E-05</v>
      </c>
      <c r="Z38" s="60">
        <f t="shared" si="23"/>
        <v>-9.597464326489713E-06</v>
      </c>
      <c r="AA38" s="60">
        <f t="shared" si="24"/>
        <v>-2.7265622090077833E-05</v>
      </c>
      <c r="AB38" s="60">
        <f t="shared" si="25"/>
        <v>0.23723312520123996</v>
      </c>
    </row>
    <row r="39" spans="1:28" s="24" customFormat="1" ht="12.75">
      <c r="A39" s="21" t="s">
        <v>89</v>
      </c>
      <c r="B39" s="22">
        <f>'DATOS MENSUALES'!E738</f>
        <v>0.3949178</v>
      </c>
      <c r="C39" s="22">
        <f>'DATOS MENSUALES'!E739</f>
        <v>0.033858</v>
      </c>
      <c r="D39" s="22">
        <f>'DATOS MENSUALES'!E740</f>
        <v>0.028554</v>
      </c>
      <c r="E39" s="22">
        <f>'DATOS MENSUALES'!E741</f>
        <v>0.1141182</v>
      </c>
      <c r="F39" s="22">
        <f>'DATOS MENSUALES'!E742</f>
        <v>0.0229292</v>
      </c>
      <c r="G39" s="22">
        <f>'DATOS MENSUALES'!E743</f>
        <v>0.225295</v>
      </c>
      <c r="H39" s="22">
        <f>'DATOS MENSUALES'!E744</f>
        <v>0.2791569</v>
      </c>
      <c r="I39" s="22">
        <f>'DATOS MENSUALES'!E745</f>
        <v>0.1033566</v>
      </c>
      <c r="J39" s="22">
        <f>'DATOS MENSUALES'!E746</f>
        <v>0.0364376</v>
      </c>
      <c r="K39" s="22">
        <f>'DATOS MENSUALES'!E747</f>
        <v>0.030065</v>
      </c>
      <c r="L39" s="22">
        <f>'DATOS MENSUALES'!E748</f>
        <v>0.4685268</v>
      </c>
      <c r="M39" s="22">
        <f>'DATOS MENSUALES'!E749</f>
        <v>0.0862245</v>
      </c>
      <c r="N39" s="22">
        <f t="shared" si="11"/>
        <v>1.8234395999999997</v>
      </c>
      <c r="O39" s="23"/>
      <c r="P39" s="60">
        <f t="shared" si="12"/>
        <v>0.011418636740865023</v>
      </c>
      <c r="Q39" s="60">
        <f t="shared" si="14"/>
        <v>-0.3653610945911581</v>
      </c>
      <c r="R39" s="60">
        <f t="shared" si="15"/>
        <v>-1.3855138580150892</v>
      </c>
      <c r="S39" s="60">
        <f t="shared" si="16"/>
        <v>-0.6694025356414436</v>
      </c>
      <c r="T39" s="60">
        <f t="shared" si="17"/>
        <v>-1.2029268472058587</v>
      </c>
      <c r="U39" s="60">
        <f t="shared" si="18"/>
        <v>-0.1266492448835025</v>
      </c>
      <c r="V39" s="60">
        <f t="shared" si="19"/>
        <v>-0.0749172885575181</v>
      </c>
      <c r="W39" s="60">
        <f t="shared" si="20"/>
        <v>-0.12329241781105862</v>
      </c>
      <c r="X39" s="60">
        <f t="shared" si="21"/>
        <v>-0.002128537134371967</v>
      </c>
      <c r="Y39" s="60">
        <f t="shared" si="22"/>
        <v>-2.371532269565515E-06</v>
      </c>
      <c r="Z39" s="60">
        <f t="shared" si="23"/>
        <v>0.07320653786325249</v>
      </c>
      <c r="AA39" s="60">
        <f t="shared" si="24"/>
        <v>1.4444843755591394E-06</v>
      </c>
      <c r="AB39" s="60">
        <f t="shared" si="25"/>
        <v>-102.28153040548972</v>
      </c>
    </row>
    <row r="40" spans="1:28" s="24" customFormat="1" ht="12.75">
      <c r="A40" s="21" t="s">
        <v>90</v>
      </c>
      <c r="B40" s="22">
        <f>'DATOS MENSUALES'!E750</f>
        <v>0.2849812</v>
      </c>
      <c r="C40" s="22">
        <f>'DATOS MENSUALES'!E751</f>
        <v>0.4019184</v>
      </c>
      <c r="D40" s="22">
        <f>'DATOS MENSUALES'!E752</f>
        <v>2.365264</v>
      </c>
      <c r="E40" s="22">
        <f>'DATOS MENSUALES'!E753</f>
        <v>2.2785588</v>
      </c>
      <c r="F40" s="22">
        <f>'DATOS MENSUALES'!E754</f>
        <v>1.65033</v>
      </c>
      <c r="G40" s="22">
        <f>'DATOS MENSUALES'!E755</f>
        <v>1.1140423</v>
      </c>
      <c r="H40" s="22">
        <f>'DATOS MENSUALES'!E756</f>
        <v>1.766918</v>
      </c>
      <c r="I40" s="22">
        <f>'DATOS MENSUALES'!E757</f>
        <v>0.579375</v>
      </c>
      <c r="J40" s="22">
        <f>'DATOS MENSUALES'!E758</f>
        <v>0.0397003</v>
      </c>
      <c r="K40" s="22">
        <f>'DATOS MENSUALES'!E759</f>
        <v>0.0215118</v>
      </c>
      <c r="L40" s="22">
        <f>'DATOS MENSUALES'!E760</f>
        <v>0.0599604</v>
      </c>
      <c r="M40" s="22">
        <f>'DATOS MENSUALES'!E761</f>
        <v>0.03324</v>
      </c>
      <c r="N40" s="22">
        <f t="shared" si="11"/>
        <v>10.595800200000001</v>
      </c>
      <c r="O40" s="23"/>
      <c r="P40" s="60">
        <f t="shared" si="12"/>
        <v>0.0015307232205101452</v>
      </c>
      <c r="Q40" s="60">
        <f t="shared" si="14"/>
        <v>-0.04172131759608049</v>
      </c>
      <c r="R40" s="60">
        <f t="shared" si="15"/>
        <v>1.8243132634457344</v>
      </c>
      <c r="S40" s="60">
        <f t="shared" si="16"/>
        <v>2.145025822537956</v>
      </c>
      <c r="T40" s="60">
        <f t="shared" si="17"/>
        <v>0.17929067791021858</v>
      </c>
      <c r="U40" s="60">
        <f t="shared" si="18"/>
        <v>0.057762194657454136</v>
      </c>
      <c r="V40" s="60">
        <f t="shared" si="19"/>
        <v>1.2120369259759733</v>
      </c>
      <c r="W40" s="60">
        <f t="shared" si="20"/>
        <v>-1.0210371506142009E-05</v>
      </c>
      <c r="X40" s="60">
        <f t="shared" si="21"/>
        <v>-0.001970646184197902</v>
      </c>
      <c r="Y40" s="60">
        <f t="shared" si="22"/>
        <v>-1.0487225193555336E-05</v>
      </c>
      <c r="Z40" s="60">
        <f t="shared" si="23"/>
        <v>9.300857301253931E-07</v>
      </c>
      <c r="AA40" s="60">
        <f t="shared" si="24"/>
        <v>-7.240929382126582E-05</v>
      </c>
      <c r="AB40" s="60">
        <f t="shared" si="25"/>
        <v>68.70624636281713</v>
      </c>
    </row>
    <row r="41" spans="1:28" s="24" customFormat="1" ht="12.75">
      <c r="A41" s="21" t="s">
        <v>91</v>
      </c>
      <c r="B41" s="22">
        <f>'DATOS MENSUALES'!E762</f>
        <v>0.247535</v>
      </c>
      <c r="C41" s="22">
        <f>'DATOS MENSUALES'!E763</f>
        <v>0.461427</v>
      </c>
      <c r="D41" s="22">
        <f>'DATOS MENSUALES'!E764</f>
        <v>2.2219188</v>
      </c>
      <c r="E41" s="22">
        <f>'DATOS MENSUALES'!E765</f>
        <v>0.1097964</v>
      </c>
      <c r="F41" s="22">
        <f>'DATOS MENSUALES'!E766</f>
        <v>0.5430504</v>
      </c>
      <c r="G41" s="22">
        <f>'DATOS MENSUALES'!E767</f>
        <v>1.0126675</v>
      </c>
      <c r="H41" s="22">
        <f>'DATOS MENSUALES'!E768</f>
        <v>0.6946945</v>
      </c>
      <c r="I41" s="22">
        <f>'DATOS MENSUALES'!E769</f>
        <v>1.1383449</v>
      </c>
      <c r="J41" s="22">
        <f>'DATOS MENSUALES'!E770</f>
        <v>0.080199</v>
      </c>
      <c r="K41" s="22">
        <f>'DATOS MENSUALES'!E771</f>
        <v>0.025584</v>
      </c>
      <c r="L41" s="22">
        <f>'DATOS MENSUALES'!E772</f>
        <v>0.0939228</v>
      </c>
      <c r="M41" s="22">
        <f>'DATOS MENSUALES'!E773</f>
        <v>0.0204155</v>
      </c>
      <c r="N41" s="22">
        <f t="shared" si="11"/>
        <v>6.649555800000001</v>
      </c>
      <c r="O41" s="23"/>
      <c r="P41" s="60">
        <f t="shared" si="12"/>
        <v>0.00047093798077572175</v>
      </c>
      <c r="Q41" s="60">
        <f t="shared" si="14"/>
        <v>-0.02371994273205226</v>
      </c>
      <c r="R41" s="60">
        <f t="shared" si="15"/>
        <v>1.2546369156602046</v>
      </c>
      <c r="S41" s="60">
        <f t="shared" si="16"/>
        <v>-0.6793731367934193</v>
      </c>
      <c r="T41" s="60">
        <f t="shared" si="17"/>
        <v>-0.16045763845774905</v>
      </c>
      <c r="U41" s="60">
        <f t="shared" si="18"/>
        <v>0.023193772439867463</v>
      </c>
      <c r="V41" s="60">
        <f t="shared" si="19"/>
        <v>-2.1856428103298226E-07</v>
      </c>
      <c r="W41" s="60">
        <f t="shared" si="20"/>
        <v>0.15509263225921152</v>
      </c>
      <c r="X41" s="60">
        <f t="shared" si="21"/>
        <v>-0.000611397414550911</v>
      </c>
      <c r="Y41" s="60">
        <f t="shared" si="22"/>
        <v>-5.655461110530201E-06</v>
      </c>
      <c r="Z41" s="60">
        <f t="shared" si="23"/>
        <v>8.358930560987099E-05</v>
      </c>
      <c r="AA41" s="60">
        <f t="shared" si="24"/>
        <v>-0.00016192191453998339</v>
      </c>
      <c r="AB41" s="60">
        <f t="shared" si="25"/>
        <v>0.0033408742177368825</v>
      </c>
    </row>
    <row r="42" spans="1:28" s="24" customFormat="1" ht="12.75">
      <c r="A42" s="21" t="s">
        <v>92</v>
      </c>
      <c r="B42" s="22">
        <f>'DATOS MENSUALES'!E774</f>
        <v>0.1285962</v>
      </c>
      <c r="C42" s="22">
        <f>'DATOS MENSUALES'!E775</f>
        <v>0.0969</v>
      </c>
      <c r="D42" s="22">
        <f>'DATOS MENSUALES'!E776</f>
        <v>0.1812544</v>
      </c>
      <c r="E42" s="22">
        <f>'DATOS MENSUALES'!E777</f>
        <v>0.0195636</v>
      </c>
      <c r="F42" s="22">
        <f>'DATOS MENSUALES'!E778</f>
        <v>0.1617856</v>
      </c>
      <c r="G42" s="22">
        <f>'DATOS MENSUALES'!E779</f>
        <v>0.1470581</v>
      </c>
      <c r="H42" s="22">
        <f>'DATOS MENSUALES'!E780</f>
        <v>0.1345806</v>
      </c>
      <c r="I42" s="22">
        <f>'DATOS MENSUALES'!E781</f>
        <v>0.115695</v>
      </c>
      <c r="J42" s="22">
        <f>'DATOS MENSUALES'!E782</f>
        <v>0.0766152</v>
      </c>
      <c r="K42" s="22">
        <f>'DATOS MENSUALES'!E783</f>
        <v>0.0174207</v>
      </c>
      <c r="L42" s="22">
        <f>'DATOS MENSUALES'!E784</f>
        <v>0.013772</v>
      </c>
      <c r="M42" s="22">
        <f>'DATOS MENSUALES'!E785</f>
        <v>0.0175472</v>
      </c>
      <c r="N42" s="22">
        <f>SUM(B42:M42)</f>
        <v>1.1107886</v>
      </c>
      <c r="O42" s="23"/>
      <c r="P42" s="60">
        <f t="shared" si="12"/>
        <v>-6.96157837758031E-05</v>
      </c>
      <c r="Q42" s="60">
        <f t="shared" si="14"/>
        <v>-0.27697724650051847</v>
      </c>
      <c r="R42" s="60">
        <f t="shared" si="15"/>
        <v>-0.8906011866116875</v>
      </c>
      <c r="S42" s="60">
        <f t="shared" si="16"/>
        <v>-0.9107786844961617</v>
      </c>
      <c r="T42" s="60">
        <f t="shared" si="17"/>
        <v>-0.7905946184613905</v>
      </c>
      <c r="U42" s="60">
        <f t="shared" si="18"/>
        <v>-0.19554253047612016</v>
      </c>
      <c r="V42" s="60">
        <f t="shared" si="19"/>
        <v>-0.18145372303216678</v>
      </c>
      <c r="W42" s="60">
        <f t="shared" si="20"/>
        <v>-0.11434851741767152</v>
      </c>
      <c r="X42" s="60">
        <f t="shared" si="21"/>
        <v>-0.0006921624028864075</v>
      </c>
      <c r="Y42" s="60">
        <f t="shared" si="22"/>
        <v>-1.7535089582542086E-05</v>
      </c>
      <c r="Z42" s="60">
        <f t="shared" si="23"/>
        <v>-4.833634346547455E-05</v>
      </c>
      <c r="AA42" s="60">
        <f t="shared" si="24"/>
        <v>-0.00018885403116731576</v>
      </c>
      <c r="AB42" s="60">
        <f t="shared" si="25"/>
        <v>-156.52759393942026</v>
      </c>
    </row>
    <row r="43" spans="1:28" s="24" customFormat="1" ht="12.75">
      <c r="A43" s="21" t="s">
        <v>93</v>
      </c>
      <c r="B43" s="22">
        <f>'DATOS MENSUALES'!E786</f>
        <v>0.0867843</v>
      </c>
      <c r="C43" s="22">
        <f>'DATOS MENSUALES'!E787</f>
        <v>0.228494</v>
      </c>
      <c r="D43" s="22">
        <f>'DATOS MENSUALES'!E788</f>
        <v>0.2672644</v>
      </c>
      <c r="E43" s="22">
        <f>'DATOS MENSUALES'!E789</f>
        <v>0.55242</v>
      </c>
      <c r="F43" s="22">
        <f>'DATOS MENSUALES'!E790</f>
        <v>0.4659332</v>
      </c>
      <c r="G43" s="22">
        <f>'DATOS MENSUALES'!E791</f>
        <v>1.2050544</v>
      </c>
      <c r="H43" s="22">
        <f>'DATOS MENSUALES'!E792</f>
        <v>0.4798836</v>
      </c>
      <c r="I43" s="22">
        <f>'DATOS MENSUALES'!E793</f>
        <v>0.0828786</v>
      </c>
      <c r="J43" s="22">
        <f>'DATOS MENSUALES'!E794</f>
        <v>0.117051</v>
      </c>
      <c r="K43" s="22">
        <f>'DATOS MENSUALES'!E795</f>
        <v>0.095865</v>
      </c>
      <c r="L43" s="22">
        <f>'DATOS MENSUALES'!E796</f>
        <v>0.0678171</v>
      </c>
      <c r="M43" s="22">
        <f>'DATOS MENSUALES'!E797</f>
        <v>0.2549932</v>
      </c>
      <c r="N43" s="22">
        <f>SUM(B43:M43)</f>
        <v>3.9044388</v>
      </c>
      <c r="O43" s="23"/>
      <c r="P43" s="60">
        <f t="shared" si="12"/>
        <v>-0.0005707379970218647</v>
      </c>
      <c r="Q43" s="60">
        <f t="shared" si="14"/>
        <v>-0.140816209806655</v>
      </c>
      <c r="R43" s="60">
        <f t="shared" si="15"/>
        <v>-0.6724670606912969</v>
      </c>
      <c r="S43" s="60">
        <f t="shared" si="16"/>
        <v>-0.08315134322613064</v>
      </c>
      <c r="T43" s="60">
        <f t="shared" si="17"/>
        <v>-0.2389256524529319</v>
      </c>
      <c r="U43" s="60">
        <f t="shared" si="18"/>
        <v>0.10892087797031862</v>
      </c>
      <c r="V43" s="60">
        <f t="shared" si="19"/>
        <v>-0.01076963691388578</v>
      </c>
      <c r="W43" s="60">
        <f t="shared" si="20"/>
        <v>-0.13914545864739328</v>
      </c>
      <c r="X43" s="60">
        <f t="shared" si="21"/>
        <v>-0.0001107439474438211</v>
      </c>
      <c r="Y43" s="60">
        <f t="shared" si="22"/>
        <v>0.00014440968753998853</v>
      </c>
      <c r="Z43" s="60">
        <f t="shared" si="23"/>
        <v>5.468520153031996E-06</v>
      </c>
      <c r="AA43" s="60">
        <f t="shared" si="24"/>
        <v>0.005839083137935157</v>
      </c>
      <c r="AB43" s="60">
        <f t="shared" si="25"/>
        <v>-17.487409676185024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0.1286089937693192</v>
      </c>
      <c r="Q44" s="61">
        <f aca="true" t="shared" si="26" ref="Q44:AB44">SUM(Q18:Q43)</f>
        <v>433.298503857105</v>
      </c>
      <c r="R44" s="61">
        <f t="shared" si="26"/>
        <v>625.3595059805789</v>
      </c>
      <c r="S44" s="61">
        <f t="shared" si="26"/>
        <v>28.69997935756122</v>
      </c>
      <c r="T44" s="61">
        <f t="shared" si="26"/>
        <v>859.4417792876561</v>
      </c>
      <c r="U44" s="61">
        <f t="shared" si="26"/>
        <v>317.3522879937075</v>
      </c>
      <c r="V44" s="61">
        <f t="shared" si="26"/>
        <v>4.512578197142983</v>
      </c>
      <c r="W44" s="61">
        <f t="shared" si="26"/>
        <v>17.955613180062105</v>
      </c>
      <c r="X44" s="61">
        <f t="shared" si="26"/>
        <v>0.9565492498657472</v>
      </c>
      <c r="Y44" s="61">
        <f t="shared" si="26"/>
        <v>0.0024429696247158118</v>
      </c>
      <c r="Z44" s="61">
        <f t="shared" si="26"/>
        <v>0.0727926390353314</v>
      </c>
      <c r="AA44" s="61">
        <f t="shared" si="26"/>
        <v>0.009613867645819925</v>
      </c>
      <c r="AB44" s="61">
        <f t="shared" si="26"/>
        <v>1341.621544181915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2009-04-14T10:09:49Z</dcterms:modified>
  <cp:category/>
  <cp:version/>
  <cp:contentType/>
  <cp:contentStatus/>
</cp:coreProperties>
</file>