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<sst xmlns="http://schemas.openxmlformats.org/spreadsheetml/2006/main" count="1362" uniqueCount="135">
  <si>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549</t>
  </si>
  <si>
    <t xml:space="preserve"> Río Milanillos desde cabecera hasta confluencia con el río Frío, y río Frío y Herreros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</si>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</sst>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0794869"/>
        <c:axId val="54500638"/>
      </c:lineChart>
      <c:date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0"/>
        <c:majorUnit val="1"/>
        <c:majorTimeUnit val="years"/>
        <c:noMultiLvlLbl val="0"/>
      </c:date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4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743695"/>
        <c:axId val="52475528"/>
      </c:lineChart>
      <c:catAx>
        <c:axId val="2074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75528"/>
        <c:crosses val="autoZero"/>
        <c:auto val="1"/>
        <c:lblOffset val="100"/>
        <c:noMultiLvlLbl val="0"/>
      </c:catAx>
      <c:valAx>
        <c:axId val="524755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3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17705"/>
        <c:axId val="22659346"/>
      </c:lineChart>
      <c:dateAx>
        <c:axId val="251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0"/>
        <c:majorUnit val="1"/>
        <c:majorTimeUnit val="years"/>
        <c:noMultiLvlLbl val="0"/>
      </c:date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8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307767"/>
        <c:axId val="23898992"/>
      </c:barChart>
      <c:cat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764337"/>
        <c:axId val="56770170"/>
      </c:bar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764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169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0.56865</v>
      </c>
      <c r="F2" s="28">
        <v>0.8597988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2.845773</v>
      </c>
      <c r="F3" s="28">
        <v>3.8259837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0.3859562</v>
      </c>
      <c r="F4" s="28">
        <v>0.3859562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1.5478514</v>
      </c>
      <c r="F5" s="28">
        <v>1.5478514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5.5771514</v>
      </c>
      <c r="F6" s="28">
        <v>6.2511274</v>
      </c>
      <c r="I6" s="26"/>
      <c r="J6" s="36">
        <f>AVERAGE(E2:E793)*12</f>
        <v>17.497329366666676</v>
      </c>
      <c r="K6" s="36">
        <f>AVERAGE(F2:F793)*12</f>
        <v>24.02180650303032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6.71255</v>
      </c>
      <c r="F7" s="28">
        <v>8.59835</v>
      </c>
      <c r="J7" s="36">
        <f>AVERAGE(E482:E793)*12</f>
        <v>19.07027503461539</v>
      </c>
      <c r="K7" s="36">
        <f>AVERAGE(F482:F793)*12</f>
        <v>26.216298107692324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5.388008</v>
      </c>
      <c r="F8" s="28">
        <v>7.5167128000000005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7.7899367</v>
      </c>
      <c r="F9" s="28">
        <v>10.4925678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1.6448289</v>
      </c>
      <c r="F10" s="28">
        <v>2.1854370000000003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0.3492064</v>
      </c>
      <c r="F11" s="28">
        <v>0.4438856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0.1076205</v>
      </c>
      <c r="F12" s="28">
        <v>0.126937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0.1251036</v>
      </c>
      <c r="F13" s="28">
        <v>0.1611504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0.082099</v>
      </c>
      <c r="F14" s="28">
        <v>0.11460800000000002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0.1923695</v>
      </c>
      <c r="F15" s="28">
        <v>0.313008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0.1218576</v>
      </c>
      <c r="F16" s="28">
        <v>0.1233904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0.4107252</v>
      </c>
      <c r="F17" s="28">
        <v>0.4322826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0.231932</v>
      </c>
      <c r="F18" s="28">
        <v>0.231932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1.7351316</v>
      </c>
      <c r="F19" s="28">
        <v>2.5852764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2.3125004</v>
      </c>
      <c r="F20" s="28">
        <v>3.3338799999999997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0.8398</v>
      </c>
      <c r="F21" s="28">
        <v>1.230307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0.304878</v>
      </c>
      <c r="F22" s="28">
        <v>0.4159407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0.0585948</v>
      </c>
      <c r="F23" s="28">
        <v>0.06411460000000001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0.062062</v>
      </c>
      <c r="F24" s="28">
        <v>0.0668668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0.2565963</v>
      </c>
      <c r="F25" s="28">
        <v>0.3372273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0.4685674</v>
      </c>
      <c r="F26" s="28">
        <v>0.6296794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0.3729152</v>
      </c>
      <c r="F27" s="28">
        <v>0.5810152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0.6148422</v>
      </c>
      <c r="F28" s="28">
        <v>0.8783460000000001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2.4117831</v>
      </c>
      <c r="F29" s="28">
        <v>3.1614372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0.4395512</v>
      </c>
      <c r="F30" s="28">
        <v>0.485936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0.895797</v>
      </c>
      <c r="F31" s="28">
        <v>1.143786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2.488484</v>
      </c>
      <c r="F32" s="28">
        <v>3.1375200000000003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1.5127536</v>
      </c>
      <c r="F33" s="28">
        <v>2.0114267999999997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0.1095136</v>
      </c>
      <c r="F34" s="28">
        <v>0.1339586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0.1407406</v>
      </c>
      <c r="F35" s="28">
        <v>0.16853759999999998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0.0451782</v>
      </c>
      <c r="F36" s="28">
        <v>0.046763400000000004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0.17025</v>
      </c>
      <c r="F37" s="28">
        <v>0.2366475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0.4422336</v>
      </c>
      <c r="F38" s="28">
        <v>0.5831064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0.3615084</v>
      </c>
      <c r="F39" s="28">
        <v>0.5229306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1.4073912</v>
      </c>
      <c r="F40" s="28">
        <v>1.8605376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0.3265192</v>
      </c>
      <c r="F41" s="28">
        <v>0.3265192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0.1105647</v>
      </c>
      <c r="F42" s="28">
        <v>0.1105647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0.6779772</v>
      </c>
      <c r="F43" s="28">
        <v>0.9066924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1.4739372</v>
      </c>
      <c r="F44" s="28">
        <v>2.3340546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0.9014752</v>
      </c>
      <c r="F45" s="28">
        <v>1.2793802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0.5488209</v>
      </c>
      <c r="F46" s="28">
        <v>0.7573334999999999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0.06194</v>
      </c>
      <c r="F47" s="28">
        <v>0.07448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0.0791622</v>
      </c>
      <c r="F48" s="28">
        <v>0.0910027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0.2609536</v>
      </c>
      <c r="F49" s="28">
        <v>0.3407848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0.2830195</v>
      </c>
      <c r="F50" s="28">
        <v>0.47823609999999994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0.5083089</v>
      </c>
      <c r="F51" s="28">
        <v>0.7414274999999999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0.3355814</v>
      </c>
      <c r="F52" s="28">
        <v>0.3592974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0.2285928</v>
      </c>
      <c r="F53" s="28">
        <v>0.2285928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1.2485792</v>
      </c>
      <c r="F54" s="28">
        <v>1.5655904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0.8290044</v>
      </c>
      <c r="F55" s="28">
        <v>1.2046194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0.3890079</v>
      </c>
      <c r="F56" s="28">
        <v>0.5740331000000001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0.279855</v>
      </c>
      <c r="F57" s="28">
        <v>0.42525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0.215326</v>
      </c>
      <c r="F58" s="28">
        <v>0.290904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0.0493515</v>
      </c>
      <c r="F59" s="28">
        <v>0.0517443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0.044109</v>
      </c>
      <c r="F60" s="28">
        <v>0.048672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0.0423192</v>
      </c>
      <c r="F61" s="28">
        <v>0.043601600000000004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0.3529526</v>
      </c>
      <c r="F62" s="28">
        <v>0.5943483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0.604851</v>
      </c>
      <c r="F63" s="28">
        <v>0.8267490000000001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1.370908</v>
      </c>
      <c r="F64" s="28">
        <v>1.838263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0.44387</v>
      </c>
      <c r="F65" s="28">
        <v>0.4476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0.5152869</v>
      </c>
      <c r="F66" s="28">
        <v>0.6264999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1.305731</v>
      </c>
      <c r="F67" s="28">
        <v>1.6175852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2.61308</v>
      </c>
      <c r="F68" s="28">
        <v>3.6060504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3.4348368</v>
      </c>
      <c r="F69" s="28">
        <v>4.4835882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0.531608</v>
      </c>
      <c r="F70" s="28">
        <v>0.5751031999999999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0.1201032</v>
      </c>
      <c r="F71" s="28">
        <v>0.1210564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0.1137486</v>
      </c>
      <c r="F72" s="28">
        <v>0.1223187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0.1074609</v>
      </c>
      <c r="F73" s="28">
        <v>0.1275615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0.1924002</v>
      </c>
      <c r="F74" s="28">
        <v>0.2803134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0.2385848</v>
      </c>
      <c r="F75" s="28">
        <v>0.31138560000000004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0.306944</v>
      </c>
      <c r="F76" s="28">
        <v>0.306944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0.5183508</v>
      </c>
      <c r="F77" s="28">
        <v>0.5635476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2.0669576</v>
      </c>
      <c r="F78" s="28">
        <v>2.3545767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3.073081</v>
      </c>
      <c r="F79" s="28">
        <v>3.787751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1.486227</v>
      </c>
      <c r="F80" s="28">
        <v>1.768422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1.1766444</v>
      </c>
      <c r="F81" s="28">
        <v>1.6271614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0.228228</v>
      </c>
      <c r="F82" s="28">
        <v>0.26666639999999997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0.1588371</v>
      </c>
      <c r="F83" s="28">
        <v>0.17988780000000001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0.093318</v>
      </c>
      <c r="F84" s="28">
        <v>0.103737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0.419549</v>
      </c>
      <c r="F85" s="28">
        <v>0.5383027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0.876386</v>
      </c>
      <c r="F86" s="28">
        <v>1.237126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0.5211269</v>
      </c>
      <c r="F87" s="28">
        <v>0.6659373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0.2301958</v>
      </c>
      <c r="F88" s="28">
        <v>0.3166782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2.4145695</v>
      </c>
      <c r="F89" s="28">
        <v>2.8650186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1.7111563</v>
      </c>
      <c r="F90" s="28">
        <v>2.2287083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1.1667794</v>
      </c>
      <c r="F91" s="28">
        <v>1.642758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1.1672298</v>
      </c>
      <c r="F92" s="28">
        <v>1.6747929000000001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1.251042</v>
      </c>
      <c r="F93" s="28">
        <v>1.7867446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0.223965</v>
      </c>
      <c r="F94" s="28">
        <v>0.2329236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0.0613536</v>
      </c>
      <c r="F95" s="28">
        <v>0.0619927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0.1923355</v>
      </c>
      <c r="F96" s="28">
        <v>0.20549199999999998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0.120001</v>
      </c>
      <c r="F97" s="28">
        <v>0.1447754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0.4077777</v>
      </c>
      <c r="F98" s="28">
        <v>0.5662869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0.1265216</v>
      </c>
      <c r="F99" s="28">
        <v>0.1480064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0.1443479</v>
      </c>
      <c r="F100" s="28">
        <v>0.20843060000000002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0.1315426</v>
      </c>
      <c r="F101" s="28">
        <v>0.16802080000000003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0.1804715</v>
      </c>
      <c r="F102" s="28">
        <v>0.314314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0.3504231</v>
      </c>
      <c r="F103" s="28">
        <v>0.4745106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0.733818</v>
      </c>
      <c r="F104" s="28">
        <v>1.138898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1.14219</v>
      </c>
      <c r="F105" s="28">
        <v>1.627038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0.380196</v>
      </c>
      <c r="F106" s="28">
        <v>0.49296599999999996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0.1659864</v>
      </c>
      <c r="F107" s="28">
        <v>0.1842392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0.0723</v>
      </c>
      <c r="F108" s="28">
        <v>0.07712000000000001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0.4207176</v>
      </c>
      <c r="F109" s="28">
        <v>0.5541408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0.3090066</v>
      </c>
      <c r="F110" s="28">
        <v>0.4556538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0.7497155</v>
      </c>
      <c r="F111" s="28">
        <v>1.077399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0.6755771</v>
      </c>
      <c r="F112" s="28">
        <v>0.9818182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0.237636</v>
      </c>
      <c r="F113" s="28">
        <v>0.294462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0.4988027</v>
      </c>
      <c r="F114" s="28">
        <v>0.7839853999999999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0.5845296</v>
      </c>
      <c r="F115" s="28">
        <v>0.886122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0.494149</v>
      </c>
      <c r="F116" s="28">
        <v>0.852735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0.934568</v>
      </c>
      <c r="F117" s="28">
        <v>1.404224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0.1671525</v>
      </c>
      <c r="F118" s="28">
        <v>0.2050404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0.07728</v>
      </c>
      <c r="F119" s="28">
        <v>0.09024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0.073892</v>
      </c>
      <c r="F120" s="28">
        <v>0.086884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0.077672</v>
      </c>
      <c r="F121" s="28">
        <v>0.1009736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0.4306783</v>
      </c>
      <c r="F122" s="28">
        <v>0.7489349000000001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0.8490339</v>
      </c>
      <c r="F123" s="28">
        <v>1.2052719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0.5020335</v>
      </c>
      <c r="F124" s="28">
        <v>0.5412729000000001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1.360946</v>
      </c>
      <c r="F125" s="28">
        <v>1.7004380000000001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1.152592</v>
      </c>
      <c r="F126" s="28">
        <v>1.184218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2.4600168</v>
      </c>
      <c r="F127" s="28">
        <v>3.3634128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2.2389649</v>
      </c>
      <c r="F128" s="28">
        <v>3.3928747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1.5866676</v>
      </c>
      <c r="F129" s="28">
        <v>2.443602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0.6780543</v>
      </c>
      <c r="F130" s="28">
        <v>0.8903048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0.203005</v>
      </c>
      <c r="F131" s="28">
        <v>0.2417605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0.2078284</v>
      </c>
      <c r="F132" s="28">
        <v>0.26378219999999997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0.31898</v>
      </c>
      <c r="F133" s="28">
        <v>0.417786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0.2400156</v>
      </c>
      <c r="F134" s="28">
        <v>0.3946668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1.7382504</v>
      </c>
      <c r="F135" s="28">
        <v>2.3535222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1.2782883</v>
      </c>
      <c r="F136" s="28">
        <v>2.0211813000000003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0.4569946</v>
      </c>
      <c r="F137" s="28">
        <v>0.4590167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1.1672451</v>
      </c>
      <c r="F138" s="28">
        <v>1.5692103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1.1642224</v>
      </c>
      <c r="F139" s="28">
        <v>1.7007136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2.7328248</v>
      </c>
      <c r="F140" s="28">
        <v>4.041187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0.8944543</v>
      </c>
      <c r="F141" s="28">
        <v>1.2700836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0.1013663</v>
      </c>
      <c r="F142" s="28">
        <v>0.1127784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0.314688</v>
      </c>
      <c r="F143" s="28">
        <v>0.363858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0.203188</v>
      </c>
      <c r="F144" s="28">
        <v>0.2453688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0.1181635</v>
      </c>
      <c r="F145" s="28">
        <v>0.1417962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0.1914484</v>
      </c>
      <c r="F146" s="28">
        <v>0.3303489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0.1327134</v>
      </c>
      <c r="F147" s="28">
        <v>0.18857400000000002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0.5719128</v>
      </c>
      <c r="F148" s="28">
        <v>0.7909923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0.1809504</v>
      </c>
      <c r="F149" s="28">
        <v>0.20690640000000002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0.2209947</v>
      </c>
      <c r="F150" s="28">
        <v>0.3443769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0.7671409</v>
      </c>
      <c r="F151" s="28">
        <v>1.0463999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3.209632</v>
      </c>
      <c r="F152" s="28">
        <v>4.9031352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0.6662519</v>
      </c>
      <c r="F153" s="28">
        <v>0.9874521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0.4382345</v>
      </c>
      <c r="F154" s="28">
        <v>0.57552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0.086078</v>
      </c>
      <c r="F155" s="28">
        <v>0.09457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0.033507</v>
      </c>
      <c r="F156" s="28">
        <v>0.034195500000000004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0.088595</v>
      </c>
      <c r="F157" s="28">
        <v>0.12196499999999999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0.2527788</v>
      </c>
      <c r="F158" s="28">
        <v>0.36624660000000003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0.1419555</v>
      </c>
      <c r="F159" s="28">
        <v>0.207077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3.8173488</v>
      </c>
      <c r="F160" s="28">
        <v>5.0309568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0.270324</v>
      </c>
      <c r="F161" s="28">
        <v>0.270324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0.505221</v>
      </c>
      <c r="F162" s="28">
        <v>0.52754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1.4034384</v>
      </c>
      <c r="F163" s="28">
        <v>2.0126232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0.5936331</v>
      </c>
      <c r="F164" s="28">
        <v>0.9293847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1.9706328</v>
      </c>
      <c r="F165" s="28">
        <v>2.6983205999999997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0.271631</v>
      </c>
      <c r="F166" s="28">
        <v>0.3638592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0.0399714</v>
      </c>
      <c r="F167" s="28">
        <v>0.0470631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0.0559075</v>
      </c>
      <c r="F168" s="28">
        <v>0.06525929999999999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0.0314496</v>
      </c>
      <c r="F169" s="28">
        <v>0.039744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0.1435392</v>
      </c>
      <c r="F170" s="28">
        <v>0.2705472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0.33701</v>
      </c>
      <c r="F171" s="28">
        <v>0.504006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0.1821226</v>
      </c>
      <c r="F172" s="28">
        <v>0.2317924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1.7773168</v>
      </c>
      <c r="F173" s="28">
        <v>2.5692261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1.5706224</v>
      </c>
      <c r="F174" s="28">
        <v>1.9487352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0.6365064</v>
      </c>
      <c r="F175" s="28">
        <v>0.79798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0.598413</v>
      </c>
      <c r="F176" s="28">
        <v>0.7973555999999999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0.3119886</v>
      </c>
      <c r="F177" s="28">
        <v>0.42183740000000003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0.1620522</v>
      </c>
      <c r="F178" s="28">
        <v>0.2225133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0.04399</v>
      </c>
      <c r="F179" s="28">
        <v>0.0483475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0.045991</v>
      </c>
      <c r="F180" s="28">
        <v>0.05295179999999999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0.046648</v>
      </c>
      <c r="F181" s="28">
        <v>0.051744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0.4762375</v>
      </c>
      <c r="F182" s="28">
        <v>0.7140489999999999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0.5502903</v>
      </c>
      <c r="F183" s="28">
        <v>0.7447093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2.6823511</v>
      </c>
      <c r="F184" s="28">
        <v>3.6350028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1.2134913</v>
      </c>
      <c r="F185" s="28">
        <v>1.4787353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0.3610788</v>
      </c>
      <c r="F186" s="28">
        <v>0.3610788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4.8582612</v>
      </c>
      <c r="F187" s="28">
        <v>6.2908254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3.2275703</v>
      </c>
      <c r="F188" s="28">
        <v>4.1299892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1.473754</v>
      </c>
      <c r="F189" s="28">
        <v>1.9895679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0.3969332</v>
      </c>
      <c r="F190" s="28">
        <v>0.5229736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0.1122888</v>
      </c>
      <c r="F191" s="28">
        <v>0.1398852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0.0443352</v>
      </c>
      <c r="F192" s="28">
        <v>0.052478399999999994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0.2134251</v>
      </c>
      <c r="F193" s="28">
        <v>0.2925903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0.2592165</v>
      </c>
      <c r="F194" s="28">
        <v>0.4303165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0.2463864</v>
      </c>
      <c r="F195" s="28">
        <v>0.32076720000000003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0.4417175</v>
      </c>
      <c r="F196" s="28">
        <v>0.636895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0.4116516</v>
      </c>
      <c r="F197" s="28">
        <v>0.5099352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0.5720059</v>
      </c>
      <c r="F198" s="28">
        <v>0.8508724999999999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1.0232768</v>
      </c>
      <c r="F199" s="28">
        <v>1.514032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0.822415</v>
      </c>
      <c r="F200" s="28">
        <v>1.092025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1.027973</v>
      </c>
      <c r="F201" s="28">
        <v>1.4672625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0.596496</v>
      </c>
      <c r="F202" s="28">
        <v>0.7742752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0.07903</v>
      </c>
      <c r="F203" s="28">
        <v>0.08185250000000001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0.0524208</v>
      </c>
      <c r="F204" s="28">
        <v>0.055289599999999994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0.103306</v>
      </c>
      <c r="F205" s="28">
        <v>0.151976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0.1937352</v>
      </c>
      <c r="F206" s="28">
        <v>0.2974053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0.21945</v>
      </c>
      <c r="F207" s="28">
        <v>0.3296139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0.1185847</v>
      </c>
      <c r="F208" s="28">
        <v>0.12578620000000001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0.3403625</v>
      </c>
      <c r="F209" s="28">
        <v>0.4727775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1.0268511</v>
      </c>
      <c r="F210" s="28">
        <v>1.5728251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0.9143778</v>
      </c>
      <c r="F211" s="28">
        <v>1.3426578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1.7160686</v>
      </c>
      <c r="F212" s="28">
        <v>2.5657182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0.4049864</v>
      </c>
      <c r="F213" s="28">
        <v>0.5646445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0.4182528</v>
      </c>
      <c r="F214" s="28">
        <v>0.5284175999999999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0.1095268</v>
      </c>
      <c r="F215" s="28">
        <v>0.1247022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0.071832</v>
      </c>
      <c r="F216" s="28">
        <v>0.08659199999999999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0.059568</v>
      </c>
      <c r="F217" s="28">
        <v>0.077724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0.5245296</v>
      </c>
      <c r="F218" s="28">
        <v>0.8025528000000001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0.2313738</v>
      </c>
      <c r="F219" s="28">
        <v>0.3648116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1.617961</v>
      </c>
      <c r="F220" s="28">
        <v>2.332874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2.059596</v>
      </c>
      <c r="F221" s="28">
        <v>2.879868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0.382386</v>
      </c>
      <c r="F222" s="28">
        <v>0.452427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1.3220676</v>
      </c>
      <c r="F223" s="28">
        <v>1.7388063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0.82728</v>
      </c>
      <c r="F224" s="28">
        <v>1.2354048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0.601668</v>
      </c>
      <c r="F225" s="28">
        <v>0.8543879999999999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0.4082784</v>
      </c>
      <c r="F226" s="28">
        <v>0.4974096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0.181686</v>
      </c>
      <c r="F227" s="28">
        <v>0.20262799999999997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0.4960758</v>
      </c>
      <c r="F228" s="28">
        <v>0.5705555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0.6035824</v>
      </c>
      <c r="F229" s="28">
        <v>0.7496103999999999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0.789089</v>
      </c>
      <c r="F230" s="28">
        <v>1.1664278000000001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0.566007</v>
      </c>
      <c r="F231" s="28">
        <v>0.7793481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3.7110024</v>
      </c>
      <c r="F232" s="28">
        <v>5.189716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1.5531192</v>
      </c>
      <c r="F233" s="28">
        <v>2.0197674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2.3665432</v>
      </c>
      <c r="F234" s="28">
        <v>2.9743882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1.4625356</v>
      </c>
      <c r="F235" s="28">
        <v>1.8239014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0.4123393</v>
      </c>
      <c r="F236" s="28">
        <v>0.6039077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0.3151783</v>
      </c>
      <c r="F237" s="28">
        <v>0.4785041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0.1506384</v>
      </c>
      <c r="F238" s="28">
        <v>0.1931798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0.0237336</v>
      </c>
      <c r="F239" s="28">
        <v>0.027621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0.020176</v>
      </c>
      <c r="F240" s="28">
        <v>0.022116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0.0697914</v>
      </c>
      <c r="F241" s="28">
        <v>0.10331190000000001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1.594264</v>
      </c>
      <c r="F242" s="28">
        <v>2.3429987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2.4275108</v>
      </c>
      <c r="F243" s="28">
        <v>3.2286496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1.8813366</v>
      </c>
      <c r="F244" s="28">
        <v>1.9668519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3.811255</v>
      </c>
      <c r="F245" s="28">
        <v>4.464613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2.591324</v>
      </c>
      <c r="F246" s="28">
        <v>3.9076340000000003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0.821015</v>
      </c>
      <c r="F247" s="28">
        <v>1.2904424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1.134786</v>
      </c>
      <c r="F248" s="28">
        <v>1.738785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0.581256</v>
      </c>
      <c r="F249" s="28">
        <v>0.8301735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0.326535</v>
      </c>
      <c r="F250" s="28">
        <v>0.41559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0.246451</v>
      </c>
      <c r="F251" s="28">
        <v>0.2572708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0.1172655</v>
      </c>
      <c r="F252" s="28">
        <v>0.11963449999999999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0.435965</v>
      </c>
      <c r="F253" s="28">
        <v>0.5992075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1.4217176</v>
      </c>
      <c r="F254" s="28">
        <v>1.9244736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5.9340525</v>
      </c>
      <c r="F255" s="28">
        <v>7.9311681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3.5543072</v>
      </c>
      <c r="F256" s="28">
        <v>4.6241069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2.9128772</v>
      </c>
      <c r="F257" s="28">
        <v>4.073091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0.661676</v>
      </c>
      <c r="F258" s="28">
        <v>0.849018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4.329815</v>
      </c>
      <c r="F259" s="28">
        <v>5.7518174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4.1058354</v>
      </c>
      <c r="F260" s="28">
        <v>6.0388232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3.1314423</v>
      </c>
      <c r="F261" s="28">
        <v>3.7981958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0.808496</v>
      </c>
      <c r="F262" s="28">
        <v>0.9468732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0.1854819</v>
      </c>
      <c r="F263" s="28">
        <v>0.2048787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0.1446555</v>
      </c>
      <c r="F264" s="28">
        <v>0.153024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0.4720474</v>
      </c>
      <c r="F265" s="28">
        <v>0.6357959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0.5210902</v>
      </c>
      <c r="F266" s="28">
        <v>0.7708242999999999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0.5050944</v>
      </c>
      <c r="F267" s="28">
        <v>0.654752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0.4957064</v>
      </c>
      <c r="F268" s="28">
        <v>0.7737856000000001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2.7190485</v>
      </c>
      <c r="F269" s="28">
        <v>2.90927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2.4578704</v>
      </c>
      <c r="F270" s="28">
        <v>2.4578704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3.4076745</v>
      </c>
      <c r="F271" s="28">
        <v>4.677651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3.9357108</v>
      </c>
      <c r="F272" s="28">
        <v>6.1571274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1.2745302</v>
      </c>
      <c r="F273" s="28">
        <v>1.8434451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0.7900935</v>
      </c>
      <c r="F274" s="28">
        <v>1.0657857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0.3336696</v>
      </c>
      <c r="F275" s="28">
        <v>0.409464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0.2390304</v>
      </c>
      <c r="F276" s="28">
        <v>0.28171440000000003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0.9676186</v>
      </c>
      <c r="F277" s="28">
        <v>1.4056704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0.627428</v>
      </c>
      <c r="F278" s="28">
        <v>0.986748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2.7307875</v>
      </c>
      <c r="F279" s="28">
        <v>3.8018925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4.2166215</v>
      </c>
      <c r="F280" s="28">
        <v>4.323710299999999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0.9148563</v>
      </c>
      <c r="F281" s="28">
        <v>1.28853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2.5818528</v>
      </c>
      <c r="F282" s="28">
        <v>3.2256736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3.744172</v>
      </c>
      <c r="F283" s="28">
        <v>4.219816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4.576502</v>
      </c>
      <c r="F284" s="28">
        <v>6.571037199999999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1.0133586</v>
      </c>
      <c r="F285" s="28">
        <v>1.4136978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0.9584001</v>
      </c>
      <c r="F286" s="28">
        <v>1.2727959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0.2894112</v>
      </c>
      <c r="F287" s="28">
        <v>0.3311532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0.1360544</v>
      </c>
      <c r="F288" s="28">
        <v>0.1483216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0.1633999</v>
      </c>
      <c r="F289" s="28">
        <v>0.2182641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0.8963934</v>
      </c>
      <c r="F290" s="28">
        <v>1.4944431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0.5639364</v>
      </c>
      <c r="F291" s="28">
        <v>0.7504580000000001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0.47607</v>
      </c>
      <c r="F292" s="28">
        <v>0.5173293999999999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0.7606038</v>
      </c>
      <c r="F293" s="28">
        <v>0.7809408000000001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1.053483</v>
      </c>
      <c r="F294" s="28">
        <v>1.0595375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5.4713343</v>
      </c>
      <c r="F295" s="28">
        <v>7.710725999999999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1.7644046</v>
      </c>
      <c r="F296" s="28">
        <v>3.3875366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1.0119396</v>
      </c>
      <c r="F297" s="28">
        <v>1.6570170000000002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0.3887184</v>
      </c>
      <c r="F298" s="28">
        <v>0.5992742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0.2022378</v>
      </c>
      <c r="F299" s="28">
        <v>0.2805234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0.174336</v>
      </c>
      <c r="F300" s="28">
        <v>0.2200992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0.7523664</v>
      </c>
      <c r="F301" s="28">
        <v>1.1572221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0.591086</v>
      </c>
      <c r="F302" s="28">
        <v>0.9953620000000001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2.5526738</v>
      </c>
      <c r="F303" s="28">
        <v>3.6179318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2.87768</v>
      </c>
      <c r="F304" s="28">
        <v>4.211373999999999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7.9533276</v>
      </c>
      <c r="F305" s="28">
        <v>11.0000112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3.347268</v>
      </c>
      <c r="F306" s="28">
        <v>4.374408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2.0665834</v>
      </c>
      <c r="F307" s="28">
        <v>2.2065512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1.7486623</v>
      </c>
      <c r="F308" s="28">
        <v>2.675337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0.5749128</v>
      </c>
      <c r="F309" s="28">
        <v>0.7796166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0.7971488</v>
      </c>
      <c r="F310" s="28">
        <v>1.0294008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0.0648404</v>
      </c>
      <c r="F311" s="28">
        <v>0.0708372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0.050184</v>
      </c>
      <c r="F312" s="28">
        <v>0.0568055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0.1020249</v>
      </c>
      <c r="F313" s="28">
        <v>0.1270425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0.4904293</v>
      </c>
      <c r="F314" s="28">
        <v>0.7831189000000001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1.1694658</v>
      </c>
      <c r="F315" s="28">
        <v>1.5981312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0.7164608</v>
      </c>
      <c r="F316" s="28">
        <v>1.0115938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0.7098902</v>
      </c>
      <c r="F317" s="28">
        <v>0.9847408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0.737451</v>
      </c>
      <c r="F318" s="28">
        <v>1.0033803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3.8658942</v>
      </c>
      <c r="F319" s="28">
        <v>5.7519504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2.2179874</v>
      </c>
      <c r="F320" s="28">
        <v>3.1746378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2.9276875</v>
      </c>
      <c r="F321" s="28">
        <v>4.220925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0.4063527</v>
      </c>
      <c r="F322" s="28">
        <v>0.48153690000000005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0.10592</v>
      </c>
      <c r="F323" s="28">
        <v>0.1100575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0.1129492</v>
      </c>
      <c r="F324" s="28">
        <v>0.12412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0.0804202</v>
      </c>
      <c r="F325" s="28">
        <v>0.088536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0.5483178</v>
      </c>
      <c r="F326" s="28">
        <v>0.8356494999999999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1.176169</v>
      </c>
      <c r="F327" s="28">
        <v>1.548174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0.826243</v>
      </c>
      <c r="F328" s="28">
        <v>0.9355203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0.7199889</v>
      </c>
      <c r="F329" s="28">
        <v>0.8575977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1.2831</v>
      </c>
      <c r="F330" s="28">
        <v>1.5010625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3.606808</v>
      </c>
      <c r="F331" s="28">
        <v>4.3281696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6.6816984</v>
      </c>
      <c r="F332" s="28">
        <v>9.2117272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3.5136624</v>
      </c>
      <c r="F333" s="28">
        <v>4.7307891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0.72657</v>
      </c>
      <c r="F334" s="28">
        <v>0.909792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0.1740596</v>
      </c>
      <c r="F335" s="28">
        <v>0.1936064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0.1445925</v>
      </c>
      <c r="F336" s="28">
        <v>0.161647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0.20246</v>
      </c>
      <c r="F337" s="28">
        <v>0.243525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0.2868278</v>
      </c>
      <c r="F338" s="28">
        <v>0.528367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1.4825976</v>
      </c>
      <c r="F339" s="28">
        <v>2.2125384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0.9602684</v>
      </c>
      <c r="F340" s="28">
        <v>1.6869580000000002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1.1168094</v>
      </c>
      <c r="F341" s="28">
        <v>1.499792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0.9428525</v>
      </c>
      <c r="F342" s="28">
        <v>0.9581419999999999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4.386252</v>
      </c>
      <c r="F343" s="28">
        <v>5.22432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3.307528</v>
      </c>
      <c r="F344" s="28">
        <v>4.937666800000001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4.4309813</v>
      </c>
      <c r="F345" s="28">
        <v>6.4153707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0.9801304</v>
      </c>
      <c r="F346" s="28">
        <v>1.2670447999999999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0.1506329</v>
      </c>
      <c r="F347" s="28">
        <v>0.1656248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0.0614029</v>
      </c>
      <c r="F348" s="28">
        <v>0.0675844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0.646758</v>
      </c>
      <c r="F349" s="28">
        <v>0.8717545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0.5004507</v>
      </c>
      <c r="F350" s="28">
        <v>0.8053434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0.7464112</v>
      </c>
      <c r="F351" s="28">
        <v>1.0470672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0.576352</v>
      </c>
      <c r="F352" s="28">
        <v>0.5948776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6.0489028</v>
      </c>
      <c r="F353" s="28">
        <v>8.49565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1.36855</v>
      </c>
      <c r="F354" s="28">
        <v>1.7079503999999999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0.7623216</v>
      </c>
      <c r="F355" s="28">
        <v>0.973944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1.3053144</v>
      </c>
      <c r="F356" s="28">
        <v>2.0662395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1.1099424</v>
      </c>
      <c r="F357" s="28">
        <v>1.6314815999999999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0.3309075</v>
      </c>
      <c r="F358" s="28">
        <v>0.4833255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0.0976872</v>
      </c>
      <c r="F359" s="28">
        <v>0.1299365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0.1147284</v>
      </c>
      <c r="F360" s="28">
        <v>0.1483679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0.0531162</v>
      </c>
      <c r="F361" s="28">
        <v>0.061584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0.1111129</v>
      </c>
      <c r="F362" s="28">
        <v>0.1445451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0.9733282</v>
      </c>
      <c r="F363" s="28">
        <v>1.4397402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0.3165825</v>
      </c>
      <c r="F364" s="28">
        <v>0.3165825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1.09463</v>
      </c>
      <c r="F365" s="28">
        <v>1.52609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1.1840994</v>
      </c>
      <c r="F366" s="28">
        <v>1.8510921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0.5263903</v>
      </c>
      <c r="F367" s="28">
        <v>0.7095834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4.588969</v>
      </c>
      <c r="F368" s="28">
        <v>6.9801765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12.931722</v>
      </c>
      <c r="F369" s="28">
        <v>18.3840156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5.7980915</v>
      </c>
      <c r="F370" s="28">
        <v>8.369238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0.6105826</v>
      </c>
      <c r="F371" s="28">
        <v>0.72978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0.1573299</v>
      </c>
      <c r="F372" s="28">
        <v>0.1744155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0.0896313</v>
      </c>
      <c r="F373" s="28">
        <v>0.0999075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0.2608276</v>
      </c>
      <c r="F374" s="28">
        <v>0.4491256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0.6634386</v>
      </c>
      <c r="F375" s="28">
        <v>0.863379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1.4080956</v>
      </c>
      <c r="F376" s="28">
        <v>2.1421284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0.808122</v>
      </c>
      <c r="F377" s="28">
        <v>0.8445444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7.1576456</v>
      </c>
      <c r="F378" s="28">
        <v>9.111390700000001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11.3411284</v>
      </c>
      <c r="F379" s="28">
        <v>16.281818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5.0588197</v>
      </c>
      <c r="F380" s="28">
        <v>8.9962572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6.040104</v>
      </c>
      <c r="F381" s="28">
        <v>9.051912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3.107559</v>
      </c>
      <c r="F382" s="28">
        <v>4.3266783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0.3497238</v>
      </c>
      <c r="F383" s="28">
        <v>0.44226239999999994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0.144562</v>
      </c>
      <c r="F384" s="28">
        <v>0.1892448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0.7948024</v>
      </c>
      <c r="F385" s="28">
        <v>1.0786604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4.5070047</v>
      </c>
      <c r="F386" s="28">
        <v>6.7062402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6.073959</v>
      </c>
      <c r="F387" s="28">
        <v>9.2752028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4.3640783</v>
      </c>
      <c r="F388" s="28">
        <v>6.1253266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1.6367024</v>
      </c>
      <c r="F389" s="28">
        <v>2.3278773999999998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1.0049022</v>
      </c>
      <c r="F390" s="28">
        <v>1.2166632000000002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2.6510865</v>
      </c>
      <c r="F391" s="28">
        <v>3.3213612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2.4156011</v>
      </c>
      <c r="F392" s="28">
        <v>3.8265105999999998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2.0543004</v>
      </c>
      <c r="F393" s="28">
        <v>3.5734985999999997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2.1092556</v>
      </c>
      <c r="F394" s="28">
        <v>2.6831519999999998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0.233952</v>
      </c>
      <c r="F395" s="28">
        <v>0.2939022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0.0914699</v>
      </c>
      <c r="F396" s="28">
        <v>0.1106259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0.0541386</v>
      </c>
      <c r="F397" s="28">
        <v>0.058412700000000005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0.3402114</v>
      </c>
      <c r="F398" s="28">
        <v>0.521985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0.7836535</v>
      </c>
      <c r="F399" s="28">
        <v>1.0948229999999999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0.943583</v>
      </c>
      <c r="F400" s="28">
        <v>1.1652792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8.1145236</v>
      </c>
      <c r="F401" s="28">
        <v>11.8500642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3.297602</v>
      </c>
      <c r="F402" s="28">
        <v>4.092942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6.7128471</v>
      </c>
      <c r="F403" s="28">
        <v>8.7930426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5.9612546</v>
      </c>
      <c r="F404" s="28">
        <v>8.5031926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3.0334119</v>
      </c>
      <c r="F405" s="28">
        <v>4.4633885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0.5861024</v>
      </c>
      <c r="F406" s="28">
        <v>0.9092616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0.1779955</v>
      </c>
      <c r="F407" s="28">
        <v>0.2408835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0.0715848</v>
      </c>
      <c r="F408" s="28">
        <v>0.0864983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0.0905454</v>
      </c>
      <c r="F409" s="28">
        <v>0.11136599999999999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0.7268056</v>
      </c>
      <c r="F410" s="28">
        <v>1.0601120000000002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1.2304096</v>
      </c>
      <c r="F411" s="28">
        <v>1.8690756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0.244278</v>
      </c>
      <c r="F412" s="28">
        <v>0.299886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2.4522044</v>
      </c>
      <c r="F413" s="28">
        <v>3.3951388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1.8951254</v>
      </c>
      <c r="F414" s="28">
        <v>2.8390852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2.3014758</v>
      </c>
      <c r="F415" s="28">
        <v>2.9551494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5.2024588</v>
      </c>
      <c r="F416" s="28">
        <v>7.859779399999999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5.4190506</v>
      </c>
      <c r="F417" s="28">
        <v>8.0547756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3.5235036</v>
      </c>
      <c r="F418" s="28">
        <v>4.6980048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0.189945</v>
      </c>
      <c r="F419" s="28">
        <v>0.200799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0.112086</v>
      </c>
      <c r="F420" s="28">
        <v>0.14513700000000002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0.5246576</v>
      </c>
      <c r="F421" s="28">
        <v>0.6886131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0.2305248</v>
      </c>
      <c r="F422" s="28">
        <v>0.2820436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0.899721</v>
      </c>
      <c r="F423" s="28">
        <v>1.208136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0.6859636</v>
      </c>
      <c r="F424" s="28">
        <v>0.7176678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1.3683851</v>
      </c>
      <c r="F425" s="28">
        <v>2.0580016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1.0947398</v>
      </c>
      <c r="F426" s="28">
        <v>1.6619503999999998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2.9605446</v>
      </c>
      <c r="F427" s="28">
        <v>3.9582972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3.3012339</v>
      </c>
      <c r="F428" s="28">
        <v>4.3417155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6.9992688</v>
      </c>
      <c r="F429" s="28">
        <v>10.3549216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2.966328</v>
      </c>
      <c r="F430" s="28">
        <v>3.923208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2.066811</v>
      </c>
      <c r="F431" s="28">
        <v>2.6684586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0.6178142</v>
      </c>
      <c r="F432" s="28">
        <v>0.8860926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1.0047906</v>
      </c>
      <c r="F433" s="28">
        <v>1.4999831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0.8780499</v>
      </c>
      <c r="F434" s="28">
        <v>1.3197551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6.150124</v>
      </c>
      <c r="F435" s="28">
        <v>8.592085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3.971421</v>
      </c>
      <c r="F436" s="28">
        <v>5.8481121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6.1171236</v>
      </c>
      <c r="F437" s="28">
        <v>7.315644000000001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5.7438024</v>
      </c>
      <c r="F438" s="28">
        <v>7.8810312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3.8661898</v>
      </c>
      <c r="F439" s="28">
        <v>4.7435827999999995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2.1258</v>
      </c>
      <c r="F440" s="28">
        <v>3.324515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1.4533372</v>
      </c>
      <c r="F441" s="28">
        <v>2.1034248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2.2087971</v>
      </c>
      <c r="F442" s="28">
        <v>3.0546558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0.8585878</v>
      </c>
      <c r="F443" s="28">
        <v>1.1225298000000001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0.2351661</v>
      </c>
      <c r="F444" s="28">
        <v>0.2628327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0.0709784</v>
      </c>
      <c r="F445" s="28">
        <v>0.0788069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1.3245428</v>
      </c>
      <c r="F446" s="28">
        <v>1.8407508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0.5333614</v>
      </c>
      <c r="F447" s="28">
        <v>0.6914391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2.1054124</v>
      </c>
      <c r="F448" s="28">
        <v>3.321726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2.7256066</v>
      </c>
      <c r="F449" s="28">
        <v>2.861134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6.1162848</v>
      </c>
      <c r="F450" s="28">
        <v>8.3089152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8.698104</v>
      </c>
      <c r="F451" s="28">
        <v>11.194782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3.1406622</v>
      </c>
      <c r="F452" s="28">
        <v>4.0938222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5.895855</v>
      </c>
      <c r="F453" s="28">
        <v>8.5817445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2.3602719</v>
      </c>
      <c r="F454" s="28">
        <v>3.3822453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0.1399464</v>
      </c>
      <c r="F455" s="28">
        <v>0.18414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0.0744812</v>
      </c>
      <c r="F456" s="28">
        <v>0.09380859999999999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0.103306</v>
      </c>
      <c r="F457" s="28">
        <v>0.131566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0.1318954</v>
      </c>
      <c r="F458" s="28">
        <v>0.2159606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0.7613382</v>
      </c>
      <c r="F459" s="28">
        <v>1.2731621999999998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0.8790705</v>
      </c>
      <c r="F460" s="28">
        <v>1.4088305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2.024946</v>
      </c>
      <c r="F461" s="28">
        <v>3.235628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2.986343</v>
      </c>
      <c r="F462" s="28">
        <v>4.0250710000000005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5.2413244</v>
      </c>
      <c r="F463" s="28">
        <v>7.321066999999999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5.2400023</v>
      </c>
      <c r="F464" s="28">
        <v>6.3209458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1.459511</v>
      </c>
      <c r="F465" s="28">
        <v>2.168574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0.2689596</v>
      </c>
      <c r="F466" s="28">
        <v>0.3967893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0.0953208</v>
      </c>
      <c r="F467" s="28">
        <v>0.13503779999999999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0.029652</v>
      </c>
      <c r="F468" s="28">
        <v>0.039818400000000004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0.2557938</v>
      </c>
      <c r="F469" s="28">
        <v>0.31317720000000004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1.404564</v>
      </c>
      <c r="F470" s="28">
        <v>2.0518848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2.5062441</v>
      </c>
      <c r="F471" s="28">
        <v>3.6869007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1.9622218</v>
      </c>
      <c r="F472" s="28">
        <v>3.1282229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1.39977</v>
      </c>
      <c r="F473" s="28">
        <v>2.20158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3.337542</v>
      </c>
      <c r="F474" s="28">
        <v>4.9088519999999995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3.1187066</v>
      </c>
      <c r="F475" s="28">
        <v>4.3451018999999995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4.1832915</v>
      </c>
      <c r="F476" s="28">
        <v>6.1277165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5.55674</v>
      </c>
      <c r="F477" s="28">
        <v>8.0017056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0.9135203</v>
      </c>
      <c r="F478" s="28">
        <v>1.0796149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0.105621</v>
      </c>
      <c r="F479" s="28">
        <v>0.1136979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0.2132987</v>
      </c>
      <c r="F480" s="28">
        <v>0.2507039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0.0869702</v>
      </c>
      <c r="F481" s="28">
        <v>0.0919015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0.8878428</v>
      </c>
      <c r="F482" s="28">
        <v>1.2437412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1.0251792</v>
      </c>
      <c r="F483" s="28">
        <v>1.4073731999999999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0.4097004</v>
      </c>
      <c r="F484" s="28">
        <v>0.5082076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0.6391616</v>
      </c>
      <c r="F485" s="28">
        <v>1.2483625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0.4724736</v>
      </c>
      <c r="F486" s="28">
        <v>0.8600496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1.5340441</v>
      </c>
      <c r="F487" s="28">
        <v>2.3147486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1.9007688</v>
      </c>
      <c r="F488" s="28">
        <v>2.9545964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5.0240362</v>
      </c>
      <c r="F489" s="28">
        <v>7.3183244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0.357084</v>
      </c>
      <c r="F490" s="28">
        <v>0.478296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0.087604</v>
      </c>
      <c r="F491" s="28">
        <v>0.1047266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0.213265</v>
      </c>
      <c r="F492" s="28">
        <v>0.2605114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0.234828</v>
      </c>
      <c r="F493" s="28">
        <v>0.349668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0.1164</v>
      </c>
      <c r="F494" s="28">
        <v>0.140844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0.0668325</v>
      </c>
      <c r="F495" s="28">
        <v>0.0681055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0.7386583</v>
      </c>
      <c r="F496" s="28">
        <v>1.0623537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1.6427674</v>
      </c>
      <c r="F497" s="28">
        <v>2.2629476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1.1751502</v>
      </c>
      <c r="F498" s="28">
        <v>1.5457115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1.0112586</v>
      </c>
      <c r="F499" s="28">
        <v>1.1113028999999999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1.438846</v>
      </c>
      <c r="F500" s="28">
        <v>2.182307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0.6725172</v>
      </c>
      <c r="F501" s="28">
        <v>0.9359364000000001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0.471312</v>
      </c>
      <c r="F502" s="28">
        <v>0.636053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0.2125536</v>
      </c>
      <c r="F503" s="28">
        <v>0.259366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0.0532305</v>
      </c>
      <c r="F504" s="28">
        <v>0.0571735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0.5006115</v>
      </c>
      <c r="F505" s="28">
        <v>0.6756681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0.799332</v>
      </c>
      <c r="F506" s="28">
        <v>1.046583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1.9242459</v>
      </c>
      <c r="F507" s="28">
        <v>2.5245927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1.5266342</v>
      </c>
      <c r="F508" s="28">
        <v>2.0946284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0.621765</v>
      </c>
      <c r="F509" s="28">
        <v>1.0447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0.1541124</v>
      </c>
      <c r="F510" s="28">
        <v>0.1619046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0.5700167</v>
      </c>
      <c r="F511" s="28">
        <v>0.8712736000000001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0.5074782</v>
      </c>
      <c r="F512" s="28">
        <v>0.7783287999999999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2.2948709</v>
      </c>
      <c r="F513" s="28">
        <v>3.2720211999999997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0.2281013</v>
      </c>
      <c r="F514" s="28">
        <v>0.3091257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0.0827718</v>
      </c>
      <c r="F515" s="28">
        <v>0.0882122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0.2870016</v>
      </c>
      <c r="F516" s="28">
        <v>0.33321920000000005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0.1072144</v>
      </c>
      <c r="F517" s="28">
        <v>0.1204976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0.0900657</v>
      </c>
      <c r="F518" s="28">
        <v>0.1348352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0.5231376</v>
      </c>
      <c r="F519" s="28">
        <v>0.7795776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0.7900524</v>
      </c>
      <c r="F520" s="28">
        <v>1.1361312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2.391276</v>
      </c>
      <c r="F521" s="28">
        <v>3.2483472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1.2468095</v>
      </c>
      <c r="F522" s="28">
        <v>1.3653586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1.0393992</v>
      </c>
      <c r="F523" s="28">
        <v>1.2844608000000002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7.0798455</v>
      </c>
      <c r="F524" s="28">
        <v>10.2189516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8.1554928</v>
      </c>
      <c r="F525" s="28">
        <v>11.225005199999998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4.2826059</v>
      </c>
      <c r="F526" s="28">
        <v>5.6588832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0.2227068</v>
      </c>
      <c r="F527" s="28">
        <v>0.23908230000000003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0.1823858</v>
      </c>
      <c r="F528" s="28">
        <v>0.2040554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0.1113266</v>
      </c>
      <c r="F529" s="28">
        <v>0.1293991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0.6143607</v>
      </c>
      <c r="F530" s="28">
        <v>0.9435159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2.2777595</v>
      </c>
      <c r="F531" s="28">
        <v>3.2341168000000002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1.938548</v>
      </c>
      <c r="F532" s="28">
        <v>2.7186383999999997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0.7907244</v>
      </c>
      <c r="F533" s="28">
        <v>0.7907244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4.3192206</v>
      </c>
      <c r="F534" s="28">
        <v>6.1350867000000004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2.1206263</v>
      </c>
      <c r="F535" s="28">
        <v>2.6941952000000002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2.7280264</v>
      </c>
      <c r="F536" s="28">
        <v>4.2817368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1.768902</v>
      </c>
      <c r="F537" s="28">
        <v>2.468114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0.7711808</v>
      </c>
      <c r="F538" s="28">
        <v>0.9639759999999999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0.0800596</v>
      </c>
      <c r="F539" s="28">
        <v>0.09133559999999999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0.0745338</v>
      </c>
      <c r="F540" s="28">
        <v>0.0783145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0.076725</v>
      </c>
      <c r="F541" s="28">
        <v>0.09405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0.11508</v>
      </c>
      <c r="F542" s="28">
        <v>0.1256016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0.909954</v>
      </c>
      <c r="F543" s="28">
        <v>1.294083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0.9477465</v>
      </c>
      <c r="F544" s="28">
        <v>1.3407668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0.5484768</v>
      </c>
      <c r="F545" s="28">
        <v>0.6601511999999999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1.7936555</v>
      </c>
      <c r="F546" s="28">
        <v>2.0252414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2.605512</v>
      </c>
      <c r="F547" s="28">
        <v>3.536052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1.6308872</v>
      </c>
      <c r="F548" s="28">
        <v>2.2911531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2.4109548</v>
      </c>
      <c r="F549" s="28">
        <v>3.6164321999999998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0.280055</v>
      </c>
      <c r="F550" s="28">
        <v>0.417601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0.2115984</v>
      </c>
      <c r="F551" s="28">
        <v>0.2855222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0.0704178</v>
      </c>
      <c r="F552" s="28">
        <v>0.0869478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0.73704</v>
      </c>
      <c r="F553" s="28">
        <v>0.9397260000000001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0.550179</v>
      </c>
      <c r="F554" s="28">
        <v>0.764937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0.5780298</v>
      </c>
      <c r="F555" s="28">
        <v>0.8246082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0.981342</v>
      </c>
      <c r="F556" s="28">
        <v>1.361906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1.1582152</v>
      </c>
      <c r="F557" s="28">
        <v>1.4477689999999999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12.369458</v>
      </c>
      <c r="F558" s="28">
        <v>16.1411288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7.66557</v>
      </c>
      <c r="F559" s="28">
        <v>9.83361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2.7664556</v>
      </c>
      <c r="F560" s="28">
        <v>4.036888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1.2890625</v>
      </c>
      <c r="F561" s="28">
        <v>1.7140625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0.5493015</v>
      </c>
      <c r="F562" s="28">
        <v>0.7030155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0.7816284</v>
      </c>
      <c r="F563" s="28">
        <v>0.9501786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0.105502</v>
      </c>
      <c r="F564" s="28">
        <v>0.1110874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0.2187226</v>
      </c>
      <c r="F565" s="28">
        <v>0.3047604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1.216516</v>
      </c>
      <c r="F566" s="28">
        <v>1.6925439999999998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1.2175504</v>
      </c>
      <c r="F567" s="28">
        <v>1.6253423999999999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6.5069312</v>
      </c>
      <c r="F568" s="28">
        <v>8.984001600000001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4.8521474</v>
      </c>
      <c r="F569" s="28">
        <v>7.0424256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1.7722016</v>
      </c>
      <c r="F570" s="28">
        <v>2.3374728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1.1164882</v>
      </c>
      <c r="F571" s="28">
        <v>1.5805542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4.068088</v>
      </c>
      <c r="F572" s="28">
        <v>5.549188000000001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5.1023148</v>
      </c>
      <c r="F573" s="28">
        <v>7.2068304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2.3154359</v>
      </c>
      <c r="F574" s="28">
        <v>3.272809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0.7428654</v>
      </c>
      <c r="F575" s="28">
        <v>0.8706702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0.1096388</v>
      </c>
      <c r="F576" s="28">
        <v>0.1120934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0.081096</v>
      </c>
      <c r="F577" s="28">
        <v>0.0831234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0.472621</v>
      </c>
      <c r="F578" s="28">
        <v>0.715751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0.8242891</v>
      </c>
      <c r="F579" s="28">
        <v>1.2675652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0.1519632</v>
      </c>
      <c r="F580" s="28">
        <v>0.1983964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0.2522765</v>
      </c>
      <c r="F581" s="28">
        <v>0.4036424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0.6431844</v>
      </c>
      <c r="F582" s="28">
        <v>1.0498775999999999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1.055124</v>
      </c>
      <c r="F583" s="28">
        <v>1.632456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2.3725611</v>
      </c>
      <c r="F584" s="28">
        <v>3.0678171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1.863534</v>
      </c>
      <c r="F585" s="28">
        <v>2.5548450000000003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1.3257384</v>
      </c>
      <c r="F586" s="28">
        <v>1.790982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0.13728</v>
      </c>
      <c r="F587" s="28">
        <v>0.17160000000000003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0.13056</v>
      </c>
      <c r="F588" s="28">
        <v>0.161024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0.2367794</v>
      </c>
      <c r="F589" s="28">
        <v>0.36339940000000004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0.3275844</v>
      </c>
      <c r="F590" s="28">
        <v>0.4413838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3.7185075</v>
      </c>
      <c r="F591" s="28">
        <v>5.0792057999999995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11.7453688</v>
      </c>
      <c r="F592" s="28">
        <v>16.6512968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3.1289796</v>
      </c>
      <c r="F593" s="28">
        <v>4.2207108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1.6448642</v>
      </c>
      <c r="F594" s="28">
        <v>2.7888487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1.2132848</v>
      </c>
      <c r="F595" s="28">
        <v>1.6081408000000001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2.8158323</v>
      </c>
      <c r="F596" s="28">
        <v>3.6285513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1.1987856</v>
      </c>
      <c r="F597" s="28">
        <v>2.0214816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0.65037</v>
      </c>
      <c r="F598" s="28">
        <v>1.0368756000000001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0.309831</v>
      </c>
      <c r="F599" s="28">
        <v>0.488151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0.121602</v>
      </c>
      <c r="F600" s="28">
        <v>0.1487286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0.6008612</v>
      </c>
      <c r="F601" s="28">
        <v>0.991047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0.3207624</v>
      </c>
      <c r="F602" s="28">
        <v>0.4916604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0.90372</v>
      </c>
      <c r="F603" s="28">
        <v>1.26698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0.6880316</v>
      </c>
      <c r="F604" s="28">
        <v>1.0260989999999999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0.7234176</v>
      </c>
      <c r="F605" s="28">
        <v>0.9080398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0.867031</v>
      </c>
      <c r="F606" s="28">
        <v>1.040765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15.81741</v>
      </c>
      <c r="F607" s="28">
        <v>20.8086816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7.6270622</v>
      </c>
      <c r="F608" s="28">
        <v>10.4849985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2.327859</v>
      </c>
      <c r="F609" s="28">
        <v>3.5720595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0.5377733</v>
      </c>
      <c r="F610" s="28">
        <v>0.7398593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0.128744</v>
      </c>
      <c r="F611" s="28">
        <v>0.170126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0.0553696</v>
      </c>
      <c r="F612" s="28">
        <v>0.0641784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0.3565265</v>
      </c>
      <c r="F613" s="28">
        <v>0.4706515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0.6318172</v>
      </c>
      <c r="F614" s="28">
        <v>1.003749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0.8328024</v>
      </c>
      <c r="F615" s="28">
        <v>1.2706074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0.6002451</v>
      </c>
      <c r="F616" s="28">
        <v>0.8384376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0.1782068</v>
      </c>
      <c r="F617" s="28">
        <v>0.2010847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0.2432836</v>
      </c>
      <c r="F618" s="28">
        <v>0.3563336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0.479298</v>
      </c>
      <c r="F619" s="28">
        <v>0.665226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0.9761365</v>
      </c>
      <c r="F620" s="28">
        <v>1.555818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0.6027593</v>
      </c>
      <c r="F621" s="28">
        <v>0.9090796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1.5054282</v>
      </c>
      <c r="F622" s="28">
        <v>2.13435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0.180438</v>
      </c>
      <c r="F623" s="28">
        <v>0.213469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0.2449055</v>
      </c>
      <c r="F624" s="28">
        <v>0.2959397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0.2092678</v>
      </c>
      <c r="F625" s="28">
        <v>0.27530540000000003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0.578748</v>
      </c>
      <c r="F626" s="28">
        <v>0.7903882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0.8285475</v>
      </c>
      <c r="F627" s="28">
        <v>0.9472375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1.6849975</v>
      </c>
      <c r="F628" s="28">
        <v>2.6955125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0.5460096</v>
      </c>
      <c r="F629" s="28">
        <v>0.6354688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0.1761504</v>
      </c>
      <c r="F630" s="28">
        <v>0.2478048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0.7908978</v>
      </c>
      <c r="F631" s="28">
        <v>1.0002531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0.931121</v>
      </c>
      <c r="F632" s="28">
        <v>1.3503593999999999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1.9499036</v>
      </c>
      <c r="F633" s="28">
        <v>2.8090654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3.0942588</v>
      </c>
      <c r="F634" s="28">
        <v>3.9016972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0.150381</v>
      </c>
      <c r="F635" s="28">
        <v>0.15324539999999998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0.0405636</v>
      </c>
      <c r="F636" s="28">
        <v>0.0408709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0.1798464</v>
      </c>
      <c r="F637" s="28">
        <v>0.2252488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1.0147182</v>
      </c>
      <c r="F638" s="28">
        <v>1.5327671999999999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4.0609316</v>
      </c>
      <c r="F639" s="28">
        <v>5.5705716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1.913108</v>
      </c>
      <c r="F640" s="28">
        <v>2.4565200000000003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2.0014315</v>
      </c>
      <c r="F641" s="28">
        <v>3.15324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1.5135057</v>
      </c>
      <c r="F642" s="28">
        <v>2.0362536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2.3969537</v>
      </c>
      <c r="F643" s="28">
        <v>3.4928146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0.6829854</v>
      </c>
      <c r="F644" s="28">
        <v>1.1244732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2.6432</v>
      </c>
      <c r="F645" s="28">
        <v>3.6934000000000005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0.2596256</v>
      </c>
      <c r="F646" s="28">
        <v>0.2833414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0.10377</v>
      </c>
      <c r="F647" s="28">
        <v>0.1226792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0.0845208</v>
      </c>
      <c r="F648" s="28">
        <v>0.08648639999999999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0.3606975</v>
      </c>
      <c r="F649" s="28">
        <v>0.4584866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1.7785006</v>
      </c>
      <c r="F650" s="28">
        <v>2.5130668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1.0727106</v>
      </c>
      <c r="F651" s="28">
        <v>1.4641336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0.6930882</v>
      </c>
      <c r="F652" s="28">
        <v>1.0240146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0.5479461</v>
      </c>
      <c r="F653" s="28">
        <v>0.7815483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1.5355445</v>
      </c>
      <c r="F654" s="28">
        <v>2.2060388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0.8727672</v>
      </c>
      <c r="F655" s="28">
        <v>1.2680422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0.550128</v>
      </c>
      <c r="F656" s="28">
        <v>0.8103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0.5584436</v>
      </c>
      <c r="F657" s="28">
        <v>0.7368812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0.1817625</v>
      </c>
      <c r="F658" s="28">
        <v>0.2816107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0.0588016</v>
      </c>
      <c r="F659" s="28">
        <v>0.0624767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0.1003168</v>
      </c>
      <c r="F660" s="28">
        <v>0.127558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0.2878578</v>
      </c>
      <c r="F661" s="28">
        <v>0.4430404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0.2867463</v>
      </c>
      <c r="F662" s="28">
        <v>0.38749500000000003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1.4475372</v>
      </c>
      <c r="F663" s="28">
        <v>2.4454979999999997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0.8174244</v>
      </c>
      <c r="F664" s="28">
        <v>1.2009192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9.4969776</v>
      </c>
      <c r="F665" s="28">
        <v>12.633051199999999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7.6296325</v>
      </c>
      <c r="F666" s="28">
        <v>9.090987499999999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4.1299944</v>
      </c>
      <c r="F667" s="28">
        <v>5.3296026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7.3758957</v>
      </c>
      <c r="F668" s="28">
        <v>11.578971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6.995727</v>
      </c>
      <c r="F669" s="28">
        <v>9.8717481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0.7943348</v>
      </c>
      <c r="F670" s="28">
        <v>1.0302544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0.2833371</v>
      </c>
      <c r="F671" s="28">
        <v>0.36526590000000003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0.6813856</v>
      </c>
      <c r="F672" s="28">
        <v>0.8145888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0.4507524</v>
      </c>
      <c r="F673" s="28">
        <v>0.6967274999999999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0.4590006</v>
      </c>
      <c r="F674" s="28">
        <v>0.7825584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1.039698</v>
      </c>
      <c r="F675" s="28">
        <v>1.6523539999999999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5.7892035</v>
      </c>
      <c r="F676" s="28">
        <v>8.6959845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7.2784332</v>
      </c>
      <c r="F677" s="28">
        <v>8.9626014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5.2008902</v>
      </c>
      <c r="F678" s="28">
        <v>7.5968777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1.301224</v>
      </c>
      <c r="F679" s="28">
        <v>1.910784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1.2242698</v>
      </c>
      <c r="F680" s="28">
        <v>1.8299099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1.6822015</v>
      </c>
      <c r="F681" s="28">
        <v>2.2889201999999997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0.4718472</v>
      </c>
      <c r="F682" s="28">
        <v>0.7029363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0.356596</v>
      </c>
      <c r="F683" s="28">
        <v>0.45556650000000004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0.1895578</v>
      </c>
      <c r="F684" s="28">
        <v>0.2258155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0.3167208</v>
      </c>
      <c r="F685" s="28">
        <v>0.42720480000000005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1.355389</v>
      </c>
      <c r="F686" s="28">
        <v>1.9543789999999999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9.2869952</v>
      </c>
      <c r="F687" s="28">
        <v>12.113472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20.4746745</v>
      </c>
      <c r="F688" s="28">
        <v>27.1045691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6.3936918</v>
      </c>
      <c r="F689" s="28">
        <v>8.339598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3.737727</v>
      </c>
      <c r="F690" s="28">
        <v>5.4788454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1.1894064</v>
      </c>
      <c r="F691" s="28">
        <v>1.7611776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2.0106414</v>
      </c>
      <c r="F692" s="28">
        <v>2.5679518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3.838575</v>
      </c>
      <c r="F693" s="28">
        <v>5.3145625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0.996831</v>
      </c>
      <c r="F694" s="28">
        <v>1.3049424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0.2812766</v>
      </c>
      <c r="F695" s="28">
        <v>0.3269662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0.3446988</v>
      </c>
      <c r="F696" s="28">
        <v>0.3983814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1.5111232</v>
      </c>
      <c r="F697" s="28">
        <v>2.1833508000000004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0.1195803</v>
      </c>
      <c r="F698" s="28">
        <v>0.1579641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0.2752813</v>
      </c>
      <c r="F699" s="28">
        <v>0.3772125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0.4945814</v>
      </c>
      <c r="F700" s="28">
        <v>0.7463466000000001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0.9648353</v>
      </c>
      <c r="F701" s="28">
        <v>1.3451581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0.619191</v>
      </c>
      <c r="F702" s="28">
        <v>0.967233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1.915376</v>
      </c>
      <c r="F703" s="28">
        <v>2.509873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1.4887044</v>
      </c>
      <c r="F704" s="28">
        <v>2.2446612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2.2718384</v>
      </c>
      <c r="F705" s="28">
        <v>3.362606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0.4110651</v>
      </c>
      <c r="F706" s="28">
        <v>0.4990044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0.3084516</v>
      </c>
      <c r="F707" s="28">
        <v>0.3646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0.050112</v>
      </c>
      <c r="F708" s="28">
        <v>0.053824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0.2621795</v>
      </c>
      <c r="F709" s="28">
        <v>0.34706950000000003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0.4206378</v>
      </c>
      <c r="F710" s="28">
        <v>0.6273544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0.2987696</v>
      </c>
      <c r="F711" s="28">
        <v>0.40565700000000005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0.850989</v>
      </c>
      <c r="F712" s="28">
        <v>1.3049175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0.1663354</v>
      </c>
      <c r="F713" s="28">
        <v>0.3099887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0.27183</v>
      </c>
      <c r="F714" s="28">
        <v>0.41987280000000005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0.498079</v>
      </c>
      <c r="F715" s="28">
        <v>0.7430247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2.5882695</v>
      </c>
      <c r="F716" s="28">
        <v>3.823672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3.390412</v>
      </c>
      <c r="F717" s="28">
        <v>5.048388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0.4101834</v>
      </c>
      <c r="F718" s="28">
        <v>0.5711166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0.0487285</v>
      </c>
      <c r="F719" s="28">
        <v>0.0651298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0.0780843</v>
      </c>
      <c r="F720" s="28">
        <v>0.0886521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0.204675</v>
      </c>
      <c r="F721" s="28">
        <v>0.2587092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2.1787892</v>
      </c>
      <c r="F722" s="28">
        <v>3.0727001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1.215993</v>
      </c>
      <c r="F723" s="28">
        <v>1.6884009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5.5214144</v>
      </c>
      <c r="F724" s="28">
        <v>7.1040612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9.8624256</v>
      </c>
      <c r="F725" s="28">
        <v>12.810624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6.5012927</v>
      </c>
      <c r="F726" s="28">
        <v>8.8221203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4.0778733</v>
      </c>
      <c r="F727" s="28">
        <v>5.6099775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1.2231562</v>
      </c>
      <c r="F728" s="28">
        <v>1.7714676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1.2708508</v>
      </c>
      <c r="F729" s="28">
        <v>1.8039258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0.1501756</v>
      </c>
      <c r="F730" s="28">
        <v>0.19447199999999998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0.20557</v>
      </c>
      <c r="F731" s="28">
        <v>0.23973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0.1325996</v>
      </c>
      <c r="F732" s="28">
        <v>0.1484742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0.4125171</v>
      </c>
      <c r="F733" s="28">
        <v>0.5393870000000001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0.8124742</v>
      </c>
      <c r="F734" s="28">
        <v>1.1583417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0.22572</v>
      </c>
      <c r="F735" s="28">
        <v>0.2415204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0.1018426</v>
      </c>
      <c r="F736" s="28">
        <v>0.12373400000000001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0.6901434</v>
      </c>
      <c r="F737" s="28">
        <v>0.9826845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0.204725</v>
      </c>
      <c r="F738" s="28">
        <v>0.3185521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1.2713075</v>
      </c>
      <c r="F739" s="28">
        <v>1.873167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1.8770895</v>
      </c>
      <c r="F740" s="28">
        <v>2.7306037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1.8117804</v>
      </c>
      <c r="F741" s="28">
        <v>2.5170372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0.6539072</v>
      </c>
      <c r="F742" s="28">
        <v>0.9129096000000001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0.109093</v>
      </c>
      <c r="F743" s="28">
        <v>0.11338799999999999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0.8909292</v>
      </c>
      <c r="F744" s="28">
        <v>1.098489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0.3506463</v>
      </c>
      <c r="F745" s="28">
        <v>0.4898829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0.6124701</v>
      </c>
      <c r="F746" s="28">
        <v>0.8830825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1.0163898</v>
      </c>
      <c r="F747" s="28">
        <v>1.3307106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3.767192</v>
      </c>
      <c r="F748" s="28">
        <v>5.4824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4.6268694</v>
      </c>
      <c r="F749" s="28">
        <v>4.9058766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1.9578915</v>
      </c>
      <c r="F750" s="28">
        <v>2.1829365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5.8697859</v>
      </c>
      <c r="F751" s="28">
        <v>8.4161683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4.5958665</v>
      </c>
      <c r="F752" s="28">
        <v>6.475566499999999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2.948375</v>
      </c>
      <c r="F753" s="28">
        <v>3.9204375000000002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0.1752623</v>
      </c>
      <c r="F754" s="28">
        <v>0.1955966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0.0667998</v>
      </c>
      <c r="F755" s="28">
        <v>0.0690642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0.1907361</v>
      </c>
      <c r="F756" s="28">
        <v>0.222267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0.176172</v>
      </c>
      <c r="F757" s="28">
        <v>0.22337279999999998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0.4511525</v>
      </c>
      <c r="F758" s="28">
        <v>0.6587625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1.7284806</v>
      </c>
      <c r="F759" s="28">
        <v>2.4343392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7.2988838</v>
      </c>
      <c r="F760" s="28">
        <v>10.010580399999998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2.0978955</v>
      </c>
      <c r="F761" s="28">
        <v>2.7527526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1.4838614</v>
      </c>
      <c r="F762" s="28">
        <v>2.0912204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2.118812</v>
      </c>
      <c r="F763" s="28">
        <v>2.7731510000000004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2.6712124</v>
      </c>
      <c r="F764" s="28">
        <v>4.2309136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3.2179187</v>
      </c>
      <c r="F765" s="28">
        <v>4.3956868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0.5827794</v>
      </c>
      <c r="F766" s="28">
        <v>0.6932757999999999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0.105456</v>
      </c>
      <c r="F767" s="28">
        <v>0.116064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0.2428248</v>
      </c>
      <c r="F768" s="28">
        <v>0.3000948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0.087495</v>
      </c>
      <c r="F769" s="28">
        <v>0.1009109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0.371681</v>
      </c>
      <c r="F770" s="28">
        <v>0.5350036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0.20961</v>
      </c>
      <c r="F771" s="28">
        <v>0.26927999999999996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0.3168384</v>
      </c>
      <c r="F772" s="28">
        <v>0.41174720000000004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0.060417</v>
      </c>
      <c r="F773" s="28">
        <v>0.06386939999999999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0.0487736</v>
      </c>
      <c r="F774" s="28">
        <v>0.0487736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0.8325921</v>
      </c>
      <c r="F775" s="28">
        <v>1.0902202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1.39824</v>
      </c>
      <c r="F776" s="28">
        <v>2.1882456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0.257957</v>
      </c>
      <c r="F777" s="28">
        <v>0.376223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0.1440082</v>
      </c>
      <c r="F778" s="28">
        <v>0.1968585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0.0876314</v>
      </c>
      <c r="F779" s="28">
        <v>0.0944941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0.072303</v>
      </c>
      <c r="F780" s="28">
        <v>0.083258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0.0709864</v>
      </c>
      <c r="F781" s="28">
        <v>0.07617080000000001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0.2924343</v>
      </c>
      <c r="F782" s="28">
        <v>0.4252842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0.793716</v>
      </c>
      <c r="F783" s="28">
        <v>1.0029683999999999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0.7680608</v>
      </c>
      <c r="F784" s="28">
        <v>1.148199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0.50094</v>
      </c>
      <c r="F785" s="28">
        <v>0.51282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0.5443576</v>
      </c>
      <c r="F786" s="28">
        <v>0.7600247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4.7312079</v>
      </c>
      <c r="F787" s="28">
        <v>6.2101383000000006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2.5789428</v>
      </c>
      <c r="F788" s="28">
        <v>3.8528784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0.7171536</v>
      </c>
      <c r="F789" s="28">
        <v>1.0943358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0.535597</v>
      </c>
      <c r="F790" s="28">
        <v>0.7441606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0.343371</v>
      </c>
      <c r="F791" s="28">
        <v>0.390432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0.2973519</v>
      </c>
      <c r="F792" s="28">
        <v>0.3425633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0.2350964</v>
      </c>
      <c r="F793" s="28">
        <v>0.3162544</v>
      </c>
    </row>
    <row r="794" spans="5:7" ht="12.75">
      <c r="E794" s="27">
        <f>AVERAGE(E2:E793)*12</f>
        <v>17.497329366666676</v>
      </c>
      <c r="F794" s="27">
        <f>AVERAGE(F2:F793)*12</f>
        <v>24.02180650303032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549 - Río Milanillos desde cabecera hasta confluencia con el río Frío, y río Frío y Herreros.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549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0.56865</v>
      </c>
      <c r="F6" s="9">
        <f>IF('De la BASE'!F2&gt;0,'De la BASE'!F2,'De la BASE'!F2+0.001)</f>
        <v>0.8597988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549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2.845773</v>
      </c>
      <c r="F7" s="9">
        <f>IF('De la BASE'!F3&gt;0,'De la BASE'!F3,'De la BASE'!F3+0.001)</f>
        <v>3.8259837</v>
      </c>
      <c r="G7" s="15">
        <v>14916</v>
      </c>
      <c r="H7" s="8">
        <f>CORREL(E6:E796,E7:E797)</f>
        <v>0.5542952828337236</v>
      </c>
      <c r="I7" s="8" t="s">
        <v>119</v>
      </c>
      <c r="J7" s="8"/>
      <c r="K7" s="8"/>
      <c r="L7" s="24"/>
    </row>
    <row r="8" spans="1:13" ht="12.75">
      <c r="A8" s="30" t="str">
        <f>'De la BASE'!A4</f>
        <v>549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0.3859562</v>
      </c>
      <c r="F8" s="9">
        <f>IF('De la BASE'!F4&gt;0,'De la BASE'!F4,'De la BASE'!F4+0.001)</f>
        <v>0.3859562</v>
      </c>
      <c r="G8" s="15">
        <v>14946</v>
      </c>
      <c r="H8" s="8">
        <f>CORREL(E486:E796,E487:E797)</f>
        <v>0.5222987498149465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549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1.5478514</v>
      </c>
      <c r="F9" s="9">
        <f>IF('De la BASE'!F5&gt;0,'De la BASE'!F5,'De la BASE'!F5+0.001)</f>
        <v>1.5478514</v>
      </c>
      <c r="G9" s="15">
        <v>14977</v>
      </c>
    </row>
    <row r="10" spans="1:11" ht="12.75">
      <c r="A10" s="30" t="str">
        <f>'De la BASE'!A6</f>
        <v>549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5.5771514</v>
      </c>
      <c r="F10" s="9">
        <f>IF('De la BASE'!F6&gt;0,'De la BASE'!F6,'De la BASE'!F6+0.001)</f>
        <v>6.2511274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549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6.71255</v>
      </c>
      <c r="F11" s="9">
        <f>IF('De la BASE'!F7&gt;0,'De la BASE'!F7,'De la BASE'!F7+0.001)</f>
        <v>8.59835</v>
      </c>
      <c r="G11" s="15">
        <v>15036</v>
      </c>
      <c r="H11" s="8">
        <f>CORREL(F6:F796,F7:F797)</f>
        <v>0.5471974639164858</v>
      </c>
      <c r="I11" s="8" t="s">
        <v>119</v>
      </c>
      <c r="J11" s="8"/>
      <c r="K11" s="8"/>
    </row>
    <row r="12" spans="1:11" ht="12.75">
      <c r="A12" s="30" t="str">
        <f>'De la BASE'!A8</f>
        <v>549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5.388008</v>
      </c>
      <c r="F12" s="9">
        <f>IF('De la BASE'!F8&gt;0,'De la BASE'!F8,'De la BASE'!F8+0.001)</f>
        <v>7.5167128000000005</v>
      </c>
      <c r="G12" s="15">
        <v>15067</v>
      </c>
      <c r="H12" s="8">
        <f>CORREL(F486:F796,F487:F797)</f>
        <v>0.5128572843103801</v>
      </c>
      <c r="I12" s="8" t="s">
        <v>120</v>
      </c>
      <c r="J12" s="8"/>
      <c r="K12" s="8"/>
    </row>
    <row r="13" spans="1:9" ht="12.75">
      <c r="A13" s="30" t="str">
        <f>'De la BASE'!A9</f>
        <v>549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7.7899367</v>
      </c>
      <c r="F13" s="9">
        <f>IF('De la BASE'!F9&gt;0,'De la BASE'!F9,'De la BASE'!F9+0.001)</f>
        <v>10.4925678</v>
      </c>
      <c r="G13" s="15">
        <v>15097</v>
      </c>
      <c r="H13" s="6"/>
      <c r="I13" s="6"/>
    </row>
    <row r="14" spans="1:13" ht="12.75">
      <c r="A14" s="30" t="str">
        <f>'De la BASE'!A10</f>
        <v>549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1.6448289</v>
      </c>
      <c r="F14" s="9">
        <f>IF('De la BASE'!F10&gt;0,'De la BASE'!F10,'De la BASE'!F10+0.001)</f>
        <v>2.1854370000000003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549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0.3492064</v>
      </c>
      <c r="F15" s="9">
        <f>IF('De la BASE'!F11&gt;0,'De la BASE'!F11,'De la BASE'!F11+0.001)</f>
        <v>0.4438856</v>
      </c>
      <c r="G15" s="15">
        <v>15158</v>
      </c>
      <c r="I15" s="7"/>
    </row>
    <row r="16" spans="1:9" ht="12.75">
      <c r="A16" s="30" t="str">
        <f>'De la BASE'!A12</f>
        <v>549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0.1076205</v>
      </c>
      <c r="F16" s="9">
        <f>IF('De la BASE'!F12&gt;0,'De la BASE'!F12,'De la BASE'!F12+0.001)</f>
        <v>0.126937</v>
      </c>
      <c r="G16" s="15">
        <v>15189</v>
      </c>
      <c r="H16" s="7"/>
      <c r="I16" s="7"/>
    </row>
    <row r="17" spans="1:9" ht="12.75">
      <c r="A17" s="30" t="str">
        <f>'De la BASE'!A13</f>
        <v>549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0.1251036</v>
      </c>
      <c r="F17" s="9">
        <f>IF('De la BASE'!F13&gt;0,'De la BASE'!F13,'De la BASE'!F13+0.001)</f>
        <v>0.1611504</v>
      </c>
      <c r="G17" s="15">
        <v>15220</v>
      </c>
      <c r="H17" s="7"/>
      <c r="I17" s="7"/>
    </row>
    <row r="18" spans="1:9" ht="12.75">
      <c r="A18" s="30" t="str">
        <f>'De la BASE'!A14</f>
        <v>549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0.082099</v>
      </c>
      <c r="F18" s="9">
        <f>IF('De la BASE'!F14&gt;0,'De la BASE'!F14,'De la BASE'!F14+0.001)</f>
        <v>0.11460800000000002</v>
      </c>
      <c r="G18" s="15">
        <v>15250</v>
      </c>
      <c r="H18" s="7"/>
      <c r="I18" s="7"/>
    </row>
    <row r="19" spans="1:8" ht="12.75">
      <c r="A19" s="30" t="str">
        <f>'De la BASE'!A15</f>
        <v>549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0.1923695</v>
      </c>
      <c r="F19" s="9">
        <f>IF('De la BASE'!F15&gt;0,'De la BASE'!F15,'De la BASE'!F15+0.001)</f>
        <v>0.313008</v>
      </c>
      <c r="G19" s="15">
        <v>15281</v>
      </c>
      <c r="H19" s="7"/>
    </row>
    <row r="20" spans="1:7" ht="12.75">
      <c r="A20" s="30" t="str">
        <f>'De la BASE'!A16</f>
        <v>549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0.1218576</v>
      </c>
      <c r="F20" s="9">
        <f>IF('De la BASE'!F16&gt;0,'De la BASE'!F16,'De la BASE'!F16+0.001)</f>
        <v>0.1233904</v>
      </c>
      <c r="G20" s="15">
        <v>15311</v>
      </c>
    </row>
    <row r="21" spans="1:7" ht="12.75">
      <c r="A21" s="30" t="str">
        <f>'De la BASE'!A17</f>
        <v>549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0.4107252</v>
      </c>
      <c r="F21" s="9">
        <f>IF('De la BASE'!F17&gt;0,'De la BASE'!F17,'De la BASE'!F17+0.001)</f>
        <v>0.4322826</v>
      </c>
      <c r="G21" s="15">
        <v>15342</v>
      </c>
    </row>
    <row r="22" spans="1:7" ht="12.75">
      <c r="A22" s="30" t="str">
        <f>'De la BASE'!A18</f>
        <v>549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0.231932</v>
      </c>
      <c r="F22" s="9">
        <f>IF('De la BASE'!F18&gt;0,'De la BASE'!F18,'De la BASE'!F18+0.001)</f>
        <v>0.231932</v>
      </c>
      <c r="G22" s="15">
        <v>15373</v>
      </c>
    </row>
    <row r="23" spans="1:7" ht="12.75">
      <c r="A23" s="30" t="str">
        <f>'De la BASE'!A19</f>
        <v>549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1.7351316</v>
      </c>
      <c r="F23" s="9">
        <f>IF('De la BASE'!F19&gt;0,'De la BASE'!F19,'De la BASE'!F19+0.001)</f>
        <v>2.5852764</v>
      </c>
      <c r="G23" s="15">
        <v>15401</v>
      </c>
    </row>
    <row r="24" spans="1:7" ht="12.75">
      <c r="A24" s="30" t="str">
        <f>'De la BASE'!A20</f>
        <v>549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2.3125004</v>
      </c>
      <c r="F24" s="9">
        <f>IF('De la BASE'!F20&gt;0,'De la BASE'!F20,'De la BASE'!F20+0.001)</f>
        <v>3.3338799999999997</v>
      </c>
      <c r="G24" s="15">
        <v>15432</v>
      </c>
    </row>
    <row r="25" spans="1:7" ht="12.75">
      <c r="A25" s="30" t="str">
        <f>'De la BASE'!A21</f>
        <v>549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0.8398</v>
      </c>
      <c r="F25" s="9">
        <f>IF('De la BASE'!F21&gt;0,'De la BASE'!F21,'De la BASE'!F21+0.001)</f>
        <v>1.230307</v>
      </c>
      <c r="G25" s="15">
        <v>15462</v>
      </c>
    </row>
    <row r="26" spans="1:7" ht="12.75">
      <c r="A26" s="30" t="str">
        <f>'De la BASE'!A22</f>
        <v>549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0.304878</v>
      </c>
      <c r="F26" s="9">
        <f>IF('De la BASE'!F22&gt;0,'De la BASE'!F22,'De la BASE'!F22+0.001)</f>
        <v>0.4159407</v>
      </c>
      <c r="G26" s="15">
        <v>15493</v>
      </c>
    </row>
    <row r="27" spans="1:7" ht="12.75">
      <c r="A27" s="30" t="str">
        <f>'De la BASE'!A23</f>
        <v>549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0.0585948</v>
      </c>
      <c r="F27" s="9">
        <f>IF('De la BASE'!F23&gt;0,'De la BASE'!F23,'De la BASE'!F23+0.001)</f>
        <v>0.06411460000000001</v>
      </c>
      <c r="G27" s="15">
        <v>15523</v>
      </c>
    </row>
    <row r="28" spans="1:7" ht="12.75">
      <c r="A28" s="30" t="str">
        <f>'De la BASE'!A24</f>
        <v>549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0.062062</v>
      </c>
      <c r="F28" s="9">
        <f>IF('De la BASE'!F24&gt;0,'De la BASE'!F24,'De la BASE'!F24+0.001)</f>
        <v>0.0668668</v>
      </c>
      <c r="G28" s="15">
        <v>15554</v>
      </c>
    </row>
    <row r="29" spans="1:7" ht="12.75">
      <c r="A29" s="30" t="str">
        <f>'De la BASE'!A25</f>
        <v>549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0.2565963</v>
      </c>
      <c r="F29" s="9">
        <f>IF('De la BASE'!F25&gt;0,'De la BASE'!F25,'De la BASE'!F25+0.001)</f>
        <v>0.3372273</v>
      </c>
      <c r="G29" s="15">
        <v>15585</v>
      </c>
    </row>
    <row r="30" spans="1:7" ht="12.75">
      <c r="A30" s="30" t="str">
        <f>'De la BASE'!A26</f>
        <v>549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0.4685674</v>
      </c>
      <c r="F30" s="9">
        <f>IF('De la BASE'!F26&gt;0,'De la BASE'!F26,'De la BASE'!F26+0.001)</f>
        <v>0.6296794</v>
      </c>
      <c r="G30" s="15">
        <v>15615</v>
      </c>
    </row>
    <row r="31" spans="1:7" ht="12.75">
      <c r="A31" s="30" t="str">
        <f>'De la BASE'!A27</f>
        <v>549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0.3729152</v>
      </c>
      <c r="F31" s="9">
        <f>IF('De la BASE'!F27&gt;0,'De la BASE'!F27,'De la BASE'!F27+0.001)</f>
        <v>0.5810152</v>
      </c>
      <c r="G31" s="15">
        <v>15646</v>
      </c>
    </row>
    <row r="32" spans="1:7" ht="12.75">
      <c r="A32" s="30" t="str">
        <f>'De la BASE'!A28</f>
        <v>549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0.6148422</v>
      </c>
      <c r="F32" s="9">
        <f>IF('De la BASE'!F28&gt;0,'De la BASE'!F28,'De la BASE'!F28+0.001)</f>
        <v>0.8783460000000001</v>
      </c>
      <c r="G32" s="15">
        <v>15676</v>
      </c>
    </row>
    <row r="33" spans="1:7" ht="12.75">
      <c r="A33" s="30" t="str">
        <f>'De la BASE'!A29</f>
        <v>549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2.4117831</v>
      </c>
      <c r="F33" s="9">
        <f>IF('De la BASE'!F29&gt;0,'De la BASE'!F29,'De la BASE'!F29+0.001)</f>
        <v>3.1614372</v>
      </c>
      <c r="G33" s="15">
        <v>15707</v>
      </c>
    </row>
    <row r="34" spans="1:7" ht="12.75">
      <c r="A34" s="30" t="str">
        <f>'De la BASE'!A30</f>
        <v>549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0.4395512</v>
      </c>
      <c r="F34" s="9">
        <f>IF('De la BASE'!F30&gt;0,'De la BASE'!F30,'De la BASE'!F30+0.001)</f>
        <v>0.485936</v>
      </c>
      <c r="G34" s="15">
        <v>15738</v>
      </c>
    </row>
    <row r="35" spans="1:7" ht="12.75">
      <c r="A35" s="30" t="str">
        <f>'De la BASE'!A31</f>
        <v>549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0.895797</v>
      </c>
      <c r="F35" s="9">
        <f>IF('De la BASE'!F31&gt;0,'De la BASE'!F31,'De la BASE'!F31+0.001)</f>
        <v>1.143786</v>
      </c>
      <c r="G35" s="15">
        <v>15766</v>
      </c>
    </row>
    <row r="36" spans="1:7" ht="12.75">
      <c r="A36" s="30" t="str">
        <f>'De la BASE'!A32</f>
        <v>549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2.488484</v>
      </c>
      <c r="F36" s="9">
        <f>IF('De la BASE'!F32&gt;0,'De la BASE'!F32,'De la BASE'!F32+0.001)</f>
        <v>3.1375200000000003</v>
      </c>
      <c r="G36" s="15">
        <v>15797</v>
      </c>
    </row>
    <row r="37" spans="1:7" ht="12.75">
      <c r="A37" s="30" t="str">
        <f>'De la BASE'!A33</f>
        <v>549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1.5127536</v>
      </c>
      <c r="F37" s="9">
        <f>IF('De la BASE'!F33&gt;0,'De la BASE'!F33,'De la BASE'!F33+0.001)</f>
        <v>2.0114267999999997</v>
      </c>
      <c r="G37" s="15">
        <v>15827</v>
      </c>
    </row>
    <row r="38" spans="1:7" ht="12.75">
      <c r="A38" s="30" t="str">
        <f>'De la BASE'!A34</f>
        <v>549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0.1095136</v>
      </c>
      <c r="F38" s="9">
        <f>IF('De la BASE'!F34&gt;0,'De la BASE'!F34,'De la BASE'!F34+0.001)</f>
        <v>0.1339586</v>
      </c>
      <c r="G38" s="15">
        <v>15858</v>
      </c>
    </row>
    <row r="39" spans="1:7" ht="12.75">
      <c r="A39" s="30" t="str">
        <f>'De la BASE'!A35</f>
        <v>549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0.1407406</v>
      </c>
      <c r="F39" s="9">
        <f>IF('De la BASE'!F35&gt;0,'De la BASE'!F35,'De la BASE'!F35+0.001)</f>
        <v>0.16853759999999998</v>
      </c>
      <c r="G39" s="15">
        <v>15888</v>
      </c>
    </row>
    <row r="40" spans="1:7" ht="12.75">
      <c r="A40" s="30" t="str">
        <f>'De la BASE'!A36</f>
        <v>549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0.0451782</v>
      </c>
      <c r="F40" s="9">
        <f>IF('De la BASE'!F36&gt;0,'De la BASE'!F36,'De la BASE'!F36+0.001)</f>
        <v>0.046763400000000004</v>
      </c>
      <c r="G40" s="15">
        <v>15919</v>
      </c>
    </row>
    <row r="41" spans="1:7" ht="12.75">
      <c r="A41" s="30" t="str">
        <f>'De la BASE'!A37</f>
        <v>549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0.17025</v>
      </c>
      <c r="F41" s="9">
        <f>IF('De la BASE'!F37&gt;0,'De la BASE'!F37,'De la BASE'!F37+0.001)</f>
        <v>0.2366475</v>
      </c>
      <c r="G41" s="15">
        <v>15950</v>
      </c>
    </row>
    <row r="42" spans="1:7" ht="12.75">
      <c r="A42" s="30" t="str">
        <f>'De la BASE'!A38</f>
        <v>549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0.4422336</v>
      </c>
      <c r="F42" s="9">
        <f>IF('De la BASE'!F38&gt;0,'De la BASE'!F38,'De la BASE'!F38+0.001)</f>
        <v>0.5831064</v>
      </c>
      <c r="G42" s="15">
        <v>15980</v>
      </c>
    </row>
    <row r="43" spans="1:7" ht="12.75">
      <c r="A43" s="30" t="str">
        <f>'De la BASE'!A39</f>
        <v>549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0.3615084</v>
      </c>
      <c r="F43" s="9">
        <f>IF('De la BASE'!F39&gt;0,'De la BASE'!F39,'De la BASE'!F39+0.001)</f>
        <v>0.5229306</v>
      </c>
      <c r="G43" s="15">
        <v>16011</v>
      </c>
    </row>
    <row r="44" spans="1:7" ht="12.75">
      <c r="A44" s="30" t="str">
        <f>'De la BASE'!A40</f>
        <v>549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1.4073912</v>
      </c>
      <c r="F44" s="9">
        <f>IF('De la BASE'!F40&gt;0,'De la BASE'!F40,'De la BASE'!F40+0.001)</f>
        <v>1.8605376</v>
      </c>
      <c r="G44" s="15">
        <v>16041</v>
      </c>
    </row>
    <row r="45" spans="1:7" ht="12.75">
      <c r="A45" s="30" t="str">
        <f>'De la BASE'!A41</f>
        <v>549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0.3265192</v>
      </c>
      <c r="F45" s="9">
        <f>IF('De la BASE'!F41&gt;0,'De la BASE'!F41,'De la BASE'!F41+0.001)</f>
        <v>0.3265192</v>
      </c>
      <c r="G45" s="15">
        <v>16072</v>
      </c>
    </row>
    <row r="46" spans="1:7" ht="12.75">
      <c r="A46" s="30" t="str">
        <f>'De la BASE'!A42</f>
        <v>549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0.1105647</v>
      </c>
      <c r="F46" s="9">
        <f>IF('De la BASE'!F42&gt;0,'De la BASE'!F42,'De la BASE'!F42+0.001)</f>
        <v>0.1105647</v>
      </c>
      <c r="G46" s="15">
        <v>16103</v>
      </c>
    </row>
    <row r="47" spans="1:7" ht="12.75">
      <c r="A47" s="30" t="str">
        <f>'De la BASE'!A43</f>
        <v>549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0.6779772</v>
      </c>
      <c r="F47" s="9">
        <f>IF('De la BASE'!F43&gt;0,'De la BASE'!F43,'De la BASE'!F43+0.001)</f>
        <v>0.9066924</v>
      </c>
      <c r="G47" s="15">
        <v>16132</v>
      </c>
    </row>
    <row r="48" spans="1:7" ht="12.75">
      <c r="A48" s="30" t="str">
        <f>'De la BASE'!A44</f>
        <v>549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1.4739372</v>
      </c>
      <c r="F48" s="9">
        <f>IF('De la BASE'!F44&gt;0,'De la BASE'!F44,'De la BASE'!F44+0.001)</f>
        <v>2.3340546</v>
      </c>
      <c r="G48" s="15">
        <v>16163</v>
      </c>
    </row>
    <row r="49" spans="1:7" ht="12.75">
      <c r="A49" s="30" t="str">
        <f>'De la BASE'!A45</f>
        <v>549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0.9014752</v>
      </c>
      <c r="F49" s="9">
        <f>IF('De la BASE'!F45&gt;0,'De la BASE'!F45,'De la BASE'!F45+0.001)</f>
        <v>1.2793802</v>
      </c>
      <c r="G49" s="15">
        <v>16193</v>
      </c>
    </row>
    <row r="50" spans="1:7" ht="12.75">
      <c r="A50" s="30" t="str">
        <f>'De la BASE'!A46</f>
        <v>549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0.5488209</v>
      </c>
      <c r="F50" s="9">
        <f>IF('De la BASE'!F46&gt;0,'De la BASE'!F46,'De la BASE'!F46+0.001)</f>
        <v>0.7573334999999999</v>
      </c>
      <c r="G50" s="15">
        <v>16224</v>
      </c>
    </row>
    <row r="51" spans="1:7" ht="12.75">
      <c r="A51" s="30" t="str">
        <f>'De la BASE'!A47</f>
        <v>549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0.06194</v>
      </c>
      <c r="F51" s="9">
        <f>IF('De la BASE'!F47&gt;0,'De la BASE'!F47,'De la BASE'!F47+0.001)</f>
        <v>0.07448</v>
      </c>
      <c r="G51" s="15">
        <v>16254</v>
      </c>
    </row>
    <row r="52" spans="1:7" ht="12.75">
      <c r="A52" s="30" t="str">
        <f>'De la BASE'!A48</f>
        <v>549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0.0791622</v>
      </c>
      <c r="F52" s="9">
        <f>IF('De la BASE'!F48&gt;0,'De la BASE'!F48,'De la BASE'!F48+0.001)</f>
        <v>0.0910027</v>
      </c>
      <c r="G52" s="15">
        <v>16285</v>
      </c>
    </row>
    <row r="53" spans="1:7" ht="12.75">
      <c r="A53" s="30" t="str">
        <f>'De la BASE'!A49</f>
        <v>549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0.2609536</v>
      </c>
      <c r="F53" s="9">
        <f>IF('De la BASE'!F49&gt;0,'De la BASE'!F49,'De la BASE'!F49+0.001)</f>
        <v>0.3407848</v>
      </c>
      <c r="G53" s="15">
        <v>16316</v>
      </c>
    </row>
    <row r="54" spans="1:7" ht="12.75">
      <c r="A54" s="30" t="str">
        <f>'De la BASE'!A50</f>
        <v>549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0.2830195</v>
      </c>
      <c r="F54" s="9">
        <f>IF('De la BASE'!F50&gt;0,'De la BASE'!F50,'De la BASE'!F50+0.001)</f>
        <v>0.47823609999999994</v>
      </c>
      <c r="G54" s="15">
        <v>16346</v>
      </c>
    </row>
    <row r="55" spans="1:7" ht="12.75">
      <c r="A55" s="30" t="str">
        <f>'De la BASE'!A51</f>
        <v>549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0.5083089</v>
      </c>
      <c r="F55" s="9">
        <f>IF('De la BASE'!F51&gt;0,'De la BASE'!F51,'De la BASE'!F51+0.001)</f>
        <v>0.7414274999999999</v>
      </c>
      <c r="G55" s="15">
        <v>16377</v>
      </c>
    </row>
    <row r="56" spans="1:7" ht="12.75">
      <c r="A56" s="30" t="str">
        <f>'De la BASE'!A52</f>
        <v>549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0.3355814</v>
      </c>
      <c r="F56" s="9">
        <f>IF('De la BASE'!F52&gt;0,'De la BASE'!F52,'De la BASE'!F52+0.001)</f>
        <v>0.3592974</v>
      </c>
      <c r="G56" s="15">
        <v>16407</v>
      </c>
    </row>
    <row r="57" spans="1:7" ht="12.75">
      <c r="A57" s="30" t="str">
        <f>'De la BASE'!A53</f>
        <v>549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0.2285928</v>
      </c>
      <c r="F57" s="9">
        <f>IF('De la BASE'!F53&gt;0,'De la BASE'!F53,'De la BASE'!F53+0.001)</f>
        <v>0.2285928</v>
      </c>
      <c r="G57" s="15">
        <v>16438</v>
      </c>
    </row>
    <row r="58" spans="1:7" ht="12.75">
      <c r="A58" s="30" t="str">
        <f>'De la BASE'!A54</f>
        <v>549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1.2485792</v>
      </c>
      <c r="F58" s="9">
        <f>IF('De la BASE'!F54&gt;0,'De la BASE'!F54,'De la BASE'!F54+0.001)</f>
        <v>1.5655904</v>
      </c>
      <c r="G58" s="15">
        <v>16469</v>
      </c>
    </row>
    <row r="59" spans="1:7" ht="12.75">
      <c r="A59" s="30" t="str">
        <f>'De la BASE'!A55</f>
        <v>549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0.8290044</v>
      </c>
      <c r="F59" s="9">
        <f>IF('De la BASE'!F55&gt;0,'De la BASE'!F55,'De la BASE'!F55+0.001)</f>
        <v>1.2046194</v>
      </c>
      <c r="G59" s="15">
        <v>16497</v>
      </c>
    </row>
    <row r="60" spans="1:7" ht="12.75">
      <c r="A60" s="30" t="str">
        <f>'De la BASE'!A56</f>
        <v>549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0.3890079</v>
      </c>
      <c r="F60" s="9">
        <f>IF('De la BASE'!F56&gt;0,'De la BASE'!F56,'De la BASE'!F56+0.001)</f>
        <v>0.5740331000000001</v>
      </c>
      <c r="G60" s="15">
        <v>16528</v>
      </c>
    </row>
    <row r="61" spans="1:7" ht="12.75">
      <c r="A61" s="30" t="str">
        <f>'De la BASE'!A57</f>
        <v>549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0.279855</v>
      </c>
      <c r="F61" s="9">
        <f>IF('De la BASE'!F57&gt;0,'De la BASE'!F57,'De la BASE'!F57+0.001)</f>
        <v>0.42525</v>
      </c>
      <c r="G61" s="15">
        <v>16558</v>
      </c>
    </row>
    <row r="62" spans="1:7" ht="12.75">
      <c r="A62" s="30" t="str">
        <f>'De la BASE'!A58</f>
        <v>549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0.215326</v>
      </c>
      <c r="F62" s="9">
        <f>IF('De la BASE'!F58&gt;0,'De la BASE'!F58,'De la BASE'!F58+0.001)</f>
        <v>0.290904</v>
      </c>
      <c r="G62" s="15">
        <v>16589</v>
      </c>
    </row>
    <row r="63" spans="1:7" ht="12.75">
      <c r="A63" s="30" t="str">
        <f>'De la BASE'!A59</f>
        <v>549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0.0493515</v>
      </c>
      <c r="F63" s="9">
        <f>IF('De la BASE'!F59&gt;0,'De la BASE'!F59,'De la BASE'!F59+0.001)</f>
        <v>0.0517443</v>
      </c>
      <c r="G63" s="15">
        <v>16619</v>
      </c>
    </row>
    <row r="64" spans="1:7" ht="12.75">
      <c r="A64" s="30" t="str">
        <f>'De la BASE'!A60</f>
        <v>549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0.044109</v>
      </c>
      <c r="F64" s="9">
        <f>IF('De la BASE'!F60&gt;0,'De la BASE'!F60,'De la BASE'!F60+0.001)</f>
        <v>0.048672</v>
      </c>
      <c r="G64" s="15">
        <v>16650</v>
      </c>
    </row>
    <row r="65" spans="1:7" ht="12.75">
      <c r="A65" s="30" t="str">
        <f>'De la BASE'!A61</f>
        <v>549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0.0423192</v>
      </c>
      <c r="F65" s="9">
        <f>IF('De la BASE'!F61&gt;0,'De la BASE'!F61,'De la BASE'!F61+0.001)</f>
        <v>0.043601600000000004</v>
      </c>
      <c r="G65" s="15">
        <v>16681</v>
      </c>
    </row>
    <row r="66" spans="1:7" ht="12.75">
      <c r="A66" s="30" t="str">
        <f>'De la BASE'!A62</f>
        <v>549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0.3529526</v>
      </c>
      <c r="F66" s="9">
        <f>IF('De la BASE'!F62&gt;0,'De la BASE'!F62,'De la BASE'!F62+0.001)</f>
        <v>0.5943483</v>
      </c>
      <c r="G66" s="15">
        <v>16711</v>
      </c>
    </row>
    <row r="67" spans="1:7" ht="12.75">
      <c r="A67" s="30" t="str">
        <f>'De la BASE'!A63</f>
        <v>549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0.604851</v>
      </c>
      <c r="F67" s="9">
        <f>IF('De la BASE'!F63&gt;0,'De la BASE'!F63,'De la BASE'!F63+0.001)</f>
        <v>0.8267490000000001</v>
      </c>
      <c r="G67" s="15">
        <v>16742</v>
      </c>
    </row>
    <row r="68" spans="1:7" ht="12.75">
      <c r="A68" s="30" t="str">
        <f>'De la BASE'!A64</f>
        <v>549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1.370908</v>
      </c>
      <c r="F68" s="9">
        <f>IF('De la BASE'!F64&gt;0,'De la BASE'!F64,'De la BASE'!F64+0.001)</f>
        <v>1.838263</v>
      </c>
      <c r="G68" s="15">
        <v>16772</v>
      </c>
    </row>
    <row r="69" spans="1:7" ht="12.75">
      <c r="A69" s="30" t="str">
        <f>'De la BASE'!A65</f>
        <v>549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0.44387</v>
      </c>
      <c r="F69" s="9">
        <f>IF('De la BASE'!F65&gt;0,'De la BASE'!F65,'De la BASE'!F65+0.001)</f>
        <v>0.4476</v>
      </c>
      <c r="G69" s="15">
        <v>16803</v>
      </c>
    </row>
    <row r="70" spans="1:7" ht="12.75">
      <c r="A70" s="30" t="str">
        <f>'De la BASE'!A66</f>
        <v>549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0.5152869</v>
      </c>
      <c r="F70" s="9">
        <f>IF('De la BASE'!F66&gt;0,'De la BASE'!F66,'De la BASE'!F66+0.001)</f>
        <v>0.6264999</v>
      </c>
      <c r="G70" s="15">
        <v>16834</v>
      </c>
    </row>
    <row r="71" spans="1:7" ht="12.75">
      <c r="A71" s="30" t="str">
        <f>'De la BASE'!A67</f>
        <v>549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1.305731</v>
      </c>
      <c r="F71" s="9">
        <f>IF('De la BASE'!F67&gt;0,'De la BASE'!F67,'De la BASE'!F67+0.001)</f>
        <v>1.6175852</v>
      </c>
      <c r="G71" s="15">
        <v>16862</v>
      </c>
    </row>
    <row r="72" spans="1:7" ht="12.75">
      <c r="A72" s="30" t="str">
        <f>'De la BASE'!A68</f>
        <v>549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2.61308</v>
      </c>
      <c r="F72" s="9">
        <f>IF('De la BASE'!F68&gt;0,'De la BASE'!F68,'De la BASE'!F68+0.001)</f>
        <v>3.6060504</v>
      </c>
      <c r="G72" s="15">
        <v>16893</v>
      </c>
    </row>
    <row r="73" spans="1:7" ht="12.75">
      <c r="A73" s="30" t="str">
        <f>'De la BASE'!A69</f>
        <v>549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3.4348368</v>
      </c>
      <c r="F73" s="9">
        <f>IF('De la BASE'!F69&gt;0,'De la BASE'!F69,'De la BASE'!F69+0.001)</f>
        <v>4.4835882</v>
      </c>
      <c r="G73" s="15">
        <v>16923</v>
      </c>
    </row>
    <row r="74" spans="1:7" ht="12.75">
      <c r="A74" s="30" t="str">
        <f>'De la BASE'!A70</f>
        <v>549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0.531608</v>
      </c>
      <c r="F74" s="9">
        <f>IF('De la BASE'!F70&gt;0,'De la BASE'!F70,'De la BASE'!F70+0.001)</f>
        <v>0.5751031999999999</v>
      </c>
      <c r="G74" s="15">
        <v>16954</v>
      </c>
    </row>
    <row r="75" spans="1:7" ht="12.75">
      <c r="A75" s="30" t="str">
        <f>'De la BASE'!A71</f>
        <v>549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0.1201032</v>
      </c>
      <c r="F75" s="9">
        <f>IF('De la BASE'!F71&gt;0,'De la BASE'!F71,'De la BASE'!F71+0.001)</f>
        <v>0.1210564</v>
      </c>
      <c r="G75" s="15">
        <v>16984</v>
      </c>
    </row>
    <row r="76" spans="1:7" ht="12.75">
      <c r="A76" s="30" t="str">
        <f>'De la BASE'!A72</f>
        <v>549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0.1137486</v>
      </c>
      <c r="F76" s="9">
        <f>IF('De la BASE'!F72&gt;0,'De la BASE'!F72,'De la BASE'!F72+0.001)</f>
        <v>0.1223187</v>
      </c>
      <c r="G76" s="15">
        <v>17015</v>
      </c>
    </row>
    <row r="77" spans="1:7" ht="12.75">
      <c r="A77" s="30" t="str">
        <f>'De la BASE'!A73</f>
        <v>549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0.1074609</v>
      </c>
      <c r="F77" s="9">
        <f>IF('De la BASE'!F73&gt;0,'De la BASE'!F73,'De la BASE'!F73+0.001)</f>
        <v>0.1275615</v>
      </c>
      <c r="G77" s="15">
        <v>17046</v>
      </c>
    </row>
    <row r="78" spans="1:7" ht="12.75">
      <c r="A78" s="30" t="str">
        <f>'De la BASE'!A74</f>
        <v>549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0.1924002</v>
      </c>
      <c r="F78" s="9">
        <f>IF('De la BASE'!F74&gt;0,'De la BASE'!F74,'De la BASE'!F74+0.001)</f>
        <v>0.2803134</v>
      </c>
      <c r="G78" s="15">
        <v>17076</v>
      </c>
    </row>
    <row r="79" spans="1:7" ht="12.75">
      <c r="A79" s="30" t="str">
        <f>'De la BASE'!A75</f>
        <v>549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0.2385848</v>
      </c>
      <c r="F79" s="9">
        <f>IF('De la BASE'!F75&gt;0,'De la BASE'!F75,'De la BASE'!F75+0.001)</f>
        <v>0.31138560000000004</v>
      </c>
      <c r="G79" s="15">
        <v>17107</v>
      </c>
    </row>
    <row r="80" spans="1:7" ht="12.75">
      <c r="A80" s="30" t="str">
        <f>'De la BASE'!A76</f>
        <v>549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0.306944</v>
      </c>
      <c r="F80" s="9">
        <f>IF('De la BASE'!F76&gt;0,'De la BASE'!F76,'De la BASE'!F76+0.001)</f>
        <v>0.306944</v>
      </c>
      <c r="G80" s="15">
        <v>17137</v>
      </c>
    </row>
    <row r="81" spans="1:7" ht="12.75">
      <c r="A81" s="30" t="str">
        <f>'De la BASE'!A77</f>
        <v>549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0.5183508</v>
      </c>
      <c r="F81" s="9">
        <f>IF('De la BASE'!F77&gt;0,'De la BASE'!F77,'De la BASE'!F77+0.001)</f>
        <v>0.5635476</v>
      </c>
      <c r="G81" s="15">
        <v>17168</v>
      </c>
    </row>
    <row r="82" spans="1:7" ht="12.75">
      <c r="A82" s="30" t="str">
        <f>'De la BASE'!A78</f>
        <v>549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2.0669576</v>
      </c>
      <c r="F82" s="9">
        <f>IF('De la BASE'!F78&gt;0,'De la BASE'!F78,'De la BASE'!F78+0.001)</f>
        <v>2.3545767</v>
      </c>
      <c r="G82" s="15">
        <v>17199</v>
      </c>
    </row>
    <row r="83" spans="1:7" ht="12.75">
      <c r="A83" s="30" t="str">
        <f>'De la BASE'!A79</f>
        <v>549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3.073081</v>
      </c>
      <c r="F83" s="9">
        <f>IF('De la BASE'!F79&gt;0,'De la BASE'!F79,'De la BASE'!F79+0.001)</f>
        <v>3.787751</v>
      </c>
      <c r="G83" s="15">
        <v>17227</v>
      </c>
    </row>
    <row r="84" spans="1:7" ht="12.75">
      <c r="A84" s="30" t="str">
        <f>'De la BASE'!A80</f>
        <v>549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1.486227</v>
      </c>
      <c r="F84" s="9">
        <f>IF('De la BASE'!F80&gt;0,'De la BASE'!F80,'De la BASE'!F80+0.001)</f>
        <v>1.768422</v>
      </c>
      <c r="G84" s="15">
        <v>17258</v>
      </c>
    </row>
    <row r="85" spans="1:7" ht="12.75">
      <c r="A85" s="30" t="str">
        <f>'De la BASE'!A81</f>
        <v>549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1.1766444</v>
      </c>
      <c r="F85" s="9">
        <f>IF('De la BASE'!F81&gt;0,'De la BASE'!F81,'De la BASE'!F81+0.001)</f>
        <v>1.6271614</v>
      </c>
      <c r="G85" s="15">
        <v>17288</v>
      </c>
    </row>
    <row r="86" spans="1:7" ht="12.75">
      <c r="A86" s="30" t="str">
        <f>'De la BASE'!A82</f>
        <v>549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0.228228</v>
      </c>
      <c r="F86" s="9">
        <f>IF('De la BASE'!F82&gt;0,'De la BASE'!F82,'De la BASE'!F82+0.001)</f>
        <v>0.26666639999999997</v>
      </c>
      <c r="G86" s="15">
        <v>17319</v>
      </c>
    </row>
    <row r="87" spans="1:7" ht="12.75">
      <c r="A87" s="30" t="str">
        <f>'De la BASE'!A83</f>
        <v>549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0.1588371</v>
      </c>
      <c r="F87" s="9">
        <f>IF('De la BASE'!F83&gt;0,'De la BASE'!F83,'De la BASE'!F83+0.001)</f>
        <v>0.17988780000000001</v>
      </c>
      <c r="G87" s="15">
        <v>17349</v>
      </c>
    </row>
    <row r="88" spans="1:7" ht="12.75">
      <c r="A88" s="30" t="str">
        <f>'De la BASE'!A84</f>
        <v>549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0.093318</v>
      </c>
      <c r="F88" s="9">
        <f>IF('De la BASE'!F84&gt;0,'De la BASE'!F84,'De la BASE'!F84+0.001)</f>
        <v>0.103737</v>
      </c>
      <c r="G88" s="15">
        <v>17380</v>
      </c>
    </row>
    <row r="89" spans="1:7" ht="12.75">
      <c r="A89" s="30" t="str">
        <f>'De la BASE'!A85</f>
        <v>549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0.419549</v>
      </c>
      <c r="F89" s="9">
        <f>IF('De la BASE'!F85&gt;0,'De la BASE'!F85,'De la BASE'!F85+0.001)</f>
        <v>0.5383027</v>
      </c>
      <c r="G89" s="15">
        <v>17411</v>
      </c>
    </row>
    <row r="90" spans="1:7" ht="12.75">
      <c r="A90" s="30" t="str">
        <f>'De la BASE'!A86</f>
        <v>549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0.876386</v>
      </c>
      <c r="F90" s="9">
        <f>IF('De la BASE'!F86&gt;0,'De la BASE'!F86,'De la BASE'!F86+0.001)</f>
        <v>1.237126</v>
      </c>
      <c r="G90" s="15">
        <v>17441</v>
      </c>
    </row>
    <row r="91" spans="1:7" ht="12.75">
      <c r="A91" s="30" t="str">
        <f>'De la BASE'!A87</f>
        <v>549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0.5211269</v>
      </c>
      <c r="F91" s="9">
        <f>IF('De la BASE'!F87&gt;0,'De la BASE'!F87,'De la BASE'!F87+0.001)</f>
        <v>0.6659373</v>
      </c>
      <c r="G91" s="15">
        <v>17472</v>
      </c>
    </row>
    <row r="92" spans="1:7" ht="12.75">
      <c r="A92" s="30" t="str">
        <f>'De la BASE'!A88</f>
        <v>549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0.2301958</v>
      </c>
      <c r="F92" s="9">
        <f>IF('De la BASE'!F88&gt;0,'De la BASE'!F88,'De la BASE'!F88+0.001)</f>
        <v>0.3166782</v>
      </c>
      <c r="G92" s="15">
        <v>17502</v>
      </c>
    </row>
    <row r="93" spans="1:7" ht="12.75">
      <c r="A93" s="30" t="str">
        <f>'De la BASE'!A89</f>
        <v>549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2.4145695</v>
      </c>
      <c r="F93" s="9">
        <f>IF('De la BASE'!F89&gt;0,'De la BASE'!F89,'De la BASE'!F89+0.001)</f>
        <v>2.8650186</v>
      </c>
      <c r="G93" s="15">
        <v>17533</v>
      </c>
    </row>
    <row r="94" spans="1:7" ht="12.75">
      <c r="A94" s="30" t="str">
        <f>'De la BASE'!A90</f>
        <v>549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1.7111563</v>
      </c>
      <c r="F94" s="9">
        <f>IF('De la BASE'!F90&gt;0,'De la BASE'!F90,'De la BASE'!F90+0.001)</f>
        <v>2.2287083</v>
      </c>
      <c r="G94" s="15">
        <v>17564</v>
      </c>
    </row>
    <row r="95" spans="1:7" ht="12.75">
      <c r="A95" s="30" t="str">
        <f>'De la BASE'!A91</f>
        <v>549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1.1667794</v>
      </c>
      <c r="F95" s="9">
        <f>IF('De la BASE'!F91&gt;0,'De la BASE'!F91,'De la BASE'!F91+0.001)</f>
        <v>1.642758</v>
      </c>
      <c r="G95" s="15">
        <v>17593</v>
      </c>
    </row>
    <row r="96" spans="1:7" ht="12.75">
      <c r="A96" s="30" t="str">
        <f>'De la BASE'!A92</f>
        <v>549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1.1672298</v>
      </c>
      <c r="F96" s="9">
        <f>IF('De la BASE'!F92&gt;0,'De la BASE'!F92,'De la BASE'!F92+0.001)</f>
        <v>1.6747929000000001</v>
      </c>
      <c r="G96" s="15">
        <v>17624</v>
      </c>
    </row>
    <row r="97" spans="1:7" ht="12.75">
      <c r="A97" s="30" t="str">
        <f>'De la BASE'!A93</f>
        <v>549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1.251042</v>
      </c>
      <c r="F97" s="9">
        <f>IF('De la BASE'!F93&gt;0,'De la BASE'!F93,'De la BASE'!F93+0.001)</f>
        <v>1.7867446</v>
      </c>
      <c r="G97" s="15">
        <v>17654</v>
      </c>
    </row>
    <row r="98" spans="1:7" ht="12.75">
      <c r="A98" s="30" t="str">
        <f>'De la BASE'!A94</f>
        <v>549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0.223965</v>
      </c>
      <c r="F98" s="9">
        <f>IF('De la BASE'!F94&gt;0,'De la BASE'!F94,'De la BASE'!F94+0.001)</f>
        <v>0.2329236</v>
      </c>
      <c r="G98" s="15">
        <v>17685</v>
      </c>
    </row>
    <row r="99" spans="1:7" ht="12.75">
      <c r="A99" s="30" t="str">
        <f>'De la BASE'!A95</f>
        <v>549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0.0613536</v>
      </c>
      <c r="F99" s="9">
        <f>IF('De la BASE'!F95&gt;0,'De la BASE'!F95,'De la BASE'!F95+0.001)</f>
        <v>0.0619927</v>
      </c>
      <c r="G99" s="15">
        <v>17715</v>
      </c>
    </row>
    <row r="100" spans="1:7" ht="12.75">
      <c r="A100" s="30" t="str">
        <f>'De la BASE'!A96</f>
        <v>549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0.1923355</v>
      </c>
      <c r="F100" s="9">
        <f>IF('De la BASE'!F96&gt;0,'De la BASE'!F96,'De la BASE'!F96+0.001)</f>
        <v>0.20549199999999998</v>
      </c>
      <c r="G100" s="15">
        <v>17746</v>
      </c>
    </row>
    <row r="101" spans="1:7" ht="12.75">
      <c r="A101" s="30" t="str">
        <f>'De la BASE'!A97</f>
        <v>549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0.120001</v>
      </c>
      <c r="F101" s="9">
        <f>IF('De la BASE'!F97&gt;0,'De la BASE'!F97,'De la BASE'!F97+0.001)</f>
        <v>0.1447754</v>
      </c>
      <c r="G101" s="15">
        <v>17777</v>
      </c>
    </row>
    <row r="102" spans="1:7" ht="12.75">
      <c r="A102" s="30" t="str">
        <f>'De la BASE'!A98</f>
        <v>549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0.4077777</v>
      </c>
      <c r="F102" s="9">
        <f>IF('De la BASE'!F98&gt;0,'De la BASE'!F98,'De la BASE'!F98+0.001)</f>
        <v>0.5662869</v>
      </c>
      <c r="G102" s="15">
        <v>17807</v>
      </c>
    </row>
    <row r="103" spans="1:7" ht="12.75">
      <c r="A103" s="30" t="str">
        <f>'De la BASE'!A99</f>
        <v>549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0.1265216</v>
      </c>
      <c r="F103" s="9">
        <f>IF('De la BASE'!F99&gt;0,'De la BASE'!F99,'De la BASE'!F99+0.001)</f>
        <v>0.1480064</v>
      </c>
      <c r="G103" s="15">
        <v>17838</v>
      </c>
    </row>
    <row r="104" spans="1:7" ht="12.75">
      <c r="A104" s="30" t="str">
        <f>'De la BASE'!A100</f>
        <v>549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0.1443479</v>
      </c>
      <c r="F104" s="9">
        <f>IF('De la BASE'!F100&gt;0,'De la BASE'!F100,'De la BASE'!F100+0.001)</f>
        <v>0.20843060000000002</v>
      </c>
      <c r="G104" s="15">
        <v>17868</v>
      </c>
    </row>
    <row r="105" spans="1:7" ht="12.75">
      <c r="A105" s="30" t="str">
        <f>'De la BASE'!A101</f>
        <v>549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0.1315426</v>
      </c>
      <c r="F105" s="9">
        <f>IF('De la BASE'!F101&gt;0,'De la BASE'!F101,'De la BASE'!F101+0.001)</f>
        <v>0.16802080000000003</v>
      </c>
      <c r="G105" s="15">
        <v>17899</v>
      </c>
    </row>
    <row r="106" spans="1:7" ht="12.75">
      <c r="A106" s="30" t="str">
        <f>'De la BASE'!A102</f>
        <v>549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0.1804715</v>
      </c>
      <c r="F106" s="9">
        <f>IF('De la BASE'!F102&gt;0,'De la BASE'!F102,'De la BASE'!F102+0.001)</f>
        <v>0.314314</v>
      </c>
      <c r="G106" s="15">
        <v>17930</v>
      </c>
    </row>
    <row r="107" spans="1:7" ht="12.75">
      <c r="A107" s="30" t="str">
        <f>'De la BASE'!A103</f>
        <v>549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0.3504231</v>
      </c>
      <c r="F107" s="9">
        <f>IF('De la BASE'!F103&gt;0,'De la BASE'!F103,'De la BASE'!F103+0.001)</f>
        <v>0.4745106</v>
      </c>
      <c r="G107" s="15">
        <v>17958</v>
      </c>
    </row>
    <row r="108" spans="1:7" ht="12.75">
      <c r="A108" s="30" t="str">
        <f>'De la BASE'!A104</f>
        <v>549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0.733818</v>
      </c>
      <c r="F108" s="9">
        <f>IF('De la BASE'!F104&gt;0,'De la BASE'!F104,'De la BASE'!F104+0.001)</f>
        <v>1.138898</v>
      </c>
      <c r="G108" s="15">
        <v>17989</v>
      </c>
    </row>
    <row r="109" spans="1:7" ht="12.75">
      <c r="A109" s="30" t="str">
        <f>'De la BASE'!A105</f>
        <v>549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1.14219</v>
      </c>
      <c r="F109" s="9">
        <f>IF('De la BASE'!F105&gt;0,'De la BASE'!F105,'De la BASE'!F105+0.001)</f>
        <v>1.627038</v>
      </c>
      <c r="G109" s="15">
        <v>18019</v>
      </c>
    </row>
    <row r="110" spans="1:7" ht="12.75">
      <c r="A110" s="30" t="str">
        <f>'De la BASE'!A106</f>
        <v>549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0.380196</v>
      </c>
      <c r="F110" s="9">
        <f>IF('De la BASE'!F106&gt;0,'De la BASE'!F106,'De la BASE'!F106+0.001)</f>
        <v>0.49296599999999996</v>
      </c>
      <c r="G110" s="15">
        <v>18050</v>
      </c>
    </row>
    <row r="111" spans="1:7" ht="12.75">
      <c r="A111" s="30" t="str">
        <f>'De la BASE'!A107</f>
        <v>549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0.1659864</v>
      </c>
      <c r="F111" s="9">
        <f>IF('De la BASE'!F107&gt;0,'De la BASE'!F107,'De la BASE'!F107+0.001)</f>
        <v>0.1842392</v>
      </c>
      <c r="G111" s="15">
        <v>18080</v>
      </c>
    </row>
    <row r="112" spans="1:7" ht="12.75">
      <c r="A112" s="30" t="str">
        <f>'De la BASE'!A108</f>
        <v>549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0.0723</v>
      </c>
      <c r="F112" s="9">
        <f>IF('De la BASE'!F108&gt;0,'De la BASE'!F108,'De la BASE'!F108+0.001)</f>
        <v>0.07712000000000001</v>
      </c>
      <c r="G112" s="15">
        <v>18111</v>
      </c>
    </row>
    <row r="113" spans="1:7" ht="12.75">
      <c r="A113" s="30" t="str">
        <f>'De la BASE'!A109</f>
        <v>549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0.4207176</v>
      </c>
      <c r="F113" s="9">
        <f>IF('De la BASE'!F109&gt;0,'De la BASE'!F109,'De la BASE'!F109+0.001)</f>
        <v>0.5541408</v>
      </c>
      <c r="G113" s="15">
        <v>18142</v>
      </c>
    </row>
    <row r="114" spans="1:7" ht="12.75">
      <c r="A114" s="30" t="str">
        <f>'De la BASE'!A110</f>
        <v>549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0.3090066</v>
      </c>
      <c r="F114" s="9">
        <f>IF('De la BASE'!F110&gt;0,'De la BASE'!F110,'De la BASE'!F110+0.001)</f>
        <v>0.4556538</v>
      </c>
      <c r="G114" s="15">
        <v>18172</v>
      </c>
    </row>
    <row r="115" spans="1:7" ht="12.75">
      <c r="A115" s="30" t="str">
        <f>'De la BASE'!A111</f>
        <v>549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0.7497155</v>
      </c>
      <c r="F115" s="9">
        <f>IF('De la BASE'!F111&gt;0,'De la BASE'!F111,'De la BASE'!F111+0.001)</f>
        <v>1.077399</v>
      </c>
      <c r="G115" s="15">
        <v>18203</v>
      </c>
    </row>
    <row r="116" spans="1:7" ht="12.75">
      <c r="A116" s="30" t="str">
        <f>'De la BASE'!A112</f>
        <v>549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0.6755771</v>
      </c>
      <c r="F116" s="9">
        <f>IF('De la BASE'!F112&gt;0,'De la BASE'!F112,'De la BASE'!F112+0.001)</f>
        <v>0.9818182</v>
      </c>
      <c r="G116" s="15">
        <v>18233</v>
      </c>
    </row>
    <row r="117" spans="1:7" ht="12.75">
      <c r="A117" s="30" t="str">
        <f>'De la BASE'!A113</f>
        <v>549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0.237636</v>
      </c>
      <c r="F117" s="9">
        <f>IF('De la BASE'!F113&gt;0,'De la BASE'!F113,'De la BASE'!F113+0.001)</f>
        <v>0.294462</v>
      </c>
      <c r="G117" s="15">
        <v>18264</v>
      </c>
    </row>
    <row r="118" spans="1:7" ht="12.75">
      <c r="A118" s="30" t="str">
        <f>'De la BASE'!A114</f>
        <v>549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0.4988027</v>
      </c>
      <c r="F118" s="9">
        <f>IF('De la BASE'!F114&gt;0,'De la BASE'!F114,'De la BASE'!F114+0.001)</f>
        <v>0.7839853999999999</v>
      </c>
      <c r="G118" s="15">
        <v>18295</v>
      </c>
    </row>
    <row r="119" spans="1:7" ht="12.75">
      <c r="A119" s="30" t="str">
        <f>'De la BASE'!A115</f>
        <v>549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0.5845296</v>
      </c>
      <c r="F119" s="9">
        <f>IF('De la BASE'!F115&gt;0,'De la BASE'!F115,'De la BASE'!F115+0.001)</f>
        <v>0.886122</v>
      </c>
      <c r="G119" s="15">
        <v>18323</v>
      </c>
    </row>
    <row r="120" spans="1:7" ht="12.75">
      <c r="A120" s="30" t="str">
        <f>'De la BASE'!A116</f>
        <v>549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0.494149</v>
      </c>
      <c r="F120" s="9">
        <f>IF('De la BASE'!F116&gt;0,'De la BASE'!F116,'De la BASE'!F116+0.001)</f>
        <v>0.852735</v>
      </c>
      <c r="G120" s="15">
        <v>18354</v>
      </c>
    </row>
    <row r="121" spans="1:7" ht="12.75">
      <c r="A121" s="30" t="str">
        <f>'De la BASE'!A117</f>
        <v>549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0.934568</v>
      </c>
      <c r="F121" s="9">
        <f>IF('De la BASE'!F117&gt;0,'De la BASE'!F117,'De la BASE'!F117+0.001)</f>
        <v>1.404224</v>
      </c>
      <c r="G121" s="15">
        <v>18384</v>
      </c>
    </row>
    <row r="122" spans="1:7" ht="12.75">
      <c r="A122" s="30" t="str">
        <f>'De la BASE'!A118</f>
        <v>549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0.1671525</v>
      </c>
      <c r="F122" s="9">
        <f>IF('De la BASE'!F118&gt;0,'De la BASE'!F118,'De la BASE'!F118+0.001)</f>
        <v>0.2050404</v>
      </c>
      <c r="G122" s="15">
        <v>18415</v>
      </c>
    </row>
    <row r="123" spans="1:7" ht="12.75">
      <c r="A123" s="30" t="str">
        <f>'De la BASE'!A119</f>
        <v>549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0.07728</v>
      </c>
      <c r="F123" s="9">
        <f>IF('De la BASE'!F119&gt;0,'De la BASE'!F119,'De la BASE'!F119+0.001)</f>
        <v>0.09024</v>
      </c>
      <c r="G123" s="15">
        <v>18445</v>
      </c>
    </row>
    <row r="124" spans="1:7" ht="12.75">
      <c r="A124" s="30" t="str">
        <f>'De la BASE'!A120</f>
        <v>549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0.073892</v>
      </c>
      <c r="F124" s="9">
        <f>IF('De la BASE'!F120&gt;0,'De la BASE'!F120,'De la BASE'!F120+0.001)</f>
        <v>0.086884</v>
      </c>
      <c r="G124" s="15">
        <v>18476</v>
      </c>
    </row>
    <row r="125" spans="1:7" ht="12.75">
      <c r="A125" s="30" t="str">
        <f>'De la BASE'!A121</f>
        <v>549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0.077672</v>
      </c>
      <c r="F125" s="9">
        <f>IF('De la BASE'!F121&gt;0,'De la BASE'!F121,'De la BASE'!F121+0.001)</f>
        <v>0.1009736</v>
      </c>
      <c r="G125" s="15">
        <v>18507</v>
      </c>
    </row>
    <row r="126" spans="1:7" ht="12.75">
      <c r="A126" s="30" t="str">
        <f>'De la BASE'!A122</f>
        <v>549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0.4306783</v>
      </c>
      <c r="F126" s="9">
        <f>IF('De la BASE'!F122&gt;0,'De la BASE'!F122,'De la BASE'!F122+0.001)</f>
        <v>0.7489349000000001</v>
      </c>
      <c r="G126" s="15">
        <v>18537</v>
      </c>
    </row>
    <row r="127" spans="1:7" ht="12.75">
      <c r="A127" s="30" t="str">
        <f>'De la BASE'!A123</f>
        <v>549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0.8490339</v>
      </c>
      <c r="F127" s="9">
        <f>IF('De la BASE'!F123&gt;0,'De la BASE'!F123,'De la BASE'!F123+0.001)</f>
        <v>1.2052719</v>
      </c>
      <c r="G127" s="15">
        <v>18568</v>
      </c>
    </row>
    <row r="128" spans="1:7" ht="12.75">
      <c r="A128" s="30" t="str">
        <f>'De la BASE'!A124</f>
        <v>549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0.5020335</v>
      </c>
      <c r="F128" s="9">
        <f>IF('De la BASE'!F124&gt;0,'De la BASE'!F124,'De la BASE'!F124+0.001)</f>
        <v>0.5412729000000001</v>
      </c>
      <c r="G128" s="15">
        <v>18598</v>
      </c>
    </row>
    <row r="129" spans="1:7" ht="12.75">
      <c r="A129" s="30" t="str">
        <f>'De la BASE'!A125</f>
        <v>549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1.360946</v>
      </c>
      <c r="F129" s="9">
        <f>IF('De la BASE'!F125&gt;0,'De la BASE'!F125,'De la BASE'!F125+0.001)</f>
        <v>1.7004380000000001</v>
      </c>
      <c r="G129" s="15">
        <v>18629</v>
      </c>
    </row>
    <row r="130" spans="1:7" ht="12.75">
      <c r="A130" s="30" t="str">
        <f>'De la BASE'!A126</f>
        <v>549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1.152592</v>
      </c>
      <c r="F130" s="9">
        <f>IF('De la BASE'!F126&gt;0,'De la BASE'!F126,'De la BASE'!F126+0.001)</f>
        <v>1.184218</v>
      </c>
      <c r="G130" s="15">
        <v>18660</v>
      </c>
    </row>
    <row r="131" spans="1:7" ht="12.75">
      <c r="A131" s="30" t="str">
        <f>'De la BASE'!A127</f>
        <v>549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2.4600168</v>
      </c>
      <c r="F131" s="9">
        <f>IF('De la BASE'!F127&gt;0,'De la BASE'!F127,'De la BASE'!F127+0.001)</f>
        <v>3.3634128</v>
      </c>
      <c r="G131" s="15">
        <v>18688</v>
      </c>
    </row>
    <row r="132" spans="1:7" ht="12.75">
      <c r="A132" s="30" t="str">
        <f>'De la BASE'!A128</f>
        <v>549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2.2389649</v>
      </c>
      <c r="F132" s="9">
        <f>IF('De la BASE'!F128&gt;0,'De la BASE'!F128,'De la BASE'!F128+0.001)</f>
        <v>3.3928747</v>
      </c>
      <c r="G132" s="15">
        <v>18719</v>
      </c>
    </row>
    <row r="133" spans="1:7" ht="12.75">
      <c r="A133" s="30" t="str">
        <f>'De la BASE'!A129</f>
        <v>549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1.5866676</v>
      </c>
      <c r="F133" s="9">
        <f>IF('De la BASE'!F129&gt;0,'De la BASE'!F129,'De la BASE'!F129+0.001)</f>
        <v>2.443602</v>
      </c>
      <c r="G133" s="15">
        <v>18749</v>
      </c>
    </row>
    <row r="134" spans="1:7" ht="12.75">
      <c r="A134" s="30" t="str">
        <f>'De la BASE'!A130</f>
        <v>549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0.6780543</v>
      </c>
      <c r="F134" s="9">
        <f>IF('De la BASE'!F130&gt;0,'De la BASE'!F130,'De la BASE'!F130+0.001)</f>
        <v>0.8903048</v>
      </c>
      <c r="G134" s="15">
        <v>18780</v>
      </c>
    </row>
    <row r="135" spans="1:7" ht="12.75">
      <c r="A135" s="30" t="str">
        <f>'De la BASE'!A131</f>
        <v>549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0.203005</v>
      </c>
      <c r="F135" s="9">
        <f>IF('De la BASE'!F131&gt;0,'De la BASE'!F131,'De la BASE'!F131+0.001)</f>
        <v>0.2417605</v>
      </c>
      <c r="G135" s="15">
        <v>18810</v>
      </c>
    </row>
    <row r="136" spans="1:7" ht="12.75">
      <c r="A136" s="30" t="str">
        <f>'De la BASE'!A132</f>
        <v>549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0.2078284</v>
      </c>
      <c r="F136" s="9">
        <f>IF('De la BASE'!F132&gt;0,'De la BASE'!F132,'De la BASE'!F132+0.001)</f>
        <v>0.26378219999999997</v>
      </c>
      <c r="G136" s="15">
        <v>18841</v>
      </c>
    </row>
    <row r="137" spans="1:7" ht="12.75">
      <c r="A137" s="30" t="str">
        <f>'De la BASE'!A133</f>
        <v>549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0.31898</v>
      </c>
      <c r="F137" s="9">
        <f>IF('De la BASE'!F133&gt;0,'De la BASE'!F133,'De la BASE'!F133+0.001)</f>
        <v>0.417786</v>
      </c>
      <c r="G137" s="15">
        <v>18872</v>
      </c>
    </row>
    <row r="138" spans="1:7" ht="12.75">
      <c r="A138" s="30" t="str">
        <f>'De la BASE'!A134</f>
        <v>549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0.2400156</v>
      </c>
      <c r="F138" s="9">
        <f>IF('De la BASE'!F134&gt;0,'De la BASE'!F134,'De la BASE'!F134+0.001)</f>
        <v>0.3946668</v>
      </c>
      <c r="G138" s="15">
        <v>18902</v>
      </c>
    </row>
    <row r="139" spans="1:7" ht="12.75">
      <c r="A139" s="30" t="str">
        <f>'De la BASE'!A135</f>
        <v>549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1.7382504</v>
      </c>
      <c r="F139" s="9">
        <f>IF('De la BASE'!F135&gt;0,'De la BASE'!F135,'De la BASE'!F135+0.001)</f>
        <v>2.3535222</v>
      </c>
      <c r="G139" s="15">
        <v>18933</v>
      </c>
    </row>
    <row r="140" spans="1:7" ht="12.75">
      <c r="A140" s="30" t="str">
        <f>'De la BASE'!A136</f>
        <v>549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1.2782883</v>
      </c>
      <c r="F140" s="9">
        <f>IF('De la BASE'!F136&gt;0,'De la BASE'!F136,'De la BASE'!F136+0.001)</f>
        <v>2.0211813000000003</v>
      </c>
      <c r="G140" s="15">
        <v>18963</v>
      </c>
    </row>
    <row r="141" spans="1:7" ht="12.75">
      <c r="A141" s="30" t="str">
        <f>'De la BASE'!A137</f>
        <v>549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0.4569946</v>
      </c>
      <c r="F141" s="9">
        <f>IF('De la BASE'!F137&gt;0,'De la BASE'!F137,'De la BASE'!F137+0.001)</f>
        <v>0.4590167</v>
      </c>
      <c r="G141" s="15">
        <v>18994</v>
      </c>
    </row>
    <row r="142" spans="1:7" ht="12.75">
      <c r="A142" s="30" t="str">
        <f>'De la BASE'!A138</f>
        <v>549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1.1672451</v>
      </c>
      <c r="F142" s="9">
        <f>IF('De la BASE'!F138&gt;0,'De la BASE'!F138,'De la BASE'!F138+0.001)</f>
        <v>1.5692103</v>
      </c>
      <c r="G142" s="15">
        <v>19025</v>
      </c>
    </row>
    <row r="143" spans="1:7" ht="12.75">
      <c r="A143" s="30" t="str">
        <f>'De la BASE'!A139</f>
        <v>549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1.1642224</v>
      </c>
      <c r="F143" s="9">
        <f>IF('De la BASE'!F139&gt;0,'De la BASE'!F139,'De la BASE'!F139+0.001)</f>
        <v>1.7007136</v>
      </c>
      <c r="G143" s="15">
        <v>19054</v>
      </c>
    </row>
    <row r="144" spans="1:7" ht="12.75">
      <c r="A144" s="30" t="str">
        <f>'De la BASE'!A140</f>
        <v>549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2.7328248</v>
      </c>
      <c r="F144" s="9">
        <f>IF('De la BASE'!F140&gt;0,'De la BASE'!F140,'De la BASE'!F140+0.001)</f>
        <v>4.041187</v>
      </c>
      <c r="G144" s="15">
        <v>19085</v>
      </c>
    </row>
    <row r="145" spans="1:7" ht="12.75">
      <c r="A145" s="30" t="str">
        <f>'De la BASE'!A141</f>
        <v>549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0.8944543</v>
      </c>
      <c r="F145" s="9">
        <f>IF('De la BASE'!F141&gt;0,'De la BASE'!F141,'De la BASE'!F141+0.001)</f>
        <v>1.2700836</v>
      </c>
      <c r="G145" s="15">
        <v>19115</v>
      </c>
    </row>
    <row r="146" spans="1:7" ht="12.75">
      <c r="A146" s="30" t="str">
        <f>'De la BASE'!A142</f>
        <v>549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0.1013663</v>
      </c>
      <c r="F146" s="9">
        <f>IF('De la BASE'!F142&gt;0,'De la BASE'!F142,'De la BASE'!F142+0.001)</f>
        <v>0.1127784</v>
      </c>
      <c r="G146" s="15">
        <v>19146</v>
      </c>
    </row>
    <row r="147" spans="1:7" ht="12.75">
      <c r="A147" s="30" t="str">
        <f>'De la BASE'!A143</f>
        <v>549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0.314688</v>
      </c>
      <c r="F147" s="9">
        <f>IF('De la BASE'!F143&gt;0,'De la BASE'!F143,'De la BASE'!F143+0.001)</f>
        <v>0.363858</v>
      </c>
      <c r="G147" s="15">
        <v>19176</v>
      </c>
    </row>
    <row r="148" spans="1:7" ht="12.75">
      <c r="A148" s="30" t="str">
        <f>'De la BASE'!A144</f>
        <v>549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0.203188</v>
      </c>
      <c r="F148" s="9">
        <f>IF('De la BASE'!F144&gt;0,'De la BASE'!F144,'De la BASE'!F144+0.001)</f>
        <v>0.2453688</v>
      </c>
      <c r="G148" s="15">
        <v>19207</v>
      </c>
    </row>
    <row r="149" spans="1:7" ht="12.75">
      <c r="A149" s="30" t="str">
        <f>'De la BASE'!A145</f>
        <v>549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0.1181635</v>
      </c>
      <c r="F149" s="9">
        <f>IF('De la BASE'!F145&gt;0,'De la BASE'!F145,'De la BASE'!F145+0.001)</f>
        <v>0.1417962</v>
      </c>
      <c r="G149" s="15">
        <v>19238</v>
      </c>
    </row>
    <row r="150" spans="1:7" ht="12.75">
      <c r="A150" s="30" t="str">
        <f>'De la BASE'!A146</f>
        <v>549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0.1914484</v>
      </c>
      <c r="F150" s="9">
        <f>IF('De la BASE'!F146&gt;0,'De la BASE'!F146,'De la BASE'!F146+0.001)</f>
        <v>0.3303489</v>
      </c>
      <c r="G150" s="15">
        <v>19268</v>
      </c>
    </row>
    <row r="151" spans="1:7" ht="12.75">
      <c r="A151" s="30" t="str">
        <f>'De la BASE'!A147</f>
        <v>549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0.1327134</v>
      </c>
      <c r="F151" s="9">
        <f>IF('De la BASE'!F147&gt;0,'De la BASE'!F147,'De la BASE'!F147+0.001)</f>
        <v>0.18857400000000002</v>
      </c>
      <c r="G151" s="15">
        <v>19299</v>
      </c>
    </row>
    <row r="152" spans="1:7" ht="12.75">
      <c r="A152" s="30" t="str">
        <f>'De la BASE'!A148</f>
        <v>549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0.5719128</v>
      </c>
      <c r="F152" s="9">
        <f>IF('De la BASE'!F148&gt;0,'De la BASE'!F148,'De la BASE'!F148+0.001)</f>
        <v>0.7909923</v>
      </c>
      <c r="G152" s="15">
        <v>19329</v>
      </c>
    </row>
    <row r="153" spans="1:7" ht="12.75">
      <c r="A153" s="30" t="str">
        <f>'De la BASE'!A149</f>
        <v>549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0.1809504</v>
      </c>
      <c r="F153" s="9">
        <f>IF('De la BASE'!F149&gt;0,'De la BASE'!F149,'De la BASE'!F149+0.001)</f>
        <v>0.20690640000000002</v>
      </c>
      <c r="G153" s="15">
        <v>19360</v>
      </c>
    </row>
    <row r="154" spans="1:7" ht="12.75">
      <c r="A154" s="30" t="str">
        <f>'De la BASE'!A150</f>
        <v>549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0.2209947</v>
      </c>
      <c r="F154" s="9">
        <f>IF('De la BASE'!F150&gt;0,'De la BASE'!F150,'De la BASE'!F150+0.001)</f>
        <v>0.3443769</v>
      </c>
      <c r="G154" s="15">
        <v>19391</v>
      </c>
    </row>
    <row r="155" spans="1:7" ht="12.75">
      <c r="A155" s="30" t="str">
        <f>'De la BASE'!A151</f>
        <v>549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0.7671409</v>
      </c>
      <c r="F155" s="9">
        <f>IF('De la BASE'!F151&gt;0,'De la BASE'!F151,'De la BASE'!F151+0.001)</f>
        <v>1.0463999</v>
      </c>
      <c r="G155" s="15">
        <v>19419</v>
      </c>
    </row>
    <row r="156" spans="1:7" ht="12.75">
      <c r="A156" s="30" t="str">
        <f>'De la BASE'!A152</f>
        <v>549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3.209632</v>
      </c>
      <c r="F156" s="9">
        <f>IF('De la BASE'!F152&gt;0,'De la BASE'!F152,'De la BASE'!F152+0.001)</f>
        <v>4.9031352</v>
      </c>
      <c r="G156" s="15">
        <v>19450</v>
      </c>
    </row>
    <row r="157" spans="1:7" ht="12.75">
      <c r="A157" s="30" t="str">
        <f>'De la BASE'!A153</f>
        <v>549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0.6662519</v>
      </c>
      <c r="F157" s="9">
        <f>IF('De la BASE'!F153&gt;0,'De la BASE'!F153,'De la BASE'!F153+0.001)</f>
        <v>0.9874521</v>
      </c>
      <c r="G157" s="15">
        <v>19480</v>
      </c>
    </row>
    <row r="158" spans="1:7" ht="12.75">
      <c r="A158" s="30" t="str">
        <f>'De la BASE'!A154</f>
        <v>549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0.4382345</v>
      </c>
      <c r="F158" s="9">
        <f>IF('De la BASE'!F154&gt;0,'De la BASE'!F154,'De la BASE'!F154+0.001)</f>
        <v>0.57552</v>
      </c>
      <c r="G158" s="15">
        <v>19511</v>
      </c>
    </row>
    <row r="159" spans="1:7" ht="12.75">
      <c r="A159" s="30" t="str">
        <f>'De la BASE'!A155</f>
        <v>549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0.086078</v>
      </c>
      <c r="F159" s="9">
        <f>IF('De la BASE'!F155&gt;0,'De la BASE'!F155,'De la BASE'!F155+0.001)</f>
        <v>0.09457</v>
      </c>
      <c r="G159" s="15">
        <v>19541</v>
      </c>
    </row>
    <row r="160" spans="1:7" ht="12.75">
      <c r="A160" s="30" t="str">
        <f>'De la BASE'!A156</f>
        <v>549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0.033507</v>
      </c>
      <c r="F160" s="9">
        <f>IF('De la BASE'!F156&gt;0,'De la BASE'!F156,'De la BASE'!F156+0.001)</f>
        <v>0.034195500000000004</v>
      </c>
      <c r="G160" s="15">
        <v>19572</v>
      </c>
    </row>
    <row r="161" spans="1:7" ht="12.75">
      <c r="A161" s="30" t="str">
        <f>'De la BASE'!A157</f>
        <v>549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0.088595</v>
      </c>
      <c r="F161" s="9">
        <f>IF('De la BASE'!F157&gt;0,'De la BASE'!F157,'De la BASE'!F157+0.001)</f>
        <v>0.12196499999999999</v>
      </c>
      <c r="G161" s="15">
        <v>19603</v>
      </c>
    </row>
    <row r="162" spans="1:7" ht="12.75">
      <c r="A162" s="30" t="str">
        <f>'De la BASE'!A158</f>
        <v>549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0.2527788</v>
      </c>
      <c r="F162" s="9">
        <f>IF('De la BASE'!F158&gt;0,'De la BASE'!F158,'De la BASE'!F158+0.001)</f>
        <v>0.36624660000000003</v>
      </c>
      <c r="G162" s="15">
        <v>19633</v>
      </c>
    </row>
    <row r="163" spans="1:7" ht="12.75">
      <c r="A163" s="30" t="str">
        <f>'De la BASE'!A159</f>
        <v>549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0.1419555</v>
      </c>
      <c r="F163" s="9">
        <f>IF('De la BASE'!F159&gt;0,'De la BASE'!F159,'De la BASE'!F159+0.001)</f>
        <v>0.207077</v>
      </c>
      <c r="G163" s="15">
        <v>19664</v>
      </c>
    </row>
    <row r="164" spans="1:7" ht="12.75">
      <c r="A164" s="30" t="str">
        <f>'De la BASE'!A160</f>
        <v>549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3.8173488</v>
      </c>
      <c r="F164" s="9">
        <f>IF('De la BASE'!F160&gt;0,'De la BASE'!F160,'De la BASE'!F160+0.001)</f>
        <v>5.0309568</v>
      </c>
      <c r="G164" s="15">
        <v>19694</v>
      </c>
    </row>
    <row r="165" spans="1:7" ht="12.75">
      <c r="A165" s="30" t="str">
        <f>'De la BASE'!A161</f>
        <v>549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0.270324</v>
      </c>
      <c r="F165" s="9">
        <f>IF('De la BASE'!F161&gt;0,'De la BASE'!F161,'De la BASE'!F161+0.001)</f>
        <v>0.270324</v>
      </c>
      <c r="G165" s="15">
        <v>19725</v>
      </c>
    </row>
    <row r="166" spans="1:7" ht="12.75">
      <c r="A166" s="30" t="str">
        <f>'De la BASE'!A162</f>
        <v>549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0.505221</v>
      </c>
      <c r="F166" s="9">
        <f>IF('De la BASE'!F162&gt;0,'De la BASE'!F162,'De la BASE'!F162+0.001)</f>
        <v>0.52754</v>
      </c>
      <c r="G166" s="15">
        <v>19756</v>
      </c>
    </row>
    <row r="167" spans="1:7" ht="12.75">
      <c r="A167" s="30" t="str">
        <f>'De la BASE'!A163</f>
        <v>549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1.4034384</v>
      </c>
      <c r="F167" s="9">
        <f>IF('De la BASE'!F163&gt;0,'De la BASE'!F163,'De la BASE'!F163+0.001)</f>
        <v>2.0126232</v>
      </c>
      <c r="G167" s="15">
        <v>19784</v>
      </c>
    </row>
    <row r="168" spans="1:7" ht="12.75">
      <c r="A168" s="30" t="str">
        <f>'De la BASE'!A164</f>
        <v>549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0.5936331</v>
      </c>
      <c r="F168" s="9">
        <f>IF('De la BASE'!F164&gt;0,'De la BASE'!F164,'De la BASE'!F164+0.001)</f>
        <v>0.9293847</v>
      </c>
      <c r="G168" s="15">
        <v>19815</v>
      </c>
    </row>
    <row r="169" spans="1:7" ht="12.75">
      <c r="A169" s="30" t="str">
        <f>'De la BASE'!A165</f>
        <v>549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1.9706328</v>
      </c>
      <c r="F169" s="9">
        <f>IF('De la BASE'!F165&gt;0,'De la BASE'!F165,'De la BASE'!F165+0.001)</f>
        <v>2.6983205999999997</v>
      </c>
      <c r="G169" s="15">
        <v>19845</v>
      </c>
    </row>
    <row r="170" spans="1:7" ht="12.75">
      <c r="A170" s="30" t="str">
        <f>'De la BASE'!A166</f>
        <v>549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0.271631</v>
      </c>
      <c r="F170" s="9">
        <f>IF('De la BASE'!F166&gt;0,'De la BASE'!F166,'De la BASE'!F166+0.001)</f>
        <v>0.3638592</v>
      </c>
      <c r="G170" s="15">
        <v>19876</v>
      </c>
    </row>
    <row r="171" spans="1:7" ht="12.75">
      <c r="A171" s="30" t="str">
        <f>'De la BASE'!A167</f>
        <v>549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0.0399714</v>
      </c>
      <c r="F171" s="9">
        <f>IF('De la BASE'!F167&gt;0,'De la BASE'!F167,'De la BASE'!F167+0.001)</f>
        <v>0.0470631</v>
      </c>
      <c r="G171" s="15">
        <v>19906</v>
      </c>
    </row>
    <row r="172" spans="1:7" ht="12.75">
      <c r="A172" s="30" t="str">
        <f>'De la BASE'!A168</f>
        <v>549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0.0559075</v>
      </c>
      <c r="F172" s="9">
        <f>IF('De la BASE'!F168&gt;0,'De la BASE'!F168,'De la BASE'!F168+0.001)</f>
        <v>0.06525929999999999</v>
      </c>
      <c r="G172" s="15">
        <v>19937</v>
      </c>
    </row>
    <row r="173" spans="1:7" ht="12.75">
      <c r="A173" s="30" t="str">
        <f>'De la BASE'!A169</f>
        <v>549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0.0314496</v>
      </c>
      <c r="F173" s="9">
        <f>IF('De la BASE'!F169&gt;0,'De la BASE'!F169,'De la BASE'!F169+0.001)</f>
        <v>0.039744</v>
      </c>
      <c r="G173" s="15">
        <v>19968</v>
      </c>
    </row>
    <row r="174" spans="1:7" ht="12.75">
      <c r="A174" s="30" t="str">
        <f>'De la BASE'!A170</f>
        <v>549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0.1435392</v>
      </c>
      <c r="F174" s="9">
        <f>IF('De la BASE'!F170&gt;0,'De la BASE'!F170,'De la BASE'!F170+0.001)</f>
        <v>0.2705472</v>
      </c>
      <c r="G174" s="15">
        <v>19998</v>
      </c>
    </row>
    <row r="175" spans="1:7" ht="12.75">
      <c r="A175" s="30" t="str">
        <f>'De la BASE'!A171</f>
        <v>549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0.33701</v>
      </c>
      <c r="F175" s="9">
        <f>IF('De la BASE'!F171&gt;0,'De la BASE'!F171,'De la BASE'!F171+0.001)</f>
        <v>0.504006</v>
      </c>
      <c r="G175" s="15">
        <v>20029</v>
      </c>
    </row>
    <row r="176" spans="1:7" ht="12.75">
      <c r="A176" s="30" t="str">
        <f>'De la BASE'!A172</f>
        <v>549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0.1821226</v>
      </c>
      <c r="F176" s="9">
        <f>IF('De la BASE'!F172&gt;0,'De la BASE'!F172,'De la BASE'!F172+0.001)</f>
        <v>0.2317924</v>
      </c>
      <c r="G176" s="15">
        <v>20059</v>
      </c>
    </row>
    <row r="177" spans="1:7" ht="12.75">
      <c r="A177" s="30" t="str">
        <f>'De la BASE'!A173</f>
        <v>549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1.7773168</v>
      </c>
      <c r="F177" s="9">
        <f>IF('De la BASE'!F173&gt;0,'De la BASE'!F173,'De la BASE'!F173+0.001)</f>
        <v>2.5692261</v>
      </c>
      <c r="G177" s="15">
        <v>20090</v>
      </c>
    </row>
    <row r="178" spans="1:7" ht="12.75">
      <c r="A178" s="30" t="str">
        <f>'De la BASE'!A174</f>
        <v>549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1.5706224</v>
      </c>
      <c r="F178" s="9">
        <f>IF('De la BASE'!F174&gt;0,'De la BASE'!F174,'De la BASE'!F174+0.001)</f>
        <v>1.9487352</v>
      </c>
      <c r="G178" s="15">
        <v>20121</v>
      </c>
    </row>
    <row r="179" spans="1:7" ht="12.75">
      <c r="A179" s="30" t="str">
        <f>'De la BASE'!A175</f>
        <v>549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0.6365064</v>
      </c>
      <c r="F179" s="9">
        <f>IF('De la BASE'!F175&gt;0,'De la BASE'!F175,'De la BASE'!F175+0.001)</f>
        <v>0.79798</v>
      </c>
      <c r="G179" s="15">
        <v>20149</v>
      </c>
    </row>
    <row r="180" spans="1:7" ht="12.75">
      <c r="A180" s="30" t="str">
        <f>'De la BASE'!A176</f>
        <v>549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0.598413</v>
      </c>
      <c r="F180" s="9">
        <f>IF('De la BASE'!F176&gt;0,'De la BASE'!F176,'De la BASE'!F176+0.001)</f>
        <v>0.7973555999999999</v>
      </c>
      <c r="G180" s="15">
        <v>20180</v>
      </c>
    </row>
    <row r="181" spans="1:7" ht="12.75">
      <c r="A181" s="30" t="str">
        <f>'De la BASE'!A177</f>
        <v>549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0.3119886</v>
      </c>
      <c r="F181" s="9">
        <f>IF('De la BASE'!F177&gt;0,'De la BASE'!F177,'De la BASE'!F177+0.001)</f>
        <v>0.42183740000000003</v>
      </c>
      <c r="G181" s="15">
        <v>20210</v>
      </c>
    </row>
    <row r="182" spans="1:7" ht="12.75">
      <c r="A182" s="30" t="str">
        <f>'De la BASE'!A178</f>
        <v>549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0.1620522</v>
      </c>
      <c r="F182" s="9">
        <f>IF('De la BASE'!F178&gt;0,'De la BASE'!F178,'De la BASE'!F178+0.001)</f>
        <v>0.2225133</v>
      </c>
      <c r="G182" s="15">
        <v>20241</v>
      </c>
    </row>
    <row r="183" spans="1:7" ht="12.75">
      <c r="A183" s="30" t="str">
        <f>'De la BASE'!A179</f>
        <v>549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0.04399</v>
      </c>
      <c r="F183" s="9">
        <f>IF('De la BASE'!F179&gt;0,'De la BASE'!F179,'De la BASE'!F179+0.001)</f>
        <v>0.0483475</v>
      </c>
      <c r="G183" s="15">
        <v>20271</v>
      </c>
    </row>
    <row r="184" spans="1:7" ht="12.75">
      <c r="A184" s="30" t="str">
        <f>'De la BASE'!A180</f>
        <v>549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0.045991</v>
      </c>
      <c r="F184" s="9">
        <f>IF('De la BASE'!F180&gt;0,'De la BASE'!F180,'De la BASE'!F180+0.001)</f>
        <v>0.05295179999999999</v>
      </c>
      <c r="G184" s="15">
        <v>20302</v>
      </c>
    </row>
    <row r="185" spans="1:7" ht="12.75">
      <c r="A185" s="30" t="str">
        <f>'De la BASE'!A181</f>
        <v>549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0.046648</v>
      </c>
      <c r="F185" s="9">
        <f>IF('De la BASE'!F181&gt;0,'De la BASE'!F181,'De la BASE'!F181+0.001)</f>
        <v>0.051744</v>
      </c>
      <c r="G185" s="15">
        <v>20333</v>
      </c>
    </row>
    <row r="186" spans="1:7" ht="12.75">
      <c r="A186" s="30" t="str">
        <f>'De la BASE'!A182</f>
        <v>549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0.4762375</v>
      </c>
      <c r="F186" s="9">
        <f>IF('De la BASE'!F182&gt;0,'De la BASE'!F182,'De la BASE'!F182+0.001)</f>
        <v>0.7140489999999999</v>
      </c>
      <c r="G186" s="15">
        <v>20363</v>
      </c>
    </row>
    <row r="187" spans="1:7" ht="12.75">
      <c r="A187" s="30" t="str">
        <f>'De la BASE'!A183</f>
        <v>549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0.5502903</v>
      </c>
      <c r="F187" s="9">
        <f>IF('De la BASE'!F183&gt;0,'De la BASE'!F183,'De la BASE'!F183+0.001)</f>
        <v>0.7447093</v>
      </c>
      <c r="G187" s="15">
        <v>20394</v>
      </c>
    </row>
    <row r="188" spans="1:7" ht="12.75">
      <c r="A188" s="30" t="str">
        <f>'De la BASE'!A184</f>
        <v>549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2.6823511</v>
      </c>
      <c r="F188" s="9">
        <f>IF('De la BASE'!F184&gt;0,'De la BASE'!F184,'De la BASE'!F184+0.001)</f>
        <v>3.6350028</v>
      </c>
      <c r="G188" s="15">
        <v>20424</v>
      </c>
    </row>
    <row r="189" spans="1:7" ht="12.75">
      <c r="A189" s="30" t="str">
        <f>'De la BASE'!A185</f>
        <v>549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1.2134913</v>
      </c>
      <c r="F189" s="9">
        <f>IF('De la BASE'!F185&gt;0,'De la BASE'!F185,'De la BASE'!F185+0.001)</f>
        <v>1.4787353</v>
      </c>
      <c r="G189" s="15">
        <v>20455</v>
      </c>
    </row>
    <row r="190" spans="1:7" ht="12.75">
      <c r="A190" s="30" t="str">
        <f>'De la BASE'!A186</f>
        <v>549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0.3610788</v>
      </c>
      <c r="F190" s="9">
        <f>IF('De la BASE'!F186&gt;0,'De la BASE'!F186,'De la BASE'!F186+0.001)</f>
        <v>0.3610788</v>
      </c>
      <c r="G190" s="15">
        <v>20486</v>
      </c>
    </row>
    <row r="191" spans="1:7" ht="12.75">
      <c r="A191" s="30" t="str">
        <f>'De la BASE'!A187</f>
        <v>549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4.8582612</v>
      </c>
      <c r="F191" s="9">
        <f>IF('De la BASE'!F187&gt;0,'De la BASE'!F187,'De la BASE'!F187+0.001)</f>
        <v>6.2908254</v>
      </c>
      <c r="G191" s="15">
        <v>20515</v>
      </c>
    </row>
    <row r="192" spans="1:7" ht="12.75">
      <c r="A192" s="30" t="str">
        <f>'De la BASE'!A188</f>
        <v>549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3.2275703</v>
      </c>
      <c r="F192" s="9">
        <f>IF('De la BASE'!F188&gt;0,'De la BASE'!F188,'De la BASE'!F188+0.001)</f>
        <v>4.1299892</v>
      </c>
      <c r="G192" s="15">
        <v>20546</v>
      </c>
    </row>
    <row r="193" spans="1:7" ht="12.75">
      <c r="A193" s="30" t="str">
        <f>'De la BASE'!A189</f>
        <v>549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1.473754</v>
      </c>
      <c r="F193" s="9">
        <f>IF('De la BASE'!F189&gt;0,'De la BASE'!F189,'De la BASE'!F189+0.001)</f>
        <v>1.9895679</v>
      </c>
      <c r="G193" s="15">
        <v>20576</v>
      </c>
    </row>
    <row r="194" spans="1:7" ht="12.75">
      <c r="A194" s="30" t="str">
        <f>'De la BASE'!A190</f>
        <v>549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0.3969332</v>
      </c>
      <c r="F194" s="9">
        <f>IF('De la BASE'!F190&gt;0,'De la BASE'!F190,'De la BASE'!F190+0.001)</f>
        <v>0.5229736</v>
      </c>
      <c r="G194" s="15">
        <v>20607</v>
      </c>
    </row>
    <row r="195" spans="1:7" ht="12.75">
      <c r="A195" s="30" t="str">
        <f>'De la BASE'!A191</f>
        <v>549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0.1122888</v>
      </c>
      <c r="F195" s="9">
        <f>IF('De la BASE'!F191&gt;0,'De la BASE'!F191,'De la BASE'!F191+0.001)</f>
        <v>0.1398852</v>
      </c>
      <c r="G195" s="15">
        <v>20637</v>
      </c>
    </row>
    <row r="196" spans="1:7" ht="12.75">
      <c r="A196" s="30" t="str">
        <f>'De la BASE'!A192</f>
        <v>549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0.0443352</v>
      </c>
      <c r="F196" s="9">
        <f>IF('De la BASE'!F192&gt;0,'De la BASE'!F192,'De la BASE'!F192+0.001)</f>
        <v>0.052478399999999994</v>
      </c>
      <c r="G196" s="15">
        <v>20668</v>
      </c>
    </row>
    <row r="197" spans="1:7" ht="12.75">
      <c r="A197" s="30" t="str">
        <f>'De la BASE'!A193</f>
        <v>549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0.2134251</v>
      </c>
      <c r="F197" s="9">
        <f>IF('De la BASE'!F193&gt;0,'De la BASE'!F193,'De la BASE'!F193+0.001)</f>
        <v>0.2925903</v>
      </c>
      <c r="G197" s="15">
        <v>20699</v>
      </c>
    </row>
    <row r="198" spans="1:7" ht="12.75">
      <c r="A198" s="30" t="str">
        <f>'De la BASE'!A194</f>
        <v>549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0.2592165</v>
      </c>
      <c r="F198" s="9">
        <f>IF('De la BASE'!F194&gt;0,'De la BASE'!F194,'De la BASE'!F194+0.001)</f>
        <v>0.4303165</v>
      </c>
      <c r="G198" s="15">
        <v>20729</v>
      </c>
    </row>
    <row r="199" spans="1:7" ht="12.75">
      <c r="A199" s="30" t="str">
        <f>'De la BASE'!A195</f>
        <v>549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0.2463864</v>
      </c>
      <c r="F199" s="9">
        <f>IF('De la BASE'!F195&gt;0,'De la BASE'!F195,'De la BASE'!F195+0.001)</f>
        <v>0.32076720000000003</v>
      </c>
      <c r="G199" s="15">
        <v>20760</v>
      </c>
    </row>
    <row r="200" spans="1:7" ht="12.75">
      <c r="A200" s="30" t="str">
        <f>'De la BASE'!A196</f>
        <v>549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0.4417175</v>
      </c>
      <c r="F200" s="9">
        <f>IF('De la BASE'!F196&gt;0,'De la BASE'!F196,'De la BASE'!F196+0.001)</f>
        <v>0.636895</v>
      </c>
      <c r="G200" s="15">
        <v>20790</v>
      </c>
    </row>
    <row r="201" spans="1:7" ht="12.75">
      <c r="A201" s="30" t="str">
        <f>'De la BASE'!A197</f>
        <v>549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0.4116516</v>
      </c>
      <c r="F201" s="9">
        <f>IF('De la BASE'!F197&gt;0,'De la BASE'!F197,'De la BASE'!F197+0.001)</f>
        <v>0.5099352</v>
      </c>
      <c r="G201" s="15">
        <v>20821</v>
      </c>
    </row>
    <row r="202" spans="1:7" ht="12.75">
      <c r="A202" s="30" t="str">
        <f>'De la BASE'!A198</f>
        <v>549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0.5720059</v>
      </c>
      <c r="F202" s="9">
        <f>IF('De la BASE'!F198&gt;0,'De la BASE'!F198,'De la BASE'!F198+0.001)</f>
        <v>0.8508724999999999</v>
      </c>
      <c r="G202" s="15">
        <v>20852</v>
      </c>
    </row>
    <row r="203" spans="1:7" ht="12.75">
      <c r="A203" s="30" t="str">
        <f>'De la BASE'!A199</f>
        <v>549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1.0232768</v>
      </c>
      <c r="F203" s="9">
        <f>IF('De la BASE'!F199&gt;0,'De la BASE'!F199,'De la BASE'!F199+0.001)</f>
        <v>1.514032</v>
      </c>
      <c r="G203" s="15">
        <v>20880</v>
      </c>
    </row>
    <row r="204" spans="1:7" ht="12.75">
      <c r="A204" s="30" t="str">
        <f>'De la BASE'!A200</f>
        <v>549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0.822415</v>
      </c>
      <c r="F204" s="9">
        <f>IF('De la BASE'!F200&gt;0,'De la BASE'!F200,'De la BASE'!F200+0.001)</f>
        <v>1.092025</v>
      </c>
      <c r="G204" s="15">
        <v>20911</v>
      </c>
    </row>
    <row r="205" spans="1:7" ht="12.75">
      <c r="A205" s="30" t="str">
        <f>'De la BASE'!A201</f>
        <v>549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1.027973</v>
      </c>
      <c r="F205" s="9">
        <f>IF('De la BASE'!F201&gt;0,'De la BASE'!F201,'De la BASE'!F201+0.001)</f>
        <v>1.4672625</v>
      </c>
      <c r="G205" s="15">
        <v>20941</v>
      </c>
    </row>
    <row r="206" spans="1:7" ht="12.75">
      <c r="A206" s="30" t="str">
        <f>'De la BASE'!A202</f>
        <v>549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0.596496</v>
      </c>
      <c r="F206" s="9">
        <f>IF('De la BASE'!F202&gt;0,'De la BASE'!F202,'De la BASE'!F202+0.001)</f>
        <v>0.7742752</v>
      </c>
      <c r="G206" s="15">
        <v>20972</v>
      </c>
    </row>
    <row r="207" spans="1:7" ht="12.75">
      <c r="A207" s="30" t="str">
        <f>'De la BASE'!A203</f>
        <v>549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0.07903</v>
      </c>
      <c r="F207" s="9">
        <f>IF('De la BASE'!F203&gt;0,'De la BASE'!F203,'De la BASE'!F203+0.001)</f>
        <v>0.08185250000000001</v>
      </c>
      <c r="G207" s="15">
        <v>21002</v>
      </c>
    </row>
    <row r="208" spans="1:7" ht="12.75">
      <c r="A208" s="30" t="str">
        <f>'De la BASE'!A204</f>
        <v>549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0.0524208</v>
      </c>
      <c r="F208" s="9">
        <f>IF('De la BASE'!F204&gt;0,'De la BASE'!F204,'De la BASE'!F204+0.001)</f>
        <v>0.055289599999999994</v>
      </c>
      <c r="G208" s="15">
        <v>21033</v>
      </c>
    </row>
    <row r="209" spans="1:7" ht="12.75">
      <c r="A209" s="30" t="str">
        <f>'De la BASE'!A205</f>
        <v>549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0.103306</v>
      </c>
      <c r="F209" s="9">
        <f>IF('De la BASE'!F205&gt;0,'De la BASE'!F205,'De la BASE'!F205+0.001)</f>
        <v>0.151976</v>
      </c>
      <c r="G209" s="15">
        <v>21064</v>
      </c>
    </row>
    <row r="210" spans="1:7" ht="12.75">
      <c r="A210" s="30" t="str">
        <f>'De la BASE'!A206</f>
        <v>549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0.1937352</v>
      </c>
      <c r="F210" s="9">
        <f>IF('De la BASE'!F206&gt;0,'De la BASE'!F206,'De la BASE'!F206+0.001)</f>
        <v>0.2974053</v>
      </c>
      <c r="G210" s="15">
        <v>21094</v>
      </c>
    </row>
    <row r="211" spans="1:7" ht="12.75">
      <c r="A211" s="30" t="str">
        <f>'De la BASE'!A207</f>
        <v>549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0.21945</v>
      </c>
      <c r="F211" s="9">
        <f>IF('De la BASE'!F207&gt;0,'De la BASE'!F207,'De la BASE'!F207+0.001)</f>
        <v>0.3296139</v>
      </c>
      <c r="G211" s="15">
        <v>21125</v>
      </c>
    </row>
    <row r="212" spans="1:7" ht="12.75">
      <c r="A212" s="30" t="str">
        <f>'De la BASE'!A208</f>
        <v>549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0.1185847</v>
      </c>
      <c r="F212" s="9">
        <f>IF('De la BASE'!F208&gt;0,'De la BASE'!F208,'De la BASE'!F208+0.001)</f>
        <v>0.12578620000000001</v>
      </c>
      <c r="G212" s="15">
        <v>21155</v>
      </c>
    </row>
    <row r="213" spans="1:7" ht="12.75">
      <c r="A213" s="30" t="str">
        <f>'De la BASE'!A209</f>
        <v>549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0.3403625</v>
      </c>
      <c r="F213" s="9">
        <f>IF('De la BASE'!F209&gt;0,'De la BASE'!F209,'De la BASE'!F209+0.001)</f>
        <v>0.4727775</v>
      </c>
      <c r="G213" s="15">
        <v>21186</v>
      </c>
    </row>
    <row r="214" spans="1:7" ht="12.75">
      <c r="A214" s="30" t="str">
        <f>'De la BASE'!A210</f>
        <v>549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1.0268511</v>
      </c>
      <c r="F214" s="9">
        <f>IF('De la BASE'!F210&gt;0,'De la BASE'!F210,'De la BASE'!F210+0.001)</f>
        <v>1.5728251</v>
      </c>
      <c r="G214" s="15">
        <v>21217</v>
      </c>
    </row>
    <row r="215" spans="1:7" ht="12.75">
      <c r="A215" s="30" t="str">
        <f>'De la BASE'!A211</f>
        <v>549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0.9143778</v>
      </c>
      <c r="F215" s="9">
        <f>IF('De la BASE'!F211&gt;0,'De la BASE'!F211,'De la BASE'!F211+0.001)</f>
        <v>1.3426578</v>
      </c>
      <c r="G215" s="15">
        <v>21245</v>
      </c>
    </row>
    <row r="216" spans="1:7" ht="12.75">
      <c r="A216" s="30" t="str">
        <f>'De la BASE'!A212</f>
        <v>549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1.7160686</v>
      </c>
      <c r="F216" s="9">
        <f>IF('De la BASE'!F212&gt;0,'De la BASE'!F212,'De la BASE'!F212+0.001)</f>
        <v>2.5657182</v>
      </c>
      <c r="G216" s="15">
        <v>21276</v>
      </c>
    </row>
    <row r="217" spans="1:7" ht="12.75">
      <c r="A217" s="30" t="str">
        <f>'De la BASE'!A213</f>
        <v>549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0.4049864</v>
      </c>
      <c r="F217" s="9">
        <f>IF('De la BASE'!F213&gt;0,'De la BASE'!F213,'De la BASE'!F213+0.001)</f>
        <v>0.5646445</v>
      </c>
      <c r="G217" s="15">
        <v>21306</v>
      </c>
    </row>
    <row r="218" spans="1:7" ht="12.75">
      <c r="A218" s="30" t="str">
        <f>'De la BASE'!A214</f>
        <v>549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0.4182528</v>
      </c>
      <c r="F218" s="9">
        <f>IF('De la BASE'!F214&gt;0,'De la BASE'!F214,'De la BASE'!F214+0.001)</f>
        <v>0.5284175999999999</v>
      </c>
      <c r="G218" s="15">
        <v>21337</v>
      </c>
    </row>
    <row r="219" spans="1:7" ht="12.75">
      <c r="A219" s="30" t="str">
        <f>'De la BASE'!A215</f>
        <v>549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0.1095268</v>
      </c>
      <c r="F219" s="9">
        <f>IF('De la BASE'!F215&gt;0,'De la BASE'!F215,'De la BASE'!F215+0.001)</f>
        <v>0.1247022</v>
      </c>
      <c r="G219" s="15">
        <v>21367</v>
      </c>
    </row>
    <row r="220" spans="1:7" ht="12.75">
      <c r="A220" s="30" t="str">
        <f>'De la BASE'!A216</f>
        <v>549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0.071832</v>
      </c>
      <c r="F220" s="9">
        <f>IF('De la BASE'!F216&gt;0,'De la BASE'!F216,'De la BASE'!F216+0.001)</f>
        <v>0.08659199999999999</v>
      </c>
      <c r="G220" s="15">
        <v>21398</v>
      </c>
    </row>
    <row r="221" spans="1:7" ht="12.75">
      <c r="A221" s="30" t="str">
        <f>'De la BASE'!A217</f>
        <v>549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0.059568</v>
      </c>
      <c r="F221" s="9">
        <f>IF('De la BASE'!F217&gt;0,'De la BASE'!F217,'De la BASE'!F217+0.001)</f>
        <v>0.077724</v>
      </c>
      <c r="G221" s="15">
        <v>21429</v>
      </c>
    </row>
    <row r="222" spans="1:7" ht="12.75">
      <c r="A222" s="30" t="str">
        <f>'De la BASE'!A218</f>
        <v>549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0.5245296</v>
      </c>
      <c r="F222" s="9">
        <f>IF('De la BASE'!F218&gt;0,'De la BASE'!F218,'De la BASE'!F218+0.001)</f>
        <v>0.8025528000000001</v>
      </c>
      <c r="G222" s="15">
        <v>21459</v>
      </c>
    </row>
    <row r="223" spans="1:7" ht="12.75">
      <c r="A223" s="30" t="str">
        <f>'De la BASE'!A219</f>
        <v>549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0.2313738</v>
      </c>
      <c r="F223" s="9">
        <f>IF('De la BASE'!F219&gt;0,'De la BASE'!F219,'De la BASE'!F219+0.001)</f>
        <v>0.3648116</v>
      </c>
      <c r="G223" s="15">
        <v>21490</v>
      </c>
    </row>
    <row r="224" spans="1:7" ht="12.75">
      <c r="A224" s="30" t="str">
        <f>'De la BASE'!A220</f>
        <v>549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1.617961</v>
      </c>
      <c r="F224" s="9">
        <f>IF('De la BASE'!F220&gt;0,'De la BASE'!F220,'De la BASE'!F220+0.001)</f>
        <v>2.332874</v>
      </c>
      <c r="G224" s="15">
        <v>21520</v>
      </c>
    </row>
    <row r="225" spans="1:7" ht="12.75">
      <c r="A225" s="30" t="str">
        <f>'De la BASE'!A221</f>
        <v>549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2.059596</v>
      </c>
      <c r="F225" s="9">
        <f>IF('De la BASE'!F221&gt;0,'De la BASE'!F221,'De la BASE'!F221+0.001)</f>
        <v>2.879868</v>
      </c>
      <c r="G225" s="15">
        <v>21551</v>
      </c>
    </row>
    <row r="226" spans="1:7" ht="12.75">
      <c r="A226" s="30" t="str">
        <f>'De la BASE'!A222</f>
        <v>549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0.382386</v>
      </c>
      <c r="F226" s="9">
        <f>IF('De la BASE'!F222&gt;0,'De la BASE'!F222,'De la BASE'!F222+0.001)</f>
        <v>0.452427</v>
      </c>
      <c r="G226" s="15">
        <v>21582</v>
      </c>
    </row>
    <row r="227" spans="1:7" ht="12.75">
      <c r="A227" s="30" t="str">
        <f>'De la BASE'!A223</f>
        <v>549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1.3220676</v>
      </c>
      <c r="F227" s="9">
        <f>IF('De la BASE'!F223&gt;0,'De la BASE'!F223,'De la BASE'!F223+0.001)</f>
        <v>1.7388063</v>
      </c>
      <c r="G227" s="15">
        <v>21610</v>
      </c>
    </row>
    <row r="228" spans="1:7" ht="12.75">
      <c r="A228" s="30" t="str">
        <f>'De la BASE'!A224</f>
        <v>549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0.82728</v>
      </c>
      <c r="F228" s="9">
        <f>IF('De la BASE'!F224&gt;0,'De la BASE'!F224,'De la BASE'!F224+0.001)</f>
        <v>1.2354048</v>
      </c>
      <c r="G228" s="15">
        <v>21641</v>
      </c>
    </row>
    <row r="229" spans="1:7" ht="12.75">
      <c r="A229" s="30" t="str">
        <f>'De la BASE'!A225</f>
        <v>549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0.601668</v>
      </c>
      <c r="F229" s="9">
        <f>IF('De la BASE'!F225&gt;0,'De la BASE'!F225,'De la BASE'!F225+0.001)</f>
        <v>0.8543879999999999</v>
      </c>
      <c r="G229" s="15">
        <v>21671</v>
      </c>
    </row>
    <row r="230" spans="1:7" ht="12.75">
      <c r="A230" s="30" t="str">
        <f>'De la BASE'!A226</f>
        <v>549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0.4082784</v>
      </c>
      <c r="F230" s="9">
        <f>IF('De la BASE'!F226&gt;0,'De la BASE'!F226,'De la BASE'!F226+0.001)</f>
        <v>0.4974096</v>
      </c>
      <c r="G230" s="15">
        <v>21702</v>
      </c>
    </row>
    <row r="231" spans="1:7" ht="12.75">
      <c r="A231" s="30" t="str">
        <f>'De la BASE'!A227</f>
        <v>549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0.181686</v>
      </c>
      <c r="F231" s="9">
        <f>IF('De la BASE'!F227&gt;0,'De la BASE'!F227,'De la BASE'!F227+0.001)</f>
        <v>0.20262799999999997</v>
      </c>
      <c r="G231" s="15">
        <v>21732</v>
      </c>
    </row>
    <row r="232" spans="1:7" ht="12.75">
      <c r="A232" s="30" t="str">
        <f>'De la BASE'!A228</f>
        <v>549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0.4960758</v>
      </c>
      <c r="F232" s="9">
        <f>IF('De la BASE'!F228&gt;0,'De la BASE'!F228,'De la BASE'!F228+0.001)</f>
        <v>0.5705555</v>
      </c>
      <c r="G232" s="15">
        <v>21763</v>
      </c>
    </row>
    <row r="233" spans="1:7" ht="12.75">
      <c r="A233" s="30" t="str">
        <f>'De la BASE'!A229</f>
        <v>549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0.6035824</v>
      </c>
      <c r="F233" s="9">
        <f>IF('De la BASE'!F229&gt;0,'De la BASE'!F229,'De la BASE'!F229+0.001)</f>
        <v>0.7496103999999999</v>
      </c>
      <c r="G233" s="15">
        <v>21794</v>
      </c>
    </row>
    <row r="234" spans="1:7" ht="12.75">
      <c r="A234" s="30" t="str">
        <f>'De la BASE'!A230</f>
        <v>549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0.789089</v>
      </c>
      <c r="F234" s="9">
        <f>IF('De la BASE'!F230&gt;0,'De la BASE'!F230,'De la BASE'!F230+0.001)</f>
        <v>1.1664278000000001</v>
      </c>
      <c r="G234" s="15">
        <v>21824</v>
      </c>
    </row>
    <row r="235" spans="1:7" ht="12.75">
      <c r="A235" s="30" t="str">
        <f>'De la BASE'!A231</f>
        <v>549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0.566007</v>
      </c>
      <c r="F235" s="9">
        <f>IF('De la BASE'!F231&gt;0,'De la BASE'!F231,'De la BASE'!F231+0.001)</f>
        <v>0.7793481</v>
      </c>
      <c r="G235" s="15">
        <v>21855</v>
      </c>
    </row>
    <row r="236" spans="1:7" ht="12.75">
      <c r="A236" s="30" t="str">
        <f>'De la BASE'!A232</f>
        <v>549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3.7110024</v>
      </c>
      <c r="F236" s="9">
        <f>IF('De la BASE'!F232&gt;0,'De la BASE'!F232,'De la BASE'!F232+0.001)</f>
        <v>5.189716</v>
      </c>
      <c r="G236" s="15">
        <v>21885</v>
      </c>
    </row>
    <row r="237" spans="1:7" ht="12.75">
      <c r="A237" s="30" t="str">
        <f>'De la BASE'!A233</f>
        <v>549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1.5531192</v>
      </c>
      <c r="F237" s="9">
        <f>IF('De la BASE'!F233&gt;0,'De la BASE'!F233,'De la BASE'!F233+0.001)</f>
        <v>2.0197674</v>
      </c>
      <c r="G237" s="15">
        <v>21916</v>
      </c>
    </row>
    <row r="238" spans="1:7" ht="12.75">
      <c r="A238" s="30" t="str">
        <f>'De la BASE'!A234</f>
        <v>549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2.3665432</v>
      </c>
      <c r="F238" s="9">
        <f>IF('De la BASE'!F234&gt;0,'De la BASE'!F234,'De la BASE'!F234+0.001)</f>
        <v>2.9743882</v>
      </c>
      <c r="G238" s="15">
        <v>21947</v>
      </c>
    </row>
    <row r="239" spans="1:7" ht="12.75">
      <c r="A239" s="30" t="str">
        <f>'De la BASE'!A235</f>
        <v>549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1.4625356</v>
      </c>
      <c r="F239" s="9">
        <f>IF('De la BASE'!F235&gt;0,'De la BASE'!F235,'De la BASE'!F235+0.001)</f>
        <v>1.8239014</v>
      </c>
      <c r="G239" s="15">
        <v>21976</v>
      </c>
    </row>
    <row r="240" spans="1:7" ht="12.75">
      <c r="A240" s="30" t="str">
        <f>'De la BASE'!A236</f>
        <v>549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0.4123393</v>
      </c>
      <c r="F240" s="9">
        <f>IF('De la BASE'!F236&gt;0,'De la BASE'!F236,'De la BASE'!F236+0.001)</f>
        <v>0.6039077</v>
      </c>
      <c r="G240" s="15">
        <v>22007</v>
      </c>
    </row>
    <row r="241" spans="1:7" ht="12.75">
      <c r="A241" s="30" t="str">
        <f>'De la BASE'!A237</f>
        <v>549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0.3151783</v>
      </c>
      <c r="F241" s="9">
        <f>IF('De la BASE'!F237&gt;0,'De la BASE'!F237,'De la BASE'!F237+0.001)</f>
        <v>0.4785041</v>
      </c>
      <c r="G241" s="15">
        <v>22037</v>
      </c>
    </row>
    <row r="242" spans="1:7" ht="12.75">
      <c r="A242" s="30" t="str">
        <f>'De la BASE'!A238</f>
        <v>549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0.1506384</v>
      </c>
      <c r="F242" s="9">
        <f>IF('De la BASE'!F238&gt;0,'De la BASE'!F238,'De la BASE'!F238+0.001)</f>
        <v>0.1931798</v>
      </c>
      <c r="G242" s="15">
        <v>22068</v>
      </c>
    </row>
    <row r="243" spans="1:7" ht="12.75">
      <c r="A243" s="30" t="str">
        <f>'De la BASE'!A239</f>
        <v>549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0.0237336</v>
      </c>
      <c r="F243" s="9">
        <f>IF('De la BASE'!F239&gt;0,'De la BASE'!F239,'De la BASE'!F239+0.001)</f>
        <v>0.027621</v>
      </c>
      <c r="G243" s="15">
        <v>22098</v>
      </c>
    </row>
    <row r="244" spans="1:7" ht="12.75">
      <c r="A244" s="30" t="str">
        <f>'De la BASE'!A240</f>
        <v>549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0.020176</v>
      </c>
      <c r="F244" s="9">
        <f>IF('De la BASE'!F240&gt;0,'De la BASE'!F240,'De la BASE'!F240+0.001)</f>
        <v>0.022116</v>
      </c>
      <c r="G244" s="15">
        <v>22129</v>
      </c>
    </row>
    <row r="245" spans="1:7" ht="12.75">
      <c r="A245" s="30" t="str">
        <f>'De la BASE'!A241</f>
        <v>549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0.0697914</v>
      </c>
      <c r="F245" s="9">
        <f>IF('De la BASE'!F241&gt;0,'De la BASE'!F241,'De la BASE'!F241+0.001)</f>
        <v>0.10331190000000001</v>
      </c>
      <c r="G245" s="15">
        <v>22160</v>
      </c>
    </row>
    <row r="246" spans="1:7" ht="12.75">
      <c r="A246" s="30" t="str">
        <f>'De la BASE'!A242</f>
        <v>549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1.594264</v>
      </c>
      <c r="F246" s="9">
        <f>IF('De la BASE'!F242&gt;0,'De la BASE'!F242,'De la BASE'!F242+0.001)</f>
        <v>2.3429987</v>
      </c>
      <c r="G246" s="15">
        <v>22190</v>
      </c>
    </row>
    <row r="247" spans="1:7" ht="12.75">
      <c r="A247" s="30" t="str">
        <f>'De la BASE'!A243</f>
        <v>549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2.4275108</v>
      </c>
      <c r="F247" s="9">
        <f>IF('De la BASE'!F243&gt;0,'De la BASE'!F243,'De la BASE'!F243+0.001)</f>
        <v>3.2286496</v>
      </c>
      <c r="G247" s="15">
        <v>22221</v>
      </c>
    </row>
    <row r="248" spans="1:7" ht="12.75">
      <c r="A248" s="30" t="str">
        <f>'De la BASE'!A244</f>
        <v>549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1.8813366</v>
      </c>
      <c r="F248" s="9">
        <f>IF('De la BASE'!F244&gt;0,'De la BASE'!F244,'De la BASE'!F244+0.001)</f>
        <v>1.9668519</v>
      </c>
      <c r="G248" s="15">
        <v>22251</v>
      </c>
    </row>
    <row r="249" spans="1:7" ht="12.75">
      <c r="A249" s="30" t="str">
        <f>'De la BASE'!A245</f>
        <v>549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3.811255</v>
      </c>
      <c r="F249" s="9">
        <f>IF('De la BASE'!F245&gt;0,'De la BASE'!F245,'De la BASE'!F245+0.001)</f>
        <v>4.464613</v>
      </c>
      <c r="G249" s="15">
        <v>22282</v>
      </c>
    </row>
    <row r="250" spans="1:7" ht="12.75">
      <c r="A250" s="30" t="str">
        <f>'De la BASE'!A246</f>
        <v>549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2.591324</v>
      </c>
      <c r="F250" s="9">
        <f>IF('De la BASE'!F246&gt;0,'De la BASE'!F246,'De la BASE'!F246+0.001)</f>
        <v>3.9076340000000003</v>
      </c>
      <c r="G250" s="15">
        <v>22313</v>
      </c>
    </row>
    <row r="251" spans="1:7" ht="12.75">
      <c r="A251" s="30" t="str">
        <f>'De la BASE'!A247</f>
        <v>549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0.821015</v>
      </c>
      <c r="F251" s="9">
        <f>IF('De la BASE'!F247&gt;0,'De la BASE'!F247,'De la BASE'!F247+0.001)</f>
        <v>1.2904424</v>
      </c>
      <c r="G251" s="15">
        <v>22341</v>
      </c>
    </row>
    <row r="252" spans="1:7" ht="12.75">
      <c r="A252" s="30" t="str">
        <f>'De la BASE'!A248</f>
        <v>549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1.134786</v>
      </c>
      <c r="F252" s="9">
        <f>IF('De la BASE'!F248&gt;0,'De la BASE'!F248,'De la BASE'!F248+0.001)</f>
        <v>1.738785</v>
      </c>
      <c r="G252" s="15">
        <v>22372</v>
      </c>
    </row>
    <row r="253" spans="1:7" ht="12.75">
      <c r="A253" s="30" t="str">
        <f>'De la BASE'!A249</f>
        <v>549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0.581256</v>
      </c>
      <c r="F253" s="9">
        <f>IF('De la BASE'!F249&gt;0,'De la BASE'!F249,'De la BASE'!F249+0.001)</f>
        <v>0.8301735</v>
      </c>
      <c r="G253" s="15">
        <v>22402</v>
      </c>
    </row>
    <row r="254" spans="1:7" ht="12.75">
      <c r="A254" s="30" t="str">
        <f>'De la BASE'!A250</f>
        <v>549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0.326535</v>
      </c>
      <c r="F254" s="9">
        <f>IF('De la BASE'!F250&gt;0,'De la BASE'!F250,'De la BASE'!F250+0.001)</f>
        <v>0.41559</v>
      </c>
      <c r="G254" s="15">
        <v>22433</v>
      </c>
    </row>
    <row r="255" spans="1:7" ht="12.75">
      <c r="A255" s="30" t="str">
        <f>'De la BASE'!A251</f>
        <v>549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0.246451</v>
      </c>
      <c r="F255" s="9">
        <f>IF('De la BASE'!F251&gt;0,'De la BASE'!F251,'De la BASE'!F251+0.001)</f>
        <v>0.2572708</v>
      </c>
      <c r="G255" s="15">
        <v>22463</v>
      </c>
    </row>
    <row r="256" spans="1:7" ht="12.75">
      <c r="A256" s="30" t="str">
        <f>'De la BASE'!A252</f>
        <v>549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0.1172655</v>
      </c>
      <c r="F256" s="9">
        <f>IF('De la BASE'!F252&gt;0,'De la BASE'!F252,'De la BASE'!F252+0.001)</f>
        <v>0.11963449999999999</v>
      </c>
      <c r="G256" s="15">
        <v>22494</v>
      </c>
    </row>
    <row r="257" spans="1:7" ht="12.75">
      <c r="A257" s="30" t="str">
        <f>'De la BASE'!A253</f>
        <v>549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0.435965</v>
      </c>
      <c r="F257" s="9">
        <f>IF('De la BASE'!F253&gt;0,'De la BASE'!F253,'De la BASE'!F253+0.001)</f>
        <v>0.5992075</v>
      </c>
      <c r="G257" s="15">
        <v>22525</v>
      </c>
    </row>
    <row r="258" spans="1:7" ht="12.75">
      <c r="A258" s="30" t="str">
        <f>'De la BASE'!A254</f>
        <v>549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1.4217176</v>
      </c>
      <c r="F258" s="9">
        <f>IF('De la BASE'!F254&gt;0,'De la BASE'!F254,'De la BASE'!F254+0.001)</f>
        <v>1.9244736</v>
      </c>
      <c r="G258" s="15">
        <v>22555</v>
      </c>
    </row>
    <row r="259" spans="1:7" ht="12.75">
      <c r="A259" s="30" t="str">
        <f>'De la BASE'!A255</f>
        <v>549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5.9340525</v>
      </c>
      <c r="F259" s="9">
        <f>IF('De la BASE'!F255&gt;0,'De la BASE'!F255,'De la BASE'!F255+0.001)</f>
        <v>7.9311681</v>
      </c>
      <c r="G259" s="15">
        <v>22586</v>
      </c>
    </row>
    <row r="260" spans="1:7" ht="12.75">
      <c r="A260" s="30" t="str">
        <f>'De la BASE'!A256</f>
        <v>549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3.5543072</v>
      </c>
      <c r="F260" s="9">
        <f>IF('De la BASE'!F256&gt;0,'De la BASE'!F256,'De la BASE'!F256+0.001)</f>
        <v>4.6241069</v>
      </c>
      <c r="G260" s="15">
        <v>22616</v>
      </c>
    </row>
    <row r="261" spans="1:7" ht="12.75">
      <c r="A261" s="30" t="str">
        <f>'De la BASE'!A257</f>
        <v>549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2.9128772</v>
      </c>
      <c r="F261" s="9">
        <f>IF('De la BASE'!F257&gt;0,'De la BASE'!F257,'De la BASE'!F257+0.001)</f>
        <v>4.073091</v>
      </c>
      <c r="G261" s="15">
        <v>22647</v>
      </c>
    </row>
    <row r="262" spans="1:7" ht="12.75">
      <c r="A262" s="30" t="str">
        <f>'De la BASE'!A258</f>
        <v>549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0.661676</v>
      </c>
      <c r="F262" s="9">
        <f>IF('De la BASE'!F258&gt;0,'De la BASE'!F258,'De la BASE'!F258+0.001)</f>
        <v>0.849018</v>
      </c>
      <c r="G262" s="15">
        <v>22678</v>
      </c>
    </row>
    <row r="263" spans="1:7" ht="12.75">
      <c r="A263" s="30" t="str">
        <f>'De la BASE'!A259</f>
        <v>549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4.329815</v>
      </c>
      <c r="F263" s="9">
        <f>IF('De la BASE'!F259&gt;0,'De la BASE'!F259,'De la BASE'!F259+0.001)</f>
        <v>5.7518174</v>
      </c>
      <c r="G263" s="15">
        <v>22706</v>
      </c>
    </row>
    <row r="264" spans="1:7" ht="12.75">
      <c r="A264" s="30" t="str">
        <f>'De la BASE'!A260</f>
        <v>549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4.1058354</v>
      </c>
      <c r="F264" s="9">
        <f>IF('De la BASE'!F260&gt;0,'De la BASE'!F260,'De la BASE'!F260+0.001)</f>
        <v>6.0388232</v>
      </c>
      <c r="G264" s="15">
        <v>22737</v>
      </c>
    </row>
    <row r="265" spans="1:7" ht="12.75">
      <c r="A265" s="30" t="str">
        <f>'De la BASE'!A261</f>
        <v>549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3.1314423</v>
      </c>
      <c r="F265" s="9">
        <f>IF('De la BASE'!F261&gt;0,'De la BASE'!F261,'De la BASE'!F261+0.001)</f>
        <v>3.7981958</v>
      </c>
      <c r="G265" s="15">
        <v>22767</v>
      </c>
    </row>
    <row r="266" spans="1:7" ht="12.75">
      <c r="A266" s="30" t="str">
        <f>'De la BASE'!A262</f>
        <v>549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0.808496</v>
      </c>
      <c r="F266" s="9">
        <f>IF('De la BASE'!F262&gt;0,'De la BASE'!F262,'De la BASE'!F262+0.001)</f>
        <v>0.9468732</v>
      </c>
      <c r="G266" s="15">
        <v>22798</v>
      </c>
    </row>
    <row r="267" spans="1:7" ht="12.75">
      <c r="A267" s="30" t="str">
        <f>'De la BASE'!A263</f>
        <v>549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0.1854819</v>
      </c>
      <c r="F267" s="9">
        <f>IF('De la BASE'!F263&gt;0,'De la BASE'!F263,'De la BASE'!F263+0.001)</f>
        <v>0.2048787</v>
      </c>
      <c r="G267" s="15">
        <v>22828</v>
      </c>
    </row>
    <row r="268" spans="1:7" ht="12.75">
      <c r="A268" s="30" t="str">
        <f>'De la BASE'!A264</f>
        <v>549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0.1446555</v>
      </c>
      <c r="F268" s="9">
        <f>IF('De la BASE'!F264&gt;0,'De la BASE'!F264,'De la BASE'!F264+0.001)</f>
        <v>0.153024</v>
      </c>
      <c r="G268" s="15">
        <v>22859</v>
      </c>
    </row>
    <row r="269" spans="1:7" ht="12.75">
      <c r="A269" s="30" t="str">
        <f>'De la BASE'!A265</f>
        <v>549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0.4720474</v>
      </c>
      <c r="F269" s="9">
        <f>IF('De la BASE'!F265&gt;0,'De la BASE'!F265,'De la BASE'!F265+0.001)</f>
        <v>0.6357959</v>
      </c>
      <c r="G269" s="15">
        <v>22890</v>
      </c>
    </row>
    <row r="270" spans="1:7" ht="12.75">
      <c r="A270" s="30" t="str">
        <f>'De la BASE'!A266</f>
        <v>549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0.5210902</v>
      </c>
      <c r="F270" s="9">
        <f>IF('De la BASE'!F266&gt;0,'De la BASE'!F266,'De la BASE'!F266+0.001)</f>
        <v>0.7708242999999999</v>
      </c>
      <c r="G270" s="15">
        <v>22920</v>
      </c>
    </row>
    <row r="271" spans="1:7" ht="12.75">
      <c r="A271" s="30" t="str">
        <f>'De la BASE'!A267</f>
        <v>549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0.5050944</v>
      </c>
      <c r="F271" s="9">
        <f>IF('De la BASE'!F267&gt;0,'De la BASE'!F267,'De la BASE'!F267+0.001)</f>
        <v>0.654752</v>
      </c>
      <c r="G271" s="15">
        <v>22951</v>
      </c>
    </row>
    <row r="272" spans="1:7" ht="12.75">
      <c r="A272" s="30" t="str">
        <f>'De la BASE'!A268</f>
        <v>549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0.4957064</v>
      </c>
      <c r="F272" s="9">
        <f>IF('De la BASE'!F268&gt;0,'De la BASE'!F268,'De la BASE'!F268+0.001)</f>
        <v>0.7737856000000001</v>
      </c>
      <c r="G272" s="15">
        <v>22981</v>
      </c>
    </row>
    <row r="273" spans="1:7" ht="12.75">
      <c r="A273" s="30" t="str">
        <f>'De la BASE'!A269</f>
        <v>549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2.7190485</v>
      </c>
      <c r="F273" s="9">
        <f>IF('De la BASE'!F269&gt;0,'De la BASE'!F269,'De la BASE'!F269+0.001)</f>
        <v>2.90927</v>
      </c>
      <c r="G273" s="15">
        <v>23012</v>
      </c>
    </row>
    <row r="274" spans="1:7" ht="12.75">
      <c r="A274" s="30" t="str">
        <f>'De la BASE'!A270</f>
        <v>549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2.4578704</v>
      </c>
      <c r="F274" s="9">
        <f>IF('De la BASE'!F270&gt;0,'De la BASE'!F270,'De la BASE'!F270+0.001)</f>
        <v>2.4578704</v>
      </c>
      <c r="G274" s="15">
        <v>23043</v>
      </c>
    </row>
    <row r="275" spans="1:7" ht="12.75">
      <c r="A275" s="30" t="str">
        <f>'De la BASE'!A271</f>
        <v>549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3.4076745</v>
      </c>
      <c r="F275" s="9">
        <f>IF('De la BASE'!F271&gt;0,'De la BASE'!F271,'De la BASE'!F271+0.001)</f>
        <v>4.677651</v>
      </c>
      <c r="G275" s="15">
        <v>23071</v>
      </c>
    </row>
    <row r="276" spans="1:7" ht="12.75">
      <c r="A276" s="30" t="str">
        <f>'De la BASE'!A272</f>
        <v>549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3.9357108</v>
      </c>
      <c r="F276" s="9">
        <f>IF('De la BASE'!F272&gt;0,'De la BASE'!F272,'De la BASE'!F272+0.001)</f>
        <v>6.1571274</v>
      </c>
      <c r="G276" s="15">
        <v>23102</v>
      </c>
    </row>
    <row r="277" spans="1:7" ht="12.75">
      <c r="A277" s="30" t="str">
        <f>'De la BASE'!A273</f>
        <v>549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1.2745302</v>
      </c>
      <c r="F277" s="9">
        <f>IF('De la BASE'!F273&gt;0,'De la BASE'!F273,'De la BASE'!F273+0.001)</f>
        <v>1.8434451</v>
      </c>
      <c r="G277" s="15">
        <v>23132</v>
      </c>
    </row>
    <row r="278" spans="1:7" ht="12.75">
      <c r="A278" s="30" t="str">
        <f>'De la BASE'!A274</f>
        <v>549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0.7900935</v>
      </c>
      <c r="F278" s="9">
        <f>IF('De la BASE'!F274&gt;0,'De la BASE'!F274,'De la BASE'!F274+0.001)</f>
        <v>1.0657857</v>
      </c>
      <c r="G278" s="15">
        <v>23163</v>
      </c>
    </row>
    <row r="279" spans="1:7" ht="12.75">
      <c r="A279" s="30" t="str">
        <f>'De la BASE'!A275</f>
        <v>549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0.3336696</v>
      </c>
      <c r="F279" s="9">
        <f>IF('De la BASE'!F275&gt;0,'De la BASE'!F275,'De la BASE'!F275+0.001)</f>
        <v>0.409464</v>
      </c>
      <c r="G279" s="15">
        <v>23193</v>
      </c>
    </row>
    <row r="280" spans="1:7" ht="12.75">
      <c r="A280" s="30" t="str">
        <f>'De la BASE'!A276</f>
        <v>549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0.2390304</v>
      </c>
      <c r="F280" s="9">
        <f>IF('De la BASE'!F276&gt;0,'De la BASE'!F276,'De la BASE'!F276+0.001)</f>
        <v>0.28171440000000003</v>
      </c>
      <c r="G280" s="15">
        <v>23224</v>
      </c>
    </row>
    <row r="281" spans="1:7" ht="12.75">
      <c r="A281" s="30" t="str">
        <f>'De la BASE'!A277</f>
        <v>549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0.9676186</v>
      </c>
      <c r="F281" s="9">
        <f>IF('De la BASE'!F277&gt;0,'De la BASE'!F277,'De la BASE'!F277+0.001)</f>
        <v>1.4056704</v>
      </c>
      <c r="G281" s="15">
        <v>23255</v>
      </c>
    </row>
    <row r="282" spans="1:7" ht="12.75">
      <c r="A282" s="30" t="str">
        <f>'De la BASE'!A278</f>
        <v>549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0.627428</v>
      </c>
      <c r="F282" s="9">
        <f>IF('De la BASE'!F278&gt;0,'De la BASE'!F278,'De la BASE'!F278+0.001)</f>
        <v>0.986748</v>
      </c>
      <c r="G282" s="15">
        <v>23285</v>
      </c>
    </row>
    <row r="283" spans="1:7" ht="12.75">
      <c r="A283" s="30" t="str">
        <f>'De la BASE'!A279</f>
        <v>549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2.7307875</v>
      </c>
      <c r="F283" s="9">
        <f>IF('De la BASE'!F279&gt;0,'De la BASE'!F279,'De la BASE'!F279+0.001)</f>
        <v>3.8018925</v>
      </c>
      <c r="G283" s="15">
        <v>23316</v>
      </c>
    </row>
    <row r="284" spans="1:7" ht="12.75">
      <c r="A284" s="30" t="str">
        <f>'De la BASE'!A280</f>
        <v>549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4.2166215</v>
      </c>
      <c r="F284" s="9">
        <f>IF('De la BASE'!F280&gt;0,'De la BASE'!F280,'De la BASE'!F280+0.001)</f>
        <v>4.323710299999999</v>
      </c>
      <c r="G284" s="15">
        <v>23346</v>
      </c>
    </row>
    <row r="285" spans="1:7" ht="12.75">
      <c r="A285" s="30" t="str">
        <f>'De la BASE'!A281</f>
        <v>549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0.9148563</v>
      </c>
      <c r="F285" s="9">
        <f>IF('De la BASE'!F281&gt;0,'De la BASE'!F281,'De la BASE'!F281+0.001)</f>
        <v>1.28853</v>
      </c>
      <c r="G285" s="15">
        <v>23377</v>
      </c>
    </row>
    <row r="286" spans="1:7" ht="12.75">
      <c r="A286" s="30" t="str">
        <f>'De la BASE'!A282</f>
        <v>549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2.5818528</v>
      </c>
      <c r="F286" s="9">
        <f>IF('De la BASE'!F282&gt;0,'De la BASE'!F282,'De la BASE'!F282+0.001)</f>
        <v>3.2256736</v>
      </c>
      <c r="G286" s="15">
        <v>23408</v>
      </c>
    </row>
    <row r="287" spans="1:7" ht="12.75">
      <c r="A287" s="30" t="str">
        <f>'De la BASE'!A283</f>
        <v>549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3.744172</v>
      </c>
      <c r="F287" s="9">
        <f>IF('De la BASE'!F283&gt;0,'De la BASE'!F283,'De la BASE'!F283+0.001)</f>
        <v>4.219816</v>
      </c>
      <c r="G287" s="15">
        <v>23437</v>
      </c>
    </row>
    <row r="288" spans="1:7" ht="12.75">
      <c r="A288" s="30" t="str">
        <f>'De la BASE'!A284</f>
        <v>549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4.576502</v>
      </c>
      <c r="F288" s="9">
        <f>IF('De la BASE'!F284&gt;0,'De la BASE'!F284,'De la BASE'!F284+0.001)</f>
        <v>6.571037199999999</v>
      </c>
      <c r="G288" s="15">
        <v>23468</v>
      </c>
    </row>
    <row r="289" spans="1:7" ht="12.75">
      <c r="A289" s="30" t="str">
        <f>'De la BASE'!A285</f>
        <v>549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1.0133586</v>
      </c>
      <c r="F289" s="9">
        <f>IF('De la BASE'!F285&gt;0,'De la BASE'!F285,'De la BASE'!F285+0.001)</f>
        <v>1.4136978</v>
      </c>
      <c r="G289" s="15">
        <v>23498</v>
      </c>
    </row>
    <row r="290" spans="1:7" ht="12.75">
      <c r="A290" s="30" t="str">
        <f>'De la BASE'!A286</f>
        <v>549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0.9584001</v>
      </c>
      <c r="F290" s="9">
        <f>IF('De la BASE'!F286&gt;0,'De la BASE'!F286,'De la BASE'!F286+0.001)</f>
        <v>1.2727959</v>
      </c>
      <c r="G290" s="15">
        <v>23529</v>
      </c>
    </row>
    <row r="291" spans="1:7" ht="12.75">
      <c r="A291" s="30" t="str">
        <f>'De la BASE'!A287</f>
        <v>549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0.2894112</v>
      </c>
      <c r="F291" s="9">
        <f>IF('De la BASE'!F287&gt;0,'De la BASE'!F287,'De la BASE'!F287+0.001)</f>
        <v>0.3311532</v>
      </c>
      <c r="G291" s="15">
        <v>23559</v>
      </c>
    </row>
    <row r="292" spans="1:7" ht="12.75">
      <c r="A292" s="30" t="str">
        <f>'De la BASE'!A288</f>
        <v>549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0.1360544</v>
      </c>
      <c r="F292" s="9">
        <f>IF('De la BASE'!F288&gt;0,'De la BASE'!F288,'De la BASE'!F288+0.001)</f>
        <v>0.1483216</v>
      </c>
      <c r="G292" s="15">
        <v>23590</v>
      </c>
    </row>
    <row r="293" spans="1:7" ht="12.75">
      <c r="A293" s="30" t="str">
        <f>'De la BASE'!A289</f>
        <v>549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0.1633999</v>
      </c>
      <c r="F293" s="9">
        <f>IF('De la BASE'!F289&gt;0,'De la BASE'!F289,'De la BASE'!F289+0.001)</f>
        <v>0.2182641</v>
      </c>
      <c r="G293" s="15">
        <v>23621</v>
      </c>
    </row>
    <row r="294" spans="1:7" ht="12.75">
      <c r="A294" s="30" t="str">
        <f>'De la BASE'!A290</f>
        <v>549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0.8963934</v>
      </c>
      <c r="F294" s="9">
        <f>IF('De la BASE'!F290&gt;0,'De la BASE'!F290,'De la BASE'!F290+0.001)</f>
        <v>1.4944431</v>
      </c>
      <c r="G294" s="15">
        <v>23651</v>
      </c>
    </row>
    <row r="295" spans="1:7" ht="12.75">
      <c r="A295" s="30" t="str">
        <f>'De la BASE'!A291</f>
        <v>549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0.5639364</v>
      </c>
      <c r="F295" s="9">
        <f>IF('De la BASE'!F291&gt;0,'De la BASE'!F291,'De la BASE'!F291+0.001)</f>
        <v>0.7504580000000001</v>
      </c>
      <c r="G295" s="15">
        <v>23682</v>
      </c>
    </row>
    <row r="296" spans="1:7" ht="12.75">
      <c r="A296" s="30" t="str">
        <f>'De la BASE'!A292</f>
        <v>549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0.47607</v>
      </c>
      <c r="F296" s="9">
        <f>IF('De la BASE'!F292&gt;0,'De la BASE'!F292,'De la BASE'!F292+0.001)</f>
        <v>0.5173293999999999</v>
      </c>
      <c r="G296" s="15">
        <v>23712</v>
      </c>
    </row>
    <row r="297" spans="1:7" ht="12.75">
      <c r="A297" s="30" t="str">
        <f>'De la BASE'!A293</f>
        <v>549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0.7606038</v>
      </c>
      <c r="F297" s="9">
        <f>IF('De la BASE'!F293&gt;0,'De la BASE'!F293,'De la BASE'!F293+0.001)</f>
        <v>0.7809408000000001</v>
      </c>
      <c r="G297" s="15">
        <v>23743</v>
      </c>
    </row>
    <row r="298" spans="1:7" ht="12.75">
      <c r="A298" s="30" t="str">
        <f>'De la BASE'!A294</f>
        <v>549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1.053483</v>
      </c>
      <c r="F298" s="9">
        <f>IF('De la BASE'!F294&gt;0,'De la BASE'!F294,'De la BASE'!F294+0.001)</f>
        <v>1.0595375</v>
      </c>
      <c r="G298" s="15">
        <v>23774</v>
      </c>
    </row>
    <row r="299" spans="1:7" ht="12.75">
      <c r="A299" s="30" t="str">
        <f>'De la BASE'!A295</f>
        <v>549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5.4713343</v>
      </c>
      <c r="F299" s="9">
        <f>IF('De la BASE'!F295&gt;0,'De la BASE'!F295,'De la BASE'!F295+0.001)</f>
        <v>7.710725999999999</v>
      </c>
      <c r="G299" s="15">
        <v>23802</v>
      </c>
    </row>
    <row r="300" spans="1:7" ht="12.75">
      <c r="A300" s="30" t="str">
        <f>'De la BASE'!A296</f>
        <v>549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1.7644046</v>
      </c>
      <c r="F300" s="9">
        <f>IF('De la BASE'!F296&gt;0,'De la BASE'!F296,'De la BASE'!F296+0.001)</f>
        <v>3.3875366</v>
      </c>
      <c r="G300" s="15">
        <v>23833</v>
      </c>
    </row>
    <row r="301" spans="1:7" ht="12.75">
      <c r="A301" s="30" t="str">
        <f>'De la BASE'!A297</f>
        <v>549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1.0119396</v>
      </c>
      <c r="F301" s="9">
        <f>IF('De la BASE'!F297&gt;0,'De la BASE'!F297,'De la BASE'!F297+0.001)</f>
        <v>1.6570170000000002</v>
      </c>
      <c r="G301" s="15">
        <v>23863</v>
      </c>
    </row>
    <row r="302" spans="1:7" ht="12.75">
      <c r="A302" s="30" t="str">
        <f>'De la BASE'!A298</f>
        <v>549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0.3887184</v>
      </c>
      <c r="F302" s="9">
        <f>IF('De la BASE'!F298&gt;0,'De la BASE'!F298,'De la BASE'!F298+0.001)</f>
        <v>0.5992742</v>
      </c>
      <c r="G302" s="15">
        <v>23894</v>
      </c>
    </row>
    <row r="303" spans="1:7" ht="12.75">
      <c r="A303" s="30" t="str">
        <f>'De la BASE'!A299</f>
        <v>549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0.2022378</v>
      </c>
      <c r="F303" s="9">
        <f>IF('De la BASE'!F299&gt;0,'De la BASE'!F299,'De la BASE'!F299+0.001)</f>
        <v>0.2805234</v>
      </c>
      <c r="G303" s="15">
        <v>23924</v>
      </c>
    </row>
    <row r="304" spans="1:7" ht="12.75">
      <c r="A304" s="30" t="str">
        <f>'De la BASE'!A300</f>
        <v>549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0.174336</v>
      </c>
      <c r="F304" s="9">
        <f>IF('De la BASE'!F300&gt;0,'De la BASE'!F300,'De la BASE'!F300+0.001)</f>
        <v>0.2200992</v>
      </c>
      <c r="G304" s="15">
        <v>23955</v>
      </c>
    </row>
    <row r="305" spans="1:7" ht="12.75">
      <c r="A305" s="30" t="str">
        <f>'De la BASE'!A301</f>
        <v>549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0.7523664</v>
      </c>
      <c r="F305" s="9">
        <f>IF('De la BASE'!F301&gt;0,'De la BASE'!F301,'De la BASE'!F301+0.001)</f>
        <v>1.1572221</v>
      </c>
      <c r="G305" s="15">
        <v>23986</v>
      </c>
    </row>
    <row r="306" spans="1:7" ht="12.75">
      <c r="A306" s="30" t="str">
        <f>'De la BASE'!A302</f>
        <v>549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0.591086</v>
      </c>
      <c r="F306" s="9">
        <f>IF('De la BASE'!F302&gt;0,'De la BASE'!F302,'De la BASE'!F302+0.001)</f>
        <v>0.9953620000000001</v>
      </c>
      <c r="G306" s="15">
        <v>24016</v>
      </c>
    </row>
    <row r="307" spans="1:7" ht="12.75">
      <c r="A307" s="30" t="str">
        <f>'De la BASE'!A303</f>
        <v>549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2.5526738</v>
      </c>
      <c r="F307" s="9">
        <f>IF('De la BASE'!F303&gt;0,'De la BASE'!F303,'De la BASE'!F303+0.001)</f>
        <v>3.6179318</v>
      </c>
      <c r="G307" s="15">
        <v>24047</v>
      </c>
    </row>
    <row r="308" spans="1:7" ht="12.75">
      <c r="A308" s="30" t="str">
        <f>'De la BASE'!A304</f>
        <v>549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2.87768</v>
      </c>
      <c r="F308" s="9">
        <f>IF('De la BASE'!F304&gt;0,'De la BASE'!F304,'De la BASE'!F304+0.001)</f>
        <v>4.211373999999999</v>
      </c>
      <c r="G308" s="15">
        <v>24077</v>
      </c>
    </row>
    <row r="309" spans="1:7" ht="12.75">
      <c r="A309" s="30" t="str">
        <f>'De la BASE'!A305</f>
        <v>549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7.9533276</v>
      </c>
      <c r="F309" s="9">
        <f>IF('De la BASE'!F305&gt;0,'De la BASE'!F305,'De la BASE'!F305+0.001)</f>
        <v>11.0000112</v>
      </c>
      <c r="G309" s="15">
        <v>24108</v>
      </c>
    </row>
    <row r="310" spans="1:7" ht="12.75">
      <c r="A310" s="30" t="str">
        <f>'De la BASE'!A306</f>
        <v>549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3.347268</v>
      </c>
      <c r="F310" s="9">
        <f>IF('De la BASE'!F306&gt;0,'De la BASE'!F306,'De la BASE'!F306+0.001)</f>
        <v>4.374408</v>
      </c>
      <c r="G310" s="15">
        <v>24139</v>
      </c>
    </row>
    <row r="311" spans="1:7" ht="12.75">
      <c r="A311" s="30" t="str">
        <f>'De la BASE'!A307</f>
        <v>549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2.0665834</v>
      </c>
      <c r="F311" s="9">
        <f>IF('De la BASE'!F307&gt;0,'De la BASE'!F307,'De la BASE'!F307+0.001)</f>
        <v>2.2065512</v>
      </c>
      <c r="G311" s="15">
        <v>24167</v>
      </c>
    </row>
    <row r="312" spans="1:7" ht="12.75">
      <c r="A312" s="30" t="str">
        <f>'De la BASE'!A308</f>
        <v>549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1.7486623</v>
      </c>
      <c r="F312" s="9">
        <f>IF('De la BASE'!F308&gt;0,'De la BASE'!F308,'De la BASE'!F308+0.001)</f>
        <v>2.675337</v>
      </c>
      <c r="G312" s="15">
        <v>24198</v>
      </c>
    </row>
    <row r="313" spans="1:7" ht="12.75">
      <c r="A313" s="30" t="str">
        <f>'De la BASE'!A309</f>
        <v>549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0.5749128</v>
      </c>
      <c r="F313" s="9">
        <f>IF('De la BASE'!F309&gt;0,'De la BASE'!F309,'De la BASE'!F309+0.001)</f>
        <v>0.7796166</v>
      </c>
      <c r="G313" s="15">
        <v>24228</v>
      </c>
    </row>
    <row r="314" spans="1:7" ht="12.75">
      <c r="A314" s="30" t="str">
        <f>'De la BASE'!A310</f>
        <v>549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0.7971488</v>
      </c>
      <c r="F314" s="9">
        <f>IF('De la BASE'!F310&gt;0,'De la BASE'!F310,'De la BASE'!F310+0.001)</f>
        <v>1.0294008</v>
      </c>
      <c r="G314" s="15">
        <v>24259</v>
      </c>
    </row>
    <row r="315" spans="1:7" ht="12.75">
      <c r="A315" s="30" t="str">
        <f>'De la BASE'!A311</f>
        <v>549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0.0648404</v>
      </c>
      <c r="F315" s="9">
        <f>IF('De la BASE'!F311&gt;0,'De la BASE'!F311,'De la BASE'!F311+0.001)</f>
        <v>0.0708372</v>
      </c>
      <c r="G315" s="15">
        <v>24289</v>
      </c>
    </row>
    <row r="316" spans="1:7" ht="12.75">
      <c r="A316" s="30" t="str">
        <f>'De la BASE'!A312</f>
        <v>549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0.050184</v>
      </c>
      <c r="F316" s="9">
        <f>IF('De la BASE'!F312&gt;0,'De la BASE'!F312,'De la BASE'!F312+0.001)</f>
        <v>0.0568055</v>
      </c>
      <c r="G316" s="15">
        <v>24320</v>
      </c>
    </row>
    <row r="317" spans="1:7" ht="12.75">
      <c r="A317" s="30" t="str">
        <f>'De la BASE'!A313</f>
        <v>549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0.1020249</v>
      </c>
      <c r="F317" s="9">
        <f>IF('De la BASE'!F313&gt;0,'De la BASE'!F313,'De la BASE'!F313+0.001)</f>
        <v>0.1270425</v>
      </c>
      <c r="G317" s="15">
        <v>24351</v>
      </c>
    </row>
    <row r="318" spans="1:7" ht="12.75">
      <c r="A318" s="30" t="str">
        <f>'De la BASE'!A314</f>
        <v>549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0.4904293</v>
      </c>
      <c r="F318" s="9">
        <f>IF('De la BASE'!F314&gt;0,'De la BASE'!F314,'De la BASE'!F314+0.001)</f>
        <v>0.7831189000000001</v>
      </c>
      <c r="G318" s="15">
        <v>24381</v>
      </c>
    </row>
    <row r="319" spans="1:7" ht="12.75">
      <c r="A319" s="30" t="str">
        <f>'De la BASE'!A315</f>
        <v>549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1.1694658</v>
      </c>
      <c r="F319" s="9">
        <f>IF('De la BASE'!F315&gt;0,'De la BASE'!F315,'De la BASE'!F315+0.001)</f>
        <v>1.5981312</v>
      </c>
      <c r="G319" s="15">
        <v>24412</v>
      </c>
    </row>
    <row r="320" spans="1:7" ht="12.75">
      <c r="A320" s="30" t="str">
        <f>'De la BASE'!A316</f>
        <v>549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0.7164608</v>
      </c>
      <c r="F320" s="9">
        <f>IF('De la BASE'!F316&gt;0,'De la BASE'!F316,'De la BASE'!F316+0.001)</f>
        <v>1.0115938</v>
      </c>
      <c r="G320" s="15">
        <v>24442</v>
      </c>
    </row>
    <row r="321" spans="1:7" ht="12.75">
      <c r="A321" s="30" t="str">
        <f>'De la BASE'!A317</f>
        <v>549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0.7098902</v>
      </c>
      <c r="F321" s="9">
        <f>IF('De la BASE'!F317&gt;0,'De la BASE'!F317,'De la BASE'!F317+0.001)</f>
        <v>0.9847408</v>
      </c>
      <c r="G321" s="15">
        <v>24473</v>
      </c>
    </row>
    <row r="322" spans="1:7" ht="12.75">
      <c r="A322" s="30" t="str">
        <f>'De la BASE'!A318</f>
        <v>549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0.737451</v>
      </c>
      <c r="F322" s="9">
        <f>IF('De la BASE'!F318&gt;0,'De la BASE'!F318,'De la BASE'!F318+0.001)</f>
        <v>1.0033803</v>
      </c>
      <c r="G322" s="15">
        <v>24504</v>
      </c>
    </row>
    <row r="323" spans="1:7" ht="12.75">
      <c r="A323" s="30" t="str">
        <f>'De la BASE'!A319</f>
        <v>549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3.8658942</v>
      </c>
      <c r="F323" s="9">
        <f>IF('De la BASE'!F319&gt;0,'De la BASE'!F319,'De la BASE'!F319+0.001)</f>
        <v>5.7519504</v>
      </c>
      <c r="G323" s="15">
        <v>24532</v>
      </c>
    </row>
    <row r="324" spans="1:7" ht="12.75">
      <c r="A324" s="30" t="str">
        <f>'De la BASE'!A320</f>
        <v>549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2.2179874</v>
      </c>
      <c r="F324" s="9">
        <f>IF('De la BASE'!F320&gt;0,'De la BASE'!F320,'De la BASE'!F320+0.001)</f>
        <v>3.1746378</v>
      </c>
      <c r="G324" s="15">
        <v>24563</v>
      </c>
    </row>
    <row r="325" spans="1:7" ht="12.75">
      <c r="A325" s="30" t="str">
        <f>'De la BASE'!A321</f>
        <v>549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2.9276875</v>
      </c>
      <c r="F325" s="9">
        <f>IF('De la BASE'!F321&gt;0,'De la BASE'!F321,'De la BASE'!F321+0.001)</f>
        <v>4.220925</v>
      </c>
      <c r="G325" s="15">
        <v>24593</v>
      </c>
    </row>
    <row r="326" spans="1:7" ht="12.75">
      <c r="A326" s="30" t="str">
        <f>'De la BASE'!A322</f>
        <v>549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0.4063527</v>
      </c>
      <c r="F326" s="9">
        <f>IF('De la BASE'!F322&gt;0,'De la BASE'!F322,'De la BASE'!F322+0.001)</f>
        <v>0.48153690000000005</v>
      </c>
      <c r="G326" s="15">
        <v>24624</v>
      </c>
    </row>
    <row r="327" spans="1:7" ht="12.75">
      <c r="A327" s="30" t="str">
        <f>'De la BASE'!A323</f>
        <v>549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0.10592</v>
      </c>
      <c r="F327" s="9">
        <f>IF('De la BASE'!F323&gt;0,'De la BASE'!F323,'De la BASE'!F323+0.001)</f>
        <v>0.1100575</v>
      </c>
      <c r="G327" s="15">
        <v>24654</v>
      </c>
    </row>
    <row r="328" spans="1:7" ht="12.75">
      <c r="A328" s="30" t="str">
        <f>'De la BASE'!A324</f>
        <v>549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0.1129492</v>
      </c>
      <c r="F328" s="9">
        <f>IF('De la BASE'!F324&gt;0,'De la BASE'!F324,'De la BASE'!F324+0.001)</f>
        <v>0.12412</v>
      </c>
      <c r="G328" s="15">
        <v>24685</v>
      </c>
    </row>
    <row r="329" spans="1:7" ht="12.75">
      <c r="A329" s="30" t="str">
        <f>'De la BASE'!A325</f>
        <v>549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0.0804202</v>
      </c>
      <c r="F329" s="9">
        <f>IF('De la BASE'!F325&gt;0,'De la BASE'!F325,'De la BASE'!F325+0.001)</f>
        <v>0.088536</v>
      </c>
      <c r="G329" s="15">
        <v>24716</v>
      </c>
    </row>
    <row r="330" spans="1:7" ht="12.75">
      <c r="A330" s="30" t="str">
        <f>'De la BASE'!A326</f>
        <v>549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0.5483178</v>
      </c>
      <c r="F330" s="9">
        <f>IF('De la BASE'!F326&gt;0,'De la BASE'!F326,'De la BASE'!F326+0.001)</f>
        <v>0.8356494999999999</v>
      </c>
      <c r="G330" s="15">
        <v>24746</v>
      </c>
    </row>
    <row r="331" spans="1:7" ht="12.75">
      <c r="A331" s="30" t="str">
        <f>'De la BASE'!A327</f>
        <v>549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1.176169</v>
      </c>
      <c r="F331" s="9">
        <f>IF('De la BASE'!F327&gt;0,'De la BASE'!F327,'De la BASE'!F327+0.001)</f>
        <v>1.548174</v>
      </c>
      <c r="G331" s="15">
        <v>24777</v>
      </c>
    </row>
    <row r="332" spans="1:7" ht="12.75">
      <c r="A332" s="30" t="str">
        <f>'De la BASE'!A328</f>
        <v>549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0.826243</v>
      </c>
      <c r="F332" s="9">
        <f>IF('De la BASE'!F328&gt;0,'De la BASE'!F328,'De la BASE'!F328+0.001)</f>
        <v>0.9355203</v>
      </c>
      <c r="G332" s="15">
        <v>24807</v>
      </c>
    </row>
    <row r="333" spans="1:7" ht="12.75">
      <c r="A333" s="30" t="str">
        <f>'De la BASE'!A329</f>
        <v>549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0.7199889</v>
      </c>
      <c r="F333" s="9">
        <f>IF('De la BASE'!F329&gt;0,'De la BASE'!F329,'De la BASE'!F329+0.001)</f>
        <v>0.8575977</v>
      </c>
      <c r="G333" s="15">
        <v>24838</v>
      </c>
    </row>
    <row r="334" spans="1:7" ht="12.75">
      <c r="A334" s="30" t="str">
        <f>'De la BASE'!A330</f>
        <v>549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1.2831</v>
      </c>
      <c r="F334" s="9">
        <f>IF('De la BASE'!F330&gt;0,'De la BASE'!F330,'De la BASE'!F330+0.001)</f>
        <v>1.5010625</v>
      </c>
      <c r="G334" s="15">
        <v>24869</v>
      </c>
    </row>
    <row r="335" spans="1:7" ht="12.75">
      <c r="A335" s="30" t="str">
        <f>'De la BASE'!A331</f>
        <v>549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3.606808</v>
      </c>
      <c r="F335" s="9">
        <f>IF('De la BASE'!F331&gt;0,'De la BASE'!F331,'De la BASE'!F331+0.001)</f>
        <v>4.3281696</v>
      </c>
      <c r="G335" s="15">
        <v>24898</v>
      </c>
    </row>
    <row r="336" spans="1:7" ht="12.75">
      <c r="A336" s="30" t="str">
        <f>'De la BASE'!A332</f>
        <v>549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6.6816984</v>
      </c>
      <c r="F336" s="9">
        <f>IF('De la BASE'!F332&gt;0,'De la BASE'!F332,'De la BASE'!F332+0.001)</f>
        <v>9.2117272</v>
      </c>
      <c r="G336" s="15">
        <v>24929</v>
      </c>
    </row>
    <row r="337" spans="1:7" ht="12.75">
      <c r="A337" s="30" t="str">
        <f>'De la BASE'!A333</f>
        <v>549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3.5136624</v>
      </c>
      <c r="F337" s="9">
        <f>IF('De la BASE'!F333&gt;0,'De la BASE'!F333,'De la BASE'!F333+0.001)</f>
        <v>4.7307891</v>
      </c>
      <c r="G337" s="15">
        <v>24959</v>
      </c>
    </row>
    <row r="338" spans="1:7" ht="12.75">
      <c r="A338" s="30" t="str">
        <f>'De la BASE'!A334</f>
        <v>549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0.72657</v>
      </c>
      <c r="F338" s="9">
        <f>IF('De la BASE'!F334&gt;0,'De la BASE'!F334,'De la BASE'!F334+0.001)</f>
        <v>0.909792</v>
      </c>
      <c r="G338" s="15">
        <v>24990</v>
      </c>
    </row>
    <row r="339" spans="1:7" ht="12.75">
      <c r="A339" s="30" t="str">
        <f>'De la BASE'!A335</f>
        <v>549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0.1740596</v>
      </c>
      <c r="F339" s="9">
        <f>IF('De la BASE'!F335&gt;0,'De la BASE'!F335,'De la BASE'!F335+0.001)</f>
        <v>0.1936064</v>
      </c>
      <c r="G339" s="15">
        <v>25020</v>
      </c>
    </row>
    <row r="340" spans="1:7" ht="12.75">
      <c r="A340" s="30" t="str">
        <f>'De la BASE'!A336</f>
        <v>549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0.1445925</v>
      </c>
      <c r="F340" s="9">
        <f>IF('De la BASE'!F336&gt;0,'De la BASE'!F336,'De la BASE'!F336+0.001)</f>
        <v>0.161647</v>
      </c>
      <c r="G340" s="15">
        <v>25051</v>
      </c>
    </row>
    <row r="341" spans="1:7" ht="12.75">
      <c r="A341" s="30" t="str">
        <f>'De la BASE'!A337</f>
        <v>549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0.20246</v>
      </c>
      <c r="F341" s="9">
        <f>IF('De la BASE'!F337&gt;0,'De la BASE'!F337,'De la BASE'!F337+0.001)</f>
        <v>0.243525</v>
      </c>
      <c r="G341" s="15">
        <v>25082</v>
      </c>
    </row>
    <row r="342" spans="1:7" ht="12.75">
      <c r="A342" s="30" t="str">
        <f>'De la BASE'!A338</f>
        <v>549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0.2868278</v>
      </c>
      <c r="F342" s="9">
        <f>IF('De la BASE'!F338&gt;0,'De la BASE'!F338,'De la BASE'!F338+0.001)</f>
        <v>0.528367</v>
      </c>
      <c r="G342" s="15">
        <v>25112</v>
      </c>
    </row>
    <row r="343" spans="1:7" ht="12.75">
      <c r="A343" s="30" t="str">
        <f>'De la BASE'!A339</f>
        <v>549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1.4825976</v>
      </c>
      <c r="F343" s="9">
        <f>IF('De la BASE'!F339&gt;0,'De la BASE'!F339,'De la BASE'!F339+0.001)</f>
        <v>2.2125384</v>
      </c>
      <c r="G343" s="15">
        <v>25143</v>
      </c>
    </row>
    <row r="344" spans="1:7" ht="12.75">
      <c r="A344" s="30" t="str">
        <f>'De la BASE'!A340</f>
        <v>549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0.9602684</v>
      </c>
      <c r="F344" s="9">
        <f>IF('De la BASE'!F340&gt;0,'De la BASE'!F340,'De la BASE'!F340+0.001)</f>
        <v>1.6869580000000002</v>
      </c>
      <c r="G344" s="15">
        <v>25173</v>
      </c>
    </row>
    <row r="345" spans="1:7" ht="12.75">
      <c r="A345" s="30" t="str">
        <f>'De la BASE'!A341</f>
        <v>549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1.1168094</v>
      </c>
      <c r="F345" s="9">
        <f>IF('De la BASE'!F341&gt;0,'De la BASE'!F341,'De la BASE'!F341+0.001)</f>
        <v>1.499792</v>
      </c>
      <c r="G345" s="15">
        <v>25204</v>
      </c>
    </row>
    <row r="346" spans="1:7" ht="12.75">
      <c r="A346" s="30" t="str">
        <f>'De la BASE'!A342</f>
        <v>549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0.9428525</v>
      </c>
      <c r="F346" s="9">
        <f>IF('De la BASE'!F342&gt;0,'De la BASE'!F342,'De la BASE'!F342+0.001)</f>
        <v>0.9581419999999999</v>
      </c>
      <c r="G346" s="15">
        <v>25235</v>
      </c>
    </row>
    <row r="347" spans="1:7" ht="12.75">
      <c r="A347" s="30" t="str">
        <f>'De la BASE'!A343</f>
        <v>549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4.386252</v>
      </c>
      <c r="F347" s="9">
        <f>IF('De la BASE'!F343&gt;0,'De la BASE'!F343,'De la BASE'!F343+0.001)</f>
        <v>5.22432</v>
      </c>
      <c r="G347" s="15">
        <v>25263</v>
      </c>
    </row>
    <row r="348" spans="1:7" ht="12.75">
      <c r="A348" s="30" t="str">
        <f>'De la BASE'!A344</f>
        <v>549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3.307528</v>
      </c>
      <c r="F348" s="9">
        <f>IF('De la BASE'!F344&gt;0,'De la BASE'!F344,'De la BASE'!F344+0.001)</f>
        <v>4.937666800000001</v>
      </c>
      <c r="G348" s="15">
        <v>25294</v>
      </c>
    </row>
    <row r="349" spans="1:7" ht="12.75">
      <c r="A349" s="30" t="str">
        <f>'De la BASE'!A345</f>
        <v>549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4.4309813</v>
      </c>
      <c r="F349" s="9">
        <f>IF('De la BASE'!F345&gt;0,'De la BASE'!F345,'De la BASE'!F345+0.001)</f>
        <v>6.4153707</v>
      </c>
      <c r="G349" s="15">
        <v>25324</v>
      </c>
    </row>
    <row r="350" spans="1:7" ht="12.75">
      <c r="A350" s="30" t="str">
        <f>'De la BASE'!A346</f>
        <v>549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0.9801304</v>
      </c>
      <c r="F350" s="9">
        <f>IF('De la BASE'!F346&gt;0,'De la BASE'!F346,'De la BASE'!F346+0.001)</f>
        <v>1.2670447999999999</v>
      </c>
      <c r="G350" s="15">
        <v>25355</v>
      </c>
    </row>
    <row r="351" spans="1:7" ht="12.75">
      <c r="A351" s="30" t="str">
        <f>'De la BASE'!A347</f>
        <v>549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0.1506329</v>
      </c>
      <c r="F351" s="9">
        <f>IF('De la BASE'!F347&gt;0,'De la BASE'!F347,'De la BASE'!F347+0.001)</f>
        <v>0.1656248</v>
      </c>
      <c r="G351" s="15">
        <v>25385</v>
      </c>
    </row>
    <row r="352" spans="1:7" ht="12.75">
      <c r="A352" s="30" t="str">
        <f>'De la BASE'!A348</f>
        <v>549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0.0614029</v>
      </c>
      <c r="F352" s="9">
        <f>IF('De la BASE'!F348&gt;0,'De la BASE'!F348,'De la BASE'!F348+0.001)</f>
        <v>0.0675844</v>
      </c>
      <c r="G352" s="15">
        <v>25416</v>
      </c>
    </row>
    <row r="353" spans="1:7" ht="12.75">
      <c r="A353" s="30" t="str">
        <f>'De la BASE'!A349</f>
        <v>549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0.646758</v>
      </c>
      <c r="F353" s="9">
        <f>IF('De la BASE'!F349&gt;0,'De la BASE'!F349,'De la BASE'!F349+0.001)</f>
        <v>0.8717545</v>
      </c>
      <c r="G353" s="15">
        <v>25447</v>
      </c>
    </row>
    <row r="354" spans="1:7" ht="12.75">
      <c r="A354" s="30" t="str">
        <f>'De la BASE'!A350</f>
        <v>549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0.5004507</v>
      </c>
      <c r="F354" s="9">
        <f>IF('De la BASE'!F350&gt;0,'De la BASE'!F350,'De la BASE'!F350+0.001)</f>
        <v>0.8053434</v>
      </c>
      <c r="G354" s="15">
        <v>25477</v>
      </c>
    </row>
    <row r="355" spans="1:7" ht="12.75">
      <c r="A355" s="30" t="str">
        <f>'De la BASE'!A351</f>
        <v>549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0.7464112</v>
      </c>
      <c r="F355" s="9">
        <f>IF('De la BASE'!F351&gt;0,'De la BASE'!F351,'De la BASE'!F351+0.001)</f>
        <v>1.0470672</v>
      </c>
      <c r="G355" s="15">
        <v>25508</v>
      </c>
    </row>
    <row r="356" spans="1:7" ht="12.75">
      <c r="A356" s="30" t="str">
        <f>'De la BASE'!A352</f>
        <v>549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0.576352</v>
      </c>
      <c r="F356" s="9">
        <f>IF('De la BASE'!F352&gt;0,'De la BASE'!F352,'De la BASE'!F352+0.001)</f>
        <v>0.5948776</v>
      </c>
      <c r="G356" s="15">
        <v>25538</v>
      </c>
    </row>
    <row r="357" spans="1:7" ht="12.75">
      <c r="A357" s="30" t="str">
        <f>'De la BASE'!A353</f>
        <v>549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6.0489028</v>
      </c>
      <c r="F357" s="9">
        <f>IF('De la BASE'!F353&gt;0,'De la BASE'!F353,'De la BASE'!F353+0.001)</f>
        <v>8.49565</v>
      </c>
      <c r="G357" s="15">
        <v>25569</v>
      </c>
    </row>
    <row r="358" spans="1:7" ht="12.75">
      <c r="A358" s="30" t="str">
        <f>'De la BASE'!A354</f>
        <v>549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1.36855</v>
      </c>
      <c r="F358" s="9">
        <f>IF('De la BASE'!F354&gt;0,'De la BASE'!F354,'De la BASE'!F354+0.001)</f>
        <v>1.7079503999999999</v>
      </c>
      <c r="G358" s="15">
        <v>25600</v>
      </c>
    </row>
    <row r="359" spans="1:7" ht="12.75">
      <c r="A359" s="30" t="str">
        <f>'De la BASE'!A355</f>
        <v>549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0.7623216</v>
      </c>
      <c r="F359" s="9">
        <f>IF('De la BASE'!F355&gt;0,'De la BASE'!F355,'De la BASE'!F355+0.001)</f>
        <v>0.973944</v>
      </c>
      <c r="G359" s="15">
        <v>25628</v>
      </c>
    </row>
    <row r="360" spans="1:7" ht="12.75">
      <c r="A360" s="30" t="str">
        <f>'De la BASE'!A356</f>
        <v>549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1.3053144</v>
      </c>
      <c r="F360" s="9">
        <f>IF('De la BASE'!F356&gt;0,'De la BASE'!F356,'De la BASE'!F356+0.001)</f>
        <v>2.0662395</v>
      </c>
      <c r="G360" s="15">
        <v>25659</v>
      </c>
    </row>
    <row r="361" spans="1:7" ht="12.75">
      <c r="A361" s="30" t="str">
        <f>'De la BASE'!A357</f>
        <v>549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1.1099424</v>
      </c>
      <c r="F361" s="9">
        <f>IF('De la BASE'!F357&gt;0,'De la BASE'!F357,'De la BASE'!F357+0.001)</f>
        <v>1.6314815999999999</v>
      </c>
      <c r="G361" s="15">
        <v>25689</v>
      </c>
    </row>
    <row r="362" spans="1:7" ht="12.75">
      <c r="A362" s="30" t="str">
        <f>'De la BASE'!A358</f>
        <v>549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0.3309075</v>
      </c>
      <c r="F362" s="9">
        <f>IF('De la BASE'!F358&gt;0,'De la BASE'!F358,'De la BASE'!F358+0.001)</f>
        <v>0.4833255</v>
      </c>
      <c r="G362" s="15">
        <v>25720</v>
      </c>
    </row>
    <row r="363" spans="1:7" ht="12.75">
      <c r="A363" s="30" t="str">
        <f>'De la BASE'!A359</f>
        <v>549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0.0976872</v>
      </c>
      <c r="F363" s="9">
        <f>IF('De la BASE'!F359&gt;0,'De la BASE'!F359,'De la BASE'!F359+0.001)</f>
        <v>0.1299365</v>
      </c>
      <c r="G363" s="15">
        <v>25750</v>
      </c>
    </row>
    <row r="364" spans="1:7" ht="12.75">
      <c r="A364" s="30" t="str">
        <f>'De la BASE'!A360</f>
        <v>549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0.1147284</v>
      </c>
      <c r="F364" s="9">
        <f>IF('De la BASE'!F360&gt;0,'De la BASE'!F360,'De la BASE'!F360+0.001)</f>
        <v>0.1483679</v>
      </c>
      <c r="G364" s="15">
        <v>25781</v>
      </c>
    </row>
    <row r="365" spans="1:7" ht="12.75">
      <c r="A365" s="30" t="str">
        <f>'De la BASE'!A361</f>
        <v>549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0.0531162</v>
      </c>
      <c r="F365" s="9">
        <f>IF('De la BASE'!F361&gt;0,'De la BASE'!F361,'De la BASE'!F361+0.001)</f>
        <v>0.061584</v>
      </c>
      <c r="G365" s="15">
        <v>25812</v>
      </c>
    </row>
    <row r="366" spans="1:7" ht="12.75">
      <c r="A366" s="30" t="str">
        <f>'De la BASE'!A362</f>
        <v>549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0.1111129</v>
      </c>
      <c r="F366" s="9">
        <f>IF('De la BASE'!F362&gt;0,'De la BASE'!F362,'De la BASE'!F362+0.001)</f>
        <v>0.1445451</v>
      </c>
      <c r="G366" s="15">
        <v>25842</v>
      </c>
    </row>
    <row r="367" spans="1:7" ht="12.75">
      <c r="A367" s="30" t="str">
        <f>'De la BASE'!A363</f>
        <v>549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0.9733282</v>
      </c>
      <c r="F367" s="9">
        <f>IF('De la BASE'!F363&gt;0,'De la BASE'!F363,'De la BASE'!F363+0.001)</f>
        <v>1.4397402</v>
      </c>
      <c r="G367" s="15">
        <v>25873</v>
      </c>
    </row>
    <row r="368" spans="1:7" ht="12.75">
      <c r="A368" s="30" t="str">
        <f>'De la BASE'!A364</f>
        <v>549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0.3165825</v>
      </c>
      <c r="F368" s="9">
        <f>IF('De la BASE'!F364&gt;0,'De la BASE'!F364,'De la BASE'!F364+0.001)</f>
        <v>0.3165825</v>
      </c>
      <c r="G368" s="15">
        <v>25903</v>
      </c>
    </row>
    <row r="369" spans="1:7" ht="12.75">
      <c r="A369" s="30" t="str">
        <f>'De la BASE'!A365</f>
        <v>549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1.09463</v>
      </c>
      <c r="F369" s="9">
        <f>IF('De la BASE'!F365&gt;0,'De la BASE'!F365,'De la BASE'!F365+0.001)</f>
        <v>1.52609</v>
      </c>
      <c r="G369" s="15">
        <v>25934</v>
      </c>
    </row>
    <row r="370" spans="1:7" ht="12.75">
      <c r="A370" s="30" t="str">
        <f>'De la BASE'!A366</f>
        <v>549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1.1840994</v>
      </c>
      <c r="F370" s="9">
        <f>IF('De la BASE'!F366&gt;0,'De la BASE'!F366,'De la BASE'!F366+0.001)</f>
        <v>1.8510921</v>
      </c>
      <c r="G370" s="15">
        <v>25965</v>
      </c>
    </row>
    <row r="371" spans="1:7" ht="12.75">
      <c r="A371" s="30" t="str">
        <f>'De la BASE'!A367</f>
        <v>549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0.5263903</v>
      </c>
      <c r="F371" s="9">
        <f>IF('De la BASE'!F367&gt;0,'De la BASE'!F367,'De la BASE'!F367+0.001)</f>
        <v>0.7095834</v>
      </c>
      <c r="G371" s="15">
        <v>25993</v>
      </c>
    </row>
    <row r="372" spans="1:7" ht="12.75">
      <c r="A372" s="30" t="str">
        <f>'De la BASE'!A368</f>
        <v>549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4.588969</v>
      </c>
      <c r="F372" s="9">
        <f>IF('De la BASE'!F368&gt;0,'De la BASE'!F368,'De la BASE'!F368+0.001)</f>
        <v>6.9801765</v>
      </c>
      <c r="G372" s="15">
        <v>26024</v>
      </c>
    </row>
    <row r="373" spans="1:7" ht="12.75">
      <c r="A373" s="30" t="str">
        <f>'De la BASE'!A369</f>
        <v>549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12.931722</v>
      </c>
      <c r="F373" s="9">
        <f>IF('De la BASE'!F369&gt;0,'De la BASE'!F369,'De la BASE'!F369+0.001)</f>
        <v>18.3840156</v>
      </c>
      <c r="G373" s="15">
        <v>26054</v>
      </c>
    </row>
    <row r="374" spans="1:7" ht="12.75">
      <c r="A374" s="30" t="str">
        <f>'De la BASE'!A370</f>
        <v>549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5.7980915</v>
      </c>
      <c r="F374" s="9">
        <f>IF('De la BASE'!F370&gt;0,'De la BASE'!F370,'De la BASE'!F370+0.001)</f>
        <v>8.369238</v>
      </c>
      <c r="G374" s="15">
        <v>26085</v>
      </c>
    </row>
    <row r="375" spans="1:7" ht="12.75">
      <c r="A375" s="30" t="str">
        <f>'De la BASE'!A371</f>
        <v>549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0.6105826</v>
      </c>
      <c r="F375" s="9">
        <f>IF('De la BASE'!F371&gt;0,'De la BASE'!F371,'De la BASE'!F371+0.001)</f>
        <v>0.72978</v>
      </c>
      <c r="G375" s="15">
        <v>26115</v>
      </c>
    </row>
    <row r="376" spans="1:7" ht="12.75">
      <c r="A376" s="30" t="str">
        <f>'De la BASE'!A372</f>
        <v>549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0.1573299</v>
      </c>
      <c r="F376" s="9">
        <f>IF('De la BASE'!F372&gt;0,'De la BASE'!F372,'De la BASE'!F372+0.001)</f>
        <v>0.1744155</v>
      </c>
      <c r="G376" s="15">
        <v>26146</v>
      </c>
    </row>
    <row r="377" spans="1:7" ht="12.75">
      <c r="A377" s="30" t="str">
        <f>'De la BASE'!A373</f>
        <v>549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0.0896313</v>
      </c>
      <c r="F377" s="9">
        <f>IF('De la BASE'!F373&gt;0,'De la BASE'!F373,'De la BASE'!F373+0.001)</f>
        <v>0.0999075</v>
      </c>
      <c r="G377" s="15">
        <v>26177</v>
      </c>
    </row>
    <row r="378" spans="1:7" ht="12.75">
      <c r="A378" s="30" t="str">
        <f>'De la BASE'!A374</f>
        <v>549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0.2608276</v>
      </c>
      <c r="F378" s="9">
        <f>IF('De la BASE'!F374&gt;0,'De la BASE'!F374,'De la BASE'!F374+0.001)</f>
        <v>0.4491256</v>
      </c>
      <c r="G378" s="15">
        <v>26207</v>
      </c>
    </row>
    <row r="379" spans="1:7" ht="12.75">
      <c r="A379" s="30" t="str">
        <f>'De la BASE'!A375</f>
        <v>549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0.6634386</v>
      </c>
      <c r="F379" s="9">
        <f>IF('De la BASE'!F375&gt;0,'De la BASE'!F375,'De la BASE'!F375+0.001)</f>
        <v>0.863379</v>
      </c>
      <c r="G379" s="15">
        <v>26238</v>
      </c>
    </row>
    <row r="380" spans="1:7" ht="12.75">
      <c r="A380" s="30" t="str">
        <f>'De la BASE'!A376</f>
        <v>549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1.4080956</v>
      </c>
      <c r="F380" s="9">
        <f>IF('De la BASE'!F376&gt;0,'De la BASE'!F376,'De la BASE'!F376+0.001)</f>
        <v>2.1421284</v>
      </c>
      <c r="G380" s="15">
        <v>26268</v>
      </c>
    </row>
    <row r="381" spans="1:7" ht="12.75">
      <c r="A381" s="30" t="str">
        <f>'De la BASE'!A377</f>
        <v>549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0.808122</v>
      </c>
      <c r="F381" s="9">
        <f>IF('De la BASE'!F377&gt;0,'De la BASE'!F377,'De la BASE'!F377+0.001)</f>
        <v>0.8445444</v>
      </c>
      <c r="G381" s="15">
        <v>26299</v>
      </c>
    </row>
    <row r="382" spans="1:7" ht="12.75">
      <c r="A382" s="30" t="str">
        <f>'De la BASE'!A378</f>
        <v>549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7.1576456</v>
      </c>
      <c r="F382" s="9">
        <f>IF('De la BASE'!F378&gt;0,'De la BASE'!F378,'De la BASE'!F378+0.001)</f>
        <v>9.111390700000001</v>
      </c>
      <c r="G382" s="15">
        <v>26330</v>
      </c>
    </row>
    <row r="383" spans="1:7" ht="12.75">
      <c r="A383" s="30" t="str">
        <f>'De la BASE'!A379</f>
        <v>549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11.3411284</v>
      </c>
      <c r="F383" s="9">
        <f>IF('De la BASE'!F379&gt;0,'De la BASE'!F379,'De la BASE'!F379+0.001)</f>
        <v>16.281818</v>
      </c>
      <c r="G383" s="15">
        <v>26359</v>
      </c>
    </row>
    <row r="384" spans="1:7" ht="12.75">
      <c r="A384" s="30" t="str">
        <f>'De la BASE'!A380</f>
        <v>549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5.0588197</v>
      </c>
      <c r="F384" s="9">
        <f>IF('De la BASE'!F380&gt;0,'De la BASE'!F380,'De la BASE'!F380+0.001)</f>
        <v>8.9962572</v>
      </c>
      <c r="G384" s="15">
        <v>26390</v>
      </c>
    </row>
    <row r="385" spans="1:7" ht="12.75">
      <c r="A385" s="30" t="str">
        <f>'De la BASE'!A381</f>
        <v>549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6.040104</v>
      </c>
      <c r="F385" s="9">
        <f>IF('De la BASE'!F381&gt;0,'De la BASE'!F381,'De la BASE'!F381+0.001)</f>
        <v>9.051912</v>
      </c>
      <c r="G385" s="15">
        <v>26420</v>
      </c>
    </row>
    <row r="386" spans="1:7" ht="12.75">
      <c r="A386" s="30" t="str">
        <f>'De la BASE'!A382</f>
        <v>549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3.107559</v>
      </c>
      <c r="F386" s="9">
        <f>IF('De la BASE'!F382&gt;0,'De la BASE'!F382,'De la BASE'!F382+0.001)</f>
        <v>4.3266783</v>
      </c>
      <c r="G386" s="15">
        <v>26451</v>
      </c>
    </row>
    <row r="387" spans="1:7" ht="12.75">
      <c r="A387" s="30" t="str">
        <f>'De la BASE'!A383</f>
        <v>549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0.3497238</v>
      </c>
      <c r="F387" s="9">
        <f>IF('De la BASE'!F383&gt;0,'De la BASE'!F383,'De la BASE'!F383+0.001)</f>
        <v>0.44226239999999994</v>
      </c>
      <c r="G387" s="15">
        <v>26481</v>
      </c>
    </row>
    <row r="388" spans="1:7" ht="12.75">
      <c r="A388" s="30" t="str">
        <f>'De la BASE'!A384</f>
        <v>549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0.144562</v>
      </c>
      <c r="F388" s="9">
        <f>IF('De la BASE'!F384&gt;0,'De la BASE'!F384,'De la BASE'!F384+0.001)</f>
        <v>0.1892448</v>
      </c>
      <c r="G388" s="15">
        <v>26512</v>
      </c>
    </row>
    <row r="389" spans="1:7" ht="12.75">
      <c r="A389" s="30" t="str">
        <f>'De la BASE'!A385</f>
        <v>549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0.7948024</v>
      </c>
      <c r="F389" s="9">
        <f>IF('De la BASE'!F385&gt;0,'De la BASE'!F385,'De la BASE'!F385+0.001)</f>
        <v>1.0786604</v>
      </c>
      <c r="G389" s="15">
        <v>26543</v>
      </c>
    </row>
    <row r="390" spans="1:7" ht="12.75">
      <c r="A390" s="30" t="str">
        <f>'De la BASE'!A386</f>
        <v>549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4.5070047</v>
      </c>
      <c r="F390" s="9">
        <f>IF('De la BASE'!F386&gt;0,'De la BASE'!F386,'De la BASE'!F386+0.001)</f>
        <v>6.7062402</v>
      </c>
      <c r="G390" s="15">
        <v>26573</v>
      </c>
    </row>
    <row r="391" spans="1:7" ht="12.75">
      <c r="A391" s="30" t="str">
        <f>'De la BASE'!A387</f>
        <v>549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6.073959</v>
      </c>
      <c r="F391" s="9">
        <f>IF('De la BASE'!F387&gt;0,'De la BASE'!F387,'De la BASE'!F387+0.001)</f>
        <v>9.2752028</v>
      </c>
      <c r="G391" s="15">
        <v>26604</v>
      </c>
    </row>
    <row r="392" spans="1:7" ht="12.75">
      <c r="A392" s="30" t="str">
        <f>'De la BASE'!A388</f>
        <v>549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4.3640783</v>
      </c>
      <c r="F392" s="9">
        <f>IF('De la BASE'!F388&gt;0,'De la BASE'!F388,'De la BASE'!F388+0.001)</f>
        <v>6.1253266</v>
      </c>
      <c r="G392" s="15">
        <v>26634</v>
      </c>
    </row>
    <row r="393" spans="1:7" ht="12.75">
      <c r="A393" s="30" t="str">
        <f>'De la BASE'!A389</f>
        <v>549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1.6367024</v>
      </c>
      <c r="F393" s="9">
        <f>IF('De la BASE'!F389&gt;0,'De la BASE'!F389,'De la BASE'!F389+0.001)</f>
        <v>2.3278773999999998</v>
      </c>
      <c r="G393" s="15">
        <v>26665</v>
      </c>
    </row>
    <row r="394" spans="1:7" ht="12.75">
      <c r="A394" s="30" t="str">
        <f>'De la BASE'!A390</f>
        <v>549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1.0049022</v>
      </c>
      <c r="F394" s="9">
        <f>IF('De la BASE'!F390&gt;0,'De la BASE'!F390,'De la BASE'!F390+0.001)</f>
        <v>1.2166632000000002</v>
      </c>
      <c r="G394" s="15">
        <v>26696</v>
      </c>
    </row>
    <row r="395" spans="1:7" ht="12.75">
      <c r="A395" s="30" t="str">
        <f>'De la BASE'!A391</f>
        <v>549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2.6510865</v>
      </c>
      <c r="F395" s="9">
        <f>IF('De la BASE'!F391&gt;0,'De la BASE'!F391,'De la BASE'!F391+0.001)</f>
        <v>3.3213612</v>
      </c>
      <c r="G395" s="15">
        <v>26724</v>
      </c>
    </row>
    <row r="396" spans="1:7" ht="12.75">
      <c r="A396" s="30" t="str">
        <f>'De la BASE'!A392</f>
        <v>549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2.4156011</v>
      </c>
      <c r="F396" s="9">
        <f>IF('De la BASE'!F392&gt;0,'De la BASE'!F392,'De la BASE'!F392+0.001)</f>
        <v>3.8265105999999998</v>
      </c>
      <c r="G396" s="15">
        <v>26755</v>
      </c>
    </row>
    <row r="397" spans="1:7" ht="12.75">
      <c r="A397" s="30" t="str">
        <f>'De la BASE'!A393</f>
        <v>549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2.0543004</v>
      </c>
      <c r="F397" s="9">
        <f>IF('De la BASE'!F393&gt;0,'De la BASE'!F393,'De la BASE'!F393+0.001)</f>
        <v>3.5734985999999997</v>
      </c>
      <c r="G397" s="15">
        <v>26785</v>
      </c>
    </row>
    <row r="398" spans="1:7" ht="12.75">
      <c r="A398" s="30" t="str">
        <f>'De la BASE'!A394</f>
        <v>549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2.1092556</v>
      </c>
      <c r="F398" s="9">
        <f>IF('De la BASE'!F394&gt;0,'De la BASE'!F394,'De la BASE'!F394+0.001)</f>
        <v>2.6831519999999998</v>
      </c>
      <c r="G398" s="15">
        <v>26816</v>
      </c>
    </row>
    <row r="399" spans="1:7" ht="12.75">
      <c r="A399" s="30" t="str">
        <f>'De la BASE'!A395</f>
        <v>549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0.233952</v>
      </c>
      <c r="F399" s="9">
        <f>IF('De la BASE'!F395&gt;0,'De la BASE'!F395,'De la BASE'!F395+0.001)</f>
        <v>0.2939022</v>
      </c>
      <c r="G399" s="15">
        <v>26846</v>
      </c>
    </row>
    <row r="400" spans="1:7" ht="12.75">
      <c r="A400" s="30" t="str">
        <f>'De la BASE'!A396</f>
        <v>549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0.0914699</v>
      </c>
      <c r="F400" s="9">
        <f>IF('De la BASE'!F396&gt;0,'De la BASE'!F396,'De la BASE'!F396+0.001)</f>
        <v>0.1106259</v>
      </c>
      <c r="G400" s="15">
        <v>26877</v>
      </c>
    </row>
    <row r="401" spans="1:7" ht="12.75">
      <c r="A401" s="30" t="str">
        <f>'De la BASE'!A397</f>
        <v>549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0.0541386</v>
      </c>
      <c r="F401" s="9">
        <f>IF('De la BASE'!F397&gt;0,'De la BASE'!F397,'De la BASE'!F397+0.001)</f>
        <v>0.058412700000000005</v>
      </c>
      <c r="G401" s="15">
        <v>26908</v>
      </c>
    </row>
    <row r="402" spans="1:7" ht="12.75">
      <c r="A402" s="30" t="str">
        <f>'De la BASE'!A398</f>
        <v>549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0.3402114</v>
      </c>
      <c r="F402" s="9">
        <f>IF('De la BASE'!F398&gt;0,'De la BASE'!F398,'De la BASE'!F398+0.001)</f>
        <v>0.521985</v>
      </c>
      <c r="G402" s="15">
        <v>26938</v>
      </c>
    </row>
    <row r="403" spans="1:7" ht="12.75">
      <c r="A403" s="30" t="str">
        <f>'De la BASE'!A399</f>
        <v>549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0.7836535</v>
      </c>
      <c r="F403" s="9">
        <f>IF('De la BASE'!F399&gt;0,'De la BASE'!F399,'De la BASE'!F399+0.001)</f>
        <v>1.0948229999999999</v>
      </c>
      <c r="G403" s="15">
        <v>26969</v>
      </c>
    </row>
    <row r="404" spans="1:7" ht="12.75">
      <c r="A404" s="30" t="str">
        <f>'De la BASE'!A400</f>
        <v>549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0.943583</v>
      </c>
      <c r="F404" s="9">
        <f>IF('De la BASE'!F400&gt;0,'De la BASE'!F400,'De la BASE'!F400+0.001)</f>
        <v>1.1652792</v>
      </c>
      <c r="G404" s="15">
        <v>26999</v>
      </c>
    </row>
    <row r="405" spans="1:7" ht="12.75">
      <c r="A405" s="30" t="str">
        <f>'De la BASE'!A401</f>
        <v>549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8.1145236</v>
      </c>
      <c r="F405" s="9">
        <f>IF('De la BASE'!F401&gt;0,'De la BASE'!F401,'De la BASE'!F401+0.001)</f>
        <v>11.8500642</v>
      </c>
      <c r="G405" s="15">
        <v>27030</v>
      </c>
    </row>
    <row r="406" spans="1:7" ht="12.75">
      <c r="A406" s="30" t="str">
        <f>'De la BASE'!A402</f>
        <v>549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3.297602</v>
      </c>
      <c r="F406" s="9">
        <f>IF('De la BASE'!F402&gt;0,'De la BASE'!F402,'De la BASE'!F402+0.001)</f>
        <v>4.092942</v>
      </c>
      <c r="G406" s="15">
        <v>27061</v>
      </c>
    </row>
    <row r="407" spans="1:7" ht="12.75">
      <c r="A407" s="30" t="str">
        <f>'De la BASE'!A403</f>
        <v>549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6.7128471</v>
      </c>
      <c r="F407" s="9">
        <f>IF('De la BASE'!F403&gt;0,'De la BASE'!F403,'De la BASE'!F403+0.001)</f>
        <v>8.7930426</v>
      </c>
      <c r="G407" s="15">
        <v>27089</v>
      </c>
    </row>
    <row r="408" spans="1:7" ht="12.75">
      <c r="A408" s="30" t="str">
        <f>'De la BASE'!A404</f>
        <v>549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5.9612546</v>
      </c>
      <c r="F408" s="9">
        <f>IF('De la BASE'!F404&gt;0,'De la BASE'!F404,'De la BASE'!F404+0.001)</f>
        <v>8.5031926</v>
      </c>
      <c r="G408" s="15">
        <v>27120</v>
      </c>
    </row>
    <row r="409" spans="1:7" ht="12.75">
      <c r="A409" s="30" t="str">
        <f>'De la BASE'!A405</f>
        <v>549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3.0334119</v>
      </c>
      <c r="F409" s="9">
        <f>IF('De la BASE'!F405&gt;0,'De la BASE'!F405,'De la BASE'!F405+0.001)</f>
        <v>4.4633885</v>
      </c>
      <c r="G409" s="15">
        <v>27150</v>
      </c>
    </row>
    <row r="410" spans="1:7" ht="12.75">
      <c r="A410" s="30" t="str">
        <f>'De la BASE'!A406</f>
        <v>549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0.5861024</v>
      </c>
      <c r="F410" s="9">
        <f>IF('De la BASE'!F406&gt;0,'De la BASE'!F406,'De la BASE'!F406+0.001)</f>
        <v>0.9092616</v>
      </c>
      <c r="G410" s="15">
        <v>27181</v>
      </c>
    </row>
    <row r="411" spans="1:7" ht="12.75">
      <c r="A411" s="30" t="str">
        <f>'De la BASE'!A407</f>
        <v>549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0.1779955</v>
      </c>
      <c r="F411" s="9">
        <f>IF('De la BASE'!F407&gt;0,'De la BASE'!F407,'De la BASE'!F407+0.001)</f>
        <v>0.2408835</v>
      </c>
      <c r="G411" s="15">
        <v>27211</v>
      </c>
    </row>
    <row r="412" spans="1:7" ht="12.75">
      <c r="A412" s="30" t="str">
        <f>'De la BASE'!A408</f>
        <v>549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0.0715848</v>
      </c>
      <c r="F412" s="9">
        <f>IF('De la BASE'!F408&gt;0,'De la BASE'!F408,'De la BASE'!F408+0.001)</f>
        <v>0.0864983</v>
      </c>
      <c r="G412" s="15">
        <v>27242</v>
      </c>
    </row>
    <row r="413" spans="1:7" ht="12.75">
      <c r="A413" s="30" t="str">
        <f>'De la BASE'!A409</f>
        <v>549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0.0905454</v>
      </c>
      <c r="F413" s="9">
        <f>IF('De la BASE'!F409&gt;0,'De la BASE'!F409,'De la BASE'!F409+0.001)</f>
        <v>0.11136599999999999</v>
      </c>
      <c r="G413" s="15">
        <v>27273</v>
      </c>
    </row>
    <row r="414" spans="1:7" ht="12.75">
      <c r="A414" s="30" t="str">
        <f>'De la BASE'!A410</f>
        <v>549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0.7268056</v>
      </c>
      <c r="F414" s="9">
        <f>IF('De la BASE'!F410&gt;0,'De la BASE'!F410,'De la BASE'!F410+0.001)</f>
        <v>1.0601120000000002</v>
      </c>
      <c r="G414" s="15">
        <v>27303</v>
      </c>
    </row>
    <row r="415" spans="1:7" ht="12.75">
      <c r="A415" s="30" t="str">
        <f>'De la BASE'!A411</f>
        <v>549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1.2304096</v>
      </c>
      <c r="F415" s="9">
        <f>IF('De la BASE'!F411&gt;0,'De la BASE'!F411,'De la BASE'!F411+0.001)</f>
        <v>1.8690756</v>
      </c>
      <c r="G415" s="15">
        <v>27334</v>
      </c>
    </row>
    <row r="416" spans="1:7" ht="12.75">
      <c r="A416" s="30" t="str">
        <f>'De la BASE'!A412</f>
        <v>549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0.244278</v>
      </c>
      <c r="F416" s="9">
        <f>IF('De la BASE'!F412&gt;0,'De la BASE'!F412,'De la BASE'!F412+0.001)</f>
        <v>0.299886</v>
      </c>
      <c r="G416" s="15">
        <v>27364</v>
      </c>
    </row>
    <row r="417" spans="1:7" ht="12.75">
      <c r="A417" s="30" t="str">
        <f>'De la BASE'!A413</f>
        <v>549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2.4522044</v>
      </c>
      <c r="F417" s="9">
        <f>IF('De la BASE'!F413&gt;0,'De la BASE'!F413,'De la BASE'!F413+0.001)</f>
        <v>3.3951388</v>
      </c>
      <c r="G417" s="15">
        <v>27395</v>
      </c>
    </row>
    <row r="418" spans="1:7" ht="12.75">
      <c r="A418" s="30" t="str">
        <f>'De la BASE'!A414</f>
        <v>549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1.8951254</v>
      </c>
      <c r="F418" s="9">
        <f>IF('De la BASE'!F414&gt;0,'De la BASE'!F414,'De la BASE'!F414+0.001)</f>
        <v>2.8390852</v>
      </c>
      <c r="G418" s="15">
        <v>27426</v>
      </c>
    </row>
    <row r="419" spans="1:7" ht="12.75">
      <c r="A419" s="30" t="str">
        <f>'De la BASE'!A415</f>
        <v>549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2.3014758</v>
      </c>
      <c r="F419" s="9">
        <f>IF('De la BASE'!F415&gt;0,'De la BASE'!F415,'De la BASE'!F415+0.001)</f>
        <v>2.9551494</v>
      </c>
      <c r="G419" s="15">
        <v>27454</v>
      </c>
    </row>
    <row r="420" spans="1:7" ht="12.75">
      <c r="A420" s="30" t="str">
        <f>'De la BASE'!A416</f>
        <v>549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5.2024588</v>
      </c>
      <c r="F420" s="9">
        <f>IF('De la BASE'!F416&gt;0,'De la BASE'!F416,'De la BASE'!F416+0.001)</f>
        <v>7.859779399999999</v>
      </c>
      <c r="G420" s="15">
        <v>27485</v>
      </c>
    </row>
    <row r="421" spans="1:7" ht="12.75">
      <c r="A421" s="30" t="str">
        <f>'De la BASE'!A417</f>
        <v>549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5.4190506</v>
      </c>
      <c r="F421" s="9">
        <f>IF('De la BASE'!F417&gt;0,'De la BASE'!F417,'De la BASE'!F417+0.001)</f>
        <v>8.0547756</v>
      </c>
      <c r="G421" s="15">
        <v>27515</v>
      </c>
    </row>
    <row r="422" spans="1:7" ht="12.75">
      <c r="A422" s="30" t="str">
        <f>'De la BASE'!A418</f>
        <v>549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3.5235036</v>
      </c>
      <c r="F422" s="9">
        <f>IF('De la BASE'!F418&gt;0,'De la BASE'!F418,'De la BASE'!F418+0.001)</f>
        <v>4.6980048</v>
      </c>
      <c r="G422" s="15">
        <v>27546</v>
      </c>
    </row>
    <row r="423" spans="1:7" ht="12.75">
      <c r="A423" s="30" t="str">
        <f>'De la BASE'!A419</f>
        <v>549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0.189945</v>
      </c>
      <c r="F423" s="9">
        <f>IF('De la BASE'!F419&gt;0,'De la BASE'!F419,'De la BASE'!F419+0.001)</f>
        <v>0.200799</v>
      </c>
      <c r="G423" s="15">
        <v>27576</v>
      </c>
    </row>
    <row r="424" spans="1:7" ht="12.75">
      <c r="A424" s="30" t="str">
        <f>'De la BASE'!A420</f>
        <v>549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0.112086</v>
      </c>
      <c r="F424" s="9">
        <f>IF('De la BASE'!F420&gt;0,'De la BASE'!F420,'De la BASE'!F420+0.001)</f>
        <v>0.14513700000000002</v>
      </c>
      <c r="G424" s="15">
        <v>27607</v>
      </c>
    </row>
    <row r="425" spans="1:7" ht="12.75">
      <c r="A425" s="30" t="str">
        <f>'De la BASE'!A421</f>
        <v>549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0.5246576</v>
      </c>
      <c r="F425" s="9">
        <f>IF('De la BASE'!F421&gt;0,'De la BASE'!F421,'De la BASE'!F421+0.001)</f>
        <v>0.6886131</v>
      </c>
      <c r="G425" s="15">
        <v>27638</v>
      </c>
    </row>
    <row r="426" spans="1:7" ht="12.75">
      <c r="A426" s="30" t="str">
        <f>'De la BASE'!A422</f>
        <v>549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0.2305248</v>
      </c>
      <c r="F426" s="9">
        <f>IF('De la BASE'!F422&gt;0,'De la BASE'!F422,'De la BASE'!F422+0.001)</f>
        <v>0.2820436</v>
      </c>
      <c r="G426" s="15">
        <v>27668</v>
      </c>
    </row>
    <row r="427" spans="1:7" ht="12.75">
      <c r="A427" s="30" t="str">
        <f>'De la BASE'!A423</f>
        <v>549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0.899721</v>
      </c>
      <c r="F427" s="9">
        <f>IF('De la BASE'!F423&gt;0,'De la BASE'!F423,'De la BASE'!F423+0.001)</f>
        <v>1.208136</v>
      </c>
      <c r="G427" s="15">
        <v>27699</v>
      </c>
    </row>
    <row r="428" spans="1:7" ht="12.75">
      <c r="A428" s="30" t="str">
        <f>'De la BASE'!A424</f>
        <v>549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0.6859636</v>
      </c>
      <c r="F428" s="9">
        <f>IF('De la BASE'!F424&gt;0,'De la BASE'!F424,'De la BASE'!F424+0.001)</f>
        <v>0.7176678</v>
      </c>
      <c r="G428" s="15">
        <v>27729</v>
      </c>
    </row>
    <row r="429" spans="1:7" ht="12.75">
      <c r="A429" s="30" t="str">
        <f>'De la BASE'!A425</f>
        <v>549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1.3683851</v>
      </c>
      <c r="F429" s="9">
        <f>IF('De la BASE'!F425&gt;0,'De la BASE'!F425,'De la BASE'!F425+0.001)</f>
        <v>2.0580016</v>
      </c>
      <c r="G429" s="15">
        <v>27760</v>
      </c>
    </row>
    <row r="430" spans="1:7" ht="12.75">
      <c r="A430" s="30" t="str">
        <f>'De la BASE'!A426</f>
        <v>549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1.0947398</v>
      </c>
      <c r="F430" s="9">
        <f>IF('De la BASE'!F426&gt;0,'De la BASE'!F426,'De la BASE'!F426+0.001)</f>
        <v>1.6619503999999998</v>
      </c>
      <c r="G430" s="15">
        <v>27791</v>
      </c>
    </row>
    <row r="431" spans="1:7" ht="12.75">
      <c r="A431" s="30" t="str">
        <f>'De la BASE'!A427</f>
        <v>549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2.9605446</v>
      </c>
      <c r="F431" s="9">
        <f>IF('De la BASE'!F427&gt;0,'De la BASE'!F427,'De la BASE'!F427+0.001)</f>
        <v>3.9582972</v>
      </c>
      <c r="G431" s="15">
        <v>27820</v>
      </c>
    </row>
    <row r="432" spans="1:7" ht="12.75">
      <c r="A432" s="30" t="str">
        <f>'De la BASE'!A428</f>
        <v>549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3.3012339</v>
      </c>
      <c r="F432" s="9">
        <f>IF('De la BASE'!F428&gt;0,'De la BASE'!F428,'De la BASE'!F428+0.001)</f>
        <v>4.3417155</v>
      </c>
      <c r="G432" s="15">
        <v>27851</v>
      </c>
    </row>
    <row r="433" spans="1:7" ht="12.75">
      <c r="A433" s="30" t="str">
        <f>'De la BASE'!A429</f>
        <v>549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6.9992688</v>
      </c>
      <c r="F433" s="9">
        <f>IF('De la BASE'!F429&gt;0,'De la BASE'!F429,'De la BASE'!F429+0.001)</f>
        <v>10.3549216</v>
      </c>
      <c r="G433" s="15">
        <v>27881</v>
      </c>
    </row>
    <row r="434" spans="1:7" ht="12.75">
      <c r="A434" s="30" t="str">
        <f>'De la BASE'!A430</f>
        <v>549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2.966328</v>
      </c>
      <c r="F434" s="9">
        <f>IF('De la BASE'!F430&gt;0,'De la BASE'!F430,'De la BASE'!F430+0.001)</f>
        <v>3.923208</v>
      </c>
      <c r="G434" s="15">
        <v>27912</v>
      </c>
    </row>
    <row r="435" spans="1:7" ht="12.75">
      <c r="A435" s="30" t="str">
        <f>'De la BASE'!A431</f>
        <v>549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2.066811</v>
      </c>
      <c r="F435" s="9">
        <f>IF('De la BASE'!F431&gt;0,'De la BASE'!F431,'De la BASE'!F431+0.001)</f>
        <v>2.6684586</v>
      </c>
      <c r="G435" s="15">
        <v>27942</v>
      </c>
    </row>
    <row r="436" spans="1:7" ht="12.75">
      <c r="A436" s="30" t="str">
        <f>'De la BASE'!A432</f>
        <v>549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0.6178142</v>
      </c>
      <c r="F436" s="9">
        <f>IF('De la BASE'!F432&gt;0,'De la BASE'!F432,'De la BASE'!F432+0.001)</f>
        <v>0.8860926</v>
      </c>
      <c r="G436" s="15">
        <v>27973</v>
      </c>
    </row>
    <row r="437" spans="1:7" ht="12.75">
      <c r="A437" s="30" t="str">
        <f>'De la BASE'!A433</f>
        <v>549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1.0047906</v>
      </c>
      <c r="F437" s="9">
        <f>IF('De la BASE'!F433&gt;0,'De la BASE'!F433,'De la BASE'!F433+0.001)</f>
        <v>1.4999831</v>
      </c>
      <c r="G437" s="15">
        <v>28004</v>
      </c>
    </row>
    <row r="438" spans="1:7" ht="12.75">
      <c r="A438" s="30" t="str">
        <f>'De la BASE'!A434</f>
        <v>549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0.8780499</v>
      </c>
      <c r="F438" s="9">
        <f>IF('De la BASE'!F434&gt;0,'De la BASE'!F434,'De la BASE'!F434+0.001)</f>
        <v>1.3197551</v>
      </c>
      <c r="G438" s="15">
        <v>28034</v>
      </c>
    </row>
    <row r="439" spans="1:7" ht="12.75">
      <c r="A439" s="30" t="str">
        <f>'De la BASE'!A435</f>
        <v>549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6.150124</v>
      </c>
      <c r="F439" s="9">
        <f>IF('De la BASE'!F435&gt;0,'De la BASE'!F435,'De la BASE'!F435+0.001)</f>
        <v>8.592085</v>
      </c>
      <c r="G439" s="15">
        <v>28065</v>
      </c>
    </row>
    <row r="440" spans="1:7" ht="12.75">
      <c r="A440" s="30" t="str">
        <f>'De la BASE'!A436</f>
        <v>549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3.971421</v>
      </c>
      <c r="F440" s="9">
        <f>IF('De la BASE'!F436&gt;0,'De la BASE'!F436,'De la BASE'!F436+0.001)</f>
        <v>5.8481121</v>
      </c>
      <c r="G440" s="15">
        <v>28095</v>
      </c>
    </row>
    <row r="441" spans="1:7" ht="12.75">
      <c r="A441" s="30" t="str">
        <f>'De la BASE'!A437</f>
        <v>549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6.1171236</v>
      </c>
      <c r="F441" s="9">
        <f>IF('De la BASE'!F437&gt;0,'De la BASE'!F437,'De la BASE'!F437+0.001)</f>
        <v>7.315644000000001</v>
      </c>
      <c r="G441" s="15">
        <v>28126</v>
      </c>
    </row>
    <row r="442" spans="1:7" ht="12.75">
      <c r="A442" s="30" t="str">
        <f>'De la BASE'!A438</f>
        <v>549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5.7438024</v>
      </c>
      <c r="F442" s="9">
        <f>IF('De la BASE'!F438&gt;0,'De la BASE'!F438,'De la BASE'!F438+0.001)</f>
        <v>7.8810312</v>
      </c>
      <c r="G442" s="15">
        <v>28157</v>
      </c>
    </row>
    <row r="443" spans="1:7" ht="12.75">
      <c r="A443" s="30" t="str">
        <f>'De la BASE'!A439</f>
        <v>549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3.8661898</v>
      </c>
      <c r="F443" s="9">
        <f>IF('De la BASE'!F439&gt;0,'De la BASE'!F439,'De la BASE'!F439+0.001)</f>
        <v>4.7435827999999995</v>
      </c>
      <c r="G443" s="15">
        <v>28185</v>
      </c>
    </row>
    <row r="444" spans="1:7" ht="12.75">
      <c r="A444" s="30" t="str">
        <f>'De la BASE'!A440</f>
        <v>549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2.1258</v>
      </c>
      <c r="F444" s="9">
        <f>IF('De la BASE'!F440&gt;0,'De la BASE'!F440,'De la BASE'!F440+0.001)</f>
        <v>3.324515</v>
      </c>
      <c r="G444" s="15">
        <v>28216</v>
      </c>
    </row>
    <row r="445" spans="1:7" ht="12.75">
      <c r="A445" s="30" t="str">
        <f>'De la BASE'!A441</f>
        <v>549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1.4533372</v>
      </c>
      <c r="F445" s="9">
        <f>IF('De la BASE'!F441&gt;0,'De la BASE'!F441,'De la BASE'!F441+0.001)</f>
        <v>2.1034248</v>
      </c>
      <c r="G445" s="15">
        <v>28246</v>
      </c>
    </row>
    <row r="446" spans="1:7" ht="12.75">
      <c r="A446" s="30" t="str">
        <f>'De la BASE'!A442</f>
        <v>549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2.2087971</v>
      </c>
      <c r="F446" s="9">
        <f>IF('De la BASE'!F442&gt;0,'De la BASE'!F442,'De la BASE'!F442+0.001)</f>
        <v>3.0546558</v>
      </c>
      <c r="G446" s="15">
        <v>28277</v>
      </c>
    </row>
    <row r="447" spans="1:7" ht="12.75">
      <c r="A447" s="30" t="str">
        <f>'De la BASE'!A443</f>
        <v>549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0.8585878</v>
      </c>
      <c r="F447" s="9">
        <f>IF('De la BASE'!F443&gt;0,'De la BASE'!F443,'De la BASE'!F443+0.001)</f>
        <v>1.1225298000000001</v>
      </c>
      <c r="G447" s="15">
        <v>28307</v>
      </c>
    </row>
    <row r="448" spans="1:7" ht="12.75">
      <c r="A448" s="30" t="str">
        <f>'De la BASE'!A444</f>
        <v>549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0.2351661</v>
      </c>
      <c r="F448" s="9">
        <f>IF('De la BASE'!F444&gt;0,'De la BASE'!F444,'De la BASE'!F444+0.001)</f>
        <v>0.2628327</v>
      </c>
      <c r="G448" s="15">
        <v>28338</v>
      </c>
    </row>
    <row r="449" spans="1:7" ht="12.75">
      <c r="A449" s="30" t="str">
        <f>'De la BASE'!A445</f>
        <v>549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0.0709784</v>
      </c>
      <c r="F449" s="9">
        <f>IF('De la BASE'!F445&gt;0,'De la BASE'!F445,'De la BASE'!F445+0.001)</f>
        <v>0.0788069</v>
      </c>
      <c r="G449" s="15">
        <v>28369</v>
      </c>
    </row>
    <row r="450" spans="1:7" ht="12.75">
      <c r="A450" s="30" t="str">
        <f>'De la BASE'!A446</f>
        <v>549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1.3245428</v>
      </c>
      <c r="F450" s="9">
        <f>IF('De la BASE'!F446&gt;0,'De la BASE'!F446,'De la BASE'!F446+0.001)</f>
        <v>1.8407508</v>
      </c>
      <c r="G450" s="15">
        <v>28399</v>
      </c>
    </row>
    <row r="451" spans="1:7" ht="12.75">
      <c r="A451" s="30" t="str">
        <f>'De la BASE'!A447</f>
        <v>549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0.5333614</v>
      </c>
      <c r="F451" s="9">
        <f>IF('De la BASE'!F447&gt;0,'De la BASE'!F447,'De la BASE'!F447+0.001)</f>
        <v>0.6914391</v>
      </c>
      <c r="G451" s="15">
        <v>28430</v>
      </c>
    </row>
    <row r="452" spans="1:7" ht="12.75">
      <c r="A452" s="30" t="str">
        <f>'De la BASE'!A448</f>
        <v>549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2.1054124</v>
      </c>
      <c r="F452" s="9">
        <f>IF('De la BASE'!F448&gt;0,'De la BASE'!F448,'De la BASE'!F448+0.001)</f>
        <v>3.321726</v>
      </c>
      <c r="G452" s="15">
        <v>28460</v>
      </c>
    </row>
    <row r="453" spans="1:7" ht="12.75">
      <c r="A453" s="30" t="str">
        <f>'De la BASE'!A449</f>
        <v>549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2.7256066</v>
      </c>
      <c r="F453" s="9">
        <f>IF('De la BASE'!F449&gt;0,'De la BASE'!F449,'De la BASE'!F449+0.001)</f>
        <v>2.861134</v>
      </c>
      <c r="G453" s="15">
        <v>28491</v>
      </c>
    </row>
    <row r="454" spans="1:7" ht="12.75">
      <c r="A454" s="30" t="str">
        <f>'De la BASE'!A450</f>
        <v>549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6.1162848</v>
      </c>
      <c r="F454" s="9">
        <f>IF('De la BASE'!F450&gt;0,'De la BASE'!F450,'De la BASE'!F450+0.001)</f>
        <v>8.3089152</v>
      </c>
      <c r="G454" s="15">
        <v>28522</v>
      </c>
    </row>
    <row r="455" spans="1:7" ht="12.75">
      <c r="A455" s="30" t="str">
        <f>'De la BASE'!A451</f>
        <v>549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8.698104</v>
      </c>
      <c r="F455" s="9">
        <f>IF('De la BASE'!F451&gt;0,'De la BASE'!F451,'De la BASE'!F451+0.001)</f>
        <v>11.194782</v>
      </c>
      <c r="G455" s="15">
        <v>28550</v>
      </c>
    </row>
    <row r="456" spans="1:7" ht="12.75">
      <c r="A456" s="30" t="str">
        <f>'De la BASE'!A452</f>
        <v>549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3.1406622</v>
      </c>
      <c r="F456" s="9">
        <f>IF('De la BASE'!F452&gt;0,'De la BASE'!F452,'De la BASE'!F452+0.001)</f>
        <v>4.0938222</v>
      </c>
      <c r="G456" s="15">
        <v>28581</v>
      </c>
    </row>
    <row r="457" spans="1:7" ht="12.75">
      <c r="A457" s="30" t="str">
        <f>'De la BASE'!A453</f>
        <v>549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5.895855</v>
      </c>
      <c r="F457" s="9">
        <f>IF('De la BASE'!F453&gt;0,'De la BASE'!F453,'De la BASE'!F453+0.001)</f>
        <v>8.5817445</v>
      </c>
      <c r="G457" s="15">
        <v>28611</v>
      </c>
    </row>
    <row r="458" spans="1:7" ht="12.75">
      <c r="A458" s="30" t="str">
        <f>'De la BASE'!A454</f>
        <v>549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2.3602719</v>
      </c>
      <c r="F458" s="9">
        <f>IF('De la BASE'!F454&gt;0,'De la BASE'!F454,'De la BASE'!F454+0.001)</f>
        <v>3.3822453</v>
      </c>
      <c r="G458" s="15">
        <v>28642</v>
      </c>
    </row>
    <row r="459" spans="1:7" ht="12.75">
      <c r="A459" s="30" t="str">
        <f>'De la BASE'!A455</f>
        <v>549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0.1399464</v>
      </c>
      <c r="F459" s="9">
        <f>IF('De la BASE'!F455&gt;0,'De la BASE'!F455,'De la BASE'!F455+0.001)</f>
        <v>0.18414</v>
      </c>
      <c r="G459" s="15">
        <v>28672</v>
      </c>
    </row>
    <row r="460" spans="1:7" ht="12.75">
      <c r="A460" s="30" t="str">
        <f>'De la BASE'!A456</f>
        <v>549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0.0744812</v>
      </c>
      <c r="F460" s="9">
        <f>IF('De la BASE'!F456&gt;0,'De la BASE'!F456,'De la BASE'!F456+0.001)</f>
        <v>0.09380859999999999</v>
      </c>
      <c r="G460" s="15">
        <v>28703</v>
      </c>
    </row>
    <row r="461" spans="1:7" ht="12.75">
      <c r="A461" s="30" t="str">
        <f>'De la BASE'!A457</f>
        <v>549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0.103306</v>
      </c>
      <c r="F461" s="9">
        <f>IF('De la BASE'!F457&gt;0,'De la BASE'!F457,'De la BASE'!F457+0.001)</f>
        <v>0.131566</v>
      </c>
      <c r="G461" s="15">
        <v>28734</v>
      </c>
    </row>
    <row r="462" spans="1:7" ht="12.75">
      <c r="A462" s="30" t="str">
        <f>'De la BASE'!A458</f>
        <v>549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0.1318954</v>
      </c>
      <c r="F462" s="9">
        <f>IF('De la BASE'!F458&gt;0,'De la BASE'!F458,'De la BASE'!F458+0.001)</f>
        <v>0.2159606</v>
      </c>
      <c r="G462" s="15">
        <v>28764</v>
      </c>
    </row>
    <row r="463" spans="1:7" ht="12.75">
      <c r="A463" s="30" t="str">
        <f>'De la BASE'!A459</f>
        <v>549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0.7613382</v>
      </c>
      <c r="F463" s="9">
        <f>IF('De la BASE'!F459&gt;0,'De la BASE'!F459,'De la BASE'!F459+0.001)</f>
        <v>1.2731621999999998</v>
      </c>
      <c r="G463" s="15">
        <v>28795</v>
      </c>
    </row>
    <row r="464" spans="1:7" ht="12.75">
      <c r="A464" s="30" t="str">
        <f>'De la BASE'!A460</f>
        <v>549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0.8790705</v>
      </c>
      <c r="F464" s="9">
        <f>IF('De la BASE'!F460&gt;0,'De la BASE'!F460,'De la BASE'!F460+0.001)</f>
        <v>1.4088305</v>
      </c>
      <c r="G464" s="15">
        <v>28825</v>
      </c>
    </row>
    <row r="465" spans="1:7" ht="12.75">
      <c r="A465" s="30" t="str">
        <f>'De la BASE'!A461</f>
        <v>549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2.024946</v>
      </c>
      <c r="F465" s="9">
        <f>IF('De la BASE'!F461&gt;0,'De la BASE'!F461,'De la BASE'!F461+0.001)</f>
        <v>3.235628</v>
      </c>
      <c r="G465" s="15">
        <v>28856</v>
      </c>
    </row>
    <row r="466" spans="1:7" ht="12.75">
      <c r="A466" s="30" t="str">
        <f>'De la BASE'!A462</f>
        <v>549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2.986343</v>
      </c>
      <c r="F466" s="9">
        <f>IF('De la BASE'!F462&gt;0,'De la BASE'!F462,'De la BASE'!F462+0.001)</f>
        <v>4.0250710000000005</v>
      </c>
      <c r="G466" s="15">
        <v>28887</v>
      </c>
    </row>
    <row r="467" spans="1:7" ht="12.75">
      <c r="A467" s="30" t="str">
        <f>'De la BASE'!A463</f>
        <v>549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5.2413244</v>
      </c>
      <c r="F467" s="9">
        <f>IF('De la BASE'!F463&gt;0,'De la BASE'!F463,'De la BASE'!F463+0.001)</f>
        <v>7.321066999999999</v>
      </c>
      <c r="G467" s="15">
        <v>28915</v>
      </c>
    </row>
    <row r="468" spans="1:7" ht="12.75">
      <c r="A468" s="30" t="str">
        <f>'De la BASE'!A464</f>
        <v>549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5.2400023</v>
      </c>
      <c r="F468" s="9">
        <f>IF('De la BASE'!F464&gt;0,'De la BASE'!F464,'De la BASE'!F464+0.001)</f>
        <v>6.3209458</v>
      </c>
      <c r="G468" s="15">
        <v>28946</v>
      </c>
    </row>
    <row r="469" spans="1:7" ht="12.75">
      <c r="A469" s="30" t="str">
        <f>'De la BASE'!A465</f>
        <v>549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1.459511</v>
      </c>
      <c r="F469" s="9">
        <f>IF('De la BASE'!F465&gt;0,'De la BASE'!F465,'De la BASE'!F465+0.001)</f>
        <v>2.168574</v>
      </c>
      <c r="G469" s="15">
        <v>28976</v>
      </c>
    </row>
    <row r="470" spans="1:7" ht="12.75">
      <c r="A470" s="30" t="str">
        <f>'De la BASE'!A466</f>
        <v>549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0.2689596</v>
      </c>
      <c r="F470" s="9">
        <f>IF('De la BASE'!F466&gt;0,'De la BASE'!F466,'De la BASE'!F466+0.001)</f>
        <v>0.3967893</v>
      </c>
      <c r="G470" s="15">
        <v>29007</v>
      </c>
    </row>
    <row r="471" spans="1:7" ht="12.75">
      <c r="A471" s="30" t="str">
        <f>'De la BASE'!A467</f>
        <v>549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0.0953208</v>
      </c>
      <c r="F471" s="9">
        <f>IF('De la BASE'!F467&gt;0,'De la BASE'!F467,'De la BASE'!F467+0.001)</f>
        <v>0.13503779999999999</v>
      </c>
      <c r="G471" s="15">
        <v>29037</v>
      </c>
    </row>
    <row r="472" spans="1:7" ht="12.75">
      <c r="A472" s="30" t="str">
        <f>'De la BASE'!A468</f>
        <v>549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0.029652</v>
      </c>
      <c r="F472" s="9">
        <f>IF('De la BASE'!F468&gt;0,'De la BASE'!F468,'De la BASE'!F468+0.001)</f>
        <v>0.039818400000000004</v>
      </c>
      <c r="G472" s="15">
        <v>29068</v>
      </c>
    </row>
    <row r="473" spans="1:7" ht="12.75">
      <c r="A473" s="30" t="str">
        <f>'De la BASE'!A469</f>
        <v>549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0.2557938</v>
      </c>
      <c r="F473" s="9">
        <f>IF('De la BASE'!F469&gt;0,'De la BASE'!F469,'De la BASE'!F469+0.001)</f>
        <v>0.31317720000000004</v>
      </c>
      <c r="G473" s="15">
        <v>29099</v>
      </c>
    </row>
    <row r="474" spans="1:7" ht="12.75">
      <c r="A474" s="30" t="str">
        <f>'De la BASE'!A470</f>
        <v>549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1.404564</v>
      </c>
      <c r="F474" s="9">
        <f>IF('De la BASE'!F470&gt;0,'De la BASE'!F470,'De la BASE'!F470+0.001)</f>
        <v>2.0518848</v>
      </c>
      <c r="G474" s="15">
        <v>29129</v>
      </c>
    </row>
    <row r="475" spans="1:7" ht="12.75">
      <c r="A475" s="30" t="str">
        <f>'De la BASE'!A471</f>
        <v>549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2.5062441</v>
      </c>
      <c r="F475" s="9">
        <f>IF('De la BASE'!F471&gt;0,'De la BASE'!F471,'De la BASE'!F471+0.001)</f>
        <v>3.6869007</v>
      </c>
      <c r="G475" s="15">
        <v>29160</v>
      </c>
    </row>
    <row r="476" spans="1:7" ht="12.75">
      <c r="A476" s="30" t="str">
        <f>'De la BASE'!A472</f>
        <v>549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1.9622218</v>
      </c>
      <c r="F476" s="9">
        <f>IF('De la BASE'!F472&gt;0,'De la BASE'!F472,'De la BASE'!F472+0.001)</f>
        <v>3.1282229</v>
      </c>
      <c r="G476" s="15">
        <v>29190</v>
      </c>
    </row>
    <row r="477" spans="1:7" ht="12.75">
      <c r="A477" s="30" t="str">
        <f>'De la BASE'!A473</f>
        <v>549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1.39977</v>
      </c>
      <c r="F477" s="9">
        <f>IF('De la BASE'!F473&gt;0,'De la BASE'!F473,'De la BASE'!F473+0.001)</f>
        <v>2.20158</v>
      </c>
      <c r="G477" s="15">
        <v>29221</v>
      </c>
    </row>
    <row r="478" spans="1:7" ht="12.75">
      <c r="A478" s="30" t="str">
        <f>'De la BASE'!A474</f>
        <v>549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3.337542</v>
      </c>
      <c r="F478" s="9">
        <f>IF('De la BASE'!F474&gt;0,'De la BASE'!F474,'De la BASE'!F474+0.001)</f>
        <v>4.9088519999999995</v>
      </c>
      <c r="G478" s="15">
        <v>29252</v>
      </c>
    </row>
    <row r="479" spans="1:7" ht="12.75">
      <c r="A479" s="30" t="str">
        <f>'De la BASE'!A475</f>
        <v>549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3.1187066</v>
      </c>
      <c r="F479" s="9">
        <f>IF('De la BASE'!F475&gt;0,'De la BASE'!F475,'De la BASE'!F475+0.001)</f>
        <v>4.3451018999999995</v>
      </c>
      <c r="G479" s="15">
        <v>29281</v>
      </c>
    </row>
    <row r="480" spans="1:7" ht="12.75">
      <c r="A480" s="30" t="str">
        <f>'De la BASE'!A476</f>
        <v>549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4.1832915</v>
      </c>
      <c r="F480" s="9">
        <f>IF('De la BASE'!F476&gt;0,'De la BASE'!F476,'De la BASE'!F476+0.001)</f>
        <v>6.1277165</v>
      </c>
      <c r="G480" s="15">
        <v>29312</v>
      </c>
    </row>
    <row r="481" spans="1:7" ht="12.75">
      <c r="A481" s="30" t="str">
        <f>'De la BASE'!A477</f>
        <v>549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5.55674</v>
      </c>
      <c r="F481" s="9">
        <f>IF('De la BASE'!F477&gt;0,'De la BASE'!F477,'De la BASE'!F477+0.001)</f>
        <v>8.0017056</v>
      </c>
      <c r="G481" s="15">
        <v>29342</v>
      </c>
    </row>
    <row r="482" spans="1:7" ht="12.75">
      <c r="A482" s="30" t="str">
        <f>'De la BASE'!A478</f>
        <v>549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0.9135203</v>
      </c>
      <c r="F482" s="9">
        <f>IF('De la BASE'!F478&gt;0,'De la BASE'!F478,'De la BASE'!F478+0.001)</f>
        <v>1.0796149</v>
      </c>
      <c r="G482" s="15">
        <v>29373</v>
      </c>
    </row>
    <row r="483" spans="1:7" ht="12.75">
      <c r="A483" s="30" t="str">
        <f>'De la BASE'!A479</f>
        <v>549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0.105621</v>
      </c>
      <c r="F483" s="9">
        <f>IF('De la BASE'!F479&gt;0,'De la BASE'!F479,'De la BASE'!F479+0.001)</f>
        <v>0.1136979</v>
      </c>
      <c r="G483" s="15">
        <v>29403</v>
      </c>
    </row>
    <row r="484" spans="1:7" ht="12.75">
      <c r="A484" s="30" t="str">
        <f>'De la BASE'!A480</f>
        <v>549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0.2132987</v>
      </c>
      <c r="F484" s="9">
        <f>IF('De la BASE'!F480&gt;0,'De la BASE'!F480,'De la BASE'!F480+0.001)</f>
        <v>0.2507039</v>
      </c>
      <c r="G484" s="15">
        <v>29434</v>
      </c>
    </row>
    <row r="485" spans="1:7" ht="12.75">
      <c r="A485" s="30" t="str">
        <f>'De la BASE'!A481</f>
        <v>549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0.0869702</v>
      </c>
      <c r="F485" s="9">
        <f>IF('De la BASE'!F481&gt;0,'De la BASE'!F481,'De la BASE'!F481+0.001)</f>
        <v>0.0919015</v>
      </c>
      <c r="G485" s="15">
        <v>29465</v>
      </c>
    </row>
    <row r="486" spans="1:7" ht="12.75">
      <c r="A486" s="30" t="str">
        <f>'De la BASE'!A482</f>
        <v>549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0.8878428</v>
      </c>
      <c r="F486" s="9">
        <f>IF('De la BASE'!F482&gt;0,'De la BASE'!F482,'De la BASE'!F482+0.001)</f>
        <v>1.2437412</v>
      </c>
      <c r="G486" s="15">
        <v>29495</v>
      </c>
    </row>
    <row r="487" spans="1:7" ht="12.75">
      <c r="A487" s="30" t="str">
        <f>'De la BASE'!A483</f>
        <v>549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1.0251792</v>
      </c>
      <c r="F487" s="9">
        <f>IF('De la BASE'!F483&gt;0,'De la BASE'!F483,'De la BASE'!F483+0.001)</f>
        <v>1.4073731999999999</v>
      </c>
      <c r="G487" s="15">
        <v>29526</v>
      </c>
    </row>
    <row r="488" spans="1:7" ht="12.75">
      <c r="A488" s="30" t="str">
        <f>'De la BASE'!A484</f>
        <v>549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0.4097004</v>
      </c>
      <c r="F488" s="9">
        <f>IF('De la BASE'!F484&gt;0,'De la BASE'!F484,'De la BASE'!F484+0.001)</f>
        <v>0.5082076</v>
      </c>
      <c r="G488" s="15">
        <v>29556</v>
      </c>
    </row>
    <row r="489" spans="1:7" ht="12.75">
      <c r="A489" s="30" t="str">
        <f>'De la BASE'!A485</f>
        <v>549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0.6391616</v>
      </c>
      <c r="F489" s="9">
        <f>IF('De la BASE'!F485&gt;0,'De la BASE'!F485,'De la BASE'!F485+0.001)</f>
        <v>1.2483625</v>
      </c>
      <c r="G489" s="15">
        <v>29587</v>
      </c>
    </row>
    <row r="490" spans="1:7" ht="12.75">
      <c r="A490" s="30" t="str">
        <f>'De la BASE'!A486</f>
        <v>549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0.4724736</v>
      </c>
      <c r="F490" s="9">
        <f>IF('De la BASE'!F486&gt;0,'De la BASE'!F486,'De la BASE'!F486+0.001)</f>
        <v>0.8600496</v>
      </c>
      <c r="G490" s="15">
        <v>29618</v>
      </c>
    </row>
    <row r="491" spans="1:7" ht="12.75">
      <c r="A491" s="30" t="str">
        <f>'De la BASE'!A487</f>
        <v>549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1.5340441</v>
      </c>
      <c r="F491" s="9">
        <f>IF('De la BASE'!F487&gt;0,'De la BASE'!F487,'De la BASE'!F487+0.001)</f>
        <v>2.3147486</v>
      </c>
      <c r="G491" s="15">
        <v>29646</v>
      </c>
    </row>
    <row r="492" spans="1:7" ht="12.75">
      <c r="A492" s="30" t="str">
        <f>'De la BASE'!A488</f>
        <v>549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1.9007688</v>
      </c>
      <c r="F492" s="9">
        <f>IF('De la BASE'!F488&gt;0,'De la BASE'!F488,'De la BASE'!F488+0.001)</f>
        <v>2.9545964</v>
      </c>
      <c r="G492" s="15">
        <v>29677</v>
      </c>
    </row>
    <row r="493" spans="1:7" ht="12.75">
      <c r="A493" s="30" t="str">
        <f>'De la BASE'!A489</f>
        <v>549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5.0240362</v>
      </c>
      <c r="F493" s="9">
        <f>IF('De la BASE'!F489&gt;0,'De la BASE'!F489,'De la BASE'!F489+0.001)</f>
        <v>7.3183244</v>
      </c>
      <c r="G493" s="15">
        <v>29707</v>
      </c>
    </row>
    <row r="494" spans="1:7" ht="12.75">
      <c r="A494" s="30" t="str">
        <f>'De la BASE'!A490</f>
        <v>549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0.357084</v>
      </c>
      <c r="F494" s="9">
        <f>IF('De la BASE'!F490&gt;0,'De la BASE'!F490,'De la BASE'!F490+0.001)</f>
        <v>0.478296</v>
      </c>
      <c r="G494" s="15">
        <v>29738</v>
      </c>
    </row>
    <row r="495" spans="1:7" ht="12.75">
      <c r="A495" s="30" t="str">
        <f>'De la BASE'!A491</f>
        <v>549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0.087604</v>
      </c>
      <c r="F495" s="9">
        <f>IF('De la BASE'!F491&gt;0,'De la BASE'!F491,'De la BASE'!F491+0.001)</f>
        <v>0.1047266</v>
      </c>
      <c r="G495" s="15">
        <v>29768</v>
      </c>
    </row>
    <row r="496" spans="1:7" ht="12.75">
      <c r="A496" s="30" t="str">
        <f>'De la BASE'!A492</f>
        <v>549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0.213265</v>
      </c>
      <c r="F496" s="9">
        <f>IF('De la BASE'!F492&gt;0,'De la BASE'!F492,'De la BASE'!F492+0.001)</f>
        <v>0.2605114</v>
      </c>
      <c r="G496" s="15">
        <v>29799</v>
      </c>
    </row>
    <row r="497" spans="1:7" ht="12.75">
      <c r="A497" s="30" t="str">
        <f>'De la BASE'!A493</f>
        <v>549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0.234828</v>
      </c>
      <c r="F497" s="9">
        <f>IF('De la BASE'!F493&gt;0,'De la BASE'!F493,'De la BASE'!F493+0.001)</f>
        <v>0.349668</v>
      </c>
      <c r="G497" s="15">
        <v>29830</v>
      </c>
    </row>
    <row r="498" spans="1:7" ht="12.75">
      <c r="A498" s="30" t="str">
        <f>'De la BASE'!A494</f>
        <v>549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0.1164</v>
      </c>
      <c r="F498" s="9">
        <f>IF('De la BASE'!F494&gt;0,'De la BASE'!F494,'De la BASE'!F494+0.001)</f>
        <v>0.140844</v>
      </c>
      <c r="G498" s="15">
        <v>29860</v>
      </c>
    </row>
    <row r="499" spans="1:7" ht="12.75">
      <c r="A499" s="30" t="str">
        <f>'De la BASE'!A495</f>
        <v>549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0.0668325</v>
      </c>
      <c r="F499" s="9">
        <f>IF('De la BASE'!F495&gt;0,'De la BASE'!F495,'De la BASE'!F495+0.001)</f>
        <v>0.0681055</v>
      </c>
      <c r="G499" s="15">
        <v>29891</v>
      </c>
    </row>
    <row r="500" spans="1:7" ht="12.75">
      <c r="A500" s="30" t="str">
        <f>'De la BASE'!A496</f>
        <v>549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0.7386583</v>
      </c>
      <c r="F500" s="9">
        <f>IF('De la BASE'!F496&gt;0,'De la BASE'!F496,'De la BASE'!F496+0.001)</f>
        <v>1.0623537</v>
      </c>
      <c r="G500" s="15">
        <v>29921</v>
      </c>
    </row>
    <row r="501" spans="1:7" ht="12.75">
      <c r="A501" s="30" t="str">
        <f>'De la BASE'!A497</f>
        <v>549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1.6427674</v>
      </c>
      <c r="F501" s="9">
        <f>IF('De la BASE'!F497&gt;0,'De la BASE'!F497,'De la BASE'!F497+0.001)</f>
        <v>2.2629476</v>
      </c>
      <c r="G501" s="15">
        <v>29952</v>
      </c>
    </row>
    <row r="502" spans="1:7" ht="12.75">
      <c r="A502" s="30" t="str">
        <f>'De la BASE'!A498</f>
        <v>549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1.1751502</v>
      </c>
      <c r="F502" s="9">
        <f>IF('De la BASE'!F498&gt;0,'De la BASE'!F498,'De la BASE'!F498+0.001)</f>
        <v>1.5457115</v>
      </c>
      <c r="G502" s="15">
        <v>29983</v>
      </c>
    </row>
    <row r="503" spans="1:7" ht="12.75">
      <c r="A503" s="30" t="str">
        <f>'De la BASE'!A499</f>
        <v>549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1.0112586</v>
      </c>
      <c r="F503" s="9">
        <f>IF('De la BASE'!F499&gt;0,'De la BASE'!F499,'De la BASE'!F499+0.001)</f>
        <v>1.1113028999999999</v>
      </c>
      <c r="G503" s="15">
        <v>30011</v>
      </c>
    </row>
    <row r="504" spans="1:7" ht="12.75">
      <c r="A504" s="30" t="str">
        <f>'De la BASE'!A500</f>
        <v>549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1.438846</v>
      </c>
      <c r="F504" s="9">
        <f>IF('De la BASE'!F500&gt;0,'De la BASE'!F500,'De la BASE'!F500+0.001)</f>
        <v>2.182307</v>
      </c>
      <c r="G504" s="15">
        <v>30042</v>
      </c>
    </row>
    <row r="505" spans="1:7" ht="12.75">
      <c r="A505" s="30" t="str">
        <f>'De la BASE'!A501</f>
        <v>549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0.6725172</v>
      </c>
      <c r="F505" s="9">
        <f>IF('De la BASE'!F501&gt;0,'De la BASE'!F501,'De la BASE'!F501+0.001)</f>
        <v>0.9359364000000001</v>
      </c>
      <c r="G505" s="15">
        <v>30072</v>
      </c>
    </row>
    <row r="506" spans="1:7" ht="12.75">
      <c r="A506" s="30" t="str">
        <f>'De la BASE'!A502</f>
        <v>549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0.471312</v>
      </c>
      <c r="F506" s="9">
        <f>IF('De la BASE'!F502&gt;0,'De la BASE'!F502,'De la BASE'!F502+0.001)</f>
        <v>0.636053</v>
      </c>
      <c r="G506" s="15">
        <v>30103</v>
      </c>
    </row>
    <row r="507" spans="1:7" ht="12.75">
      <c r="A507" s="30" t="str">
        <f>'De la BASE'!A503</f>
        <v>549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0.2125536</v>
      </c>
      <c r="F507" s="9">
        <f>IF('De la BASE'!F503&gt;0,'De la BASE'!F503,'De la BASE'!F503+0.001)</f>
        <v>0.259366</v>
      </c>
      <c r="G507" s="15">
        <v>30133</v>
      </c>
    </row>
    <row r="508" spans="1:7" ht="12.75">
      <c r="A508" s="30" t="str">
        <f>'De la BASE'!A504</f>
        <v>549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0.0532305</v>
      </c>
      <c r="F508" s="9">
        <f>IF('De la BASE'!F504&gt;0,'De la BASE'!F504,'De la BASE'!F504+0.001)</f>
        <v>0.0571735</v>
      </c>
      <c r="G508" s="15">
        <v>30164</v>
      </c>
    </row>
    <row r="509" spans="1:7" ht="12.75">
      <c r="A509" s="30" t="str">
        <f>'De la BASE'!A505</f>
        <v>549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0.5006115</v>
      </c>
      <c r="F509" s="9">
        <f>IF('De la BASE'!F505&gt;0,'De la BASE'!F505,'De la BASE'!F505+0.001)</f>
        <v>0.6756681</v>
      </c>
      <c r="G509" s="15">
        <v>30195</v>
      </c>
    </row>
    <row r="510" spans="1:7" ht="12.75">
      <c r="A510" s="30" t="str">
        <f>'De la BASE'!A506</f>
        <v>549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0.799332</v>
      </c>
      <c r="F510" s="9">
        <f>IF('De la BASE'!F506&gt;0,'De la BASE'!F506,'De la BASE'!F506+0.001)</f>
        <v>1.046583</v>
      </c>
      <c r="G510" s="15">
        <v>30225</v>
      </c>
    </row>
    <row r="511" spans="1:7" ht="12.75">
      <c r="A511" s="30" t="str">
        <f>'De la BASE'!A507</f>
        <v>549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1.9242459</v>
      </c>
      <c r="F511" s="9">
        <f>IF('De la BASE'!F507&gt;0,'De la BASE'!F507,'De la BASE'!F507+0.001)</f>
        <v>2.5245927</v>
      </c>
      <c r="G511" s="15">
        <v>30256</v>
      </c>
    </row>
    <row r="512" spans="1:7" ht="12.75">
      <c r="A512" s="30" t="str">
        <f>'De la BASE'!A508</f>
        <v>549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1.5266342</v>
      </c>
      <c r="F512" s="9">
        <f>IF('De la BASE'!F508&gt;0,'De la BASE'!F508,'De la BASE'!F508+0.001)</f>
        <v>2.0946284</v>
      </c>
      <c r="G512" s="15">
        <v>30286</v>
      </c>
    </row>
    <row r="513" spans="1:7" ht="12.75">
      <c r="A513" s="30" t="str">
        <f>'De la BASE'!A509</f>
        <v>549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0.621765</v>
      </c>
      <c r="F513" s="9">
        <f>IF('De la BASE'!F509&gt;0,'De la BASE'!F509,'De la BASE'!F509+0.001)</f>
        <v>1.0447</v>
      </c>
      <c r="G513" s="15">
        <v>30317</v>
      </c>
    </row>
    <row r="514" spans="1:7" ht="12.75">
      <c r="A514" s="30" t="str">
        <f>'De la BASE'!A510</f>
        <v>549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0.1541124</v>
      </c>
      <c r="F514" s="9">
        <f>IF('De la BASE'!F510&gt;0,'De la BASE'!F510,'De la BASE'!F510+0.001)</f>
        <v>0.1619046</v>
      </c>
      <c r="G514" s="15">
        <v>30348</v>
      </c>
    </row>
    <row r="515" spans="1:7" ht="12.75">
      <c r="A515" s="30" t="str">
        <f>'De la BASE'!A511</f>
        <v>549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0.5700167</v>
      </c>
      <c r="F515" s="9">
        <f>IF('De la BASE'!F511&gt;0,'De la BASE'!F511,'De la BASE'!F511+0.001)</f>
        <v>0.8712736000000001</v>
      </c>
      <c r="G515" s="15">
        <v>30376</v>
      </c>
    </row>
    <row r="516" spans="1:7" ht="12.75">
      <c r="A516" s="30" t="str">
        <f>'De la BASE'!A512</f>
        <v>549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0.5074782</v>
      </c>
      <c r="F516" s="9">
        <f>IF('De la BASE'!F512&gt;0,'De la BASE'!F512,'De la BASE'!F512+0.001)</f>
        <v>0.7783287999999999</v>
      </c>
      <c r="G516" s="15">
        <v>30407</v>
      </c>
    </row>
    <row r="517" spans="1:7" ht="12.75">
      <c r="A517" s="30" t="str">
        <f>'De la BASE'!A513</f>
        <v>549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2.2948709</v>
      </c>
      <c r="F517" s="9">
        <f>IF('De la BASE'!F513&gt;0,'De la BASE'!F513,'De la BASE'!F513+0.001)</f>
        <v>3.2720211999999997</v>
      </c>
      <c r="G517" s="15">
        <v>30437</v>
      </c>
    </row>
    <row r="518" spans="1:7" ht="12.75">
      <c r="A518" s="30" t="str">
        <f>'De la BASE'!A514</f>
        <v>549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0.2281013</v>
      </c>
      <c r="F518" s="9">
        <f>IF('De la BASE'!F514&gt;0,'De la BASE'!F514,'De la BASE'!F514+0.001)</f>
        <v>0.3091257</v>
      </c>
      <c r="G518" s="15">
        <v>30468</v>
      </c>
    </row>
    <row r="519" spans="1:7" ht="12.75">
      <c r="A519" s="30" t="str">
        <f>'De la BASE'!A515</f>
        <v>549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0.0827718</v>
      </c>
      <c r="F519" s="9">
        <f>IF('De la BASE'!F515&gt;0,'De la BASE'!F515,'De la BASE'!F515+0.001)</f>
        <v>0.0882122</v>
      </c>
      <c r="G519" s="15">
        <v>30498</v>
      </c>
    </row>
    <row r="520" spans="1:7" ht="12.75">
      <c r="A520" s="30" t="str">
        <f>'De la BASE'!A516</f>
        <v>549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0.2870016</v>
      </c>
      <c r="F520" s="9">
        <f>IF('De la BASE'!F516&gt;0,'De la BASE'!F516,'De la BASE'!F516+0.001)</f>
        <v>0.33321920000000005</v>
      </c>
      <c r="G520" s="15">
        <v>30529</v>
      </c>
    </row>
    <row r="521" spans="1:7" ht="12.75">
      <c r="A521" s="30" t="str">
        <f>'De la BASE'!A517</f>
        <v>549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0.1072144</v>
      </c>
      <c r="F521" s="9">
        <f>IF('De la BASE'!F517&gt;0,'De la BASE'!F517,'De la BASE'!F517+0.001)</f>
        <v>0.1204976</v>
      </c>
      <c r="G521" s="15">
        <v>30560</v>
      </c>
    </row>
    <row r="522" spans="1:7" ht="12.75">
      <c r="A522" s="30" t="str">
        <f>'De la BASE'!A518</f>
        <v>549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0.0900657</v>
      </c>
      <c r="F522" s="9">
        <f>IF('De la BASE'!F518&gt;0,'De la BASE'!F518,'De la BASE'!F518+0.001)</f>
        <v>0.1348352</v>
      </c>
      <c r="G522" s="15">
        <v>30590</v>
      </c>
    </row>
    <row r="523" spans="1:7" ht="12.75">
      <c r="A523" s="30" t="str">
        <f>'De la BASE'!A519</f>
        <v>549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0.5231376</v>
      </c>
      <c r="F523" s="9">
        <f>IF('De la BASE'!F519&gt;0,'De la BASE'!F519,'De la BASE'!F519+0.001)</f>
        <v>0.7795776</v>
      </c>
      <c r="G523" s="15">
        <v>30621</v>
      </c>
    </row>
    <row r="524" spans="1:7" ht="12.75">
      <c r="A524" s="30" t="str">
        <f>'De la BASE'!A520</f>
        <v>549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0.7900524</v>
      </c>
      <c r="F524" s="9">
        <f>IF('De la BASE'!F520&gt;0,'De la BASE'!F520,'De la BASE'!F520+0.001)</f>
        <v>1.1361312</v>
      </c>
      <c r="G524" s="15">
        <v>30651</v>
      </c>
    </row>
    <row r="525" spans="1:7" ht="12.75">
      <c r="A525" s="30" t="str">
        <f>'De la BASE'!A521</f>
        <v>549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2.391276</v>
      </c>
      <c r="F525" s="9">
        <f>IF('De la BASE'!F521&gt;0,'De la BASE'!F521,'De la BASE'!F521+0.001)</f>
        <v>3.2483472</v>
      </c>
      <c r="G525" s="15">
        <v>30682</v>
      </c>
    </row>
    <row r="526" spans="1:7" ht="12.75">
      <c r="A526" s="30" t="str">
        <f>'De la BASE'!A522</f>
        <v>549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1.2468095</v>
      </c>
      <c r="F526" s="9">
        <f>IF('De la BASE'!F522&gt;0,'De la BASE'!F522,'De la BASE'!F522+0.001)</f>
        <v>1.3653586</v>
      </c>
      <c r="G526" s="15">
        <v>30713</v>
      </c>
    </row>
    <row r="527" spans="1:7" ht="12.75">
      <c r="A527" s="30" t="str">
        <f>'De la BASE'!A523</f>
        <v>549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1.0393992</v>
      </c>
      <c r="F527" s="9">
        <f>IF('De la BASE'!F523&gt;0,'De la BASE'!F523,'De la BASE'!F523+0.001)</f>
        <v>1.2844608000000002</v>
      </c>
      <c r="G527" s="15">
        <v>30742</v>
      </c>
    </row>
    <row r="528" spans="1:7" ht="12.75">
      <c r="A528" s="30" t="str">
        <f>'De la BASE'!A524</f>
        <v>549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7.0798455</v>
      </c>
      <c r="F528" s="9">
        <f>IF('De la BASE'!F524&gt;0,'De la BASE'!F524,'De la BASE'!F524+0.001)</f>
        <v>10.2189516</v>
      </c>
      <c r="G528" s="15">
        <v>30773</v>
      </c>
    </row>
    <row r="529" spans="1:7" ht="12.75">
      <c r="A529" s="30" t="str">
        <f>'De la BASE'!A525</f>
        <v>549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8.1554928</v>
      </c>
      <c r="F529" s="9">
        <f>IF('De la BASE'!F525&gt;0,'De la BASE'!F525,'De la BASE'!F525+0.001)</f>
        <v>11.225005199999998</v>
      </c>
      <c r="G529" s="15">
        <v>30803</v>
      </c>
    </row>
    <row r="530" spans="1:7" ht="12.75">
      <c r="A530" s="30" t="str">
        <f>'De la BASE'!A526</f>
        <v>549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4.2826059</v>
      </c>
      <c r="F530" s="9">
        <f>IF('De la BASE'!F526&gt;0,'De la BASE'!F526,'De la BASE'!F526+0.001)</f>
        <v>5.6588832</v>
      </c>
      <c r="G530" s="15">
        <v>30834</v>
      </c>
    </row>
    <row r="531" spans="1:7" ht="12.75">
      <c r="A531" s="30" t="str">
        <f>'De la BASE'!A527</f>
        <v>549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0.2227068</v>
      </c>
      <c r="F531" s="9">
        <f>IF('De la BASE'!F527&gt;0,'De la BASE'!F527,'De la BASE'!F527+0.001)</f>
        <v>0.23908230000000003</v>
      </c>
      <c r="G531" s="15">
        <v>30864</v>
      </c>
    </row>
    <row r="532" spans="1:7" ht="12.75">
      <c r="A532" s="30" t="str">
        <f>'De la BASE'!A528</f>
        <v>549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0.1823858</v>
      </c>
      <c r="F532" s="9">
        <f>IF('De la BASE'!F528&gt;0,'De la BASE'!F528,'De la BASE'!F528+0.001)</f>
        <v>0.2040554</v>
      </c>
      <c r="G532" s="15">
        <v>30895</v>
      </c>
    </row>
    <row r="533" spans="1:7" ht="12.75">
      <c r="A533" s="30" t="str">
        <f>'De la BASE'!A529</f>
        <v>549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0.1113266</v>
      </c>
      <c r="F533" s="9">
        <f>IF('De la BASE'!F529&gt;0,'De la BASE'!F529,'De la BASE'!F529+0.001)</f>
        <v>0.1293991</v>
      </c>
      <c r="G533" s="15">
        <v>30926</v>
      </c>
    </row>
    <row r="534" spans="1:7" ht="12.75">
      <c r="A534" s="30" t="str">
        <f>'De la BASE'!A530</f>
        <v>549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0.6143607</v>
      </c>
      <c r="F534" s="9">
        <f>IF('De la BASE'!F530&gt;0,'De la BASE'!F530,'De la BASE'!F530+0.001)</f>
        <v>0.9435159</v>
      </c>
      <c r="G534" s="15">
        <v>30956</v>
      </c>
    </row>
    <row r="535" spans="1:7" ht="12.75">
      <c r="A535" s="30" t="str">
        <f>'De la BASE'!A531</f>
        <v>549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2.2777595</v>
      </c>
      <c r="F535" s="9">
        <f>IF('De la BASE'!F531&gt;0,'De la BASE'!F531,'De la BASE'!F531+0.001)</f>
        <v>3.2341168000000002</v>
      </c>
      <c r="G535" s="15">
        <v>30987</v>
      </c>
    </row>
    <row r="536" spans="1:7" ht="12.75">
      <c r="A536" s="30" t="str">
        <f>'De la BASE'!A532</f>
        <v>549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1.938548</v>
      </c>
      <c r="F536" s="9">
        <f>IF('De la BASE'!F532&gt;0,'De la BASE'!F532,'De la BASE'!F532+0.001)</f>
        <v>2.7186383999999997</v>
      </c>
      <c r="G536" s="15">
        <v>31017</v>
      </c>
    </row>
    <row r="537" spans="1:7" ht="12.75">
      <c r="A537" s="30" t="str">
        <f>'De la BASE'!A533</f>
        <v>549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0.7907244</v>
      </c>
      <c r="F537" s="9">
        <f>IF('De la BASE'!F533&gt;0,'De la BASE'!F533,'De la BASE'!F533+0.001)</f>
        <v>0.7907244</v>
      </c>
      <c r="G537" s="15">
        <v>31048</v>
      </c>
    </row>
    <row r="538" spans="1:7" ht="12.75">
      <c r="A538" s="30" t="str">
        <f>'De la BASE'!A534</f>
        <v>549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4.3192206</v>
      </c>
      <c r="F538" s="9">
        <f>IF('De la BASE'!F534&gt;0,'De la BASE'!F534,'De la BASE'!F534+0.001)</f>
        <v>6.1350867000000004</v>
      </c>
      <c r="G538" s="15">
        <v>31079</v>
      </c>
    </row>
    <row r="539" spans="1:7" ht="12.75">
      <c r="A539" s="30" t="str">
        <f>'De la BASE'!A535</f>
        <v>549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2.1206263</v>
      </c>
      <c r="F539" s="9">
        <f>IF('De la BASE'!F535&gt;0,'De la BASE'!F535,'De la BASE'!F535+0.001)</f>
        <v>2.6941952000000002</v>
      </c>
      <c r="G539" s="15">
        <v>31107</v>
      </c>
    </row>
    <row r="540" spans="1:7" ht="12.75">
      <c r="A540" s="30" t="str">
        <f>'De la BASE'!A536</f>
        <v>549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2.7280264</v>
      </c>
      <c r="F540" s="9">
        <f>IF('De la BASE'!F536&gt;0,'De la BASE'!F536,'De la BASE'!F536+0.001)</f>
        <v>4.2817368</v>
      </c>
      <c r="G540" s="15">
        <v>31138</v>
      </c>
    </row>
    <row r="541" spans="1:7" ht="12.75">
      <c r="A541" s="30" t="str">
        <f>'De la BASE'!A537</f>
        <v>549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1.768902</v>
      </c>
      <c r="F541" s="9">
        <f>IF('De la BASE'!F537&gt;0,'De la BASE'!F537,'De la BASE'!F537+0.001)</f>
        <v>2.468114</v>
      </c>
      <c r="G541" s="15">
        <v>31168</v>
      </c>
    </row>
    <row r="542" spans="1:7" ht="12.75">
      <c r="A542" s="30" t="str">
        <f>'De la BASE'!A538</f>
        <v>549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0.7711808</v>
      </c>
      <c r="F542" s="9">
        <f>IF('De la BASE'!F538&gt;0,'De la BASE'!F538,'De la BASE'!F538+0.001)</f>
        <v>0.9639759999999999</v>
      </c>
      <c r="G542" s="15">
        <v>31199</v>
      </c>
    </row>
    <row r="543" spans="1:7" ht="12.75">
      <c r="A543" s="30" t="str">
        <f>'De la BASE'!A539</f>
        <v>549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0.0800596</v>
      </c>
      <c r="F543" s="9">
        <f>IF('De la BASE'!F539&gt;0,'De la BASE'!F539,'De la BASE'!F539+0.001)</f>
        <v>0.09133559999999999</v>
      </c>
      <c r="G543" s="15">
        <v>31229</v>
      </c>
    </row>
    <row r="544" spans="1:7" ht="12.75">
      <c r="A544" s="30" t="str">
        <f>'De la BASE'!A540</f>
        <v>549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0.0745338</v>
      </c>
      <c r="F544" s="9">
        <f>IF('De la BASE'!F540&gt;0,'De la BASE'!F540,'De la BASE'!F540+0.001)</f>
        <v>0.0783145</v>
      </c>
      <c r="G544" s="15">
        <v>31260</v>
      </c>
    </row>
    <row r="545" spans="1:7" ht="12.75">
      <c r="A545" s="30" t="str">
        <f>'De la BASE'!A541</f>
        <v>549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0.076725</v>
      </c>
      <c r="F545" s="9">
        <f>IF('De la BASE'!F541&gt;0,'De la BASE'!F541,'De la BASE'!F541+0.001)</f>
        <v>0.09405</v>
      </c>
      <c r="G545" s="15">
        <v>31291</v>
      </c>
    </row>
    <row r="546" spans="1:7" ht="12.75">
      <c r="A546" s="30" t="str">
        <f>'De la BASE'!A542</f>
        <v>549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0.11508</v>
      </c>
      <c r="F546" s="9">
        <f>IF('De la BASE'!F542&gt;0,'De la BASE'!F542,'De la BASE'!F542+0.001)</f>
        <v>0.1256016</v>
      </c>
      <c r="G546" s="15">
        <v>31321</v>
      </c>
    </row>
    <row r="547" spans="1:7" ht="12.75">
      <c r="A547" s="30" t="str">
        <f>'De la BASE'!A543</f>
        <v>549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0.909954</v>
      </c>
      <c r="F547" s="9">
        <f>IF('De la BASE'!F543&gt;0,'De la BASE'!F543,'De la BASE'!F543+0.001)</f>
        <v>1.294083</v>
      </c>
      <c r="G547" s="15">
        <v>31352</v>
      </c>
    </row>
    <row r="548" spans="1:7" ht="12.75">
      <c r="A548" s="30" t="str">
        <f>'De la BASE'!A544</f>
        <v>549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0.9477465</v>
      </c>
      <c r="F548" s="9">
        <f>IF('De la BASE'!F544&gt;0,'De la BASE'!F544,'De la BASE'!F544+0.001)</f>
        <v>1.3407668</v>
      </c>
      <c r="G548" s="15">
        <v>31382</v>
      </c>
    </row>
    <row r="549" spans="1:7" ht="12.75">
      <c r="A549" s="30" t="str">
        <f>'De la BASE'!A545</f>
        <v>549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0.5484768</v>
      </c>
      <c r="F549" s="9">
        <f>IF('De la BASE'!F545&gt;0,'De la BASE'!F545,'De la BASE'!F545+0.001)</f>
        <v>0.6601511999999999</v>
      </c>
      <c r="G549" s="15">
        <v>31413</v>
      </c>
    </row>
    <row r="550" spans="1:7" ht="12.75">
      <c r="A550" s="30" t="str">
        <f>'De la BASE'!A546</f>
        <v>549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1.7936555</v>
      </c>
      <c r="F550" s="9">
        <f>IF('De la BASE'!F546&gt;0,'De la BASE'!F546,'De la BASE'!F546+0.001)</f>
        <v>2.0252414</v>
      </c>
      <c r="G550" s="15">
        <v>31444</v>
      </c>
    </row>
    <row r="551" spans="1:7" ht="12.75">
      <c r="A551" s="30" t="str">
        <f>'De la BASE'!A547</f>
        <v>549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2.605512</v>
      </c>
      <c r="F551" s="9">
        <f>IF('De la BASE'!F547&gt;0,'De la BASE'!F547,'De la BASE'!F547+0.001)</f>
        <v>3.536052</v>
      </c>
      <c r="G551" s="15">
        <v>31472</v>
      </c>
    </row>
    <row r="552" spans="1:7" ht="12.75">
      <c r="A552" s="30" t="str">
        <f>'De la BASE'!A548</f>
        <v>549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1.6308872</v>
      </c>
      <c r="F552" s="9">
        <f>IF('De la BASE'!F548&gt;0,'De la BASE'!F548,'De la BASE'!F548+0.001)</f>
        <v>2.2911531</v>
      </c>
      <c r="G552" s="15">
        <v>31503</v>
      </c>
    </row>
    <row r="553" spans="1:7" ht="12.75">
      <c r="A553" s="30" t="str">
        <f>'De la BASE'!A549</f>
        <v>549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2.4109548</v>
      </c>
      <c r="F553" s="9">
        <f>IF('De la BASE'!F549&gt;0,'De la BASE'!F549,'De la BASE'!F549+0.001)</f>
        <v>3.6164321999999998</v>
      </c>
      <c r="G553" s="15">
        <v>31533</v>
      </c>
    </row>
    <row r="554" spans="1:7" ht="12.75">
      <c r="A554" s="30" t="str">
        <f>'De la BASE'!A550</f>
        <v>549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0.280055</v>
      </c>
      <c r="F554" s="9">
        <f>IF('De la BASE'!F550&gt;0,'De la BASE'!F550,'De la BASE'!F550+0.001)</f>
        <v>0.417601</v>
      </c>
      <c r="G554" s="15">
        <v>31564</v>
      </c>
    </row>
    <row r="555" spans="1:7" ht="12.75">
      <c r="A555" s="30" t="str">
        <f>'De la BASE'!A551</f>
        <v>549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0.2115984</v>
      </c>
      <c r="F555" s="9">
        <f>IF('De la BASE'!F551&gt;0,'De la BASE'!F551,'De la BASE'!F551+0.001)</f>
        <v>0.2855222</v>
      </c>
      <c r="G555" s="15">
        <v>31594</v>
      </c>
    </row>
    <row r="556" spans="1:7" ht="12.75">
      <c r="A556" s="30" t="str">
        <f>'De la BASE'!A552</f>
        <v>549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0.0704178</v>
      </c>
      <c r="F556" s="9">
        <f>IF('De la BASE'!F552&gt;0,'De la BASE'!F552,'De la BASE'!F552+0.001)</f>
        <v>0.0869478</v>
      </c>
      <c r="G556" s="15">
        <v>31625</v>
      </c>
    </row>
    <row r="557" spans="1:7" ht="12.75">
      <c r="A557" s="30" t="str">
        <f>'De la BASE'!A553</f>
        <v>549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0.73704</v>
      </c>
      <c r="F557" s="9">
        <f>IF('De la BASE'!F553&gt;0,'De la BASE'!F553,'De la BASE'!F553+0.001)</f>
        <v>0.9397260000000001</v>
      </c>
      <c r="G557" s="15">
        <v>31656</v>
      </c>
    </row>
    <row r="558" spans="1:7" ht="12.75">
      <c r="A558" s="30" t="str">
        <f>'De la BASE'!A554</f>
        <v>549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0.550179</v>
      </c>
      <c r="F558" s="9">
        <f>IF('De la BASE'!F554&gt;0,'De la BASE'!F554,'De la BASE'!F554+0.001)</f>
        <v>0.764937</v>
      </c>
      <c r="G558" s="15">
        <v>31686</v>
      </c>
    </row>
    <row r="559" spans="1:7" ht="12.75">
      <c r="A559" s="30" t="str">
        <f>'De la BASE'!A555</f>
        <v>549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0.5780298</v>
      </c>
      <c r="F559" s="9">
        <f>IF('De la BASE'!F555&gt;0,'De la BASE'!F555,'De la BASE'!F555+0.001)</f>
        <v>0.8246082</v>
      </c>
      <c r="G559" s="15">
        <v>31717</v>
      </c>
    </row>
    <row r="560" spans="1:7" ht="12.75">
      <c r="A560" s="30" t="str">
        <f>'De la BASE'!A556</f>
        <v>549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0.981342</v>
      </c>
      <c r="F560" s="9">
        <f>IF('De la BASE'!F556&gt;0,'De la BASE'!F556,'De la BASE'!F556+0.001)</f>
        <v>1.361906</v>
      </c>
      <c r="G560" s="15">
        <v>31747</v>
      </c>
    </row>
    <row r="561" spans="1:7" ht="12.75">
      <c r="A561" s="30" t="str">
        <f>'De la BASE'!A557</f>
        <v>549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1.1582152</v>
      </c>
      <c r="F561" s="9">
        <f>IF('De la BASE'!F557&gt;0,'De la BASE'!F557,'De la BASE'!F557+0.001)</f>
        <v>1.4477689999999999</v>
      </c>
      <c r="G561" s="15">
        <v>31778</v>
      </c>
    </row>
    <row r="562" spans="1:7" ht="12.75">
      <c r="A562" s="30" t="str">
        <f>'De la BASE'!A558</f>
        <v>549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12.369458</v>
      </c>
      <c r="F562" s="9">
        <f>IF('De la BASE'!F558&gt;0,'De la BASE'!F558,'De la BASE'!F558+0.001)</f>
        <v>16.1411288</v>
      </c>
      <c r="G562" s="15">
        <v>31809</v>
      </c>
    </row>
    <row r="563" spans="1:7" ht="12.75">
      <c r="A563" s="30" t="str">
        <f>'De la BASE'!A559</f>
        <v>549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7.66557</v>
      </c>
      <c r="F563" s="9">
        <f>IF('De la BASE'!F559&gt;0,'De la BASE'!F559,'De la BASE'!F559+0.001)</f>
        <v>9.83361</v>
      </c>
      <c r="G563" s="15">
        <v>31837</v>
      </c>
    </row>
    <row r="564" spans="1:7" ht="12.75">
      <c r="A564" s="30" t="str">
        <f>'De la BASE'!A560</f>
        <v>549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2.7664556</v>
      </c>
      <c r="F564" s="9">
        <f>IF('De la BASE'!F560&gt;0,'De la BASE'!F560,'De la BASE'!F560+0.001)</f>
        <v>4.036888</v>
      </c>
      <c r="G564" s="15">
        <v>31868</v>
      </c>
    </row>
    <row r="565" spans="1:7" ht="12.75">
      <c r="A565" s="30" t="str">
        <f>'De la BASE'!A561</f>
        <v>549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1.2890625</v>
      </c>
      <c r="F565" s="9">
        <f>IF('De la BASE'!F561&gt;0,'De la BASE'!F561,'De la BASE'!F561+0.001)</f>
        <v>1.7140625</v>
      </c>
      <c r="G565" s="15">
        <v>31898</v>
      </c>
    </row>
    <row r="566" spans="1:7" ht="12.75">
      <c r="A566" s="30" t="str">
        <f>'De la BASE'!A562</f>
        <v>549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0.5493015</v>
      </c>
      <c r="F566" s="9">
        <f>IF('De la BASE'!F562&gt;0,'De la BASE'!F562,'De la BASE'!F562+0.001)</f>
        <v>0.7030155</v>
      </c>
      <c r="G566" s="15">
        <v>31929</v>
      </c>
    </row>
    <row r="567" spans="1:7" ht="12.75">
      <c r="A567" s="30" t="str">
        <f>'De la BASE'!A563</f>
        <v>549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0.7816284</v>
      </c>
      <c r="F567" s="9">
        <f>IF('De la BASE'!F563&gt;0,'De la BASE'!F563,'De la BASE'!F563+0.001)</f>
        <v>0.9501786</v>
      </c>
      <c r="G567" s="15">
        <v>31959</v>
      </c>
    </row>
    <row r="568" spans="1:7" ht="12.75">
      <c r="A568" s="30" t="str">
        <f>'De la BASE'!A564</f>
        <v>549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0.105502</v>
      </c>
      <c r="F568" s="9">
        <f>IF('De la BASE'!F564&gt;0,'De la BASE'!F564,'De la BASE'!F564+0.001)</f>
        <v>0.1110874</v>
      </c>
      <c r="G568" s="15">
        <v>31990</v>
      </c>
    </row>
    <row r="569" spans="1:7" ht="12.75">
      <c r="A569" s="30" t="str">
        <f>'De la BASE'!A565</f>
        <v>549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0.2187226</v>
      </c>
      <c r="F569" s="9">
        <f>IF('De la BASE'!F565&gt;0,'De la BASE'!F565,'De la BASE'!F565+0.001)</f>
        <v>0.3047604</v>
      </c>
      <c r="G569" s="15">
        <v>32021</v>
      </c>
    </row>
    <row r="570" spans="1:7" ht="12.75">
      <c r="A570" s="30" t="str">
        <f>'De la BASE'!A566</f>
        <v>549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1.216516</v>
      </c>
      <c r="F570" s="9">
        <f>IF('De la BASE'!F566&gt;0,'De la BASE'!F566,'De la BASE'!F566+0.001)</f>
        <v>1.6925439999999998</v>
      </c>
      <c r="G570" s="15">
        <v>32051</v>
      </c>
    </row>
    <row r="571" spans="1:7" ht="12.75">
      <c r="A571" s="30" t="str">
        <f>'De la BASE'!A567</f>
        <v>549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1.2175504</v>
      </c>
      <c r="F571" s="9">
        <f>IF('De la BASE'!F567&gt;0,'De la BASE'!F567,'De la BASE'!F567+0.001)</f>
        <v>1.6253423999999999</v>
      </c>
      <c r="G571" s="15">
        <v>32082</v>
      </c>
    </row>
    <row r="572" spans="1:7" ht="12.75">
      <c r="A572" s="30" t="str">
        <f>'De la BASE'!A568</f>
        <v>549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6.5069312</v>
      </c>
      <c r="F572" s="9">
        <f>IF('De la BASE'!F568&gt;0,'De la BASE'!F568,'De la BASE'!F568+0.001)</f>
        <v>8.984001600000001</v>
      </c>
      <c r="G572" s="15">
        <v>32112</v>
      </c>
    </row>
    <row r="573" spans="1:7" ht="12.75">
      <c r="A573" s="30" t="str">
        <f>'De la BASE'!A569</f>
        <v>549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4.8521474</v>
      </c>
      <c r="F573" s="9">
        <f>IF('De la BASE'!F569&gt;0,'De la BASE'!F569,'De la BASE'!F569+0.001)</f>
        <v>7.0424256</v>
      </c>
      <c r="G573" s="15">
        <v>32143</v>
      </c>
    </row>
    <row r="574" spans="1:7" ht="12.75">
      <c r="A574" s="30" t="str">
        <f>'De la BASE'!A570</f>
        <v>549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1.7722016</v>
      </c>
      <c r="F574" s="9">
        <f>IF('De la BASE'!F570&gt;0,'De la BASE'!F570,'De la BASE'!F570+0.001)</f>
        <v>2.3374728</v>
      </c>
      <c r="G574" s="15">
        <v>32174</v>
      </c>
    </row>
    <row r="575" spans="1:7" ht="12.75">
      <c r="A575" s="30" t="str">
        <f>'De la BASE'!A571</f>
        <v>549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1.1164882</v>
      </c>
      <c r="F575" s="9">
        <f>IF('De la BASE'!F571&gt;0,'De la BASE'!F571,'De la BASE'!F571+0.001)</f>
        <v>1.5805542</v>
      </c>
      <c r="G575" s="15">
        <v>32203</v>
      </c>
    </row>
    <row r="576" spans="1:7" ht="12.75">
      <c r="A576" s="30" t="str">
        <f>'De la BASE'!A572</f>
        <v>549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4.068088</v>
      </c>
      <c r="F576" s="9">
        <f>IF('De la BASE'!F572&gt;0,'De la BASE'!F572,'De la BASE'!F572+0.001)</f>
        <v>5.549188000000001</v>
      </c>
      <c r="G576" s="15">
        <v>32234</v>
      </c>
    </row>
    <row r="577" spans="1:7" ht="12.75">
      <c r="A577" s="30" t="str">
        <f>'De la BASE'!A573</f>
        <v>549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5.1023148</v>
      </c>
      <c r="F577" s="9">
        <f>IF('De la BASE'!F573&gt;0,'De la BASE'!F573,'De la BASE'!F573+0.001)</f>
        <v>7.2068304</v>
      </c>
      <c r="G577" s="15">
        <v>32264</v>
      </c>
    </row>
    <row r="578" spans="1:7" ht="12.75">
      <c r="A578" s="30" t="str">
        <f>'De la BASE'!A574</f>
        <v>549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2.3154359</v>
      </c>
      <c r="F578" s="9">
        <f>IF('De la BASE'!F574&gt;0,'De la BASE'!F574,'De la BASE'!F574+0.001)</f>
        <v>3.272809</v>
      </c>
      <c r="G578" s="15">
        <v>32295</v>
      </c>
    </row>
    <row r="579" spans="1:7" ht="12.75">
      <c r="A579" s="30" t="str">
        <f>'De la BASE'!A575</f>
        <v>549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0.7428654</v>
      </c>
      <c r="F579" s="9">
        <f>IF('De la BASE'!F575&gt;0,'De la BASE'!F575,'De la BASE'!F575+0.001)</f>
        <v>0.8706702</v>
      </c>
      <c r="G579" s="15">
        <v>32325</v>
      </c>
    </row>
    <row r="580" spans="1:7" ht="12.75">
      <c r="A580" s="30" t="str">
        <f>'De la BASE'!A576</f>
        <v>549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0.1096388</v>
      </c>
      <c r="F580" s="9">
        <f>IF('De la BASE'!F576&gt;0,'De la BASE'!F576,'De la BASE'!F576+0.001)</f>
        <v>0.1120934</v>
      </c>
      <c r="G580" s="15">
        <v>32356</v>
      </c>
    </row>
    <row r="581" spans="1:7" ht="12.75">
      <c r="A581" s="30" t="str">
        <f>'De la BASE'!A577</f>
        <v>549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0.081096</v>
      </c>
      <c r="F581" s="9">
        <f>IF('De la BASE'!F577&gt;0,'De la BASE'!F577,'De la BASE'!F577+0.001)</f>
        <v>0.0831234</v>
      </c>
      <c r="G581" s="15">
        <v>32387</v>
      </c>
    </row>
    <row r="582" spans="1:7" ht="12.75">
      <c r="A582" s="30" t="str">
        <f>'De la BASE'!A578</f>
        <v>549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0.472621</v>
      </c>
      <c r="F582" s="9">
        <f>IF('De la BASE'!F578&gt;0,'De la BASE'!F578,'De la BASE'!F578+0.001)</f>
        <v>0.715751</v>
      </c>
      <c r="G582" s="15">
        <v>32417</v>
      </c>
    </row>
    <row r="583" spans="1:7" ht="12.75">
      <c r="A583" s="30" t="str">
        <f>'De la BASE'!A579</f>
        <v>549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0.8242891</v>
      </c>
      <c r="F583" s="9">
        <f>IF('De la BASE'!F579&gt;0,'De la BASE'!F579,'De la BASE'!F579+0.001)</f>
        <v>1.2675652</v>
      </c>
      <c r="G583" s="15">
        <v>32448</v>
      </c>
    </row>
    <row r="584" spans="1:7" ht="12.75">
      <c r="A584" s="30" t="str">
        <f>'De la BASE'!A580</f>
        <v>549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0.1519632</v>
      </c>
      <c r="F584" s="9">
        <f>IF('De la BASE'!F580&gt;0,'De la BASE'!F580,'De la BASE'!F580+0.001)</f>
        <v>0.1983964</v>
      </c>
      <c r="G584" s="15">
        <v>32478</v>
      </c>
    </row>
    <row r="585" spans="1:7" ht="12.75">
      <c r="A585" s="30" t="str">
        <f>'De la BASE'!A581</f>
        <v>549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0.2522765</v>
      </c>
      <c r="F585" s="9">
        <f>IF('De la BASE'!F581&gt;0,'De la BASE'!F581,'De la BASE'!F581+0.001)</f>
        <v>0.4036424</v>
      </c>
      <c r="G585" s="15">
        <v>32509</v>
      </c>
    </row>
    <row r="586" spans="1:7" ht="12.75">
      <c r="A586" s="30" t="str">
        <f>'De la BASE'!A582</f>
        <v>549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0.6431844</v>
      </c>
      <c r="F586" s="9">
        <f>IF('De la BASE'!F582&gt;0,'De la BASE'!F582,'De la BASE'!F582+0.001)</f>
        <v>1.0498775999999999</v>
      </c>
      <c r="G586" s="15">
        <v>32540</v>
      </c>
    </row>
    <row r="587" spans="1:7" ht="12.75">
      <c r="A587" s="30" t="str">
        <f>'De la BASE'!A583</f>
        <v>549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1.055124</v>
      </c>
      <c r="F587" s="9">
        <f>IF('De la BASE'!F583&gt;0,'De la BASE'!F583,'De la BASE'!F583+0.001)</f>
        <v>1.632456</v>
      </c>
      <c r="G587" s="15">
        <v>32568</v>
      </c>
    </row>
    <row r="588" spans="1:7" ht="12.75">
      <c r="A588" s="30" t="str">
        <f>'De la BASE'!A584</f>
        <v>549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2.3725611</v>
      </c>
      <c r="F588" s="9">
        <f>IF('De la BASE'!F584&gt;0,'De la BASE'!F584,'De la BASE'!F584+0.001)</f>
        <v>3.0678171</v>
      </c>
      <c r="G588" s="15">
        <v>32599</v>
      </c>
    </row>
    <row r="589" spans="1:7" ht="12.75">
      <c r="A589" s="30" t="str">
        <f>'De la BASE'!A585</f>
        <v>549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1.863534</v>
      </c>
      <c r="F589" s="9">
        <f>IF('De la BASE'!F585&gt;0,'De la BASE'!F585,'De la BASE'!F585+0.001)</f>
        <v>2.5548450000000003</v>
      </c>
      <c r="G589" s="15">
        <v>32629</v>
      </c>
    </row>
    <row r="590" spans="1:7" ht="12.75">
      <c r="A590" s="30" t="str">
        <f>'De la BASE'!A586</f>
        <v>549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1.3257384</v>
      </c>
      <c r="F590" s="9">
        <f>IF('De la BASE'!F586&gt;0,'De la BASE'!F586,'De la BASE'!F586+0.001)</f>
        <v>1.790982</v>
      </c>
      <c r="G590" s="15">
        <v>32660</v>
      </c>
    </row>
    <row r="591" spans="1:7" ht="12.75">
      <c r="A591" s="30" t="str">
        <f>'De la BASE'!A587</f>
        <v>549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0.13728</v>
      </c>
      <c r="F591" s="9">
        <f>IF('De la BASE'!F587&gt;0,'De la BASE'!F587,'De la BASE'!F587+0.001)</f>
        <v>0.17160000000000003</v>
      </c>
      <c r="G591" s="15">
        <v>32690</v>
      </c>
    </row>
    <row r="592" spans="1:7" ht="12.75">
      <c r="A592" s="30" t="str">
        <f>'De la BASE'!A588</f>
        <v>549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0.13056</v>
      </c>
      <c r="F592" s="9">
        <f>IF('De la BASE'!F588&gt;0,'De la BASE'!F588,'De la BASE'!F588+0.001)</f>
        <v>0.161024</v>
      </c>
      <c r="G592" s="15">
        <v>32721</v>
      </c>
    </row>
    <row r="593" spans="1:7" ht="12.75">
      <c r="A593" s="30" t="str">
        <f>'De la BASE'!A589</f>
        <v>549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0.2367794</v>
      </c>
      <c r="F593" s="9">
        <f>IF('De la BASE'!F589&gt;0,'De la BASE'!F589,'De la BASE'!F589+0.001)</f>
        <v>0.36339940000000004</v>
      </c>
      <c r="G593" s="15">
        <v>32752</v>
      </c>
    </row>
    <row r="594" spans="1:7" ht="12.75">
      <c r="A594" s="30" t="str">
        <f>'De la BASE'!A590</f>
        <v>549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0.3275844</v>
      </c>
      <c r="F594" s="9">
        <f>IF('De la BASE'!F590&gt;0,'De la BASE'!F590,'De la BASE'!F590+0.001)</f>
        <v>0.4413838</v>
      </c>
      <c r="G594" s="15">
        <v>32782</v>
      </c>
    </row>
    <row r="595" spans="1:7" ht="12.75">
      <c r="A595" s="30" t="str">
        <f>'De la BASE'!A591</f>
        <v>549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3.7185075</v>
      </c>
      <c r="F595" s="9">
        <f>IF('De la BASE'!F591&gt;0,'De la BASE'!F591,'De la BASE'!F591+0.001)</f>
        <v>5.0792057999999995</v>
      </c>
      <c r="G595" s="15">
        <v>32813</v>
      </c>
    </row>
    <row r="596" spans="1:7" ht="12.75">
      <c r="A596" s="30" t="str">
        <f>'De la BASE'!A592</f>
        <v>549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11.7453688</v>
      </c>
      <c r="F596" s="9">
        <f>IF('De la BASE'!F592&gt;0,'De la BASE'!F592,'De la BASE'!F592+0.001)</f>
        <v>16.6512968</v>
      </c>
      <c r="G596" s="15">
        <v>32843</v>
      </c>
    </row>
    <row r="597" spans="1:7" ht="12.75">
      <c r="A597" s="30" t="str">
        <f>'De la BASE'!A593</f>
        <v>549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3.1289796</v>
      </c>
      <c r="F597" s="9">
        <f>IF('De la BASE'!F593&gt;0,'De la BASE'!F593,'De la BASE'!F593+0.001)</f>
        <v>4.2207108</v>
      </c>
      <c r="G597" s="15">
        <v>32874</v>
      </c>
    </row>
    <row r="598" spans="1:7" ht="12.75">
      <c r="A598" s="30" t="str">
        <f>'De la BASE'!A594</f>
        <v>549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1.6448642</v>
      </c>
      <c r="F598" s="9">
        <f>IF('De la BASE'!F594&gt;0,'De la BASE'!F594,'De la BASE'!F594+0.001)</f>
        <v>2.7888487</v>
      </c>
      <c r="G598" s="15">
        <v>32905</v>
      </c>
    </row>
    <row r="599" spans="1:7" ht="12.75">
      <c r="A599" s="30" t="str">
        <f>'De la BASE'!A595</f>
        <v>549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1.2132848</v>
      </c>
      <c r="F599" s="9">
        <f>IF('De la BASE'!F595&gt;0,'De la BASE'!F595,'De la BASE'!F595+0.001)</f>
        <v>1.6081408000000001</v>
      </c>
      <c r="G599" s="15">
        <v>32933</v>
      </c>
    </row>
    <row r="600" spans="1:7" ht="12.75">
      <c r="A600" s="30" t="str">
        <f>'De la BASE'!A596</f>
        <v>549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2.8158323</v>
      </c>
      <c r="F600" s="9">
        <f>IF('De la BASE'!F596&gt;0,'De la BASE'!F596,'De la BASE'!F596+0.001)</f>
        <v>3.6285513</v>
      </c>
      <c r="G600" s="15">
        <v>32964</v>
      </c>
    </row>
    <row r="601" spans="1:7" ht="12.75">
      <c r="A601" s="30" t="str">
        <f>'De la BASE'!A597</f>
        <v>549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1.1987856</v>
      </c>
      <c r="F601" s="9">
        <f>IF('De la BASE'!F597&gt;0,'De la BASE'!F597,'De la BASE'!F597+0.001)</f>
        <v>2.0214816</v>
      </c>
      <c r="G601" s="15">
        <v>32994</v>
      </c>
    </row>
    <row r="602" spans="1:7" ht="12.75">
      <c r="A602" s="30" t="str">
        <f>'De la BASE'!A598</f>
        <v>549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0.65037</v>
      </c>
      <c r="F602" s="9">
        <f>IF('De la BASE'!F598&gt;0,'De la BASE'!F598,'De la BASE'!F598+0.001)</f>
        <v>1.0368756000000001</v>
      </c>
      <c r="G602" s="15">
        <v>33025</v>
      </c>
    </row>
    <row r="603" spans="1:7" ht="12.75">
      <c r="A603" s="30" t="str">
        <f>'De la BASE'!A599</f>
        <v>549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0.309831</v>
      </c>
      <c r="F603" s="9">
        <f>IF('De la BASE'!F599&gt;0,'De la BASE'!F599,'De la BASE'!F599+0.001)</f>
        <v>0.488151</v>
      </c>
      <c r="G603" s="15">
        <v>33055</v>
      </c>
    </row>
    <row r="604" spans="1:7" ht="12.75">
      <c r="A604" s="30" t="str">
        <f>'De la BASE'!A600</f>
        <v>549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0.121602</v>
      </c>
      <c r="F604" s="9">
        <f>IF('De la BASE'!F600&gt;0,'De la BASE'!F600,'De la BASE'!F600+0.001)</f>
        <v>0.1487286</v>
      </c>
      <c r="G604" s="15">
        <v>33086</v>
      </c>
    </row>
    <row r="605" spans="1:7" ht="12.75">
      <c r="A605" s="30" t="str">
        <f>'De la BASE'!A601</f>
        <v>549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0.6008612</v>
      </c>
      <c r="F605" s="9">
        <f>IF('De la BASE'!F601&gt;0,'De la BASE'!F601,'De la BASE'!F601+0.001)</f>
        <v>0.991047</v>
      </c>
      <c r="G605" s="15">
        <v>33117</v>
      </c>
    </row>
    <row r="606" spans="1:7" ht="12.75">
      <c r="A606" s="30" t="str">
        <f>'De la BASE'!A602</f>
        <v>549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0.3207624</v>
      </c>
      <c r="F606" s="9">
        <f>IF('De la BASE'!F602&gt;0,'De la BASE'!F602,'De la BASE'!F602+0.001)</f>
        <v>0.4916604</v>
      </c>
      <c r="G606" s="15">
        <v>33147</v>
      </c>
    </row>
    <row r="607" spans="1:7" ht="12.75">
      <c r="A607" s="30" t="str">
        <f>'De la BASE'!A603</f>
        <v>549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0.90372</v>
      </c>
      <c r="F607" s="9">
        <f>IF('De la BASE'!F603&gt;0,'De la BASE'!F603,'De la BASE'!F603+0.001)</f>
        <v>1.26698</v>
      </c>
      <c r="G607" s="15">
        <v>33178</v>
      </c>
    </row>
    <row r="608" spans="1:7" ht="12.75">
      <c r="A608" s="30" t="str">
        <f>'De la BASE'!A604</f>
        <v>549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0.6880316</v>
      </c>
      <c r="F608" s="9">
        <f>IF('De la BASE'!F604&gt;0,'De la BASE'!F604,'De la BASE'!F604+0.001)</f>
        <v>1.0260989999999999</v>
      </c>
      <c r="G608" s="15">
        <v>33208</v>
      </c>
    </row>
    <row r="609" spans="1:7" ht="12.75">
      <c r="A609" s="30" t="str">
        <f>'De la BASE'!A605</f>
        <v>549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0.7234176</v>
      </c>
      <c r="F609" s="9">
        <f>IF('De la BASE'!F605&gt;0,'De la BASE'!F605,'De la BASE'!F605+0.001)</f>
        <v>0.9080398</v>
      </c>
      <c r="G609" s="15">
        <v>33239</v>
      </c>
    </row>
    <row r="610" spans="1:7" ht="12.75">
      <c r="A610" s="30" t="str">
        <f>'De la BASE'!A606</f>
        <v>549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0.867031</v>
      </c>
      <c r="F610" s="9">
        <f>IF('De la BASE'!F606&gt;0,'De la BASE'!F606,'De la BASE'!F606+0.001)</f>
        <v>1.040765</v>
      </c>
      <c r="G610" s="15">
        <v>33270</v>
      </c>
    </row>
    <row r="611" spans="1:7" ht="12.75">
      <c r="A611" s="30" t="str">
        <f>'De la BASE'!A607</f>
        <v>549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15.81741</v>
      </c>
      <c r="F611" s="9">
        <f>IF('De la BASE'!F607&gt;0,'De la BASE'!F607,'De la BASE'!F607+0.001)</f>
        <v>20.8086816</v>
      </c>
      <c r="G611" s="15">
        <v>33298</v>
      </c>
    </row>
    <row r="612" spans="1:7" ht="12.75">
      <c r="A612" s="30" t="str">
        <f>'De la BASE'!A608</f>
        <v>549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7.6270622</v>
      </c>
      <c r="F612" s="9">
        <f>IF('De la BASE'!F608&gt;0,'De la BASE'!F608,'De la BASE'!F608+0.001)</f>
        <v>10.4849985</v>
      </c>
      <c r="G612" s="15">
        <v>33329</v>
      </c>
    </row>
    <row r="613" spans="1:7" ht="12.75">
      <c r="A613" s="30" t="str">
        <f>'De la BASE'!A609</f>
        <v>549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2.327859</v>
      </c>
      <c r="F613" s="9">
        <f>IF('De la BASE'!F609&gt;0,'De la BASE'!F609,'De la BASE'!F609+0.001)</f>
        <v>3.5720595</v>
      </c>
      <c r="G613" s="15">
        <v>33359</v>
      </c>
    </row>
    <row r="614" spans="1:7" ht="12.75">
      <c r="A614" s="30" t="str">
        <f>'De la BASE'!A610</f>
        <v>549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0.5377733</v>
      </c>
      <c r="F614" s="9">
        <f>IF('De la BASE'!F610&gt;0,'De la BASE'!F610,'De la BASE'!F610+0.001)</f>
        <v>0.7398593</v>
      </c>
      <c r="G614" s="15">
        <v>33390</v>
      </c>
    </row>
    <row r="615" spans="1:7" ht="12.75">
      <c r="A615" s="30" t="str">
        <f>'De la BASE'!A611</f>
        <v>549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0.128744</v>
      </c>
      <c r="F615" s="9">
        <f>IF('De la BASE'!F611&gt;0,'De la BASE'!F611,'De la BASE'!F611+0.001)</f>
        <v>0.170126</v>
      </c>
      <c r="G615" s="15">
        <v>33420</v>
      </c>
    </row>
    <row r="616" spans="1:7" ht="12.75">
      <c r="A616" s="30" t="str">
        <f>'De la BASE'!A612</f>
        <v>549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0.0553696</v>
      </c>
      <c r="F616" s="9">
        <f>IF('De la BASE'!F612&gt;0,'De la BASE'!F612,'De la BASE'!F612+0.001)</f>
        <v>0.0641784</v>
      </c>
      <c r="G616" s="15">
        <v>33451</v>
      </c>
    </row>
    <row r="617" spans="1:7" ht="12.75">
      <c r="A617" s="30" t="str">
        <f>'De la BASE'!A613</f>
        <v>549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0.3565265</v>
      </c>
      <c r="F617" s="9">
        <f>IF('De la BASE'!F613&gt;0,'De la BASE'!F613,'De la BASE'!F613+0.001)</f>
        <v>0.4706515</v>
      </c>
      <c r="G617" s="15">
        <v>33482</v>
      </c>
    </row>
    <row r="618" spans="1:7" ht="12.75">
      <c r="A618" s="30" t="str">
        <f>'De la BASE'!A614</f>
        <v>549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0.6318172</v>
      </c>
      <c r="F618" s="9">
        <f>IF('De la BASE'!F614&gt;0,'De la BASE'!F614,'De la BASE'!F614+0.001)</f>
        <v>1.003749</v>
      </c>
      <c r="G618" s="15">
        <v>33512</v>
      </c>
    </row>
    <row r="619" spans="1:7" ht="12.75">
      <c r="A619" s="30" t="str">
        <f>'De la BASE'!A615</f>
        <v>549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0.8328024</v>
      </c>
      <c r="F619" s="9">
        <f>IF('De la BASE'!F615&gt;0,'De la BASE'!F615,'De la BASE'!F615+0.001)</f>
        <v>1.2706074</v>
      </c>
      <c r="G619" s="15">
        <v>33543</v>
      </c>
    </row>
    <row r="620" spans="1:7" ht="12.75">
      <c r="A620" s="30" t="str">
        <f>'De la BASE'!A616</f>
        <v>549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0.6002451</v>
      </c>
      <c r="F620" s="9">
        <f>IF('De la BASE'!F616&gt;0,'De la BASE'!F616,'De la BASE'!F616+0.001)</f>
        <v>0.8384376</v>
      </c>
      <c r="G620" s="15">
        <v>33573</v>
      </c>
    </row>
    <row r="621" spans="1:7" ht="12.75">
      <c r="A621" s="30" t="str">
        <f>'De la BASE'!A617</f>
        <v>549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0.1782068</v>
      </c>
      <c r="F621" s="9">
        <f>IF('De la BASE'!F617&gt;0,'De la BASE'!F617,'De la BASE'!F617+0.001)</f>
        <v>0.2010847</v>
      </c>
      <c r="G621" s="15">
        <v>33604</v>
      </c>
    </row>
    <row r="622" spans="1:7" ht="12.75">
      <c r="A622" s="30" t="str">
        <f>'De la BASE'!A618</f>
        <v>549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0.2432836</v>
      </c>
      <c r="F622" s="9">
        <f>IF('De la BASE'!F618&gt;0,'De la BASE'!F618,'De la BASE'!F618+0.001)</f>
        <v>0.3563336</v>
      </c>
      <c r="G622" s="15">
        <v>33635</v>
      </c>
    </row>
    <row r="623" spans="1:7" ht="12.75">
      <c r="A623" s="30" t="str">
        <f>'De la BASE'!A619</f>
        <v>549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0.479298</v>
      </c>
      <c r="F623" s="9">
        <f>IF('De la BASE'!F619&gt;0,'De la BASE'!F619,'De la BASE'!F619+0.001)</f>
        <v>0.665226</v>
      </c>
      <c r="G623" s="15">
        <v>33664</v>
      </c>
    </row>
    <row r="624" spans="1:7" ht="12.75">
      <c r="A624" s="30" t="str">
        <f>'De la BASE'!A620</f>
        <v>549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0.9761365</v>
      </c>
      <c r="F624" s="9">
        <f>IF('De la BASE'!F620&gt;0,'De la BASE'!F620,'De la BASE'!F620+0.001)</f>
        <v>1.555818</v>
      </c>
      <c r="G624" s="15">
        <v>33695</v>
      </c>
    </row>
    <row r="625" spans="1:7" ht="12.75">
      <c r="A625" s="30" t="str">
        <f>'De la BASE'!A621</f>
        <v>549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0.6027593</v>
      </c>
      <c r="F625" s="9">
        <f>IF('De la BASE'!F621&gt;0,'De la BASE'!F621,'De la BASE'!F621+0.001)</f>
        <v>0.9090796</v>
      </c>
      <c r="G625" s="15">
        <v>33725</v>
      </c>
    </row>
    <row r="626" spans="1:7" ht="12.75">
      <c r="A626" s="30" t="str">
        <f>'De la BASE'!A622</f>
        <v>549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1.5054282</v>
      </c>
      <c r="F626" s="9">
        <f>IF('De la BASE'!F622&gt;0,'De la BASE'!F622,'De la BASE'!F622+0.001)</f>
        <v>2.13435</v>
      </c>
      <c r="G626" s="15">
        <v>33756</v>
      </c>
    </row>
    <row r="627" spans="1:7" ht="12.75">
      <c r="A627" s="30" t="str">
        <f>'De la BASE'!A623</f>
        <v>549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0.180438</v>
      </c>
      <c r="F627" s="9">
        <f>IF('De la BASE'!F623&gt;0,'De la BASE'!F623,'De la BASE'!F623+0.001)</f>
        <v>0.213469</v>
      </c>
      <c r="G627" s="15">
        <v>33786</v>
      </c>
    </row>
    <row r="628" spans="1:7" ht="12.75">
      <c r="A628" s="30" t="str">
        <f>'De la BASE'!A624</f>
        <v>549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0.2449055</v>
      </c>
      <c r="F628" s="9">
        <f>IF('De la BASE'!F624&gt;0,'De la BASE'!F624,'De la BASE'!F624+0.001)</f>
        <v>0.2959397</v>
      </c>
      <c r="G628" s="15">
        <v>33817</v>
      </c>
    </row>
    <row r="629" spans="1:7" ht="12.75">
      <c r="A629" s="30" t="str">
        <f>'De la BASE'!A625</f>
        <v>549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0.2092678</v>
      </c>
      <c r="F629" s="9">
        <f>IF('De la BASE'!F625&gt;0,'De la BASE'!F625,'De la BASE'!F625+0.001)</f>
        <v>0.27530540000000003</v>
      </c>
      <c r="G629" s="15">
        <v>33848</v>
      </c>
    </row>
    <row r="630" spans="1:7" ht="12.75">
      <c r="A630" s="30" t="str">
        <f>'De la BASE'!A626</f>
        <v>549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0.578748</v>
      </c>
      <c r="F630" s="9">
        <f>IF('De la BASE'!F626&gt;0,'De la BASE'!F626,'De la BASE'!F626+0.001)</f>
        <v>0.7903882</v>
      </c>
      <c r="G630" s="15">
        <v>33878</v>
      </c>
    </row>
    <row r="631" spans="1:7" ht="12.75">
      <c r="A631" s="30" t="str">
        <f>'De la BASE'!A627</f>
        <v>549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0.8285475</v>
      </c>
      <c r="F631" s="9">
        <f>IF('De la BASE'!F627&gt;0,'De la BASE'!F627,'De la BASE'!F627+0.001)</f>
        <v>0.9472375</v>
      </c>
      <c r="G631" s="15">
        <v>33909</v>
      </c>
    </row>
    <row r="632" spans="1:7" ht="12.75">
      <c r="A632" s="30" t="str">
        <f>'De la BASE'!A628</f>
        <v>549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1.6849975</v>
      </c>
      <c r="F632" s="9">
        <f>IF('De la BASE'!F628&gt;0,'De la BASE'!F628,'De la BASE'!F628+0.001)</f>
        <v>2.6955125</v>
      </c>
      <c r="G632" s="15">
        <v>33939</v>
      </c>
    </row>
    <row r="633" spans="1:7" ht="12.75">
      <c r="A633" s="30" t="str">
        <f>'De la BASE'!A629</f>
        <v>549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0.5460096</v>
      </c>
      <c r="F633" s="9">
        <f>IF('De la BASE'!F629&gt;0,'De la BASE'!F629,'De la BASE'!F629+0.001)</f>
        <v>0.6354688</v>
      </c>
      <c r="G633" s="15">
        <v>33970</v>
      </c>
    </row>
    <row r="634" spans="1:7" ht="12.75">
      <c r="A634" s="30" t="str">
        <f>'De la BASE'!A630</f>
        <v>549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0.1761504</v>
      </c>
      <c r="F634" s="9">
        <f>IF('De la BASE'!F630&gt;0,'De la BASE'!F630,'De la BASE'!F630+0.001)</f>
        <v>0.2478048</v>
      </c>
      <c r="G634" s="15">
        <v>34001</v>
      </c>
    </row>
    <row r="635" spans="1:7" ht="12.75">
      <c r="A635" s="30" t="str">
        <f>'De la BASE'!A631</f>
        <v>549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0.7908978</v>
      </c>
      <c r="F635" s="9">
        <f>IF('De la BASE'!F631&gt;0,'De la BASE'!F631,'De la BASE'!F631+0.001)</f>
        <v>1.0002531</v>
      </c>
      <c r="G635" s="15">
        <v>34029</v>
      </c>
    </row>
    <row r="636" spans="1:7" ht="12.75">
      <c r="A636" s="30" t="str">
        <f>'De la BASE'!A632</f>
        <v>549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0.931121</v>
      </c>
      <c r="F636" s="9">
        <f>IF('De la BASE'!F632&gt;0,'De la BASE'!F632,'De la BASE'!F632+0.001)</f>
        <v>1.3503593999999999</v>
      </c>
      <c r="G636" s="15">
        <v>34060</v>
      </c>
    </row>
    <row r="637" spans="1:7" ht="12.75">
      <c r="A637" s="30" t="str">
        <f>'De la BASE'!A633</f>
        <v>549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1.9499036</v>
      </c>
      <c r="F637" s="9">
        <f>IF('De la BASE'!F633&gt;0,'De la BASE'!F633,'De la BASE'!F633+0.001)</f>
        <v>2.8090654</v>
      </c>
      <c r="G637" s="15">
        <v>34090</v>
      </c>
    </row>
    <row r="638" spans="1:7" ht="12.75">
      <c r="A638" s="30" t="str">
        <f>'De la BASE'!A634</f>
        <v>549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3.0942588</v>
      </c>
      <c r="F638" s="9">
        <f>IF('De la BASE'!F634&gt;0,'De la BASE'!F634,'De la BASE'!F634+0.001)</f>
        <v>3.9016972</v>
      </c>
      <c r="G638" s="15">
        <v>34121</v>
      </c>
    </row>
    <row r="639" spans="1:7" ht="12.75">
      <c r="A639" s="30" t="str">
        <f>'De la BASE'!A635</f>
        <v>549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0.150381</v>
      </c>
      <c r="F639" s="9">
        <f>IF('De la BASE'!F635&gt;0,'De la BASE'!F635,'De la BASE'!F635+0.001)</f>
        <v>0.15324539999999998</v>
      </c>
      <c r="G639" s="15">
        <v>34151</v>
      </c>
    </row>
    <row r="640" spans="1:7" ht="12.75">
      <c r="A640" s="30" t="str">
        <f>'De la BASE'!A636</f>
        <v>549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0.0405636</v>
      </c>
      <c r="F640" s="9">
        <f>IF('De la BASE'!F636&gt;0,'De la BASE'!F636,'De la BASE'!F636+0.001)</f>
        <v>0.0408709</v>
      </c>
      <c r="G640" s="15">
        <v>34182</v>
      </c>
    </row>
    <row r="641" spans="1:7" ht="12.75">
      <c r="A641" s="30" t="str">
        <f>'De la BASE'!A637</f>
        <v>549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0.1798464</v>
      </c>
      <c r="F641" s="9">
        <f>IF('De la BASE'!F637&gt;0,'De la BASE'!F637,'De la BASE'!F637+0.001)</f>
        <v>0.2252488</v>
      </c>
      <c r="G641" s="15">
        <v>34213</v>
      </c>
    </row>
    <row r="642" spans="1:7" ht="12.75">
      <c r="A642" s="30" t="str">
        <f>'De la BASE'!A638</f>
        <v>549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1.0147182</v>
      </c>
      <c r="F642" s="9">
        <f>IF('De la BASE'!F638&gt;0,'De la BASE'!F638,'De la BASE'!F638+0.001)</f>
        <v>1.5327671999999999</v>
      </c>
      <c r="G642" s="15">
        <v>34243</v>
      </c>
    </row>
    <row r="643" spans="1:7" ht="12.75">
      <c r="A643" s="30" t="str">
        <f>'De la BASE'!A639</f>
        <v>549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4.0609316</v>
      </c>
      <c r="F643" s="9">
        <f>IF('De la BASE'!F639&gt;0,'De la BASE'!F639,'De la BASE'!F639+0.001)</f>
        <v>5.5705716</v>
      </c>
      <c r="G643" s="15">
        <v>34274</v>
      </c>
    </row>
    <row r="644" spans="1:7" ht="12.75">
      <c r="A644" s="30" t="str">
        <f>'De la BASE'!A640</f>
        <v>549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1.913108</v>
      </c>
      <c r="F644" s="9">
        <f>IF('De la BASE'!F640&gt;0,'De la BASE'!F640,'De la BASE'!F640+0.001)</f>
        <v>2.4565200000000003</v>
      </c>
      <c r="G644" s="15">
        <v>34304</v>
      </c>
    </row>
    <row r="645" spans="1:7" ht="12.75">
      <c r="A645" s="30" t="str">
        <f>'De la BASE'!A641</f>
        <v>549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2.0014315</v>
      </c>
      <c r="F645" s="9">
        <f>IF('De la BASE'!F641&gt;0,'De la BASE'!F641,'De la BASE'!F641+0.001)</f>
        <v>3.15324</v>
      </c>
      <c r="G645" s="15">
        <v>34335</v>
      </c>
    </row>
    <row r="646" spans="1:7" ht="12.75">
      <c r="A646" s="30" t="str">
        <f>'De la BASE'!A642</f>
        <v>549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1.5135057</v>
      </c>
      <c r="F646" s="9">
        <f>IF('De la BASE'!F642&gt;0,'De la BASE'!F642,'De la BASE'!F642+0.001)</f>
        <v>2.0362536</v>
      </c>
      <c r="G646" s="15">
        <v>34366</v>
      </c>
    </row>
    <row r="647" spans="1:7" ht="12.75">
      <c r="A647" s="30" t="str">
        <f>'De la BASE'!A643</f>
        <v>549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2.3969537</v>
      </c>
      <c r="F647" s="9">
        <f>IF('De la BASE'!F643&gt;0,'De la BASE'!F643,'De la BASE'!F643+0.001)</f>
        <v>3.4928146</v>
      </c>
      <c r="G647" s="15">
        <v>34394</v>
      </c>
    </row>
    <row r="648" spans="1:7" ht="12.75">
      <c r="A648" s="30" t="str">
        <f>'De la BASE'!A644</f>
        <v>549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0.6829854</v>
      </c>
      <c r="F648" s="9">
        <f>IF('De la BASE'!F644&gt;0,'De la BASE'!F644,'De la BASE'!F644+0.001)</f>
        <v>1.1244732</v>
      </c>
      <c r="G648" s="15">
        <v>34425</v>
      </c>
    </row>
    <row r="649" spans="1:7" ht="12.75">
      <c r="A649" s="30" t="str">
        <f>'De la BASE'!A645</f>
        <v>549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2.6432</v>
      </c>
      <c r="F649" s="9">
        <f>IF('De la BASE'!F645&gt;0,'De la BASE'!F645,'De la BASE'!F645+0.001)</f>
        <v>3.6934000000000005</v>
      </c>
      <c r="G649" s="15">
        <v>34455</v>
      </c>
    </row>
    <row r="650" spans="1:7" ht="12.75">
      <c r="A650" s="30" t="str">
        <f>'De la BASE'!A646</f>
        <v>549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0.2596256</v>
      </c>
      <c r="F650" s="9">
        <f>IF('De la BASE'!F646&gt;0,'De la BASE'!F646,'De la BASE'!F646+0.001)</f>
        <v>0.2833414</v>
      </c>
      <c r="G650" s="15">
        <v>34486</v>
      </c>
    </row>
    <row r="651" spans="1:7" ht="12.75">
      <c r="A651" s="30" t="str">
        <f>'De la BASE'!A647</f>
        <v>549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0.10377</v>
      </c>
      <c r="F651" s="9">
        <f>IF('De la BASE'!F647&gt;0,'De la BASE'!F647,'De la BASE'!F647+0.001)</f>
        <v>0.1226792</v>
      </c>
      <c r="G651" s="15">
        <v>34516</v>
      </c>
    </row>
    <row r="652" spans="1:7" ht="12.75">
      <c r="A652" s="30" t="str">
        <f>'De la BASE'!A648</f>
        <v>549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0.0845208</v>
      </c>
      <c r="F652" s="9">
        <f>IF('De la BASE'!F648&gt;0,'De la BASE'!F648,'De la BASE'!F648+0.001)</f>
        <v>0.08648639999999999</v>
      </c>
      <c r="G652" s="15">
        <v>34547</v>
      </c>
    </row>
    <row r="653" spans="1:7" ht="12.75">
      <c r="A653" s="30" t="str">
        <f>'De la BASE'!A649</f>
        <v>549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0.3606975</v>
      </c>
      <c r="F653" s="9">
        <f>IF('De la BASE'!F649&gt;0,'De la BASE'!F649,'De la BASE'!F649+0.001)</f>
        <v>0.4584866</v>
      </c>
      <c r="G653" s="15">
        <v>34578</v>
      </c>
    </row>
    <row r="654" spans="1:7" ht="12.75">
      <c r="A654" s="30" t="str">
        <f>'De la BASE'!A650</f>
        <v>549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1.7785006</v>
      </c>
      <c r="F654" s="9">
        <f>IF('De la BASE'!F650&gt;0,'De la BASE'!F650,'De la BASE'!F650+0.001)</f>
        <v>2.5130668</v>
      </c>
      <c r="G654" s="15">
        <v>34608</v>
      </c>
    </row>
    <row r="655" spans="1:7" ht="12.75">
      <c r="A655" s="30" t="str">
        <f>'De la BASE'!A651</f>
        <v>549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1.0727106</v>
      </c>
      <c r="F655" s="9">
        <f>IF('De la BASE'!F651&gt;0,'De la BASE'!F651,'De la BASE'!F651+0.001)</f>
        <v>1.4641336</v>
      </c>
      <c r="G655" s="15">
        <v>34639</v>
      </c>
    </row>
    <row r="656" spans="1:7" ht="12.75">
      <c r="A656" s="30" t="str">
        <f>'De la BASE'!A652</f>
        <v>549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0.6930882</v>
      </c>
      <c r="F656" s="9">
        <f>IF('De la BASE'!F652&gt;0,'De la BASE'!F652,'De la BASE'!F652+0.001)</f>
        <v>1.0240146</v>
      </c>
      <c r="G656" s="15">
        <v>34669</v>
      </c>
    </row>
    <row r="657" spans="1:7" ht="12.75">
      <c r="A657" s="30" t="str">
        <f>'De la BASE'!A653</f>
        <v>549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0.5479461</v>
      </c>
      <c r="F657" s="9">
        <f>IF('De la BASE'!F653&gt;0,'De la BASE'!F653,'De la BASE'!F653+0.001)</f>
        <v>0.7815483</v>
      </c>
      <c r="G657" s="15">
        <v>34700</v>
      </c>
    </row>
    <row r="658" spans="1:7" ht="12.75">
      <c r="A658" s="30" t="str">
        <f>'De la BASE'!A654</f>
        <v>549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1.5355445</v>
      </c>
      <c r="F658" s="9">
        <f>IF('De la BASE'!F654&gt;0,'De la BASE'!F654,'De la BASE'!F654+0.001)</f>
        <v>2.2060388</v>
      </c>
      <c r="G658" s="15">
        <v>34731</v>
      </c>
    </row>
    <row r="659" spans="1:7" ht="12.75">
      <c r="A659" s="30" t="str">
        <f>'De la BASE'!A655</f>
        <v>549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0.8727672</v>
      </c>
      <c r="F659" s="9">
        <f>IF('De la BASE'!F655&gt;0,'De la BASE'!F655,'De la BASE'!F655+0.001)</f>
        <v>1.2680422</v>
      </c>
      <c r="G659" s="15">
        <v>34759</v>
      </c>
    </row>
    <row r="660" spans="1:7" ht="12.75">
      <c r="A660" s="30" t="str">
        <f>'De la BASE'!A656</f>
        <v>549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0.550128</v>
      </c>
      <c r="F660" s="9">
        <f>IF('De la BASE'!F656&gt;0,'De la BASE'!F656,'De la BASE'!F656+0.001)</f>
        <v>0.8103</v>
      </c>
      <c r="G660" s="15">
        <v>34790</v>
      </c>
    </row>
    <row r="661" spans="1:7" ht="12.75">
      <c r="A661" s="30" t="str">
        <f>'De la BASE'!A657</f>
        <v>549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0.5584436</v>
      </c>
      <c r="F661" s="9">
        <f>IF('De la BASE'!F657&gt;0,'De la BASE'!F657,'De la BASE'!F657+0.001)</f>
        <v>0.7368812</v>
      </c>
      <c r="G661" s="15">
        <v>34820</v>
      </c>
    </row>
    <row r="662" spans="1:7" ht="12.75">
      <c r="A662" s="30" t="str">
        <f>'De la BASE'!A658</f>
        <v>549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0.1817625</v>
      </c>
      <c r="F662" s="9">
        <f>IF('De la BASE'!F658&gt;0,'De la BASE'!F658,'De la BASE'!F658+0.001)</f>
        <v>0.2816107</v>
      </c>
      <c r="G662" s="15">
        <v>34851</v>
      </c>
    </row>
    <row r="663" spans="1:7" ht="12.75">
      <c r="A663" s="30" t="str">
        <f>'De la BASE'!A659</f>
        <v>549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0.0588016</v>
      </c>
      <c r="F663" s="9">
        <f>IF('De la BASE'!F659&gt;0,'De la BASE'!F659,'De la BASE'!F659+0.001)</f>
        <v>0.0624767</v>
      </c>
      <c r="G663" s="15">
        <v>34881</v>
      </c>
    </row>
    <row r="664" spans="1:7" ht="12.75">
      <c r="A664" s="30" t="str">
        <f>'De la BASE'!A660</f>
        <v>549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0.1003168</v>
      </c>
      <c r="F664" s="9">
        <f>IF('De la BASE'!F660&gt;0,'De la BASE'!F660,'De la BASE'!F660+0.001)</f>
        <v>0.127558</v>
      </c>
      <c r="G664" s="15">
        <v>34912</v>
      </c>
    </row>
    <row r="665" spans="1:7" ht="12.75">
      <c r="A665" s="30" t="str">
        <f>'De la BASE'!A661</f>
        <v>549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0.2878578</v>
      </c>
      <c r="F665" s="9">
        <f>IF('De la BASE'!F661&gt;0,'De la BASE'!F661,'De la BASE'!F661+0.001)</f>
        <v>0.4430404</v>
      </c>
      <c r="G665" s="15">
        <v>34943</v>
      </c>
    </row>
    <row r="666" spans="1:7" ht="12.75">
      <c r="A666" s="30" t="str">
        <f>'De la BASE'!A662</f>
        <v>549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0.2867463</v>
      </c>
      <c r="F666" s="9">
        <f>IF('De la BASE'!F662&gt;0,'De la BASE'!F662,'De la BASE'!F662+0.001)</f>
        <v>0.38749500000000003</v>
      </c>
      <c r="G666" s="15">
        <v>34973</v>
      </c>
    </row>
    <row r="667" spans="1:7" ht="12.75">
      <c r="A667" s="30" t="str">
        <f>'De la BASE'!A663</f>
        <v>549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1.4475372</v>
      </c>
      <c r="F667" s="9">
        <f>IF('De la BASE'!F663&gt;0,'De la BASE'!F663,'De la BASE'!F663+0.001)</f>
        <v>2.4454979999999997</v>
      </c>
      <c r="G667" s="15">
        <v>35004</v>
      </c>
    </row>
    <row r="668" spans="1:7" ht="12.75">
      <c r="A668" s="30" t="str">
        <f>'De la BASE'!A664</f>
        <v>549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0.8174244</v>
      </c>
      <c r="F668" s="9">
        <f>IF('De la BASE'!F664&gt;0,'De la BASE'!F664,'De la BASE'!F664+0.001)</f>
        <v>1.2009192</v>
      </c>
      <c r="G668" s="15">
        <v>35034</v>
      </c>
    </row>
    <row r="669" spans="1:7" ht="12.75">
      <c r="A669" s="30" t="str">
        <f>'De la BASE'!A665</f>
        <v>549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9.4969776</v>
      </c>
      <c r="F669" s="9">
        <f>IF('De la BASE'!F665&gt;0,'De la BASE'!F665,'De la BASE'!F665+0.001)</f>
        <v>12.633051199999999</v>
      </c>
      <c r="G669" s="15">
        <v>35065</v>
      </c>
    </row>
    <row r="670" spans="1:7" ht="12.75">
      <c r="A670" s="30" t="str">
        <f>'De la BASE'!A666</f>
        <v>549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7.6296325</v>
      </c>
      <c r="F670" s="9">
        <f>IF('De la BASE'!F666&gt;0,'De la BASE'!F666,'De la BASE'!F666+0.001)</f>
        <v>9.090987499999999</v>
      </c>
      <c r="G670" s="15">
        <v>35096</v>
      </c>
    </row>
    <row r="671" spans="1:7" ht="12.75">
      <c r="A671" s="30" t="str">
        <f>'De la BASE'!A667</f>
        <v>549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4.1299944</v>
      </c>
      <c r="F671" s="9">
        <f>IF('De la BASE'!F667&gt;0,'De la BASE'!F667,'De la BASE'!F667+0.001)</f>
        <v>5.3296026</v>
      </c>
      <c r="G671" s="15">
        <v>35125</v>
      </c>
    </row>
    <row r="672" spans="1:7" ht="12.75">
      <c r="A672" s="30" t="str">
        <f>'De la BASE'!A668</f>
        <v>549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7.3758957</v>
      </c>
      <c r="F672" s="9">
        <f>IF('De la BASE'!F668&gt;0,'De la BASE'!F668,'De la BASE'!F668+0.001)</f>
        <v>11.578971</v>
      </c>
      <c r="G672" s="15">
        <v>35156</v>
      </c>
    </row>
    <row r="673" spans="1:7" ht="12.75">
      <c r="A673" s="30" t="str">
        <f>'De la BASE'!A669</f>
        <v>549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6.995727</v>
      </c>
      <c r="F673" s="9">
        <f>IF('De la BASE'!F669&gt;0,'De la BASE'!F669,'De la BASE'!F669+0.001)</f>
        <v>9.8717481</v>
      </c>
      <c r="G673" s="15">
        <v>35186</v>
      </c>
    </row>
    <row r="674" spans="1:7" ht="12.75">
      <c r="A674" s="30" t="str">
        <f>'De la BASE'!A670</f>
        <v>549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0.7943348</v>
      </c>
      <c r="F674" s="9">
        <f>IF('De la BASE'!F670&gt;0,'De la BASE'!F670,'De la BASE'!F670+0.001)</f>
        <v>1.0302544</v>
      </c>
      <c r="G674" s="15">
        <v>35217</v>
      </c>
    </row>
    <row r="675" spans="1:7" ht="12.75">
      <c r="A675" s="30" t="str">
        <f>'De la BASE'!A671</f>
        <v>549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0.2833371</v>
      </c>
      <c r="F675" s="9">
        <f>IF('De la BASE'!F671&gt;0,'De la BASE'!F671,'De la BASE'!F671+0.001)</f>
        <v>0.36526590000000003</v>
      </c>
      <c r="G675" s="15">
        <v>35247</v>
      </c>
    </row>
    <row r="676" spans="1:7" ht="12.75">
      <c r="A676" s="30" t="str">
        <f>'De la BASE'!A672</f>
        <v>549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0.6813856</v>
      </c>
      <c r="F676" s="9">
        <f>IF('De la BASE'!F672&gt;0,'De la BASE'!F672,'De la BASE'!F672+0.001)</f>
        <v>0.8145888</v>
      </c>
      <c r="G676" s="15">
        <v>35278</v>
      </c>
    </row>
    <row r="677" spans="1:7" ht="12.75">
      <c r="A677" s="30" t="str">
        <f>'De la BASE'!A673</f>
        <v>549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0.4507524</v>
      </c>
      <c r="F677" s="9">
        <f>IF('De la BASE'!F673&gt;0,'De la BASE'!F673,'De la BASE'!F673+0.001)</f>
        <v>0.6967274999999999</v>
      </c>
      <c r="G677" s="15">
        <v>35309</v>
      </c>
    </row>
    <row r="678" spans="1:7" ht="12.75">
      <c r="A678" s="30" t="str">
        <f>'De la BASE'!A674</f>
        <v>549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0.4590006</v>
      </c>
      <c r="F678" s="9">
        <f>IF('De la BASE'!F674&gt;0,'De la BASE'!F674,'De la BASE'!F674+0.001)</f>
        <v>0.7825584</v>
      </c>
      <c r="G678" s="15">
        <v>35339</v>
      </c>
    </row>
    <row r="679" spans="1:7" ht="12.75">
      <c r="A679" s="30" t="str">
        <f>'De la BASE'!A675</f>
        <v>549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1.039698</v>
      </c>
      <c r="F679" s="9">
        <f>IF('De la BASE'!F675&gt;0,'De la BASE'!F675,'De la BASE'!F675+0.001)</f>
        <v>1.6523539999999999</v>
      </c>
      <c r="G679" s="15">
        <v>35370</v>
      </c>
    </row>
    <row r="680" spans="1:7" ht="12.75">
      <c r="A680" s="30" t="str">
        <f>'De la BASE'!A676</f>
        <v>549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5.7892035</v>
      </c>
      <c r="F680" s="9">
        <f>IF('De la BASE'!F676&gt;0,'De la BASE'!F676,'De la BASE'!F676+0.001)</f>
        <v>8.6959845</v>
      </c>
      <c r="G680" s="15">
        <v>35400</v>
      </c>
    </row>
    <row r="681" spans="1:7" ht="12.75">
      <c r="A681" s="30" t="str">
        <f>'De la BASE'!A677</f>
        <v>549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7.2784332</v>
      </c>
      <c r="F681" s="9">
        <f>IF('De la BASE'!F677&gt;0,'De la BASE'!F677,'De la BASE'!F677+0.001)</f>
        <v>8.9626014</v>
      </c>
      <c r="G681" s="15">
        <v>35431</v>
      </c>
    </row>
    <row r="682" spans="1:7" ht="12.75">
      <c r="A682" s="30" t="str">
        <f>'De la BASE'!A678</f>
        <v>549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5.2008902</v>
      </c>
      <c r="F682" s="9">
        <f>IF('De la BASE'!F678&gt;0,'De la BASE'!F678,'De la BASE'!F678+0.001)</f>
        <v>7.5968777</v>
      </c>
      <c r="G682" s="15">
        <v>35462</v>
      </c>
    </row>
    <row r="683" spans="1:7" ht="12.75">
      <c r="A683" s="30" t="str">
        <f>'De la BASE'!A679</f>
        <v>549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1.301224</v>
      </c>
      <c r="F683" s="9">
        <f>IF('De la BASE'!F679&gt;0,'De la BASE'!F679,'De la BASE'!F679+0.001)</f>
        <v>1.910784</v>
      </c>
      <c r="G683" s="15">
        <v>35490</v>
      </c>
    </row>
    <row r="684" spans="1:7" ht="12.75">
      <c r="A684" s="30" t="str">
        <f>'De la BASE'!A680</f>
        <v>549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1.2242698</v>
      </c>
      <c r="F684" s="9">
        <f>IF('De la BASE'!F680&gt;0,'De la BASE'!F680,'De la BASE'!F680+0.001)</f>
        <v>1.8299099</v>
      </c>
      <c r="G684" s="15">
        <v>35521</v>
      </c>
    </row>
    <row r="685" spans="1:7" ht="12.75">
      <c r="A685" s="30" t="str">
        <f>'De la BASE'!A681</f>
        <v>549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1.6822015</v>
      </c>
      <c r="F685" s="9">
        <f>IF('De la BASE'!F681&gt;0,'De la BASE'!F681,'De la BASE'!F681+0.001)</f>
        <v>2.2889201999999997</v>
      </c>
      <c r="G685" s="15">
        <v>35551</v>
      </c>
    </row>
    <row r="686" spans="1:7" ht="12.75">
      <c r="A686" s="30" t="str">
        <f>'De la BASE'!A682</f>
        <v>549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0.4718472</v>
      </c>
      <c r="F686" s="9">
        <f>IF('De la BASE'!F682&gt;0,'De la BASE'!F682,'De la BASE'!F682+0.001)</f>
        <v>0.7029363</v>
      </c>
      <c r="G686" s="15">
        <v>35582</v>
      </c>
    </row>
    <row r="687" spans="1:7" ht="12.75">
      <c r="A687" s="30" t="str">
        <f>'De la BASE'!A683</f>
        <v>549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0.356596</v>
      </c>
      <c r="F687" s="9">
        <f>IF('De la BASE'!F683&gt;0,'De la BASE'!F683,'De la BASE'!F683+0.001)</f>
        <v>0.45556650000000004</v>
      </c>
      <c r="G687" s="15">
        <v>35612</v>
      </c>
    </row>
    <row r="688" spans="1:7" ht="12.75">
      <c r="A688" s="30" t="str">
        <f>'De la BASE'!A684</f>
        <v>549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0.1895578</v>
      </c>
      <c r="F688" s="9">
        <f>IF('De la BASE'!F684&gt;0,'De la BASE'!F684,'De la BASE'!F684+0.001)</f>
        <v>0.2258155</v>
      </c>
      <c r="G688" s="15">
        <v>35643</v>
      </c>
    </row>
    <row r="689" spans="1:7" ht="12.75">
      <c r="A689" s="30" t="str">
        <f>'De la BASE'!A685</f>
        <v>549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0.3167208</v>
      </c>
      <c r="F689" s="9">
        <f>IF('De la BASE'!F685&gt;0,'De la BASE'!F685,'De la BASE'!F685+0.001)</f>
        <v>0.42720480000000005</v>
      </c>
      <c r="G689" s="15">
        <v>35674</v>
      </c>
    </row>
    <row r="690" spans="1:7" ht="12.75">
      <c r="A690" s="30" t="str">
        <f>'De la BASE'!A686</f>
        <v>549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1.355389</v>
      </c>
      <c r="F690" s="9">
        <f>IF('De la BASE'!F686&gt;0,'De la BASE'!F686,'De la BASE'!F686+0.001)</f>
        <v>1.9543789999999999</v>
      </c>
      <c r="G690" s="15">
        <v>35704</v>
      </c>
    </row>
    <row r="691" spans="1:7" ht="12.75">
      <c r="A691" s="30" t="str">
        <f>'De la BASE'!A687</f>
        <v>549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9.2869952</v>
      </c>
      <c r="F691" s="9">
        <f>IF('De la BASE'!F687&gt;0,'De la BASE'!F687,'De la BASE'!F687+0.001)</f>
        <v>12.113472</v>
      </c>
      <c r="G691" s="15">
        <v>35735</v>
      </c>
    </row>
    <row r="692" spans="1:7" ht="12.75">
      <c r="A692" s="30" t="str">
        <f>'De la BASE'!A688</f>
        <v>549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20.4746745</v>
      </c>
      <c r="F692" s="9">
        <f>IF('De la BASE'!F688&gt;0,'De la BASE'!F688,'De la BASE'!F688+0.001)</f>
        <v>27.1045691</v>
      </c>
      <c r="G692" s="15">
        <v>35765</v>
      </c>
    </row>
    <row r="693" spans="1:7" ht="12.75">
      <c r="A693" s="30" t="str">
        <f>'De la BASE'!A689</f>
        <v>549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6.3936918</v>
      </c>
      <c r="F693" s="9">
        <f>IF('De la BASE'!F689&gt;0,'De la BASE'!F689,'De la BASE'!F689+0.001)</f>
        <v>8.339598</v>
      </c>
      <c r="G693" s="15">
        <v>35796</v>
      </c>
    </row>
    <row r="694" spans="1:7" ht="12.75">
      <c r="A694" s="30" t="str">
        <f>'De la BASE'!A690</f>
        <v>549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3.737727</v>
      </c>
      <c r="F694" s="9">
        <f>IF('De la BASE'!F690&gt;0,'De la BASE'!F690,'De la BASE'!F690+0.001)</f>
        <v>5.4788454</v>
      </c>
      <c r="G694" s="15">
        <v>35827</v>
      </c>
    </row>
    <row r="695" spans="1:7" ht="12.75">
      <c r="A695" s="30" t="str">
        <f>'De la BASE'!A691</f>
        <v>549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1.1894064</v>
      </c>
      <c r="F695" s="9">
        <f>IF('De la BASE'!F691&gt;0,'De la BASE'!F691,'De la BASE'!F691+0.001)</f>
        <v>1.7611776</v>
      </c>
      <c r="G695" s="15">
        <v>35855</v>
      </c>
    </row>
    <row r="696" spans="1:7" ht="12.75">
      <c r="A696" s="30" t="str">
        <f>'De la BASE'!A692</f>
        <v>549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2.0106414</v>
      </c>
      <c r="F696" s="9">
        <f>IF('De la BASE'!F692&gt;0,'De la BASE'!F692,'De la BASE'!F692+0.001)</f>
        <v>2.5679518</v>
      </c>
      <c r="G696" s="15">
        <v>35886</v>
      </c>
    </row>
    <row r="697" spans="1:7" ht="12.75">
      <c r="A697" s="30" t="str">
        <f>'De la BASE'!A693</f>
        <v>549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3.838575</v>
      </c>
      <c r="F697" s="9">
        <f>IF('De la BASE'!F693&gt;0,'De la BASE'!F693,'De la BASE'!F693+0.001)</f>
        <v>5.3145625</v>
      </c>
      <c r="G697" s="15">
        <v>35916</v>
      </c>
    </row>
    <row r="698" spans="1:7" ht="12.75">
      <c r="A698" s="30" t="str">
        <f>'De la BASE'!A694</f>
        <v>549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0.996831</v>
      </c>
      <c r="F698" s="9">
        <f>IF('De la BASE'!F694&gt;0,'De la BASE'!F694,'De la BASE'!F694+0.001)</f>
        <v>1.3049424</v>
      </c>
      <c r="G698" s="15">
        <v>35947</v>
      </c>
    </row>
    <row r="699" spans="1:7" ht="12.75">
      <c r="A699" s="30" t="str">
        <f>'De la BASE'!A695</f>
        <v>549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0.2812766</v>
      </c>
      <c r="F699" s="9">
        <f>IF('De la BASE'!F695&gt;0,'De la BASE'!F695,'De la BASE'!F695+0.001)</f>
        <v>0.3269662</v>
      </c>
      <c r="G699" s="15">
        <v>35977</v>
      </c>
    </row>
    <row r="700" spans="1:7" ht="12.75">
      <c r="A700" s="30" t="str">
        <f>'De la BASE'!A696</f>
        <v>549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0.3446988</v>
      </c>
      <c r="F700" s="9">
        <f>IF('De la BASE'!F696&gt;0,'De la BASE'!F696,'De la BASE'!F696+0.001)</f>
        <v>0.3983814</v>
      </c>
      <c r="G700" s="15">
        <v>36008</v>
      </c>
    </row>
    <row r="701" spans="1:7" ht="12.75">
      <c r="A701" s="30" t="str">
        <f>'De la BASE'!A697</f>
        <v>549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1.5111232</v>
      </c>
      <c r="F701" s="9">
        <f>IF('De la BASE'!F697&gt;0,'De la BASE'!F697,'De la BASE'!F697+0.001)</f>
        <v>2.1833508000000004</v>
      </c>
      <c r="G701" s="15">
        <v>36039</v>
      </c>
    </row>
    <row r="702" spans="1:7" ht="12.75">
      <c r="A702" s="30" t="str">
        <f>'De la BASE'!A698</f>
        <v>549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0.1195803</v>
      </c>
      <c r="F702" s="9">
        <f>IF('De la BASE'!F698&gt;0,'De la BASE'!F698,'De la BASE'!F698+0.001)</f>
        <v>0.1579641</v>
      </c>
      <c r="G702" s="15">
        <v>36069</v>
      </c>
    </row>
    <row r="703" spans="1:7" ht="12.75">
      <c r="A703" s="30" t="str">
        <f>'De la BASE'!A699</f>
        <v>549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0.2752813</v>
      </c>
      <c r="F703" s="9">
        <f>IF('De la BASE'!F699&gt;0,'De la BASE'!F699,'De la BASE'!F699+0.001)</f>
        <v>0.3772125</v>
      </c>
      <c r="G703" s="15">
        <v>36100</v>
      </c>
    </row>
    <row r="704" spans="1:7" ht="12.75">
      <c r="A704" s="30" t="str">
        <f>'De la BASE'!A700</f>
        <v>549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0.4945814</v>
      </c>
      <c r="F704" s="9">
        <f>IF('De la BASE'!F700&gt;0,'De la BASE'!F700,'De la BASE'!F700+0.001)</f>
        <v>0.7463466000000001</v>
      </c>
      <c r="G704" s="15">
        <v>36130</v>
      </c>
    </row>
    <row r="705" spans="1:7" ht="12.75">
      <c r="A705" s="30" t="str">
        <f>'De la BASE'!A701</f>
        <v>549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0.9648353</v>
      </c>
      <c r="F705" s="9">
        <f>IF('De la BASE'!F701&gt;0,'De la BASE'!F701,'De la BASE'!F701+0.001)</f>
        <v>1.3451581</v>
      </c>
      <c r="G705" s="15">
        <v>36161</v>
      </c>
    </row>
    <row r="706" spans="1:7" ht="12.75">
      <c r="A706" s="30" t="str">
        <f>'De la BASE'!A702</f>
        <v>549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0.619191</v>
      </c>
      <c r="F706" s="9">
        <f>IF('De la BASE'!F702&gt;0,'De la BASE'!F702,'De la BASE'!F702+0.001)</f>
        <v>0.967233</v>
      </c>
      <c r="G706" s="15">
        <v>36192</v>
      </c>
    </row>
    <row r="707" spans="1:7" ht="12.75">
      <c r="A707" s="30" t="str">
        <f>'De la BASE'!A703</f>
        <v>549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1.915376</v>
      </c>
      <c r="F707" s="9">
        <f>IF('De la BASE'!F703&gt;0,'De la BASE'!F703,'De la BASE'!F703+0.001)</f>
        <v>2.509873</v>
      </c>
      <c r="G707" s="15">
        <v>36220</v>
      </c>
    </row>
    <row r="708" spans="1:7" ht="12.75">
      <c r="A708" s="30" t="str">
        <f>'De la BASE'!A704</f>
        <v>549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1.4887044</v>
      </c>
      <c r="F708" s="9">
        <f>IF('De la BASE'!F704&gt;0,'De la BASE'!F704,'De la BASE'!F704+0.001)</f>
        <v>2.2446612</v>
      </c>
      <c r="G708" s="15">
        <v>36251</v>
      </c>
    </row>
    <row r="709" spans="1:7" ht="12.75">
      <c r="A709" s="30" t="str">
        <f>'De la BASE'!A705</f>
        <v>549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2.2718384</v>
      </c>
      <c r="F709" s="9">
        <f>IF('De la BASE'!F705&gt;0,'De la BASE'!F705,'De la BASE'!F705+0.001)</f>
        <v>3.362606</v>
      </c>
      <c r="G709" s="15">
        <v>36281</v>
      </c>
    </row>
    <row r="710" spans="1:7" ht="12.75">
      <c r="A710" s="30" t="str">
        <f>'De la BASE'!A706</f>
        <v>549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0.4110651</v>
      </c>
      <c r="F710" s="9">
        <f>IF('De la BASE'!F706&gt;0,'De la BASE'!F706,'De la BASE'!F706+0.001)</f>
        <v>0.4990044</v>
      </c>
      <c r="G710" s="15">
        <v>36312</v>
      </c>
    </row>
    <row r="711" spans="1:7" ht="12.75">
      <c r="A711" s="30" t="str">
        <f>'De la BASE'!A707</f>
        <v>549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0.3084516</v>
      </c>
      <c r="F711" s="9">
        <f>IF('De la BASE'!F707&gt;0,'De la BASE'!F707,'De la BASE'!F707+0.001)</f>
        <v>0.3646</v>
      </c>
      <c r="G711" s="15">
        <v>36342</v>
      </c>
    </row>
    <row r="712" spans="1:7" ht="12.75">
      <c r="A712" s="30" t="str">
        <f>'De la BASE'!A708</f>
        <v>549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0.050112</v>
      </c>
      <c r="F712" s="9">
        <f>IF('De la BASE'!F708&gt;0,'De la BASE'!F708,'De la BASE'!F708+0.001)</f>
        <v>0.053824</v>
      </c>
      <c r="G712" s="15">
        <v>36373</v>
      </c>
    </row>
    <row r="713" spans="1:7" ht="12.75">
      <c r="A713" s="30" t="str">
        <f>'De la BASE'!A709</f>
        <v>549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0.2621795</v>
      </c>
      <c r="F713" s="9">
        <f>IF('De la BASE'!F709&gt;0,'De la BASE'!F709,'De la BASE'!F709+0.001)</f>
        <v>0.34706950000000003</v>
      </c>
      <c r="G713" s="15">
        <v>36404</v>
      </c>
    </row>
    <row r="714" spans="1:7" ht="12.75">
      <c r="A714" s="30" t="str">
        <f>'De la BASE'!A710</f>
        <v>549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0.4206378</v>
      </c>
      <c r="F714" s="9">
        <f>IF('De la BASE'!F710&gt;0,'De la BASE'!F710,'De la BASE'!F710+0.001)</f>
        <v>0.6273544</v>
      </c>
      <c r="G714" s="15">
        <v>36434</v>
      </c>
    </row>
    <row r="715" spans="1:7" ht="12.75">
      <c r="A715" s="30" t="str">
        <f>'De la BASE'!A711</f>
        <v>549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0.2987696</v>
      </c>
      <c r="F715" s="9">
        <f>IF('De la BASE'!F711&gt;0,'De la BASE'!F711,'De la BASE'!F711+0.001)</f>
        <v>0.40565700000000005</v>
      </c>
      <c r="G715" s="15">
        <v>36465</v>
      </c>
    </row>
    <row r="716" spans="1:7" ht="12.75">
      <c r="A716" s="30" t="str">
        <f>'De la BASE'!A712</f>
        <v>549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0.850989</v>
      </c>
      <c r="F716" s="9">
        <f>IF('De la BASE'!F712&gt;0,'De la BASE'!F712,'De la BASE'!F712+0.001)</f>
        <v>1.3049175</v>
      </c>
      <c r="G716" s="15">
        <v>36495</v>
      </c>
    </row>
    <row r="717" spans="1:7" ht="12.75">
      <c r="A717" s="30" t="str">
        <f>'De la BASE'!A713</f>
        <v>549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0.1663354</v>
      </c>
      <c r="F717" s="9">
        <f>IF('De la BASE'!F713&gt;0,'De la BASE'!F713,'De la BASE'!F713+0.001)</f>
        <v>0.3099887</v>
      </c>
      <c r="G717" s="15">
        <v>36526</v>
      </c>
    </row>
    <row r="718" spans="1:7" ht="12.75">
      <c r="A718" s="30" t="str">
        <f>'De la BASE'!A714</f>
        <v>549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0.27183</v>
      </c>
      <c r="F718" s="9">
        <f>IF('De la BASE'!F714&gt;0,'De la BASE'!F714,'De la BASE'!F714+0.001)</f>
        <v>0.41987280000000005</v>
      </c>
      <c r="G718" s="15">
        <v>36557</v>
      </c>
    </row>
    <row r="719" spans="1:7" ht="12.75">
      <c r="A719" s="30" t="str">
        <f>'De la BASE'!A715</f>
        <v>549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0.498079</v>
      </c>
      <c r="F719" s="9">
        <f>IF('De la BASE'!F715&gt;0,'De la BASE'!F715,'De la BASE'!F715+0.001)</f>
        <v>0.7430247</v>
      </c>
      <c r="G719" s="15">
        <v>36586</v>
      </c>
    </row>
    <row r="720" spans="1:7" ht="12.75">
      <c r="A720" s="30" t="str">
        <f>'De la BASE'!A716</f>
        <v>549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2.5882695</v>
      </c>
      <c r="F720" s="9">
        <f>IF('De la BASE'!F716&gt;0,'De la BASE'!F716,'De la BASE'!F716+0.001)</f>
        <v>3.823672</v>
      </c>
      <c r="G720" s="15">
        <v>36617</v>
      </c>
    </row>
    <row r="721" spans="1:7" ht="12.75">
      <c r="A721" s="30" t="str">
        <f>'De la BASE'!A717</f>
        <v>549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3.390412</v>
      </c>
      <c r="F721" s="9">
        <f>IF('De la BASE'!F717&gt;0,'De la BASE'!F717,'De la BASE'!F717+0.001)</f>
        <v>5.048388</v>
      </c>
      <c r="G721" s="15">
        <v>36647</v>
      </c>
    </row>
    <row r="722" spans="1:7" ht="12.75">
      <c r="A722" s="30" t="str">
        <f>'De la BASE'!A718</f>
        <v>549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0.4101834</v>
      </c>
      <c r="F722" s="9">
        <f>IF('De la BASE'!F718&gt;0,'De la BASE'!F718,'De la BASE'!F718+0.001)</f>
        <v>0.5711166</v>
      </c>
      <c r="G722" s="15">
        <v>36678</v>
      </c>
    </row>
    <row r="723" spans="1:7" ht="12.75">
      <c r="A723" s="30" t="str">
        <f>'De la BASE'!A719</f>
        <v>549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0.0487285</v>
      </c>
      <c r="F723" s="9">
        <f>IF('De la BASE'!F719&gt;0,'De la BASE'!F719,'De la BASE'!F719+0.001)</f>
        <v>0.0651298</v>
      </c>
      <c r="G723" s="15">
        <v>36708</v>
      </c>
    </row>
    <row r="724" spans="1:7" ht="12.75">
      <c r="A724" s="30" t="str">
        <f>'De la BASE'!A720</f>
        <v>549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0.0780843</v>
      </c>
      <c r="F724" s="9">
        <f>IF('De la BASE'!F720&gt;0,'De la BASE'!F720,'De la BASE'!F720+0.001)</f>
        <v>0.0886521</v>
      </c>
      <c r="G724" s="15">
        <v>36739</v>
      </c>
    </row>
    <row r="725" spans="1:7" ht="12.75">
      <c r="A725" s="30" t="str">
        <f>'De la BASE'!A721</f>
        <v>549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0.204675</v>
      </c>
      <c r="F725" s="9">
        <f>IF('De la BASE'!F721&gt;0,'De la BASE'!F721,'De la BASE'!F721+0.001)</f>
        <v>0.2587092</v>
      </c>
      <c r="G725" s="15">
        <v>36770</v>
      </c>
    </row>
    <row r="726" spans="1:7" ht="12.75">
      <c r="A726" s="30" t="str">
        <f>'De la BASE'!A722</f>
        <v>549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2.1787892</v>
      </c>
      <c r="F726" s="9">
        <f>IF('De la BASE'!F722&gt;0,'De la BASE'!F722,'De la BASE'!F722+0.001)</f>
        <v>3.0727001</v>
      </c>
      <c r="G726" s="15">
        <v>36800</v>
      </c>
    </row>
    <row r="727" spans="1:7" ht="12.75">
      <c r="A727" s="30" t="str">
        <f>'De la BASE'!A723</f>
        <v>549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1.215993</v>
      </c>
      <c r="F727" s="9">
        <f>IF('De la BASE'!F723&gt;0,'De la BASE'!F723,'De la BASE'!F723+0.001)</f>
        <v>1.6884009</v>
      </c>
      <c r="G727" s="15">
        <v>36831</v>
      </c>
    </row>
    <row r="728" spans="1:7" ht="12.75">
      <c r="A728" s="30" t="str">
        <f>'De la BASE'!A724</f>
        <v>549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5.5214144</v>
      </c>
      <c r="F728" s="9">
        <f>IF('De la BASE'!F724&gt;0,'De la BASE'!F724,'De la BASE'!F724+0.001)</f>
        <v>7.1040612</v>
      </c>
      <c r="G728" s="15">
        <v>36861</v>
      </c>
    </row>
    <row r="729" spans="1:7" ht="12.75">
      <c r="A729" s="30" t="str">
        <f>'De la BASE'!A725</f>
        <v>549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9.8624256</v>
      </c>
      <c r="F729" s="9">
        <f>IF('De la BASE'!F725&gt;0,'De la BASE'!F725,'De la BASE'!F725+0.001)</f>
        <v>12.810624</v>
      </c>
      <c r="G729" s="15">
        <v>36892</v>
      </c>
    </row>
    <row r="730" spans="1:7" ht="12.75">
      <c r="A730" s="30" t="str">
        <f>'De la BASE'!A726</f>
        <v>549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6.5012927</v>
      </c>
      <c r="F730" s="9">
        <f>IF('De la BASE'!F726&gt;0,'De la BASE'!F726,'De la BASE'!F726+0.001)</f>
        <v>8.8221203</v>
      </c>
      <c r="G730" s="15">
        <v>36923</v>
      </c>
    </row>
    <row r="731" spans="1:7" ht="12.75">
      <c r="A731" s="30" t="str">
        <f>'De la BASE'!A727</f>
        <v>549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4.0778733</v>
      </c>
      <c r="F731" s="9">
        <f>IF('De la BASE'!F727&gt;0,'De la BASE'!F727,'De la BASE'!F727+0.001)</f>
        <v>5.6099775</v>
      </c>
      <c r="G731" s="15">
        <v>36951</v>
      </c>
    </row>
    <row r="732" spans="1:7" ht="12.75">
      <c r="A732" s="30" t="str">
        <f>'De la BASE'!A728</f>
        <v>549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1.2231562</v>
      </c>
      <c r="F732" s="9">
        <f>IF('De la BASE'!F728&gt;0,'De la BASE'!F728,'De la BASE'!F728+0.001)</f>
        <v>1.7714676</v>
      </c>
      <c r="G732" s="15">
        <v>36982</v>
      </c>
    </row>
    <row r="733" spans="1:7" ht="12.75">
      <c r="A733" s="30" t="str">
        <f>'De la BASE'!A729</f>
        <v>549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1.2708508</v>
      </c>
      <c r="F733" s="9">
        <f>IF('De la BASE'!F729&gt;0,'De la BASE'!F729,'De la BASE'!F729+0.001)</f>
        <v>1.8039258</v>
      </c>
      <c r="G733" s="15">
        <v>37012</v>
      </c>
    </row>
    <row r="734" spans="1:7" ht="12.75">
      <c r="A734" s="30" t="str">
        <f>'De la BASE'!A730</f>
        <v>549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0.1501756</v>
      </c>
      <c r="F734" s="9">
        <f>IF('De la BASE'!F730&gt;0,'De la BASE'!F730,'De la BASE'!F730+0.001)</f>
        <v>0.19447199999999998</v>
      </c>
      <c r="G734" s="15">
        <v>37043</v>
      </c>
    </row>
    <row r="735" spans="1:7" ht="12.75">
      <c r="A735" s="30" t="str">
        <f>'De la BASE'!A731</f>
        <v>549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0.20557</v>
      </c>
      <c r="F735" s="9">
        <f>IF('De la BASE'!F731&gt;0,'De la BASE'!F731,'De la BASE'!F731+0.001)</f>
        <v>0.23973</v>
      </c>
      <c r="G735" s="15">
        <v>37073</v>
      </c>
    </row>
    <row r="736" spans="1:7" ht="12.75">
      <c r="A736" s="30" t="str">
        <f>'De la BASE'!A732</f>
        <v>549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0.1325996</v>
      </c>
      <c r="F736" s="9">
        <f>IF('De la BASE'!F732&gt;0,'De la BASE'!F732,'De la BASE'!F732+0.001)</f>
        <v>0.1484742</v>
      </c>
      <c r="G736" s="15">
        <v>37104</v>
      </c>
    </row>
    <row r="737" spans="1:7" ht="12.75">
      <c r="A737" s="30" t="str">
        <f>'De la BASE'!A733</f>
        <v>549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0.4125171</v>
      </c>
      <c r="F737" s="9">
        <f>IF('De la BASE'!F733&gt;0,'De la BASE'!F733,'De la BASE'!F733+0.001)</f>
        <v>0.5393870000000001</v>
      </c>
      <c r="G737" s="15">
        <v>37135</v>
      </c>
    </row>
    <row r="738" spans="1:7" ht="12.75">
      <c r="A738" s="30" t="str">
        <f>'De la BASE'!A734</f>
        <v>549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0.8124742</v>
      </c>
      <c r="F738" s="9">
        <f>IF('De la BASE'!F734&gt;0,'De la BASE'!F734,'De la BASE'!F734+0.001)</f>
        <v>1.1583417</v>
      </c>
      <c r="G738" s="15">
        <v>37165</v>
      </c>
    </row>
    <row r="739" spans="1:7" ht="12.75">
      <c r="A739" s="30" t="str">
        <f>'De la BASE'!A735</f>
        <v>549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0.22572</v>
      </c>
      <c r="F739" s="9">
        <f>IF('De la BASE'!F735&gt;0,'De la BASE'!F735,'De la BASE'!F735+0.001)</f>
        <v>0.2415204</v>
      </c>
      <c r="G739" s="15">
        <v>37196</v>
      </c>
    </row>
    <row r="740" spans="1:7" ht="12.75">
      <c r="A740" s="30" t="str">
        <f>'De la BASE'!A736</f>
        <v>549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0.1018426</v>
      </c>
      <c r="F740" s="9">
        <f>IF('De la BASE'!F736&gt;0,'De la BASE'!F736,'De la BASE'!F736+0.001)</f>
        <v>0.12373400000000001</v>
      </c>
      <c r="G740" s="15">
        <v>37226</v>
      </c>
    </row>
    <row r="741" spans="1:7" ht="12.75">
      <c r="A741" s="30" t="str">
        <f>'De la BASE'!A737</f>
        <v>549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0.6901434</v>
      </c>
      <c r="F741" s="9">
        <f>IF('De la BASE'!F737&gt;0,'De la BASE'!F737,'De la BASE'!F737+0.001)</f>
        <v>0.9826845</v>
      </c>
      <c r="G741" s="15">
        <v>37257</v>
      </c>
    </row>
    <row r="742" spans="1:7" ht="12.75">
      <c r="A742" s="30" t="str">
        <f>'De la BASE'!A738</f>
        <v>549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0.204725</v>
      </c>
      <c r="F742" s="9">
        <f>IF('De la BASE'!F738&gt;0,'De la BASE'!F738,'De la BASE'!F738+0.001)</f>
        <v>0.3185521</v>
      </c>
      <c r="G742" s="15">
        <v>37288</v>
      </c>
    </row>
    <row r="743" spans="1:7" ht="12.75">
      <c r="A743" s="30" t="str">
        <f>'De la BASE'!A739</f>
        <v>549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1.2713075</v>
      </c>
      <c r="F743" s="9">
        <f>IF('De la BASE'!F739&gt;0,'De la BASE'!F739,'De la BASE'!F739+0.001)</f>
        <v>1.873167</v>
      </c>
      <c r="G743" s="15">
        <v>37316</v>
      </c>
    </row>
    <row r="744" spans="1:7" ht="12.75">
      <c r="A744" s="30" t="str">
        <f>'De la BASE'!A740</f>
        <v>549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1.8770895</v>
      </c>
      <c r="F744" s="9">
        <f>IF('De la BASE'!F740&gt;0,'De la BASE'!F740,'De la BASE'!F740+0.001)</f>
        <v>2.7306037</v>
      </c>
      <c r="G744" s="15">
        <v>37347</v>
      </c>
    </row>
    <row r="745" spans="1:7" ht="12.75">
      <c r="A745" s="30" t="str">
        <f>'De la BASE'!A741</f>
        <v>549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1.8117804</v>
      </c>
      <c r="F745" s="9">
        <f>IF('De la BASE'!F741&gt;0,'De la BASE'!F741,'De la BASE'!F741+0.001)</f>
        <v>2.5170372</v>
      </c>
      <c r="G745" s="15">
        <v>37377</v>
      </c>
    </row>
    <row r="746" spans="1:7" ht="12.75">
      <c r="A746" s="30" t="str">
        <f>'De la BASE'!A742</f>
        <v>549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0.6539072</v>
      </c>
      <c r="F746" s="9">
        <f>IF('De la BASE'!F742&gt;0,'De la BASE'!F742,'De la BASE'!F742+0.001)</f>
        <v>0.9129096000000001</v>
      </c>
      <c r="G746" s="15">
        <v>37408</v>
      </c>
    </row>
    <row r="747" spans="1:7" ht="12.75">
      <c r="A747" s="30" t="str">
        <f>'De la BASE'!A743</f>
        <v>549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0.109093</v>
      </c>
      <c r="F747" s="9">
        <f>IF('De la BASE'!F743&gt;0,'De la BASE'!F743,'De la BASE'!F743+0.001)</f>
        <v>0.11338799999999999</v>
      </c>
      <c r="G747" s="15">
        <v>37438</v>
      </c>
    </row>
    <row r="748" spans="1:7" ht="12.75">
      <c r="A748" s="30" t="str">
        <f>'De la BASE'!A744</f>
        <v>549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0.8909292</v>
      </c>
      <c r="F748" s="9">
        <f>IF('De la BASE'!F744&gt;0,'De la BASE'!F744,'De la BASE'!F744+0.001)</f>
        <v>1.098489</v>
      </c>
      <c r="G748" s="15">
        <v>37469</v>
      </c>
    </row>
    <row r="749" spans="1:7" ht="12.75">
      <c r="A749" s="30" t="str">
        <f>'De la BASE'!A745</f>
        <v>549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0.3506463</v>
      </c>
      <c r="F749" s="9">
        <f>IF('De la BASE'!F745&gt;0,'De la BASE'!F745,'De la BASE'!F745+0.001)</f>
        <v>0.4898829</v>
      </c>
      <c r="G749" s="15">
        <v>37500</v>
      </c>
    </row>
    <row r="750" spans="1:7" ht="12.75">
      <c r="A750" s="30" t="str">
        <f>'De la BASE'!A746</f>
        <v>549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0.6124701</v>
      </c>
      <c r="F750" s="9">
        <f>IF('De la BASE'!F746&gt;0,'De la BASE'!F746,'De la BASE'!F746+0.001)</f>
        <v>0.8830825</v>
      </c>
      <c r="G750" s="15">
        <v>37530</v>
      </c>
    </row>
    <row r="751" spans="1:7" ht="12.75">
      <c r="A751" s="30" t="str">
        <f>'De la BASE'!A747</f>
        <v>549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1.0163898</v>
      </c>
      <c r="F751" s="9">
        <f>IF('De la BASE'!F747&gt;0,'De la BASE'!F747,'De la BASE'!F747+0.001)</f>
        <v>1.3307106</v>
      </c>
      <c r="G751" s="15">
        <v>37561</v>
      </c>
    </row>
    <row r="752" spans="1:7" ht="12.75">
      <c r="A752" s="30" t="str">
        <f>'De la BASE'!A748</f>
        <v>549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3.767192</v>
      </c>
      <c r="F752" s="9">
        <f>IF('De la BASE'!F748&gt;0,'De la BASE'!F748,'De la BASE'!F748+0.001)</f>
        <v>5.4824</v>
      </c>
      <c r="G752" s="15">
        <v>37591</v>
      </c>
    </row>
    <row r="753" spans="1:7" ht="12.75">
      <c r="A753" s="30" t="str">
        <f>'De la BASE'!A749</f>
        <v>549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4.6268694</v>
      </c>
      <c r="F753" s="9">
        <f>IF('De la BASE'!F749&gt;0,'De la BASE'!F749,'De la BASE'!F749+0.001)</f>
        <v>4.9058766</v>
      </c>
      <c r="G753" s="15">
        <v>37622</v>
      </c>
    </row>
    <row r="754" spans="1:7" ht="12.75">
      <c r="A754" s="30" t="str">
        <f>'De la BASE'!A750</f>
        <v>549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1.9578915</v>
      </c>
      <c r="F754" s="9">
        <f>IF('De la BASE'!F750&gt;0,'De la BASE'!F750,'De la BASE'!F750+0.001)</f>
        <v>2.1829365</v>
      </c>
      <c r="G754" s="15">
        <v>37653</v>
      </c>
    </row>
    <row r="755" spans="1:7" ht="12.75">
      <c r="A755" s="30" t="str">
        <f>'De la BASE'!A751</f>
        <v>549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5.8697859</v>
      </c>
      <c r="F755" s="9">
        <f>IF('De la BASE'!F751&gt;0,'De la BASE'!F751,'De la BASE'!F751+0.001)</f>
        <v>8.4161683</v>
      </c>
      <c r="G755" s="15">
        <v>37681</v>
      </c>
    </row>
    <row r="756" spans="1:7" ht="12.75">
      <c r="A756" s="30" t="str">
        <f>'De la BASE'!A752</f>
        <v>549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4.5958665</v>
      </c>
      <c r="F756" s="9">
        <f>IF('De la BASE'!F752&gt;0,'De la BASE'!F752,'De la BASE'!F752+0.001)</f>
        <v>6.475566499999999</v>
      </c>
      <c r="G756" s="15">
        <v>37712</v>
      </c>
    </row>
    <row r="757" spans="1:7" ht="12.75">
      <c r="A757" s="30" t="str">
        <f>'De la BASE'!A753</f>
        <v>549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2.948375</v>
      </c>
      <c r="F757" s="9">
        <f>IF('De la BASE'!F753&gt;0,'De la BASE'!F753,'De la BASE'!F753+0.001)</f>
        <v>3.9204375000000002</v>
      </c>
      <c r="G757" s="15">
        <v>37742</v>
      </c>
    </row>
    <row r="758" spans="1:7" ht="12.75">
      <c r="A758" s="30" t="str">
        <f>'De la BASE'!A754</f>
        <v>549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0.1752623</v>
      </c>
      <c r="F758" s="9">
        <f>IF('De la BASE'!F754&gt;0,'De la BASE'!F754,'De la BASE'!F754+0.001)</f>
        <v>0.1955966</v>
      </c>
      <c r="G758" s="15">
        <v>37773</v>
      </c>
    </row>
    <row r="759" spans="1:7" ht="12.75">
      <c r="A759" s="30" t="str">
        <f>'De la BASE'!A755</f>
        <v>549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0.0667998</v>
      </c>
      <c r="F759" s="9">
        <f>IF('De la BASE'!F755&gt;0,'De la BASE'!F755,'De la BASE'!F755+0.001)</f>
        <v>0.0690642</v>
      </c>
      <c r="G759" s="15">
        <v>37803</v>
      </c>
    </row>
    <row r="760" spans="1:7" ht="12.75">
      <c r="A760" s="30" t="str">
        <f>'De la BASE'!A756</f>
        <v>549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0.1907361</v>
      </c>
      <c r="F760" s="9">
        <f>IF('De la BASE'!F756&gt;0,'De la BASE'!F756,'De la BASE'!F756+0.001)</f>
        <v>0.222267</v>
      </c>
      <c r="G760" s="15">
        <v>37834</v>
      </c>
    </row>
    <row r="761" spans="1:7" ht="12.75">
      <c r="A761" s="30" t="str">
        <f>'De la BASE'!A757</f>
        <v>549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0.176172</v>
      </c>
      <c r="F761" s="9">
        <f>IF('De la BASE'!F757&gt;0,'De la BASE'!F757,'De la BASE'!F757+0.001)</f>
        <v>0.22337279999999998</v>
      </c>
      <c r="G761" s="15">
        <v>37865</v>
      </c>
    </row>
    <row r="762" spans="1:7" ht="12.75">
      <c r="A762" s="30" t="str">
        <f>'De la BASE'!A758</f>
        <v>549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0.4511525</v>
      </c>
      <c r="F762" s="9">
        <f>IF('De la BASE'!F758&gt;0,'De la BASE'!F758,'De la BASE'!F758+0.001)</f>
        <v>0.6587625</v>
      </c>
      <c r="G762" s="15">
        <v>37895</v>
      </c>
    </row>
    <row r="763" spans="1:7" ht="12.75">
      <c r="A763" s="30" t="str">
        <f>'De la BASE'!A759</f>
        <v>549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1.7284806</v>
      </c>
      <c r="F763" s="9">
        <f>IF('De la BASE'!F759&gt;0,'De la BASE'!F759,'De la BASE'!F759+0.001)</f>
        <v>2.4343392</v>
      </c>
      <c r="G763" s="15">
        <v>37926</v>
      </c>
    </row>
    <row r="764" spans="1:7" ht="12.75">
      <c r="A764" s="30" t="str">
        <f>'De la BASE'!A760</f>
        <v>549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7.2988838</v>
      </c>
      <c r="F764" s="9">
        <f>IF('De la BASE'!F760&gt;0,'De la BASE'!F760,'De la BASE'!F760+0.001)</f>
        <v>10.010580399999998</v>
      </c>
      <c r="G764" s="15">
        <v>37956</v>
      </c>
    </row>
    <row r="765" spans="1:7" ht="12.75">
      <c r="A765" s="30" t="str">
        <f>'De la BASE'!A761</f>
        <v>549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2.0978955</v>
      </c>
      <c r="F765" s="9">
        <f>IF('De la BASE'!F761&gt;0,'De la BASE'!F761,'De la BASE'!F761+0.001)</f>
        <v>2.7527526</v>
      </c>
      <c r="G765" s="15">
        <v>37987</v>
      </c>
    </row>
    <row r="766" spans="1:7" ht="12.75">
      <c r="A766" s="30" t="str">
        <f>'De la BASE'!A762</f>
        <v>549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1.4838614</v>
      </c>
      <c r="F766" s="9">
        <f>IF('De la BASE'!F762&gt;0,'De la BASE'!F762,'De la BASE'!F762+0.001)</f>
        <v>2.0912204</v>
      </c>
      <c r="G766" s="15">
        <v>38018</v>
      </c>
    </row>
    <row r="767" spans="1:7" ht="12.75">
      <c r="A767" s="30" t="str">
        <f>'De la BASE'!A763</f>
        <v>549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2.118812</v>
      </c>
      <c r="F767" s="9">
        <f>IF('De la BASE'!F763&gt;0,'De la BASE'!F763,'De la BASE'!F763+0.001)</f>
        <v>2.7731510000000004</v>
      </c>
      <c r="G767" s="15">
        <v>38047</v>
      </c>
    </row>
    <row r="768" spans="1:7" ht="12.75">
      <c r="A768" s="30" t="str">
        <f>'De la BASE'!A764</f>
        <v>549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2.6712124</v>
      </c>
      <c r="F768" s="9">
        <f>IF('De la BASE'!F764&gt;0,'De la BASE'!F764,'De la BASE'!F764+0.001)</f>
        <v>4.2309136</v>
      </c>
      <c r="G768" s="15">
        <v>38078</v>
      </c>
    </row>
    <row r="769" spans="1:7" ht="12.75">
      <c r="A769" s="30" t="str">
        <f>'De la BASE'!A765</f>
        <v>549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3.2179187</v>
      </c>
      <c r="F769" s="9">
        <f>IF('De la BASE'!F765&gt;0,'De la BASE'!F765,'De la BASE'!F765+0.001)</f>
        <v>4.3956868</v>
      </c>
      <c r="G769" s="15">
        <v>38108</v>
      </c>
    </row>
    <row r="770" spans="1:7" ht="12.75">
      <c r="A770" s="30" t="str">
        <f>'De la BASE'!A766</f>
        <v>549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0.5827794</v>
      </c>
      <c r="F770" s="9">
        <f>IF('De la BASE'!F766&gt;0,'De la BASE'!F766,'De la BASE'!F766+0.001)</f>
        <v>0.6932757999999999</v>
      </c>
      <c r="G770" s="15">
        <v>38139</v>
      </c>
    </row>
    <row r="771" spans="1:7" ht="12.75">
      <c r="A771" s="30" t="str">
        <f>'De la BASE'!A767</f>
        <v>549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0.105456</v>
      </c>
      <c r="F771" s="9">
        <f>IF('De la BASE'!F767&gt;0,'De la BASE'!F767,'De la BASE'!F767+0.001)</f>
        <v>0.116064</v>
      </c>
      <c r="G771" s="15">
        <v>38169</v>
      </c>
    </row>
    <row r="772" spans="1:7" ht="12.75">
      <c r="A772" s="30" t="str">
        <f>'De la BASE'!A768</f>
        <v>549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0.2428248</v>
      </c>
      <c r="F772" s="9">
        <f>IF('De la BASE'!F768&gt;0,'De la BASE'!F768,'De la BASE'!F768+0.001)</f>
        <v>0.3000948</v>
      </c>
      <c r="G772" s="15">
        <v>38200</v>
      </c>
    </row>
    <row r="773" spans="1:7" ht="12.75">
      <c r="A773" s="30" t="str">
        <f>'De la BASE'!A769</f>
        <v>549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0.087495</v>
      </c>
      <c r="F773" s="9">
        <f>IF('De la BASE'!F769&gt;0,'De la BASE'!F769,'De la BASE'!F769+0.001)</f>
        <v>0.1009109</v>
      </c>
      <c r="G773" s="15">
        <v>38231</v>
      </c>
    </row>
    <row r="774" spans="1:7" ht="12.75">
      <c r="A774" s="30" t="str">
        <f>'De la BASE'!A770</f>
        <v>549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0.371681</v>
      </c>
      <c r="F774" s="9">
        <f>IF('De la BASE'!F770&gt;0,'De la BASE'!F770,'De la BASE'!F770+0.001)</f>
        <v>0.5350036</v>
      </c>
      <c r="G774" s="15">
        <v>38261</v>
      </c>
    </row>
    <row r="775" spans="1:7" ht="12.75">
      <c r="A775" s="30" t="str">
        <f>'De la BASE'!A771</f>
        <v>549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0.20961</v>
      </c>
      <c r="F775" s="9">
        <f>IF('De la BASE'!F771&gt;0,'De la BASE'!F771,'De la BASE'!F771+0.001)</f>
        <v>0.26927999999999996</v>
      </c>
      <c r="G775" s="15">
        <v>38292</v>
      </c>
    </row>
    <row r="776" spans="1:7" ht="12.75">
      <c r="A776" s="30" t="str">
        <f>'De la BASE'!A772</f>
        <v>549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0.3168384</v>
      </c>
      <c r="F776" s="9">
        <f>IF('De la BASE'!F772&gt;0,'De la BASE'!F772,'De la BASE'!F772+0.001)</f>
        <v>0.41174720000000004</v>
      </c>
      <c r="G776" s="15">
        <v>38322</v>
      </c>
    </row>
    <row r="777" spans="1:7" ht="12.75">
      <c r="A777" s="30" t="str">
        <f>'De la BASE'!A773</f>
        <v>549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0.060417</v>
      </c>
      <c r="F777" s="9">
        <f>IF('De la BASE'!F773&gt;0,'De la BASE'!F773,'De la BASE'!F773+0.001)</f>
        <v>0.06386939999999999</v>
      </c>
      <c r="G777" s="15">
        <v>38353</v>
      </c>
    </row>
    <row r="778" spans="1:7" ht="12.75">
      <c r="A778" s="30" t="str">
        <f>'De la BASE'!A774</f>
        <v>549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0.0487736</v>
      </c>
      <c r="F778" s="9">
        <f>IF('De la BASE'!F774&gt;0,'De la BASE'!F774,'De la BASE'!F774+0.001)</f>
        <v>0.0487736</v>
      </c>
      <c r="G778" s="15">
        <v>38384</v>
      </c>
    </row>
    <row r="779" spans="1:7" ht="12.75">
      <c r="A779" s="30" t="str">
        <f>'De la BASE'!A775</f>
        <v>549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0.8325921</v>
      </c>
      <c r="F779" s="9">
        <f>IF('De la BASE'!F775&gt;0,'De la BASE'!F775,'De la BASE'!F775+0.001)</f>
        <v>1.0902202</v>
      </c>
      <c r="G779" s="15">
        <v>38412</v>
      </c>
    </row>
    <row r="780" spans="1:7" ht="12.75">
      <c r="A780" s="30" t="str">
        <f>'De la BASE'!A776</f>
        <v>549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1.39824</v>
      </c>
      <c r="F780" s="9">
        <f>IF('De la BASE'!F776&gt;0,'De la BASE'!F776,'De la BASE'!F776+0.001)</f>
        <v>2.1882456</v>
      </c>
      <c r="G780" s="15">
        <v>38443</v>
      </c>
    </row>
    <row r="781" spans="1:7" ht="12.75">
      <c r="A781" s="30" t="str">
        <f>'De la BASE'!A777</f>
        <v>549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0.257957</v>
      </c>
      <c r="F781" s="9">
        <f>IF('De la BASE'!F777&gt;0,'De la BASE'!F777,'De la BASE'!F777+0.001)</f>
        <v>0.376223</v>
      </c>
      <c r="G781" s="15">
        <v>38473</v>
      </c>
    </row>
    <row r="782" spans="1:7" ht="12.75">
      <c r="A782" s="30" t="str">
        <f>'De la BASE'!A778</f>
        <v>549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0.1440082</v>
      </c>
      <c r="F782" s="9">
        <f>IF('De la BASE'!F778&gt;0,'De la BASE'!F778,'De la BASE'!F778+0.001)</f>
        <v>0.1968585</v>
      </c>
      <c r="G782" s="15">
        <v>38504</v>
      </c>
    </row>
    <row r="783" spans="1:7" ht="12.75">
      <c r="A783" s="30" t="str">
        <f>'De la BASE'!A779</f>
        <v>549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0.0876314</v>
      </c>
      <c r="F783" s="9">
        <f>IF('De la BASE'!F779&gt;0,'De la BASE'!F779,'De la BASE'!F779+0.001)</f>
        <v>0.0944941</v>
      </c>
      <c r="G783" s="15">
        <v>38534</v>
      </c>
    </row>
    <row r="784" spans="1:7" ht="12.75">
      <c r="A784" s="30" t="str">
        <f>'De la BASE'!A780</f>
        <v>549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0.072303</v>
      </c>
      <c r="F784" s="9">
        <f>IF('De la BASE'!F780&gt;0,'De la BASE'!F780,'De la BASE'!F780+0.001)</f>
        <v>0.083258</v>
      </c>
      <c r="G784" s="15">
        <v>38565</v>
      </c>
    </row>
    <row r="785" spans="1:7" ht="12.75">
      <c r="A785" s="30" t="str">
        <f>'De la BASE'!A781</f>
        <v>549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0.0709864</v>
      </c>
      <c r="F785" s="9">
        <f>IF('De la BASE'!F781&gt;0,'De la BASE'!F781,'De la BASE'!F781+0.001)</f>
        <v>0.07617080000000001</v>
      </c>
      <c r="G785" s="15">
        <v>38596</v>
      </c>
    </row>
    <row r="786" spans="1:7" ht="12.75">
      <c r="A786" s="30" t="str">
        <f>'De la BASE'!A782</f>
        <v>549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0.2924343</v>
      </c>
      <c r="F786" s="9">
        <f>IF('De la BASE'!F782&gt;0,'De la BASE'!F782,'De la BASE'!F782+0.001)</f>
        <v>0.4252842</v>
      </c>
      <c r="G786" s="15">
        <v>38626</v>
      </c>
    </row>
    <row r="787" spans="1:7" ht="12.75">
      <c r="A787" s="30" t="str">
        <f>'De la BASE'!A783</f>
        <v>549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0.793716</v>
      </c>
      <c r="F787" s="9">
        <f>IF('De la BASE'!F783&gt;0,'De la BASE'!F783,'De la BASE'!F783+0.001)</f>
        <v>1.0029683999999999</v>
      </c>
      <c r="G787" s="15">
        <v>38657</v>
      </c>
    </row>
    <row r="788" spans="1:7" ht="12.75">
      <c r="A788" s="30" t="str">
        <f>'De la BASE'!A784</f>
        <v>549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0.7680608</v>
      </c>
      <c r="F788" s="9">
        <f>IF('De la BASE'!F784&gt;0,'De la BASE'!F784,'De la BASE'!F784+0.001)</f>
        <v>1.148199</v>
      </c>
      <c r="G788" s="15">
        <v>38687</v>
      </c>
    </row>
    <row r="789" spans="1:7" ht="12.75">
      <c r="A789" s="30" t="str">
        <f>'De la BASE'!A785</f>
        <v>549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0.50094</v>
      </c>
      <c r="F789" s="9">
        <f>IF('De la BASE'!F785&gt;0,'De la BASE'!F785,'De la BASE'!F785+0.001)</f>
        <v>0.51282</v>
      </c>
      <c r="G789" s="15">
        <v>38718</v>
      </c>
    </row>
    <row r="790" spans="1:7" ht="12.75">
      <c r="A790" s="30" t="str">
        <f>'De la BASE'!A786</f>
        <v>549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0.5443576</v>
      </c>
      <c r="F790" s="9">
        <f>IF('De la BASE'!F786&gt;0,'De la BASE'!F786,'De la BASE'!F786+0.001)</f>
        <v>0.7600247</v>
      </c>
      <c r="G790" s="15">
        <v>38749</v>
      </c>
    </row>
    <row r="791" spans="1:7" ht="12.75">
      <c r="A791" s="30" t="str">
        <f>'De la BASE'!A787</f>
        <v>549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4.7312079</v>
      </c>
      <c r="F791" s="9">
        <f>IF('De la BASE'!F787&gt;0,'De la BASE'!F787,'De la BASE'!F787+0.001)</f>
        <v>6.2101383000000006</v>
      </c>
      <c r="G791" s="15">
        <v>38777</v>
      </c>
    </row>
    <row r="792" spans="1:7" ht="12.75">
      <c r="A792" s="30" t="str">
        <f>'De la BASE'!A788</f>
        <v>549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2.5789428</v>
      </c>
      <c r="F792" s="9">
        <f>IF('De la BASE'!F788&gt;0,'De la BASE'!F788,'De la BASE'!F788+0.001)</f>
        <v>3.8528784</v>
      </c>
      <c r="G792" s="15">
        <v>38808</v>
      </c>
    </row>
    <row r="793" spans="1:7" ht="12.75">
      <c r="A793" s="30" t="str">
        <f>'De la BASE'!A789</f>
        <v>549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0.7171536</v>
      </c>
      <c r="F793" s="9">
        <f>IF('De la BASE'!F789&gt;0,'De la BASE'!F789,'De la BASE'!F789+0.001)</f>
        <v>1.0943358</v>
      </c>
      <c r="G793" s="15">
        <v>38838</v>
      </c>
    </row>
    <row r="794" spans="1:7" ht="12.75">
      <c r="A794" s="30" t="str">
        <f>'De la BASE'!A790</f>
        <v>549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0.535597</v>
      </c>
      <c r="F794" s="9">
        <f>IF('De la BASE'!F790&gt;0,'De la BASE'!F790,'De la BASE'!F790+0.001)</f>
        <v>0.7441606</v>
      </c>
      <c r="G794" s="15">
        <v>38869</v>
      </c>
    </row>
    <row r="795" spans="1:7" ht="12.75">
      <c r="A795" s="30" t="str">
        <f>'De la BASE'!A791</f>
        <v>549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0.343371</v>
      </c>
      <c r="F795" s="9">
        <f>IF('De la BASE'!F791&gt;0,'De la BASE'!F791,'De la BASE'!F791+0.001)</f>
        <v>0.390432</v>
      </c>
      <c r="G795" s="15">
        <v>38899</v>
      </c>
    </row>
    <row r="796" spans="1:7" ht="12.75">
      <c r="A796" s="30" t="str">
        <f>'De la BASE'!A792</f>
        <v>549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0.2973519</v>
      </c>
      <c r="F796" s="9">
        <f>IF('De la BASE'!F792&gt;0,'De la BASE'!F792,'De la BASE'!F792+0.001)</f>
        <v>0.3425633</v>
      </c>
      <c r="G796" s="15">
        <v>38930</v>
      </c>
    </row>
    <row r="797" spans="1:7" ht="12.75">
      <c r="A797" s="30" t="str">
        <f>'De la BASE'!A793</f>
        <v>549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0.2350964</v>
      </c>
      <c r="F797" s="9">
        <f>IF('De la BASE'!F793&gt;0,'De la BASE'!F793,'De la BASE'!F793+0.001)</f>
        <v>0.3162544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549 - Río Milanillos desde cabecera hasta confluencia con el río Frío, y río Frío y Herreros.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0.11460800000000002</v>
      </c>
      <c r="C4" s="1">
        <f aca="true" t="shared" si="0" ref="C4:M4">MIN(C18:C83)</f>
        <v>0.0681055</v>
      </c>
      <c r="D4" s="1">
        <f t="shared" si="0"/>
        <v>0.1233904</v>
      </c>
      <c r="E4" s="1">
        <f t="shared" si="0"/>
        <v>0.06386939999999999</v>
      </c>
      <c r="F4" s="1">
        <f t="shared" si="0"/>
        <v>0.0487736</v>
      </c>
      <c r="G4" s="1">
        <f t="shared" si="0"/>
        <v>0.4745106</v>
      </c>
      <c r="H4" s="1">
        <f t="shared" si="0"/>
        <v>0.5740331000000001</v>
      </c>
      <c r="I4" s="1">
        <f t="shared" si="0"/>
        <v>0.376223</v>
      </c>
      <c r="J4" s="1">
        <f t="shared" si="0"/>
        <v>0.1127784</v>
      </c>
      <c r="K4" s="1">
        <f t="shared" si="0"/>
        <v>0.027621</v>
      </c>
      <c r="L4" s="1">
        <f t="shared" si="0"/>
        <v>0.022116</v>
      </c>
      <c r="M4" s="1">
        <f t="shared" si="0"/>
        <v>0.039744</v>
      </c>
      <c r="N4" s="1">
        <f>MIN(N18:N83)</f>
        <v>5.434144</v>
      </c>
    </row>
    <row r="5" spans="1:14" ht="12.75">
      <c r="A5" s="13" t="s">
        <v>94</v>
      </c>
      <c r="B5" s="1">
        <f>MAX(B18:B83)</f>
        <v>6.7062402</v>
      </c>
      <c r="C5" s="1">
        <f aca="true" t="shared" si="1" ref="C5:M5">MAX(C18:C83)</f>
        <v>12.113472</v>
      </c>
      <c r="D5" s="1">
        <f t="shared" si="1"/>
        <v>27.1045691</v>
      </c>
      <c r="E5" s="1">
        <f t="shared" si="1"/>
        <v>12.810624</v>
      </c>
      <c r="F5" s="1">
        <f t="shared" si="1"/>
        <v>16.1411288</v>
      </c>
      <c r="G5" s="1">
        <f t="shared" si="1"/>
        <v>20.8086816</v>
      </c>
      <c r="H5" s="1">
        <f t="shared" si="1"/>
        <v>11.578971</v>
      </c>
      <c r="I5" s="1">
        <f t="shared" si="1"/>
        <v>18.3840156</v>
      </c>
      <c r="J5" s="1">
        <f t="shared" si="1"/>
        <v>8.369238</v>
      </c>
      <c r="K5" s="1">
        <f t="shared" si="1"/>
        <v>2.6684586</v>
      </c>
      <c r="L5" s="1">
        <f t="shared" si="1"/>
        <v>1.098489</v>
      </c>
      <c r="M5" s="1">
        <f t="shared" si="1"/>
        <v>2.1833508000000004</v>
      </c>
      <c r="N5" s="1">
        <f>MAX(N18:N83)</f>
        <v>68.8481962</v>
      </c>
    </row>
    <row r="6" spans="1:14" ht="12.75">
      <c r="A6" s="13" t="s">
        <v>16</v>
      </c>
      <c r="B6" s="1">
        <f>AVERAGE(B18:B83)</f>
        <v>0.9334042121212125</v>
      </c>
      <c r="C6" s="1">
        <f aca="true" t="shared" si="2" ref="C6:M6">AVERAGE(C18:C83)</f>
        <v>1.8936630818181819</v>
      </c>
      <c r="D6" s="1">
        <f t="shared" si="2"/>
        <v>2.7325207636363644</v>
      </c>
      <c r="E6" s="1">
        <f t="shared" si="2"/>
        <v>2.700612916666666</v>
      </c>
      <c r="F6" s="1">
        <f t="shared" si="2"/>
        <v>2.6023620696969703</v>
      </c>
      <c r="G6" s="1">
        <f t="shared" si="2"/>
        <v>3.6691980712121217</v>
      </c>
      <c r="H6" s="1">
        <f t="shared" si="2"/>
        <v>3.8419990666666664</v>
      </c>
      <c r="I6" s="1">
        <f t="shared" si="2"/>
        <v>3.5704459575757577</v>
      </c>
      <c r="J6" s="1">
        <f t="shared" si="2"/>
        <v>1.230087495454546</v>
      </c>
      <c r="K6" s="1">
        <f t="shared" si="2"/>
        <v>0.2722553272727273</v>
      </c>
      <c r="L6" s="1">
        <f t="shared" si="2"/>
        <v>0.18317387272727276</v>
      </c>
      <c r="M6" s="1">
        <f t="shared" si="2"/>
        <v>0.39208366818181806</v>
      </c>
      <c r="N6" s="1">
        <f>SUM(B6:M6)</f>
        <v>24.02180650303031</v>
      </c>
    </row>
    <row r="7" spans="1:14" ht="12.75">
      <c r="A7" s="13" t="s">
        <v>17</v>
      </c>
      <c r="B7" s="1">
        <f>PERCENTILE(B18:B83,0.1)</f>
        <v>0.2432539</v>
      </c>
      <c r="C7" s="1">
        <f aca="true" t="shared" si="3" ref="C7:M7">PERCENTILE(C18:C83,0.1)</f>
        <v>0.31219680000000005</v>
      </c>
      <c r="D7" s="1">
        <f t="shared" si="3"/>
        <v>0.303415</v>
      </c>
      <c r="E7" s="1">
        <f t="shared" si="3"/>
        <v>0.30222535</v>
      </c>
      <c r="F7" s="1">
        <f t="shared" si="3"/>
        <v>0.3314645</v>
      </c>
      <c r="G7" s="1">
        <f t="shared" si="3"/>
        <v>0.8964072</v>
      </c>
      <c r="H7" s="1">
        <f t="shared" si="3"/>
        <v>1.01070485</v>
      </c>
      <c r="I7" s="1">
        <f t="shared" si="3"/>
        <v>0.8048950500000001</v>
      </c>
      <c r="J7" s="1">
        <f t="shared" si="3"/>
        <v>0.21377685000000002</v>
      </c>
      <c r="K7" s="1">
        <f t="shared" si="3"/>
        <v>0.0646222</v>
      </c>
      <c r="L7" s="1">
        <f t="shared" si="3"/>
        <v>0.052715099999999994</v>
      </c>
      <c r="M7" s="1">
        <f t="shared" si="3"/>
        <v>0.07826545</v>
      </c>
      <c r="N7" s="1">
        <f>PERCENTILE(N18:N83,0.1)</f>
        <v>8.638125500000001</v>
      </c>
    </row>
    <row r="8" spans="1:14" ht="12.75">
      <c r="A8" s="13" t="s">
        <v>18</v>
      </c>
      <c r="B8" s="1">
        <f>PERCENTILE(B18:B83,0.25)</f>
        <v>0.433083325</v>
      </c>
      <c r="C8" s="1">
        <f aca="true" t="shared" si="4" ref="C8:M8">PERCENTILE(C18:C83,0.25)</f>
        <v>0.657548325</v>
      </c>
      <c r="D8" s="1">
        <f t="shared" si="4"/>
        <v>0.60538195</v>
      </c>
      <c r="E8" s="1">
        <f t="shared" si="4"/>
        <v>0.5815279</v>
      </c>
      <c r="F8" s="1">
        <f t="shared" si="4"/>
        <v>0.80024355</v>
      </c>
      <c r="G8" s="1">
        <f t="shared" si="4"/>
        <v>1.2859562000000002</v>
      </c>
      <c r="H8" s="1">
        <f t="shared" si="4"/>
        <v>1.786078175</v>
      </c>
      <c r="I8" s="1">
        <f t="shared" si="4"/>
        <v>1.40659245</v>
      </c>
      <c r="J8" s="1">
        <f t="shared" si="4"/>
        <v>0.415677675</v>
      </c>
      <c r="K8" s="1">
        <f t="shared" si="4"/>
        <v>0.09710915</v>
      </c>
      <c r="L8" s="1">
        <f t="shared" si="4"/>
        <v>0.077418625</v>
      </c>
      <c r="M8" s="1">
        <f t="shared" si="4"/>
        <v>0.1136489</v>
      </c>
      <c r="N8" s="1">
        <f>PERCENTILE(N18:N83,0.25)</f>
        <v>12.622562025</v>
      </c>
    </row>
    <row r="9" spans="1:14" ht="12.75">
      <c r="A9" s="13" t="s">
        <v>19</v>
      </c>
      <c r="B9" s="1">
        <f>PERCENTILE(B18:B83,0.5)</f>
        <v>0.73234295</v>
      </c>
      <c r="C9" s="1">
        <f aca="true" t="shared" si="5" ref="C9:N9">PERCENTILE(C18:C83,0.5)</f>
        <v>1.20670395</v>
      </c>
      <c r="D9" s="1">
        <f t="shared" si="5"/>
        <v>1.1830992</v>
      </c>
      <c r="E9" s="1">
        <f t="shared" si="5"/>
        <v>1.48926365</v>
      </c>
      <c r="F9" s="1">
        <f t="shared" si="5"/>
        <v>1.5710177</v>
      </c>
      <c r="G9" s="1">
        <f t="shared" si="5"/>
        <v>2.2606498999999998</v>
      </c>
      <c r="H9" s="1">
        <f t="shared" si="5"/>
        <v>3.3291975</v>
      </c>
      <c r="I9" s="1">
        <f t="shared" si="5"/>
        <v>2.3662611</v>
      </c>
      <c r="J9" s="1">
        <f t="shared" si="5"/>
        <v>0.6981060499999999</v>
      </c>
      <c r="K9" s="1">
        <f t="shared" si="5"/>
        <v>0.1757439</v>
      </c>
      <c r="L9" s="1">
        <f t="shared" si="5"/>
        <v>0.12321935</v>
      </c>
      <c r="M9" s="1">
        <f t="shared" si="5"/>
        <v>0.2670073</v>
      </c>
      <c r="N9" s="1">
        <f t="shared" si="5"/>
        <v>19.47391795</v>
      </c>
    </row>
    <row r="10" spans="1:14" ht="12.75">
      <c r="A10" s="13" t="s">
        <v>20</v>
      </c>
      <c r="B10" s="1">
        <f>PERCENTILE(B18:B83,0.75)</f>
        <v>1.0567297500000001</v>
      </c>
      <c r="C10" s="1">
        <f aca="true" t="shared" si="6" ref="C10:M10">PERCENTILE(C18:C83,0.75)</f>
        <v>2.1266727000000003</v>
      </c>
      <c r="D10" s="1">
        <f t="shared" si="6"/>
        <v>3.0258267749999996</v>
      </c>
      <c r="E10" s="1">
        <f t="shared" si="6"/>
        <v>3.1593879</v>
      </c>
      <c r="F10" s="1">
        <f t="shared" si="6"/>
        <v>2.94056245</v>
      </c>
      <c r="G10" s="1">
        <f t="shared" si="6"/>
        <v>4.72709985</v>
      </c>
      <c r="H10" s="1">
        <f t="shared" si="6"/>
        <v>4.9290339</v>
      </c>
      <c r="I10" s="1">
        <f t="shared" si="6"/>
        <v>4.446463075</v>
      </c>
      <c r="J10" s="1">
        <f t="shared" si="6"/>
        <v>1.0761576</v>
      </c>
      <c r="K10" s="1">
        <f t="shared" si="6"/>
        <v>0.2918072</v>
      </c>
      <c r="L10" s="1">
        <f t="shared" si="6"/>
        <v>0.22172504999999998</v>
      </c>
      <c r="M10" s="1">
        <f t="shared" si="6"/>
        <v>0.52619775</v>
      </c>
      <c r="N10" s="1">
        <f>PERCENTILE(N18:N83,0.75)</f>
        <v>35.60094385</v>
      </c>
    </row>
    <row r="11" spans="1:14" ht="12.75">
      <c r="A11" s="13" t="s">
        <v>21</v>
      </c>
      <c r="B11" s="1">
        <f>PERCENTILE(B18:B83,0.9)</f>
        <v>1.8826122</v>
      </c>
      <c r="C11" s="1">
        <f aca="true" t="shared" si="7" ref="C11:M11">PERCENTILE(C18:C83,0.9)</f>
        <v>3.8139381</v>
      </c>
      <c r="D11" s="1">
        <f t="shared" si="7"/>
        <v>5.9867193499999996</v>
      </c>
      <c r="E11" s="1">
        <f t="shared" si="7"/>
        <v>7.827621000000001</v>
      </c>
      <c r="F11" s="1">
        <f t="shared" si="7"/>
        <v>6.92400255</v>
      </c>
      <c r="G11" s="1">
        <f t="shared" si="7"/>
        <v>8.06344715</v>
      </c>
      <c r="H11" s="1">
        <f t="shared" si="7"/>
        <v>7.6882461</v>
      </c>
      <c r="I11" s="1">
        <f t="shared" si="7"/>
        <v>8.31826005</v>
      </c>
      <c r="J11" s="1">
        <f t="shared" si="7"/>
        <v>3.32752715</v>
      </c>
      <c r="K11" s="1">
        <f t="shared" si="7"/>
        <v>0.44972605</v>
      </c>
      <c r="L11" s="1">
        <f t="shared" si="7"/>
        <v>0.316657</v>
      </c>
      <c r="M11" s="1">
        <f t="shared" si="7"/>
        <v>0.90574025</v>
      </c>
      <c r="N11" s="1">
        <f>PERCENTILE(N18:N83,0.9)</f>
        <v>42.1142423</v>
      </c>
    </row>
    <row r="12" spans="1:14" ht="12.75">
      <c r="A12" s="13" t="s">
        <v>25</v>
      </c>
      <c r="B12" s="1">
        <f>STDEV(B18:B83)</f>
        <v>0.9491525471143765</v>
      </c>
      <c r="C12" s="1">
        <f aca="true" t="shared" si="8" ref="C12:M12">STDEV(C18:C83)</f>
        <v>2.3016378775911983</v>
      </c>
      <c r="D12" s="1">
        <f t="shared" si="8"/>
        <v>4.206144300776877</v>
      </c>
      <c r="E12" s="1">
        <f t="shared" si="8"/>
        <v>3.1874261205912897</v>
      </c>
      <c r="F12" s="1">
        <f t="shared" si="8"/>
        <v>2.947522217594144</v>
      </c>
      <c r="G12" s="1">
        <f t="shared" si="8"/>
        <v>3.680558086177218</v>
      </c>
      <c r="H12" s="1">
        <f t="shared" si="8"/>
        <v>2.651651055980832</v>
      </c>
      <c r="I12" s="1">
        <f t="shared" si="8"/>
        <v>3.3610076774775877</v>
      </c>
      <c r="J12" s="1">
        <f t="shared" si="8"/>
        <v>1.5160230487342774</v>
      </c>
      <c r="K12" s="1">
        <f t="shared" si="8"/>
        <v>0.3671515519429757</v>
      </c>
      <c r="L12" s="1">
        <f t="shared" si="8"/>
        <v>0.19513980747789603</v>
      </c>
      <c r="M12" s="1">
        <f t="shared" si="8"/>
        <v>0.40228561886925185</v>
      </c>
      <c r="N12" s="1">
        <f>STDEV(N18:N83)</f>
        <v>14.369097012464545</v>
      </c>
    </row>
    <row r="13" spans="1:14" ht="12.75">
      <c r="A13" s="13" t="s">
        <v>127</v>
      </c>
      <c r="B13" s="1">
        <f aca="true" t="shared" si="9" ref="B13:L13">ROUND(B12/B6,2)</f>
        <v>1.02</v>
      </c>
      <c r="C13" s="1">
        <f t="shared" si="9"/>
        <v>1.22</v>
      </c>
      <c r="D13" s="1">
        <f t="shared" si="9"/>
        <v>1.54</v>
      </c>
      <c r="E13" s="1">
        <f t="shared" si="9"/>
        <v>1.18</v>
      </c>
      <c r="F13" s="1">
        <f t="shared" si="9"/>
        <v>1.13</v>
      </c>
      <c r="G13" s="1">
        <f t="shared" si="9"/>
        <v>1</v>
      </c>
      <c r="H13" s="1">
        <f t="shared" si="9"/>
        <v>0.69</v>
      </c>
      <c r="I13" s="1">
        <f t="shared" si="9"/>
        <v>0.94</v>
      </c>
      <c r="J13" s="1">
        <f t="shared" si="9"/>
        <v>1.23</v>
      </c>
      <c r="K13" s="1">
        <f t="shared" si="9"/>
        <v>1.35</v>
      </c>
      <c r="L13" s="1">
        <f t="shared" si="9"/>
        <v>1.07</v>
      </c>
      <c r="M13" s="1">
        <f>ROUND(M12/M6,2)</f>
        <v>1.03</v>
      </c>
      <c r="N13" s="1">
        <f>ROUND(N12/N6,2)</f>
        <v>0.6</v>
      </c>
    </row>
    <row r="14" spans="1:14" ht="12.75">
      <c r="A14" s="13" t="s">
        <v>126</v>
      </c>
      <c r="B14" s="53">
        <f aca="true" t="shared" si="10" ref="B14:N14">66*P84/(65*64*B12^3)</f>
        <v>3.851841257888474</v>
      </c>
      <c r="C14" s="53">
        <f t="shared" si="10"/>
        <v>2.62501949608031</v>
      </c>
      <c r="D14" s="53">
        <f t="shared" si="10"/>
        <v>3.8116811394409025</v>
      </c>
      <c r="E14" s="53">
        <f t="shared" si="10"/>
        <v>1.890529897349059</v>
      </c>
      <c r="F14" s="53">
        <f t="shared" si="10"/>
        <v>2.2462571099969924</v>
      </c>
      <c r="G14" s="53">
        <f t="shared" si="10"/>
        <v>2.4716165471617186</v>
      </c>
      <c r="H14" s="53">
        <f t="shared" si="10"/>
        <v>1.0713512544238961</v>
      </c>
      <c r="I14" s="53">
        <f t="shared" si="10"/>
        <v>1.983727056257192</v>
      </c>
      <c r="J14" s="53">
        <f t="shared" si="10"/>
        <v>2.5832332149477</v>
      </c>
      <c r="K14" s="53">
        <f t="shared" si="10"/>
        <v>4.7553385970466495</v>
      </c>
      <c r="L14" s="53">
        <f t="shared" si="10"/>
        <v>2.982951237180354</v>
      </c>
      <c r="M14" s="53">
        <f t="shared" si="10"/>
        <v>2.15586002548003</v>
      </c>
      <c r="N14" s="53">
        <f t="shared" si="10"/>
        <v>0.8013136049127219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0.31890094187095264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0.8597988</v>
      </c>
      <c r="C18" s="1">
        <f>'DATOS MENSUALES'!F7</f>
        <v>3.8259837</v>
      </c>
      <c r="D18" s="1">
        <f>'DATOS MENSUALES'!F8</f>
        <v>0.3859562</v>
      </c>
      <c r="E18" s="1">
        <f>'DATOS MENSUALES'!F9</f>
        <v>1.5478514</v>
      </c>
      <c r="F18" s="1">
        <f>'DATOS MENSUALES'!F10</f>
        <v>6.2511274</v>
      </c>
      <c r="G18" s="1">
        <f>'DATOS MENSUALES'!F11</f>
        <v>8.59835</v>
      </c>
      <c r="H18" s="1">
        <f>'DATOS MENSUALES'!F12</f>
        <v>7.5167128000000005</v>
      </c>
      <c r="I18" s="1">
        <f>'DATOS MENSUALES'!F13</f>
        <v>10.4925678</v>
      </c>
      <c r="J18" s="1">
        <f>'DATOS MENSUALES'!F14</f>
        <v>2.1854370000000003</v>
      </c>
      <c r="K18" s="1">
        <f>'DATOS MENSUALES'!F15</f>
        <v>0.4438856</v>
      </c>
      <c r="L18" s="1">
        <f>'DATOS MENSUALES'!F16</f>
        <v>0.126937</v>
      </c>
      <c r="M18" s="1">
        <f>'DATOS MENSUALES'!F17</f>
        <v>0.1611504</v>
      </c>
      <c r="N18" s="1">
        <f>SUM(B18:M18)</f>
        <v>42.3957581</v>
      </c>
      <c r="O18" s="1"/>
      <c r="P18" s="60">
        <f>(B18-B$6)^3</f>
        <v>-0.00039877621419999383</v>
      </c>
      <c r="Q18" s="60">
        <f>(C18-C$6)^3</f>
        <v>7.215020405199555</v>
      </c>
      <c r="R18" s="60">
        <f aca="true" t="shared" si="11" ref="R18:AB18">(D18-D$6)^3</f>
        <v>-12.921041573171895</v>
      </c>
      <c r="S18" s="60">
        <f t="shared" si="11"/>
        <v>-1.5318576480455888</v>
      </c>
      <c r="T18" s="60">
        <f t="shared" si="11"/>
        <v>48.57779502928559</v>
      </c>
      <c r="U18" s="60">
        <f t="shared" si="11"/>
        <v>119.76133077871403</v>
      </c>
      <c r="V18" s="60">
        <f t="shared" si="11"/>
        <v>49.62157414770994</v>
      </c>
      <c r="W18" s="60">
        <f t="shared" si="11"/>
        <v>331.67880366073473</v>
      </c>
      <c r="X18" s="60">
        <f t="shared" si="11"/>
        <v>0.8719404956614663</v>
      </c>
      <c r="Y18" s="60">
        <f t="shared" si="11"/>
        <v>0.005055704450850033</v>
      </c>
      <c r="Z18" s="60">
        <f t="shared" si="11"/>
        <v>-0.00017785393816853982</v>
      </c>
      <c r="AA18" s="60">
        <f t="shared" si="11"/>
        <v>-0.012315711456075755</v>
      </c>
      <c r="AB18" s="60">
        <f t="shared" si="11"/>
        <v>6203.084594601217</v>
      </c>
    </row>
    <row r="19" spans="1:28" ht="12.75">
      <c r="A19" s="12" t="s">
        <v>29</v>
      </c>
      <c r="B19" s="1">
        <f>'DATOS MENSUALES'!F18</f>
        <v>0.11460800000000002</v>
      </c>
      <c r="C19" s="1">
        <f>'DATOS MENSUALES'!F19</f>
        <v>0.313008</v>
      </c>
      <c r="D19" s="1">
        <f>'DATOS MENSUALES'!F20</f>
        <v>0.1233904</v>
      </c>
      <c r="E19" s="1">
        <f>'DATOS MENSUALES'!F21</f>
        <v>0.4322826</v>
      </c>
      <c r="F19" s="1">
        <f>'DATOS MENSUALES'!F22</f>
        <v>0.231932</v>
      </c>
      <c r="G19" s="1">
        <f>'DATOS MENSUALES'!F23</f>
        <v>2.5852764</v>
      </c>
      <c r="H19" s="1">
        <f>'DATOS MENSUALES'!F24</f>
        <v>3.3338799999999997</v>
      </c>
      <c r="I19" s="1">
        <f>'DATOS MENSUALES'!F25</f>
        <v>1.230307</v>
      </c>
      <c r="J19" s="1">
        <f>'DATOS MENSUALES'!F26</f>
        <v>0.4159407</v>
      </c>
      <c r="K19" s="1">
        <f>'DATOS MENSUALES'!F27</f>
        <v>0.06411460000000001</v>
      </c>
      <c r="L19" s="1">
        <f>'DATOS MENSUALES'!F28</f>
        <v>0.0668668</v>
      </c>
      <c r="M19" s="1">
        <f>'DATOS MENSUALES'!F29</f>
        <v>0.3372273</v>
      </c>
      <c r="N19" s="1">
        <f aca="true" t="shared" si="12" ref="N19:N82">SUM(B19:M19)</f>
        <v>9.2488338</v>
      </c>
      <c r="O19" s="10"/>
      <c r="P19" s="60">
        <f aca="true" t="shared" si="13" ref="P19:P82">(B19-B$6)^3</f>
        <v>-0.5489432821454269</v>
      </c>
      <c r="Q19" s="60">
        <f aca="true" t="shared" si="14" ref="Q19:Q82">(C19-C$6)^3</f>
        <v>-3.949220073120418</v>
      </c>
      <c r="R19" s="60">
        <f aca="true" t="shared" si="15" ref="R19:R82">(D19-D$6)^3</f>
        <v>-17.76181477129794</v>
      </c>
      <c r="S19" s="60">
        <f aca="true" t="shared" si="16" ref="S19:S82">(E19-E$6)^3</f>
        <v>-11.67129084680715</v>
      </c>
      <c r="T19" s="60">
        <f aca="true" t="shared" si="17" ref="T19:T82">(F19-F$6)^3</f>
        <v>-13.319301290587486</v>
      </c>
      <c r="U19" s="60">
        <f aca="true" t="shared" si="18" ref="U19:U82">(G19-G$6)^3</f>
        <v>-1.2734846018153292</v>
      </c>
      <c r="V19" s="60">
        <f aca="true" t="shared" si="19" ref="V19:V82">(H19-H$6)^3</f>
        <v>-0.13118871406803953</v>
      </c>
      <c r="W19" s="60">
        <f aca="true" t="shared" si="20" ref="W19:W82">(I19-I$6)^3</f>
        <v>-12.815186763858781</v>
      </c>
      <c r="X19" s="60">
        <f aca="true" t="shared" si="21" ref="X19:X82">(J19-J$6)^3</f>
        <v>-0.5396449948685916</v>
      </c>
      <c r="Y19" s="60">
        <f aca="true" t="shared" si="22" ref="Y19:Y82">(K19-K$6)^3</f>
        <v>-0.009017189634767943</v>
      </c>
      <c r="Z19" s="60">
        <f aca="true" t="shared" si="23" ref="Z19:Z82">(L19-L$6)^3</f>
        <v>-0.0015733247550031803</v>
      </c>
      <c r="AA19" s="60">
        <f aca="true" t="shared" si="24" ref="AA19:AA82">(M19-M$6)^3</f>
        <v>-0.00016507494225322718</v>
      </c>
      <c r="AB19" s="60">
        <f aca="true" t="shared" si="25" ref="AB19:AB82">(N19-N$6)^3</f>
        <v>-3224.0642359528156</v>
      </c>
    </row>
    <row r="20" spans="1:28" ht="12.75">
      <c r="A20" s="12" t="s">
        <v>30</v>
      </c>
      <c r="B20" s="1">
        <f>'DATOS MENSUALES'!F30</f>
        <v>0.6296794</v>
      </c>
      <c r="C20" s="1">
        <f>'DATOS MENSUALES'!F31</f>
        <v>0.5810152</v>
      </c>
      <c r="D20" s="1">
        <f>'DATOS MENSUALES'!F32</f>
        <v>0.8783460000000001</v>
      </c>
      <c r="E20" s="1">
        <f>'DATOS MENSUALES'!F33</f>
        <v>3.1614372</v>
      </c>
      <c r="F20" s="1">
        <f>'DATOS MENSUALES'!F34</f>
        <v>0.485936</v>
      </c>
      <c r="G20" s="1">
        <f>'DATOS MENSUALES'!F35</f>
        <v>1.143786</v>
      </c>
      <c r="H20" s="1">
        <f>'DATOS MENSUALES'!F36</f>
        <v>3.1375200000000003</v>
      </c>
      <c r="I20" s="1">
        <f>'DATOS MENSUALES'!F37</f>
        <v>2.0114267999999997</v>
      </c>
      <c r="J20" s="1">
        <f>'DATOS MENSUALES'!F38</f>
        <v>0.1339586</v>
      </c>
      <c r="K20" s="1">
        <f>'DATOS MENSUALES'!F39</f>
        <v>0.16853759999999998</v>
      </c>
      <c r="L20" s="1">
        <f>'DATOS MENSUALES'!F40</f>
        <v>0.046763400000000004</v>
      </c>
      <c r="M20" s="1">
        <f>'DATOS MENSUALES'!F41</f>
        <v>0.2366475</v>
      </c>
      <c r="N20" s="1">
        <f t="shared" si="12"/>
        <v>12.6150537</v>
      </c>
      <c r="O20" s="10"/>
      <c r="P20" s="60">
        <f t="shared" si="13"/>
        <v>-0.028018237754414584</v>
      </c>
      <c r="Q20" s="60">
        <f t="shared" si="14"/>
        <v>-2.2617506628526054</v>
      </c>
      <c r="R20" s="60">
        <f t="shared" si="15"/>
        <v>-6.37458618741225</v>
      </c>
      <c r="S20" s="60">
        <f t="shared" si="16"/>
        <v>0.09786019325141264</v>
      </c>
      <c r="T20" s="60">
        <f t="shared" si="17"/>
        <v>-9.480021173427334</v>
      </c>
      <c r="U20" s="60">
        <f t="shared" si="18"/>
        <v>-16.106336045890654</v>
      </c>
      <c r="V20" s="60">
        <f t="shared" si="19"/>
        <v>-0.349626448139435</v>
      </c>
      <c r="W20" s="60">
        <f t="shared" si="20"/>
        <v>-3.7892595670881826</v>
      </c>
      <c r="X20" s="60">
        <f t="shared" si="21"/>
        <v>-1.316997284476083</v>
      </c>
      <c r="Y20" s="60">
        <f t="shared" si="22"/>
        <v>-0.0011157296515570386</v>
      </c>
      <c r="Z20" s="60">
        <f t="shared" si="23"/>
        <v>-0.0025383011228973943</v>
      </c>
      <c r="AA20" s="60">
        <f t="shared" si="24"/>
        <v>-0.0037554003675298567</v>
      </c>
      <c r="AB20" s="60">
        <f t="shared" si="25"/>
        <v>-1484.1783426853146</v>
      </c>
    </row>
    <row r="21" spans="1:28" ht="12.75">
      <c r="A21" s="12" t="s">
        <v>31</v>
      </c>
      <c r="B21" s="1">
        <f>'DATOS MENSUALES'!F42</f>
        <v>0.5831064</v>
      </c>
      <c r="C21" s="1">
        <f>'DATOS MENSUALES'!F43</f>
        <v>0.5229306</v>
      </c>
      <c r="D21" s="1">
        <f>'DATOS MENSUALES'!F44</f>
        <v>1.8605376</v>
      </c>
      <c r="E21" s="1">
        <f>'DATOS MENSUALES'!F45</f>
        <v>0.3265192</v>
      </c>
      <c r="F21" s="1">
        <f>'DATOS MENSUALES'!F46</f>
        <v>0.1105647</v>
      </c>
      <c r="G21" s="1">
        <f>'DATOS MENSUALES'!F47</f>
        <v>0.9066924</v>
      </c>
      <c r="H21" s="1">
        <f>'DATOS MENSUALES'!F48</f>
        <v>2.3340546</v>
      </c>
      <c r="I21" s="1">
        <f>'DATOS MENSUALES'!F49</f>
        <v>1.2793802</v>
      </c>
      <c r="J21" s="1">
        <f>'DATOS MENSUALES'!F50</f>
        <v>0.7573334999999999</v>
      </c>
      <c r="K21" s="1">
        <f>'DATOS MENSUALES'!F51</f>
        <v>0.07448</v>
      </c>
      <c r="L21" s="1">
        <f>'DATOS MENSUALES'!F52</f>
        <v>0.0910027</v>
      </c>
      <c r="M21" s="1">
        <f>'DATOS MENSUALES'!F53</f>
        <v>0.3407848</v>
      </c>
      <c r="N21" s="1">
        <f t="shared" si="12"/>
        <v>9.187386700000001</v>
      </c>
      <c r="O21" s="10"/>
      <c r="P21" s="60">
        <f t="shared" si="13"/>
        <v>-0.04298453910762167</v>
      </c>
      <c r="Q21" s="60">
        <f t="shared" si="14"/>
        <v>-2.575479590903348</v>
      </c>
      <c r="R21" s="60">
        <f t="shared" si="15"/>
        <v>-0.6630164424369548</v>
      </c>
      <c r="S21" s="60">
        <f t="shared" si="16"/>
        <v>-13.381154213089413</v>
      </c>
      <c r="T21" s="60">
        <f t="shared" si="17"/>
        <v>-15.471704753498601</v>
      </c>
      <c r="U21" s="60">
        <f t="shared" si="18"/>
        <v>-21.081889603862443</v>
      </c>
      <c r="V21" s="60">
        <f t="shared" si="19"/>
        <v>-3.4289096668892216</v>
      </c>
      <c r="W21" s="60">
        <f t="shared" si="20"/>
        <v>-12.025763622334992</v>
      </c>
      <c r="X21" s="60">
        <f t="shared" si="21"/>
        <v>-0.1056587878076401</v>
      </c>
      <c r="Y21" s="60">
        <f t="shared" si="22"/>
        <v>-0.007735997763692631</v>
      </c>
      <c r="Z21" s="60">
        <f t="shared" si="23"/>
        <v>-0.0007830425097345953</v>
      </c>
      <c r="AA21" s="60">
        <f t="shared" si="24"/>
        <v>-0.00013499676141337267</v>
      </c>
      <c r="AB21" s="60">
        <f t="shared" si="25"/>
        <v>-3264.4625834393273</v>
      </c>
    </row>
    <row r="22" spans="1:28" ht="12.75">
      <c r="A22" s="12" t="s">
        <v>32</v>
      </c>
      <c r="B22" s="1">
        <f>'DATOS MENSUALES'!F54</f>
        <v>0.47823609999999994</v>
      </c>
      <c r="C22" s="1">
        <f>'DATOS MENSUALES'!F55</f>
        <v>0.7414274999999999</v>
      </c>
      <c r="D22" s="1">
        <f>'DATOS MENSUALES'!F56</f>
        <v>0.3592974</v>
      </c>
      <c r="E22" s="1">
        <f>'DATOS MENSUALES'!F57</f>
        <v>0.2285928</v>
      </c>
      <c r="F22" s="1">
        <f>'DATOS MENSUALES'!F58</f>
        <v>1.5655904</v>
      </c>
      <c r="G22" s="1">
        <f>'DATOS MENSUALES'!F59</f>
        <v>1.2046194</v>
      </c>
      <c r="H22" s="1">
        <f>'DATOS MENSUALES'!F60</f>
        <v>0.5740331000000001</v>
      </c>
      <c r="I22" s="1">
        <f>'DATOS MENSUALES'!F61</f>
        <v>0.42525</v>
      </c>
      <c r="J22" s="1">
        <f>'DATOS MENSUALES'!F62</f>
        <v>0.290904</v>
      </c>
      <c r="K22" s="1">
        <f>'DATOS MENSUALES'!F63</f>
        <v>0.0517443</v>
      </c>
      <c r="L22" s="1">
        <f>'DATOS MENSUALES'!F64</f>
        <v>0.048672</v>
      </c>
      <c r="M22" s="1">
        <f>'DATOS MENSUALES'!F65</f>
        <v>0.043601600000000004</v>
      </c>
      <c r="N22" s="1">
        <f t="shared" si="12"/>
        <v>6.011968599999999</v>
      </c>
      <c r="O22" s="10"/>
      <c r="P22" s="60">
        <f t="shared" si="13"/>
        <v>-0.09430082381763366</v>
      </c>
      <c r="Q22" s="60">
        <f t="shared" si="14"/>
        <v>-1.529761924536613</v>
      </c>
      <c r="R22" s="60">
        <f t="shared" si="15"/>
        <v>-13.366442840538241</v>
      </c>
      <c r="S22" s="60">
        <f t="shared" si="16"/>
        <v>-15.106226836815509</v>
      </c>
      <c r="T22" s="60">
        <f t="shared" si="17"/>
        <v>-1.1144211971903162</v>
      </c>
      <c r="U22" s="60">
        <f t="shared" si="18"/>
        <v>-14.970215672128052</v>
      </c>
      <c r="V22" s="60">
        <f t="shared" si="19"/>
        <v>-34.900574433325204</v>
      </c>
      <c r="W22" s="60">
        <f t="shared" si="20"/>
        <v>-31.11308865114787</v>
      </c>
      <c r="X22" s="60">
        <f t="shared" si="21"/>
        <v>-0.8284214892432405</v>
      </c>
      <c r="Y22" s="60">
        <f t="shared" si="22"/>
        <v>-0.01072237365171069</v>
      </c>
      <c r="Z22" s="60">
        <f t="shared" si="23"/>
        <v>-0.002433240260728763</v>
      </c>
      <c r="AA22" s="60">
        <f t="shared" si="24"/>
        <v>-0.042319575882180493</v>
      </c>
      <c r="AB22" s="60">
        <f t="shared" si="25"/>
        <v>-5841.567669051761</v>
      </c>
    </row>
    <row r="23" spans="1:28" ht="12.75">
      <c r="A23" s="12" t="s">
        <v>34</v>
      </c>
      <c r="B23" s="11">
        <f>'DATOS MENSUALES'!F66</f>
        <v>0.5943483</v>
      </c>
      <c r="C23" s="1">
        <f>'DATOS MENSUALES'!F67</f>
        <v>0.8267490000000001</v>
      </c>
      <c r="D23" s="1">
        <f>'DATOS MENSUALES'!F68</f>
        <v>1.838263</v>
      </c>
      <c r="E23" s="1">
        <f>'DATOS MENSUALES'!F69</f>
        <v>0.4476</v>
      </c>
      <c r="F23" s="1">
        <f>'DATOS MENSUALES'!F70</f>
        <v>0.6264999</v>
      </c>
      <c r="G23" s="1">
        <f>'DATOS MENSUALES'!F71</f>
        <v>1.6175852</v>
      </c>
      <c r="H23" s="1">
        <f>'DATOS MENSUALES'!F72</f>
        <v>3.6060504</v>
      </c>
      <c r="I23" s="1">
        <f>'DATOS MENSUALES'!F73</f>
        <v>4.4835882</v>
      </c>
      <c r="J23" s="1">
        <f>'DATOS MENSUALES'!F74</f>
        <v>0.5751031999999999</v>
      </c>
      <c r="K23" s="1">
        <f>'DATOS MENSUALES'!F75</f>
        <v>0.1210564</v>
      </c>
      <c r="L23" s="1">
        <f>'DATOS MENSUALES'!F76</f>
        <v>0.1223187</v>
      </c>
      <c r="M23" s="1">
        <f>'DATOS MENSUALES'!F77</f>
        <v>0.1275615</v>
      </c>
      <c r="N23" s="1">
        <f t="shared" si="12"/>
        <v>14.986723799999998</v>
      </c>
      <c r="O23" s="10"/>
      <c r="P23" s="60">
        <f t="shared" si="13"/>
        <v>-0.038977498610130466</v>
      </c>
      <c r="Q23" s="60">
        <f t="shared" si="14"/>
        <v>-1.214474335914236</v>
      </c>
      <c r="R23" s="60">
        <f t="shared" si="15"/>
        <v>-0.7151352041478378</v>
      </c>
      <c r="S23" s="60">
        <f t="shared" si="16"/>
        <v>-11.436444973476418</v>
      </c>
      <c r="T23" s="60">
        <f t="shared" si="17"/>
        <v>-7.71382778193289</v>
      </c>
      <c r="U23" s="60">
        <f t="shared" si="18"/>
        <v>-8.635475276326783</v>
      </c>
      <c r="V23" s="60">
        <f t="shared" si="19"/>
        <v>-0.013135680681523347</v>
      </c>
      <c r="W23" s="60">
        <f t="shared" si="20"/>
        <v>0.7614042590468102</v>
      </c>
      <c r="X23" s="60">
        <f t="shared" si="21"/>
        <v>-0.28099116255678935</v>
      </c>
      <c r="Y23" s="60">
        <f t="shared" si="22"/>
        <v>-0.0034565761562514305</v>
      </c>
      <c r="Z23" s="60">
        <f t="shared" si="23"/>
        <v>-0.00022536812853062596</v>
      </c>
      <c r="AA23" s="60">
        <f t="shared" si="24"/>
        <v>-0.018509139189585348</v>
      </c>
      <c r="AB23" s="60">
        <f t="shared" si="25"/>
        <v>-737.5583715094195</v>
      </c>
    </row>
    <row r="24" spans="1:28" ht="12.75">
      <c r="A24" s="12" t="s">
        <v>33</v>
      </c>
      <c r="B24" s="1">
        <f>'DATOS MENSUALES'!F78</f>
        <v>0.2803134</v>
      </c>
      <c r="C24" s="1">
        <f>'DATOS MENSUALES'!F79</f>
        <v>0.31138560000000004</v>
      </c>
      <c r="D24" s="1">
        <f>'DATOS MENSUALES'!F80</f>
        <v>0.306944</v>
      </c>
      <c r="E24" s="1">
        <f>'DATOS MENSUALES'!F81</f>
        <v>0.5635476</v>
      </c>
      <c r="F24" s="1">
        <f>'DATOS MENSUALES'!F82</f>
        <v>2.3545767</v>
      </c>
      <c r="G24" s="1">
        <f>'DATOS MENSUALES'!F83</f>
        <v>3.787751</v>
      </c>
      <c r="H24" s="1">
        <f>'DATOS MENSUALES'!F84</f>
        <v>1.768422</v>
      </c>
      <c r="I24" s="1">
        <f>'DATOS MENSUALES'!F85</f>
        <v>1.6271614</v>
      </c>
      <c r="J24" s="1">
        <f>'DATOS MENSUALES'!F86</f>
        <v>0.26666639999999997</v>
      </c>
      <c r="K24" s="1">
        <f>'DATOS MENSUALES'!F87</f>
        <v>0.17988780000000001</v>
      </c>
      <c r="L24" s="1">
        <f>'DATOS MENSUALES'!F88</f>
        <v>0.103737</v>
      </c>
      <c r="M24" s="1">
        <f>'DATOS MENSUALES'!F89</f>
        <v>0.5383027</v>
      </c>
      <c r="N24" s="1">
        <f t="shared" si="12"/>
        <v>12.088695600000001</v>
      </c>
      <c r="O24" s="10"/>
      <c r="P24" s="60">
        <f t="shared" si="13"/>
        <v>-0.27856126247369334</v>
      </c>
      <c r="Q24" s="60">
        <f t="shared" si="14"/>
        <v>-3.961393114662919</v>
      </c>
      <c r="R24" s="60">
        <f t="shared" si="15"/>
        <v>-14.270693237243675</v>
      </c>
      <c r="S24" s="60">
        <f t="shared" si="16"/>
        <v>-9.760080238736856</v>
      </c>
      <c r="T24" s="60">
        <f t="shared" si="17"/>
        <v>-0.01521342439686842</v>
      </c>
      <c r="U24" s="60">
        <f t="shared" si="18"/>
        <v>0.0016662373388808495</v>
      </c>
      <c r="V24" s="60">
        <f t="shared" si="19"/>
        <v>-8.915804624120888</v>
      </c>
      <c r="W24" s="60">
        <f t="shared" si="20"/>
        <v>-7.3385321061247035</v>
      </c>
      <c r="X24" s="60">
        <f t="shared" si="21"/>
        <v>-0.894228391967902</v>
      </c>
      <c r="Y24" s="60">
        <f t="shared" si="22"/>
        <v>-0.0007880575832110642</v>
      </c>
      <c r="Z24" s="60">
        <f t="shared" si="23"/>
        <v>-0.0005012638847471076</v>
      </c>
      <c r="AA24" s="60">
        <f t="shared" si="24"/>
        <v>0.0031261636702397087</v>
      </c>
      <c r="AB24" s="60">
        <f t="shared" si="25"/>
        <v>-1699.2646802837162</v>
      </c>
    </row>
    <row r="25" spans="1:28" ht="12.75">
      <c r="A25" s="12" t="s">
        <v>35</v>
      </c>
      <c r="B25" s="1">
        <f>'DATOS MENSUALES'!F90</f>
        <v>1.237126</v>
      </c>
      <c r="C25" s="1">
        <f>'DATOS MENSUALES'!F91</f>
        <v>0.6659373</v>
      </c>
      <c r="D25" s="1">
        <f>'DATOS MENSUALES'!F92</f>
        <v>0.3166782</v>
      </c>
      <c r="E25" s="1">
        <f>'DATOS MENSUALES'!F93</f>
        <v>2.8650186</v>
      </c>
      <c r="F25" s="1">
        <f>'DATOS MENSUALES'!F94</f>
        <v>2.2287083</v>
      </c>
      <c r="G25" s="1">
        <f>'DATOS MENSUALES'!F95</f>
        <v>1.642758</v>
      </c>
      <c r="H25" s="1">
        <f>'DATOS MENSUALES'!F96</f>
        <v>1.6747929000000001</v>
      </c>
      <c r="I25" s="1">
        <f>'DATOS MENSUALES'!F97</f>
        <v>1.7867446</v>
      </c>
      <c r="J25" s="1">
        <f>'DATOS MENSUALES'!F98</f>
        <v>0.2329236</v>
      </c>
      <c r="K25" s="1">
        <f>'DATOS MENSUALES'!F99</f>
        <v>0.0619927</v>
      </c>
      <c r="L25" s="1">
        <f>'DATOS MENSUALES'!F100</f>
        <v>0.20549199999999998</v>
      </c>
      <c r="M25" s="1">
        <f>'DATOS MENSUALES'!F101</f>
        <v>0.1447754</v>
      </c>
      <c r="N25" s="1">
        <f t="shared" si="12"/>
        <v>13.0629476</v>
      </c>
      <c r="O25" s="10"/>
      <c r="P25" s="60">
        <f t="shared" si="13"/>
        <v>0.028017400814893657</v>
      </c>
      <c r="Q25" s="60">
        <f t="shared" si="14"/>
        <v>-1.8505640791079396</v>
      </c>
      <c r="R25" s="60">
        <f t="shared" si="15"/>
        <v>-14.099570581033603</v>
      </c>
      <c r="S25" s="60">
        <f t="shared" si="16"/>
        <v>0.004443758816418721</v>
      </c>
      <c r="T25" s="60">
        <f t="shared" si="17"/>
        <v>-0.052168470529120006</v>
      </c>
      <c r="U25" s="60">
        <f t="shared" si="18"/>
        <v>-8.321493802395004</v>
      </c>
      <c r="V25" s="60">
        <f t="shared" si="19"/>
        <v>-10.178896146678278</v>
      </c>
      <c r="W25" s="60">
        <f t="shared" si="20"/>
        <v>-5.675007352993672</v>
      </c>
      <c r="X25" s="60">
        <f t="shared" si="21"/>
        <v>-0.9915157940184405</v>
      </c>
      <c r="Y25" s="60">
        <f t="shared" si="22"/>
        <v>-0.00929578905933919</v>
      </c>
      <c r="Z25" s="60">
        <f t="shared" si="23"/>
        <v>1.1116632523527455E-05</v>
      </c>
      <c r="AA25" s="60">
        <f t="shared" si="24"/>
        <v>-0.015125714846498607</v>
      </c>
      <c r="AB25" s="60">
        <f t="shared" si="25"/>
        <v>-1316.1215676303743</v>
      </c>
    </row>
    <row r="26" spans="1:28" ht="12.75">
      <c r="A26" s="12" t="s">
        <v>36</v>
      </c>
      <c r="B26" s="1">
        <f>'DATOS MENSUALES'!F102</f>
        <v>0.5662869</v>
      </c>
      <c r="C26" s="1">
        <f>'DATOS MENSUALES'!F103</f>
        <v>0.1480064</v>
      </c>
      <c r="D26" s="1">
        <f>'DATOS MENSUALES'!F104</f>
        <v>0.20843060000000002</v>
      </c>
      <c r="E26" s="1">
        <f>'DATOS MENSUALES'!F105</f>
        <v>0.16802080000000003</v>
      </c>
      <c r="F26" s="1">
        <f>'DATOS MENSUALES'!F106</f>
        <v>0.314314</v>
      </c>
      <c r="G26" s="1">
        <f>'DATOS MENSUALES'!F107</f>
        <v>0.4745106</v>
      </c>
      <c r="H26" s="1">
        <f>'DATOS MENSUALES'!F108</f>
        <v>1.138898</v>
      </c>
      <c r="I26" s="1">
        <f>'DATOS MENSUALES'!F109</f>
        <v>1.627038</v>
      </c>
      <c r="J26" s="1">
        <f>'DATOS MENSUALES'!F110</f>
        <v>0.49296599999999996</v>
      </c>
      <c r="K26" s="1">
        <f>'DATOS MENSUALES'!F111</f>
        <v>0.1842392</v>
      </c>
      <c r="L26" s="1">
        <f>'DATOS MENSUALES'!F112</f>
        <v>0.07712000000000001</v>
      </c>
      <c r="M26" s="1">
        <f>'DATOS MENSUALES'!F113</f>
        <v>0.5541408</v>
      </c>
      <c r="N26" s="1">
        <f t="shared" si="12"/>
        <v>5.9539713</v>
      </c>
      <c r="O26" s="10"/>
      <c r="P26" s="60">
        <f t="shared" si="13"/>
        <v>-0.04947828011060572</v>
      </c>
      <c r="Q26" s="60">
        <f t="shared" si="14"/>
        <v>-5.319569720437748</v>
      </c>
      <c r="R26" s="60">
        <f t="shared" si="15"/>
        <v>-16.08105706845085</v>
      </c>
      <c r="S26" s="60">
        <f t="shared" si="16"/>
        <v>-16.2441036538639</v>
      </c>
      <c r="T26" s="60">
        <f t="shared" si="17"/>
        <v>-11.978306814375935</v>
      </c>
      <c r="U26" s="60">
        <f t="shared" si="18"/>
        <v>-32.60506990613745</v>
      </c>
      <c r="V26" s="60">
        <f t="shared" si="19"/>
        <v>-19.75089825239897</v>
      </c>
      <c r="W26" s="60">
        <f t="shared" si="20"/>
        <v>-7.339930201474538</v>
      </c>
      <c r="X26" s="60">
        <f t="shared" si="21"/>
        <v>-0.4005135633323369</v>
      </c>
      <c r="Y26" s="60">
        <f t="shared" si="22"/>
        <v>-0.0006818467374676712</v>
      </c>
      <c r="Z26" s="60">
        <f t="shared" si="23"/>
        <v>-0.0011928328649693596</v>
      </c>
      <c r="AA26" s="60">
        <f t="shared" si="24"/>
        <v>0.00425602768882128</v>
      </c>
      <c r="AB26" s="60">
        <f t="shared" si="25"/>
        <v>-5898.1846166945215</v>
      </c>
    </row>
    <row r="27" spans="1:28" ht="12.75">
      <c r="A27" s="12" t="s">
        <v>37</v>
      </c>
      <c r="B27" s="1">
        <f>'DATOS MENSUALES'!F114</f>
        <v>0.4556538</v>
      </c>
      <c r="C27" s="1">
        <f>'DATOS MENSUALES'!F115</f>
        <v>1.077399</v>
      </c>
      <c r="D27" s="1">
        <f>'DATOS MENSUALES'!F116</f>
        <v>0.9818182</v>
      </c>
      <c r="E27" s="1">
        <f>'DATOS MENSUALES'!F117</f>
        <v>0.294462</v>
      </c>
      <c r="F27" s="1">
        <f>'DATOS MENSUALES'!F118</f>
        <v>0.7839853999999999</v>
      </c>
      <c r="G27" s="1">
        <f>'DATOS MENSUALES'!F119</f>
        <v>0.886122</v>
      </c>
      <c r="H27" s="1">
        <f>'DATOS MENSUALES'!F120</f>
        <v>0.852735</v>
      </c>
      <c r="I27" s="1">
        <f>'DATOS MENSUALES'!F121</f>
        <v>1.404224</v>
      </c>
      <c r="J27" s="1">
        <f>'DATOS MENSUALES'!F122</f>
        <v>0.2050404</v>
      </c>
      <c r="K27" s="1">
        <f>'DATOS MENSUALES'!F123</f>
        <v>0.09024</v>
      </c>
      <c r="L27" s="1">
        <f>'DATOS MENSUALES'!F124</f>
        <v>0.086884</v>
      </c>
      <c r="M27" s="1">
        <f>'DATOS MENSUALES'!F125</f>
        <v>0.1009736</v>
      </c>
      <c r="N27" s="1">
        <f t="shared" si="12"/>
        <v>7.2195374</v>
      </c>
      <c r="O27" s="10"/>
      <c r="P27" s="60">
        <f t="shared" si="13"/>
        <v>-0.10904436080351414</v>
      </c>
      <c r="Q27" s="60">
        <f t="shared" si="14"/>
        <v>-0.5438661881293768</v>
      </c>
      <c r="R27" s="60">
        <f t="shared" si="15"/>
        <v>-5.365832395133112</v>
      </c>
      <c r="S27" s="60">
        <f t="shared" si="16"/>
        <v>-13.930560475898448</v>
      </c>
      <c r="T27" s="60">
        <f t="shared" si="17"/>
        <v>-6.01245102603388</v>
      </c>
      <c r="U27" s="60">
        <f t="shared" si="18"/>
        <v>-21.556350270239346</v>
      </c>
      <c r="V27" s="60">
        <f t="shared" si="19"/>
        <v>-26.711165904954317</v>
      </c>
      <c r="W27" s="60">
        <f t="shared" si="20"/>
        <v>-10.165034595324853</v>
      </c>
      <c r="X27" s="60">
        <f t="shared" si="21"/>
        <v>-1.0770390708061954</v>
      </c>
      <c r="Y27" s="60">
        <f t="shared" si="22"/>
        <v>-0.006030091230018264</v>
      </c>
      <c r="Z27" s="60">
        <f t="shared" si="23"/>
        <v>-0.0008927746250655691</v>
      </c>
      <c r="AA27" s="60">
        <f t="shared" si="24"/>
        <v>-0.02467014362884614</v>
      </c>
      <c r="AB27" s="60">
        <f t="shared" si="25"/>
        <v>-4743.553554430466</v>
      </c>
    </row>
    <row r="28" spans="1:28" ht="12.75">
      <c r="A28" s="12" t="s">
        <v>38</v>
      </c>
      <c r="B28" s="1">
        <f>'DATOS MENSUALES'!F126</f>
        <v>0.7489349000000001</v>
      </c>
      <c r="C28" s="1">
        <f>'DATOS MENSUALES'!F127</f>
        <v>1.2052719</v>
      </c>
      <c r="D28" s="1">
        <f>'DATOS MENSUALES'!F128</f>
        <v>0.5412729000000001</v>
      </c>
      <c r="E28" s="1">
        <f>'DATOS MENSUALES'!F129</f>
        <v>1.7004380000000001</v>
      </c>
      <c r="F28" s="1">
        <f>'DATOS MENSUALES'!F130</f>
        <v>1.184218</v>
      </c>
      <c r="G28" s="1">
        <f>'DATOS MENSUALES'!F131</f>
        <v>3.3634128</v>
      </c>
      <c r="H28" s="1">
        <f>'DATOS MENSUALES'!F132</f>
        <v>3.3928747</v>
      </c>
      <c r="I28" s="1">
        <f>'DATOS MENSUALES'!F133</f>
        <v>2.443602</v>
      </c>
      <c r="J28" s="1">
        <f>'DATOS MENSUALES'!F134</f>
        <v>0.8903048</v>
      </c>
      <c r="K28" s="1">
        <f>'DATOS MENSUALES'!F135</f>
        <v>0.2417605</v>
      </c>
      <c r="L28" s="1">
        <f>'DATOS MENSUALES'!F136</f>
        <v>0.26378219999999997</v>
      </c>
      <c r="M28" s="1">
        <f>'DATOS MENSUALES'!F137</f>
        <v>0.417786</v>
      </c>
      <c r="N28" s="1">
        <f t="shared" si="12"/>
        <v>16.3936587</v>
      </c>
      <c r="O28" s="10"/>
      <c r="P28" s="60">
        <f t="shared" si="13"/>
        <v>-0.006277292777029762</v>
      </c>
      <c r="Q28" s="60">
        <f t="shared" si="14"/>
        <v>-0.3262164785994118</v>
      </c>
      <c r="R28" s="60">
        <f t="shared" si="15"/>
        <v>-10.521423868867442</v>
      </c>
      <c r="S28" s="60">
        <f t="shared" si="16"/>
        <v>-1.0005248417928707</v>
      </c>
      <c r="T28" s="60">
        <f t="shared" si="17"/>
        <v>-2.852075773491457</v>
      </c>
      <c r="U28" s="60">
        <f t="shared" si="18"/>
        <v>-0.02859233928331316</v>
      </c>
      <c r="V28" s="60">
        <f t="shared" si="19"/>
        <v>-0.09059408716916362</v>
      </c>
      <c r="W28" s="60">
        <f t="shared" si="20"/>
        <v>-1.4308408832961939</v>
      </c>
      <c r="X28" s="60">
        <f t="shared" si="21"/>
        <v>-0.039228686939065935</v>
      </c>
      <c r="Y28" s="60">
        <f t="shared" si="22"/>
        <v>-2.83581916595006E-05</v>
      </c>
      <c r="Z28" s="60">
        <f t="shared" si="23"/>
        <v>0.0005237689236521912</v>
      </c>
      <c r="AA28" s="60">
        <f t="shared" si="24"/>
        <v>1.6979213847007327E-05</v>
      </c>
      <c r="AB28" s="60">
        <f t="shared" si="25"/>
        <v>-443.8715380235548</v>
      </c>
    </row>
    <row r="29" spans="1:28" ht="12.75">
      <c r="A29" s="12" t="s">
        <v>39</v>
      </c>
      <c r="B29" s="1">
        <f>'DATOS MENSUALES'!F138</f>
        <v>0.3946668</v>
      </c>
      <c r="C29" s="1">
        <f>'DATOS MENSUALES'!F139</f>
        <v>2.3535222</v>
      </c>
      <c r="D29" s="1">
        <f>'DATOS MENSUALES'!F140</f>
        <v>2.0211813000000003</v>
      </c>
      <c r="E29" s="1">
        <f>'DATOS MENSUALES'!F141</f>
        <v>0.4590167</v>
      </c>
      <c r="F29" s="1">
        <f>'DATOS MENSUALES'!F142</f>
        <v>1.5692103</v>
      </c>
      <c r="G29" s="1">
        <f>'DATOS MENSUALES'!F143</f>
        <v>1.7007136</v>
      </c>
      <c r="H29" s="1">
        <f>'DATOS MENSUALES'!F144</f>
        <v>4.041187</v>
      </c>
      <c r="I29" s="1">
        <f>'DATOS MENSUALES'!F145</f>
        <v>1.2700836</v>
      </c>
      <c r="J29" s="1">
        <f>'DATOS MENSUALES'!F146</f>
        <v>0.1127784</v>
      </c>
      <c r="K29" s="1">
        <f>'DATOS MENSUALES'!F147</f>
        <v>0.363858</v>
      </c>
      <c r="L29" s="1">
        <f>'DATOS MENSUALES'!F148</f>
        <v>0.2453688</v>
      </c>
      <c r="M29" s="1">
        <f>'DATOS MENSUALES'!F149</f>
        <v>0.1417962</v>
      </c>
      <c r="N29" s="1">
        <f t="shared" si="12"/>
        <v>14.6733829</v>
      </c>
      <c r="O29" s="10"/>
      <c r="P29" s="60">
        <f t="shared" si="13"/>
        <v>-0.1563620685985155</v>
      </c>
      <c r="Q29" s="60">
        <f t="shared" si="14"/>
        <v>0.09724659560882962</v>
      </c>
      <c r="R29" s="60">
        <f t="shared" si="15"/>
        <v>-0.35994049482732393</v>
      </c>
      <c r="S29" s="60">
        <f t="shared" si="16"/>
        <v>-11.263468656246395</v>
      </c>
      <c r="T29" s="60">
        <f t="shared" si="17"/>
        <v>-1.1027888637084997</v>
      </c>
      <c r="U29" s="60">
        <f t="shared" si="18"/>
        <v>-7.6277417237510265</v>
      </c>
      <c r="V29" s="60">
        <f t="shared" si="19"/>
        <v>0.00790294713584348</v>
      </c>
      <c r="W29" s="60">
        <f t="shared" si="20"/>
        <v>-12.172751520765642</v>
      </c>
      <c r="X29" s="60">
        <f t="shared" si="21"/>
        <v>-1.3948258981798318</v>
      </c>
      <c r="Y29" s="60">
        <f t="shared" si="22"/>
        <v>0.0007686425749986816</v>
      </c>
      <c r="Z29" s="60">
        <f t="shared" si="23"/>
        <v>0.0002405829760910197</v>
      </c>
      <c r="AA29" s="60">
        <f t="shared" si="24"/>
        <v>-0.015678962286313332</v>
      </c>
      <c r="AB29" s="60">
        <f t="shared" si="25"/>
        <v>-816.9870070088529</v>
      </c>
    </row>
    <row r="30" spans="1:28" ht="12.75">
      <c r="A30" s="12" t="s">
        <v>40</v>
      </c>
      <c r="B30" s="1">
        <f>'DATOS MENSUALES'!F150</f>
        <v>0.3303489</v>
      </c>
      <c r="C30" s="1">
        <f>'DATOS MENSUALES'!F151</f>
        <v>0.18857400000000002</v>
      </c>
      <c r="D30" s="1">
        <f>'DATOS MENSUALES'!F152</f>
        <v>0.7909923</v>
      </c>
      <c r="E30" s="1">
        <f>'DATOS MENSUALES'!F153</f>
        <v>0.20690640000000002</v>
      </c>
      <c r="F30" s="1">
        <f>'DATOS MENSUALES'!F154</f>
        <v>0.3443769</v>
      </c>
      <c r="G30" s="1">
        <f>'DATOS MENSUALES'!F155</f>
        <v>1.0463999</v>
      </c>
      <c r="H30" s="1">
        <f>'DATOS MENSUALES'!F156</f>
        <v>4.9031352</v>
      </c>
      <c r="I30" s="1">
        <f>'DATOS MENSUALES'!F157</f>
        <v>0.9874521</v>
      </c>
      <c r="J30" s="1">
        <f>'DATOS MENSUALES'!F158</f>
        <v>0.57552</v>
      </c>
      <c r="K30" s="1">
        <f>'DATOS MENSUALES'!F159</f>
        <v>0.09457</v>
      </c>
      <c r="L30" s="1">
        <f>'DATOS MENSUALES'!F160</f>
        <v>0.034195500000000004</v>
      </c>
      <c r="M30" s="1">
        <f>'DATOS MENSUALES'!F161</f>
        <v>0.12196499999999999</v>
      </c>
      <c r="N30" s="1">
        <f t="shared" si="12"/>
        <v>9.6244362</v>
      </c>
      <c r="O30" s="10"/>
      <c r="P30" s="60">
        <f t="shared" si="13"/>
        <v>-0.21931656848992537</v>
      </c>
      <c r="Q30" s="60">
        <f t="shared" si="14"/>
        <v>-4.9572545548086495</v>
      </c>
      <c r="R30" s="60">
        <f t="shared" si="15"/>
        <v>-7.318655177486591</v>
      </c>
      <c r="S30" s="60">
        <f t="shared" si="16"/>
        <v>-15.507293997721634</v>
      </c>
      <c r="T30" s="60">
        <f t="shared" si="17"/>
        <v>-11.512330673742449</v>
      </c>
      <c r="U30" s="60">
        <f t="shared" si="18"/>
        <v>-18.04241286324484</v>
      </c>
      <c r="V30" s="60">
        <f t="shared" si="19"/>
        <v>1.1948497844471866</v>
      </c>
      <c r="W30" s="60">
        <f t="shared" si="20"/>
        <v>-17.233366342574154</v>
      </c>
      <c r="X30" s="60">
        <f t="shared" si="21"/>
        <v>-0.28045507670451264</v>
      </c>
      <c r="Y30" s="60">
        <f t="shared" si="22"/>
        <v>-0.005609894572874824</v>
      </c>
      <c r="Z30" s="60">
        <f t="shared" si="23"/>
        <v>-0.003306508767823732</v>
      </c>
      <c r="AA30" s="60">
        <f t="shared" si="24"/>
        <v>-0.019708964139565986</v>
      </c>
      <c r="AB30" s="60">
        <f t="shared" si="25"/>
        <v>-2984.348416832135</v>
      </c>
    </row>
    <row r="31" spans="1:28" ht="12.75">
      <c r="A31" s="12" t="s">
        <v>41</v>
      </c>
      <c r="B31" s="1">
        <f>'DATOS MENSUALES'!F162</f>
        <v>0.36624660000000003</v>
      </c>
      <c r="C31" s="1">
        <f>'DATOS MENSUALES'!F163</f>
        <v>0.207077</v>
      </c>
      <c r="D31" s="1">
        <f>'DATOS MENSUALES'!F164</f>
        <v>5.0309568</v>
      </c>
      <c r="E31" s="1">
        <f>'DATOS MENSUALES'!F165</f>
        <v>0.270324</v>
      </c>
      <c r="F31" s="1">
        <f>'DATOS MENSUALES'!F166</f>
        <v>0.52754</v>
      </c>
      <c r="G31" s="1">
        <f>'DATOS MENSUALES'!F167</f>
        <v>2.0126232</v>
      </c>
      <c r="H31" s="1">
        <f>'DATOS MENSUALES'!F168</f>
        <v>0.9293847</v>
      </c>
      <c r="I31" s="1">
        <f>'DATOS MENSUALES'!F169</f>
        <v>2.6983205999999997</v>
      </c>
      <c r="J31" s="1">
        <f>'DATOS MENSUALES'!F170</f>
        <v>0.3638592</v>
      </c>
      <c r="K31" s="1">
        <f>'DATOS MENSUALES'!F171</f>
        <v>0.0470631</v>
      </c>
      <c r="L31" s="1">
        <f>'DATOS MENSUALES'!F172</f>
        <v>0.06525929999999999</v>
      </c>
      <c r="M31" s="1">
        <f>'DATOS MENSUALES'!F173</f>
        <v>0.039744</v>
      </c>
      <c r="N31" s="1">
        <f t="shared" si="12"/>
        <v>12.558398500000001</v>
      </c>
      <c r="O31" s="10"/>
      <c r="P31" s="60">
        <f t="shared" si="13"/>
        <v>-0.1824363169491537</v>
      </c>
      <c r="Q31" s="60">
        <f t="shared" si="14"/>
        <v>-4.797616575079442</v>
      </c>
      <c r="R31" s="60">
        <f t="shared" si="15"/>
        <v>12.14219677054304</v>
      </c>
      <c r="S31" s="60">
        <f t="shared" si="16"/>
        <v>-14.354025680616113</v>
      </c>
      <c r="T31" s="60">
        <f t="shared" si="17"/>
        <v>-8.931873768589893</v>
      </c>
      <c r="U31" s="60">
        <f t="shared" si="18"/>
        <v>-4.5460395280603665</v>
      </c>
      <c r="V31" s="60">
        <f t="shared" si="19"/>
        <v>-24.708646841770044</v>
      </c>
      <c r="W31" s="60">
        <f t="shared" si="20"/>
        <v>-0.6633408487958143</v>
      </c>
      <c r="X31" s="60">
        <f t="shared" si="21"/>
        <v>-0.649975666054307</v>
      </c>
      <c r="Y31" s="60">
        <f t="shared" si="22"/>
        <v>-0.011419844466292465</v>
      </c>
      <c r="Z31" s="60">
        <f t="shared" si="23"/>
        <v>-0.001639466114768105</v>
      </c>
      <c r="AA31" s="60">
        <f t="shared" si="24"/>
        <v>-0.04374058861383326</v>
      </c>
      <c r="AB31" s="60">
        <f t="shared" si="25"/>
        <v>-1506.4032708178902</v>
      </c>
    </row>
    <row r="32" spans="1:28" ht="12.75">
      <c r="A32" s="12" t="s">
        <v>42</v>
      </c>
      <c r="B32" s="1">
        <f>'DATOS MENSUALES'!F174</f>
        <v>0.2705472</v>
      </c>
      <c r="C32" s="1">
        <f>'DATOS MENSUALES'!F175</f>
        <v>0.504006</v>
      </c>
      <c r="D32" s="1">
        <f>'DATOS MENSUALES'!F176</f>
        <v>0.2317924</v>
      </c>
      <c r="E32" s="1">
        <f>'DATOS MENSUALES'!F177</f>
        <v>2.5692261</v>
      </c>
      <c r="F32" s="1">
        <f>'DATOS MENSUALES'!F178</f>
        <v>1.9487352</v>
      </c>
      <c r="G32" s="1">
        <f>'DATOS MENSUALES'!F179</f>
        <v>0.79798</v>
      </c>
      <c r="H32" s="1">
        <f>'DATOS MENSUALES'!F180</f>
        <v>0.7973555999999999</v>
      </c>
      <c r="I32" s="1">
        <f>'DATOS MENSUALES'!F181</f>
        <v>0.42183740000000003</v>
      </c>
      <c r="J32" s="1">
        <f>'DATOS MENSUALES'!F182</f>
        <v>0.2225133</v>
      </c>
      <c r="K32" s="1">
        <f>'DATOS MENSUALES'!F183</f>
        <v>0.0483475</v>
      </c>
      <c r="L32" s="1">
        <f>'DATOS MENSUALES'!F184</f>
        <v>0.05295179999999999</v>
      </c>
      <c r="M32" s="1">
        <f>'DATOS MENSUALES'!F185</f>
        <v>0.051744</v>
      </c>
      <c r="N32" s="1">
        <f t="shared" si="12"/>
        <v>7.9170365</v>
      </c>
      <c r="O32" s="10"/>
      <c r="P32" s="60">
        <f t="shared" si="13"/>
        <v>-0.29124572854657044</v>
      </c>
      <c r="Q32" s="60">
        <f t="shared" si="14"/>
        <v>-2.6836318336647103</v>
      </c>
      <c r="R32" s="60">
        <f t="shared" si="15"/>
        <v>-15.638660797420137</v>
      </c>
      <c r="S32" s="60">
        <f t="shared" si="16"/>
        <v>-0.002268064343791759</v>
      </c>
      <c r="T32" s="60">
        <f t="shared" si="17"/>
        <v>-0.27924775570782806</v>
      </c>
      <c r="U32" s="60">
        <f t="shared" si="18"/>
        <v>-23.67001516874391</v>
      </c>
      <c r="V32" s="60">
        <f t="shared" si="19"/>
        <v>-28.223399928219497</v>
      </c>
      <c r="W32" s="60">
        <f t="shared" si="20"/>
        <v>-31.21447353120096</v>
      </c>
      <c r="X32" s="60">
        <f t="shared" si="21"/>
        <v>-1.0228951261937425</v>
      </c>
      <c r="Y32" s="60">
        <f t="shared" si="22"/>
        <v>-0.011225555132111441</v>
      </c>
      <c r="Z32" s="60">
        <f t="shared" si="23"/>
        <v>-0.002208278331580051</v>
      </c>
      <c r="AA32" s="60">
        <f t="shared" si="24"/>
        <v>-0.03942191464660675</v>
      </c>
      <c r="AB32" s="60">
        <f t="shared" si="25"/>
        <v>-4176.991396531458</v>
      </c>
    </row>
    <row r="33" spans="1:28" ht="12.75">
      <c r="A33" s="12" t="s">
        <v>43</v>
      </c>
      <c r="B33" s="1">
        <f>'DATOS MENSUALES'!F186</f>
        <v>0.7140489999999999</v>
      </c>
      <c r="C33" s="1">
        <f>'DATOS MENSUALES'!F187</f>
        <v>0.7447093</v>
      </c>
      <c r="D33" s="1">
        <f>'DATOS MENSUALES'!F188</f>
        <v>3.6350028</v>
      </c>
      <c r="E33" s="1">
        <f>'DATOS MENSUALES'!F189</f>
        <v>1.4787353</v>
      </c>
      <c r="F33" s="1">
        <f>'DATOS MENSUALES'!F190</f>
        <v>0.3610788</v>
      </c>
      <c r="G33" s="1">
        <f>'DATOS MENSUALES'!F191</f>
        <v>6.2908254</v>
      </c>
      <c r="H33" s="1">
        <f>'DATOS MENSUALES'!F192</f>
        <v>4.1299892</v>
      </c>
      <c r="I33" s="1">
        <f>'DATOS MENSUALES'!F193</f>
        <v>1.9895679</v>
      </c>
      <c r="J33" s="1">
        <f>'DATOS MENSUALES'!F194</f>
        <v>0.5229736</v>
      </c>
      <c r="K33" s="1">
        <f>'DATOS MENSUALES'!F195</f>
        <v>0.1398852</v>
      </c>
      <c r="L33" s="1">
        <f>'DATOS MENSUALES'!F196</f>
        <v>0.052478399999999994</v>
      </c>
      <c r="M33" s="1">
        <f>'DATOS MENSUALES'!F197</f>
        <v>0.2925903</v>
      </c>
      <c r="N33" s="1">
        <f t="shared" si="12"/>
        <v>20.351885199999998</v>
      </c>
      <c r="O33" s="10"/>
      <c r="P33" s="60">
        <f t="shared" si="13"/>
        <v>-0.010554650927858292</v>
      </c>
      <c r="Q33" s="60">
        <f t="shared" si="14"/>
        <v>-1.5167279044935447</v>
      </c>
      <c r="R33" s="60">
        <f t="shared" si="15"/>
        <v>0.735047997016409</v>
      </c>
      <c r="S33" s="60">
        <f t="shared" si="16"/>
        <v>-1.8242448436857401</v>
      </c>
      <c r="T33" s="60">
        <f t="shared" si="17"/>
        <v>-11.258751870576912</v>
      </c>
      <c r="U33" s="60">
        <f t="shared" si="18"/>
        <v>18.01826072634804</v>
      </c>
      <c r="V33" s="60">
        <f t="shared" si="19"/>
        <v>0.023885416941710428</v>
      </c>
      <c r="W33" s="60">
        <f t="shared" si="20"/>
        <v>-3.9508916039427384</v>
      </c>
      <c r="X33" s="60">
        <f t="shared" si="21"/>
        <v>-0.35356406210263774</v>
      </c>
      <c r="Y33" s="60">
        <f t="shared" si="22"/>
        <v>-0.0023193695932077043</v>
      </c>
      <c r="Z33" s="60">
        <f t="shared" si="23"/>
        <v>-0.0022324494397631964</v>
      </c>
      <c r="AA33" s="60">
        <f t="shared" si="24"/>
        <v>-0.0009848779181541724</v>
      </c>
      <c r="AB33" s="60">
        <f t="shared" si="25"/>
        <v>-49.42768318334164</v>
      </c>
    </row>
    <row r="34" spans="1:28" ht="12.75">
      <c r="A34" s="12" t="s">
        <v>44</v>
      </c>
      <c r="B34" s="1">
        <f>'DATOS MENSUALES'!F198</f>
        <v>0.4303165</v>
      </c>
      <c r="C34" s="1">
        <f>'DATOS MENSUALES'!F199</f>
        <v>0.32076720000000003</v>
      </c>
      <c r="D34" s="1">
        <f>'DATOS MENSUALES'!F200</f>
        <v>0.636895</v>
      </c>
      <c r="E34" s="1">
        <f>'DATOS MENSUALES'!F201</f>
        <v>0.5099352</v>
      </c>
      <c r="F34" s="1">
        <f>'DATOS MENSUALES'!F202</f>
        <v>0.8508724999999999</v>
      </c>
      <c r="G34" s="1">
        <f>'DATOS MENSUALES'!F203</f>
        <v>1.514032</v>
      </c>
      <c r="H34" s="1">
        <f>'DATOS MENSUALES'!F204</f>
        <v>1.092025</v>
      </c>
      <c r="I34" s="1">
        <f>'DATOS MENSUALES'!F205</f>
        <v>1.4672625</v>
      </c>
      <c r="J34" s="1">
        <f>'DATOS MENSUALES'!F206</f>
        <v>0.7742752</v>
      </c>
      <c r="K34" s="1">
        <f>'DATOS MENSUALES'!F207</f>
        <v>0.08185250000000001</v>
      </c>
      <c r="L34" s="1">
        <f>'DATOS MENSUALES'!F208</f>
        <v>0.055289599999999994</v>
      </c>
      <c r="M34" s="1">
        <f>'DATOS MENSUALES'!F209</f>
        <v>0.151976</v>
      </c>
      <c r="N34" s="1">
        <f t="shared" si="12"/>
        <v>7.885499200000001</v>
      </c>
      <c r="O34" s="10"/>
      <c r="P34" s="60">
        <f t="shared" si="13"/>
        <v>-0.12733011447826745</v>
      </c>
      <c r="Q34" s="60">
        <f t="shared" si="14"/>
        <v>-3.8913467002455437</v>
      </c>
      <c r="R34" s="60">
        <f t="shared" si="15"/>
        <v>-9.203249313058429</v>
      </c>
      <c r="S34" s="60">
        <f t="shared" si="16"/>
        <v>-10.51321320862648</v>
      </c>
      <c r="T34" s="60">
        <f t="shared" si="17"/>
        <v>-5.37307207368988</v>
      </c>
      <c r="U34" s="60">
        <f t="shared" si="18"/>
        <v>-10.010187769889624</v>
      </c>
      <c r="V34" s="60">
        <f t="shared" si="19"/>
        <v>-20.79628664304841</v>
      </c>
      <c r="W34" s="60">
        <f t="shared" si="20"/>
        <v>-9.303181022723175</v>
      </c>
      <c r="X34" s="60">
        <f t="shared" si="21"/>
        <v>-0.09470177259503505</v>
      </c>
      <c r="Y34" s="60">
        <f t="shared" si="22"/>
        <v>-0.006902718752795712</v>
      </c>
      <c r="Z34" s="60">
        <f t="shared" si="23"/>
        <v>-0.002091468914376833</v>
      </c>
      <c r="AA34" s="60">
        <f t="shared" si="24"/>
        <v>-0.013842613409621207</v>
      </c>
      <c r="AB34" s="60">
        <f t="shared" si="25"/>
        <v>-4201.578365954716</v>
      </c>
    </row>
    <row r="35" spans="1:28" ht="12.75">
      <c r="A35" s="12" t="s">
        <v>45</v>
      </c>
      <c r="B35" s="1">
        <f>'DATOS MENSUALES'!F210</f>
        <v>0.2974053</v>
      </c>
      <c r="C35" s="1">
        <f>'DATOS MENSUALES'!F211</f>
        <v>0.3296139</v>
      </c>
      <c r="D35" s="1">
        <f>'DATOS MENSUALES'!F212</f>
        <v>0.12578620000000001</v>
      </c>
      <c r="E35" s="1">
        <f>'DATOS MENSUALES'!F213</f>
        <v>0.4727775</v>
      </c>
      <c r="F35" s="1">
        <f>'DATOS MENSUALES'!F214</f>
        <v>1.5728251</v>
      </c>
      <c r="G35" s="1">
        <f>'DATOS MENSUALES'!F215</f>
        <v>1.3426578</v>
      </c>
      <c r="H35" s="1">
        <f>'DATOS MENSUALES'!F216</f>
        <v>2.5657182</v>
      </c>
      <c r="I35" s="1">
        <f>'DATOS MENSUALES'!F217</f>
        <v>0.5646445</v>
      </c>
      <c r="J35" s="1">
        <f>'DATOS MENSUALES'!F218</f>
        <v>0.5284175999999999</v>
      </c>
      <c r="K35" s="1">
        <f>'DATOS MENSUALES'!F219</f>
        <v>0.1247022</v>
      </c>
      <c r="L35" s="1">
        <f>'DATOS MENSUALES'!F220</f>
        <v>0.08659199999999999</v>
      </c>
      <c r="M35" s="1">
        <f>'DATOS MENSUALES'!F221</f>
        <v>0.077724</v>
      </c>
      <c r="N35" s="1">
        <f t="shared" si="12"/>
        <v>8.0888643</v>
      </c>
      <c r="O35" s="10"/>
      <c r="P35" s="60">
        <f t="shared" si="13"/>
        <v>-0.257258135874404</v>
      </c>
      <c r="Q35" s="60">
        <f t="shared" si="14"/>
        <v>-3.826055065695551</v>
      </c>
      <c r="R35" s="60">
        <f t="shared" si="15"/>
        <v>-17.712931019896715</v>
      </c>
      <c r="S35" s="60">
        <f t="shared" si="16"/>
        <v>-11.057305565949546</v>
      </c>
      <c r="T35" s="60">
        <f t="shared" si="17"/>
        <v>-1.091253975842195</v>
      </c>
      <c r="U35" s="60">
        <f t="shared" si="18"/>
        <v>-12.593073062104233</v>
      </c>
      <c r="V35" s="60">
        <f t="shared" si="19"/>
        <v>-2.078924779095686</v>
      </c>
      <c r="W35" s="60">
        <f t="shared" si="20"/>
        <v>-27.156942461994625</v>
      </c>
      <c r="X35" s="60">
        <f t="shared" si="21"/>
        <v>-0.3454606069315122</v>
      </c>
      <c r="Y35" s="60">
        <f t="shared" si="22"/>
        <v>-0.0032125156747911665</v>
      </c>
      <c r="Z35" s="60">
        <f t="shared" si="23"/>
        <v>-0.0009009213240224771</v>
      </c>
      <c r="AA35" s="60">
        <f t="shared" si="24"/>
        <v>-0.03106565143694206</v>
      </c>
      <c r="AB35" s="60">
        <f t="shared" si="25"/>
        <v>-4044.7151542957067</v>
      </c>
    </row>
    <row r="36" spans="1:28" ht="12.75">
      <c r="A36" s="12" t="s">
        <v>46</v>
      </c>
      <c r="B36" s="1">
        <f>'DATOS MENSUALES'!F222</f>
        <v>0.8025528000000001</v>
      </c>
      <c r="C36" s="1">
        <f>'DATOS MENSUALES'!F223</f>
        <v>0.3648116</v>
      </c>
      <c r="D36" s="1">
        <f>'DATOS MENSUALES'!F224</f>
        <v>2.332874</v>
      </c>
      <c r="E36" s="1">
        <f>'DATOS MENSUALES'!F225</f>
        <v>2.879868</v>
      </c>
      <c r="F36" s="1">
        <f>'DATOS MENSUALES'!F226</f>
        <v>0.452427</v>
      </c>
      <c r="G36" s="1">
        <f>'DATOS MENSUALES'!F227</f>
        <v>1.7388063</v>
      </c>
      <c r="H36" s="1">
        <f>'DATOS MENSUALES'!F228</f>
        <v>1.2354048</v>
      </c>
      <c r="I36" s="1">
        <f>'DATOS MENSUALES'!F229</f>
        <v>0.8543879999999999</v>
      </c>
      <c r="J36" s="1">
        <f>'DATOS MENSUALES'!F230</f>
        <v>0.4974096</v>
      </c>
      <c r="K36" s="1">
        <f>'DATOS MENSUALES'!F231</f>
        <v>0.20262799999999997</v>
      </c>
      <c r="L36" s="1">
        <f>'DATOS MENSUALES'!F232</f>
        <v>0.5705555</v>
      </c>
      <c r="M36" s="1">
        <f>'DATOS MENSUALES'!F233</f>
        <v>0.7496103999999999</v>
      </c>
      <c r="N36" s="1">
        <f t="shared" si="12"/>
        <v>12.681335999999998</v>
      </c>
      <c r="O36" s="10"/>
      <c r="P36" s="60">
        <f t="shared" si="13"/>
        <v>-0.002240449923750388</v>
      </c>
      <c r="Q36" s="60">
        <f t="shared" si="14"/>
        <v>-3.573517354491066</v>
      </c>
      <c r="R36" s="60">
        <f t="shared" si="15"/>
        <v>-0.0638305962324939</v>
      </c>
      <c r="S36" s="60">
        <f t="shared" si="16"/>
        <v>0.0057598933330989255</v>
      </c>
      <c r="T36" s="60">
        <f t="shared" si="17"/>
        <v>-9.937474606215298</v>
      </c>
      <c r="U36" s="60">
        <f t="shared" si="18"/>
        <v>-7.19343581450054</v>
      </c>
      <c r="V36" s="60">
        <f t="shared" si="19"/>
        <v>-17.710071192699807</v>
      </c>
      <c r="W36" s="60">
        <f t="shared" si="20"/>
        <v>-20.036280322666855</v>
      </c>
      <c r="X36" s="60">
        <f t="shared" si="21"/>
        <v>-0.3933138754284066</v>
      </c>
      <c r="Y36" s="60">
        <f t="shared" si="22"/>
        <v>-0.00033755082499240105</v>
      </c>
      <c r="Z36" s="60">
        <f t="shared" si="23"/>
        <v>0.058132239947921924</v>
      </c>
      <c r="AA36" s="60">
        <f t="shared" si="24"/>
        <v>0.0457009846217295</v>
      </c>
      <c r="AB36" s="60">
        <f t="shared" si="25"/>
        <v>-1458.4556253896708</v>
      </c>
    </row>
    <row r="37" spans="1:28" ht="12.75">
      <c r="A37" s="12" t="s">
        <v>47</v>
      </c>
      <c r="B37" s="1">
        <f>'DATOS MENSUALES'!F234</f>
        <v>1.1664278000000001</v>
      </c>
      <c r="C37" s="1">
        <f>'DATOS MENSUALES'!F235</f>
        <v>0.7793481</v>
      </c>
      <c r="D37" s="1">
        <f>'DATOS MENSUALES'!F236</f>
        <v>5.189716</v>
      </c>
      <c r="E37" s="1">
        <f>'DATOS MENSUALES'!F237</f>
        <v>2.0197674</v>
      </c>
      <c r="F37" s="1">
        <f>'DATOS MENSUALES'!F238</f>
        <v>2.9743882</v>
      </c>
      <c r="G37" s="1">
        <f>'DATOS MENSUALES'!F239</f>
        <v>1.8239014</v>
      </c>
      <c r="H37" s="1">
        <f>'DATOS MENSUALES'!F240</f>
        <v>0.6039077</v>
      </c>
      <c r="I37" s="1">
        <f>'DATOS MENSUALES'!F241</f>
        <v>0.4785041</v>
      </c>
      <c r="J37" s="1">
        <f>'DATOS MENSUALES'!F242</f>
        <v>0.1931798</v>
      </c>
      <c r="K37" s="1">
        <f>'DATOS MENSUALES'!F243</f>
        <v>0.027621</v>
      </c>
      <c r="L37" s="1">
        <f>'DATOS MENSUALES'!F244</f>
        <v>0.022116</v>
      </c>
      <c r="M37" s="1">
        <f>'DATOS MENSUALES'!F245</f>
        <v>0.10331190000000001</v>
      </c>
      <c r="N37" s="1">
        <f t="shared" si="12"/>
        <v>15.382189400000001</v>
      </c>
      <c r="O37" s="10"/>
      <c r="P37" s="60">
        <f t="shared" si="13"/>
        <v>0.012653179075982858</v>
      </c>
      <c r="Q37" s="60">
        <f t="shared" si="14"/>
        <v>-1.3836425491322297</v>
      </c>
      <c r="R37" s="60">
        <f t="shared" si="15"/>
        <v>14.836074111309328</v>
      </c>
      <c r="S37" s="60">
        <f t="shared" si="16"/>
        <v>-0.31560635971726225</v>
      </c>
      <c r="T37" s="60">
        <f t="shared" si="17"/>
        <v>0.051489696809577906</v>
      </c>
      <c r="U37" s="60">
        <f t="shared" si="18"/>
        <v>-6.283456240851067</v>
      </c>
      <c r="V37" s="60">
        <f t="shared" si="19"/>
        <v>-33.95215119401234</v>
      </c>
      <c r="W37" s="60">
        <f t="shared" si="20"/>
        <v>-29.559287113696186</v>
      </c>
      <c r="X37" s="60">
        <f t="shared" si="21"/>
        <v>-1.1148598951651143</v>
      </c>
      <c r="Y37" s="60">
        <f t="shared" si="22"/>
        <v>-0.014640374716399321</v>
      </c>
      <c r="Z37" s="60">
        <f t="shared" si="23"/>
        <v>-0.004177782974773729</v>
      </c>
      <c r="AA37" s="60">
        <f t="shared" si="24"/>
        <v>-0.02408042770087671</v>
      </c>
      <c r="AB37" s="60">
        <f t="shared" si="25"/>
        <v>-644.886798483191</v>
      </c>
    </row>
    <row r="38" spans="1:28" ht="12.75">
      <c r="A38" s="12" t="s">
        <v>48</v>
      </c>
      <c r="B38" s="1">
        <f>'DATOS MENSUALES'!F246</f>
        <v>2.3429987</v>
      </c>
      <c r="C38" s="1">
        <f>'DATOS MENSUALES'!F247</f>
        <v>3.2286496</v>
      </c>
      <c r="D38" s="1">
        <f>'DATOS MENSUALES'!F248</f>
        <v>1.9668519</v>
      </c>
      <c r="E38" s="1">
        <f>'DATOS MENSUALES'!F249</f>
        <v>4.464613</v>
      </c>
      <c r="F38" s="1">
        <f>'DATOS MENSUALES'!F250</f>
        <v>3.9076340000000003</v>
      </c>
      <c r="G38" s="1">
        <f>'DATOS MENSUALES'!F251</f>
        <v>1.2904424</v>
      </c>
      <c r="H38" s="1">
        <f>'DATOS MENSUALES'!F252</f>
        <v>1.738785</v>
      </c>
      <c r="I38" s="1">
        <f>'DATOS MENSUALES'!F253</f>
        <v>0.8301735</v>
      </c>
      <c r="J38" s="1">
        <f>'DATOS MENSUALES'!F254</f>
        <v>0.41559</v>
      </c>
      <c r="K38" s="1">
        <f>'DATOS MENSUALES'!F255</f>
        <v>0.2572708</v>
      </c>
      <c r="L38" s="1">
        <f>'DATOS MENSUALES'!F256</f>
        <v>0.11963449999999999</v>
      </c>
      <c r="M38" s="1">
        <f>'DATOS MENSUALES'!F257</f>
        <v>0.5992075</v>
      </c>
      <c r="N38" s="1">
        <f t="shared" si="12"/>
        <v>21.1618509</v>
      </c>
      <c r="O38" s="10"/>
      <c r="P38" s="60">
        <f t="shared" si="13"/>
        <v>2.8008030995703095</v>
      </c>
      <c r="Q38" s="60">
        <f t="shared" si="14"/>
        <v>2.379198292827715</v>
      </c>
      <c r="R38" s="60">
        <f t="shared" si="15"/>
        <v>-0.4488724591978139</v>
      </c>
      <c r="S38" s="60">
        <f t="shared" si="16"/>
        <v>5.489032521924041</v>
      </c>
      <c r="T38" s="60">
        <f t="shared" si="17"/>
        <v>2.223837226832002</v>
      </c>
      <c r="U38" s="60">
        <f t="shared" si="18"/>
        <v>-13.460137925363664</v>
      </c>
      <c r="V38" s="60">
        <f t="shared" si="19"/>
        <v>-9.303587215616613</v>
      </c>
      <c r="W38" s="60">
        <f t="shared" si="20"/>
        <v>-20.576961117703835</v>
      </c>
      <c r="X38" s="60">
        <f t="shared" si="21"/>
        <v>-0.5403426640169501</v>
      </c>
      <c r="Y38" s="60">
        <f t="shared" si="22"/>
        <v>-3.364566678624661E-06</v>
      </c>
      <c r="Z38" s="60">
        <f t="shared" si="23"/>
        <v>-0.0002565244524149928</v>
      </c>
      <c r="AA38" s="60">
        <f t="shared" si="24"/>
        <v>0.00888567073324293</v>
      </c>
      <c r="AB38" s="60">
        <f t="shared" si="25"/>
        <v>-23.392566568551988</v>
      </c>
    </row>
    <row r="39" spans="1:28" ht="12.75">
      <c r="A39" s="12" t="s">
        <v>49</v>
      </c>
      <c r="B39" s="1">
        <f>'DATOS MENSUALES'!F258</f>
        <v>1.9244736</v>
      </c>
      <c r="C39" s="1">
        <f>'DATOS MENSUALES'!F259</f>
        <v>7.9311681</v>
      </c>
      <c r="D39" s="1">
        <f>'DATOS MENSUALES'!F260</f>
        <v>4.6241069</v>
      </c>
      <c r="E39" s="1">
        <f>'DATOS MENSUALES'!F261</f>
        <v>4.073091</v>
      </c>
      <c r="F39" s="1">
        <f>'DATOS MENSUALES'!F262</f>
        <v>0.849018</v>
      </c>
      <c r="G39" s="1">
        <f>'DATOS MENSUALES'!F263</f>
        <v>5.7518174</v>
      </c>
      <c r="H39" s="1">
        <f>'DATOS MENSUALES'!F264</f>
        <v>6.0388232</v>
      </c>
      <c r="I39" s="1">
        <f>'DATOS MENSUALES'!F265</f>
        <v>3.7981958</v>
      </c>
      <c r="J39" s="1">
        <f>'DATOS MENSUALES'!F266</f>
        <v>0.9468732</v>
      </c>
      <c r="K39" s="1">
        <f>'DATOS MENSUALES'!F267</f>
        <v>0.2048787</v>
      </c>
      <c r="L39" s="1">
        <f>'DATOS MENSUALES'!F268</f>
        <v>0.153024</v>
      </c>
      <c r="M39" s="1">
        <f>'DATOS MENSUALES'!F269</f>
        <v>0.6357959</v>
      </c>
      <c r="N39" s="1">
        <f t="shared" si="12"/>
        <v>36.9312658</v>
      </c>
      <c r="O39" s="10"/>
      <c r="P39" s="60">
        <f t="shared" si="13"/>
        <v>0.9734467188665336</v>
      </c>
      <c r="Q39" s="60">
        <f t="shared" si="14"/>
        <v>220.0759139941834</v>
      </c>
      <c r="R39" s="60">
        <f t="shared" si="15"/>
        <v>6.7682807818520345</v>
      </c>
      <c r="S39" s="60">
        <f t="shared" si="16"/>
        <v>2.585331598129355</v>
      </c>
      <c r="T39" s="60">
        <f t="shared" si="17"/>
        <v>-5.390157387448209</v>
      </c>
      <c r="U39" s="60">
        <f t="shared" si="18"/>
        <v>9.032951622086328</v>
      </c>
      <c r="V39" s="60">
        <f t="shared" si="19"/>
        <v>10.601952952419767</v>
      </c>
      <c r="W39" s="60">
        <f t="shared" si="20"/>
        <v>0.011813382213998736</v>
      </c>
      <c r="X39" s="60">
        <f t="shared" si="21"/>
        <v>-0.022716714124056424</v>
      </c>
      <c r="Y39" s="60">
        <f t="shared" si="22"/>
        <v>-0.0003058636043742972</v>
      </c>
      <c r="Z39" s="60">
        <f t="shared" si="23"/>
        <v>-2.7406681295147056E-05</v>
      </c>
      <c r="AA39" s="60">
        <f t="shared" si="24"/>
        <v>0.014475446894056974</v>
      </c>
      <c r="AB39" s="60">
        <f t="shared" si="25"/>
        <v>2151.4148284827575</v>
      </c>
    </row>
    <row r="40" spans="1:28" ht="12.75">
      <c r="A40" s="12" t="s">
        <v>50</v>
      </c>
      <c r="B40" s="1">
        <f>'DATOS MENSUALES'!F270</f>
        <v>0.7708242999999999</v>
      </c>
      <c r="C40" s="1">
        <f>'DATOS MENSUALES'!F271</f>
        <v>0.654752</v>
      </c>
      <c r="D40" s="1">
        <f>'DATOS MENSUALES'!F272</f>
        <v>0.7737856000000001</v>
      </c>
      <c r="E40" s="1">
        <f>'DATOS MENSUALES'!F273</f>
        <v>2.90927</v>
      </c>
      <c r="F40" s="1">
        <f>'DATOS MENSUALES'!F274</f>
        <v>2.4578704</v>
      </c>
      <c r="G40" s="1">
        <f>'DATOS MENSUALES'!F275</f>
        <v>4.677651</v>
      </c>
      <c r="H40" s="1">
        <f>'DATOS MENSUALES'!F276</f>
        <v>6.1571274</v>
      </c>
      <c r="I40" s="1">
        <f>'DATOS MENSUALES'!F277</f>
        <v>1.8434451</v>
      </c>
      <c r="J40" s="1">
        <f>'DATOS MENSUALES'!F278</f>
        <v>1.0657857</v>
      </c>
      <c r="K40" s="1">
        <f>'DATOS MENSUALES'!F279</f>
        <v>0.409464</v>
      </c>
      <c r="L40" s="1">
        <f>'DATOS MENSUALES'!F280</f>
        <v>0.28171440000000003</v>
      </c>
      <c r="M40" s="1">
        <f>'DATOS MENSUALES'!F281</f>
        <v>1.4056704</v>
      </c>
      <c r="N40" s="1">
        <f t="shared" si="12"/>
        <v>23.4073603</v>
      </c>
      <c r="O40" s="10"/>
      <c r="P40" s="60">
        <f t="shared" si="13"/>
        <v>-0.004297349277011844</v>
      </c>
      <c r="Q40" s="60">
        <f t="shared" si="14"/>
        <v>-1.9016054478829734</v>
      </c>
      <c r="R40" s="60">
        <f t="shared" si="15"/>
        <v>-7.51496841874171</v>
      </c>
      <c r="S40" s="60">
        <f t="shared" si="16"/>
        <v>0.009084465861009696</v>
      </c>
      <c r="T40" s="60">
        <f t="shared" si="17"/>
        <v>-0.003016674338652188</v>
      </c>
      <c r="U40" s="60">
        <f t="shared" si="18"/>
        <v>1.0255737463576244</v>
      </c>
      <c r="V40" s="60">
        <f t="shared" si="19"/>
        <v>12.408669291007415</v>
      </c>
      <c r="W40" s="60">
        <f t="shared" si="20"/>
        <v>-5.15083525623751</v>
      </c>
      <c r="X40" s="60">
        <f t="shared" si="21"/>
        <v>-0.004435340110728312</v>
      </c>
      <c r="Y40" s="60">
        <f t="shared" si="22"/>
        <v>0.0025831206410512754</v>
      </c>
      <c r="Z40" s="60">
        <f t="shared" si="23"/>
        <v>0.0009568517276089001</v>
      </c>
      <c r="AA40" s="60">
        <f t="shared" si="24"/>
        <v>1.041316501399975</v>
      </c>
      <c r="AB40" s="60">
        <f t="shared" si="25"/>
        <v>-0.23198056109861967</v>
      </c>
    </row>
    <row r="41" spans="1:28" ht="12.75">
      <c r="A41" s="12" t="s">
        <v>51</v>
      </c>
      <c r="B41" s="1">
        <f>'DATOS MENSUALES'!F282</f>
        <v>0.986748</v>
      </c>
      <c r="C41" s="1">
        <f>'DATOS MENSUALES'!F283</f>
        <v>3.8018925</v>
      </c>
      <c r="D41" s="1">
        <f>'DATOS MENSUALES'!F284</f>
        <v>4.323710299999999</v>
      </c>
      <c r="E41" s="1">
        <f>'DATOS MENSUALES'!F285</f>
        <v>1.28853</v>
      </c>
      <c r="F41" s="1">
        <f>'DATOS MENSUALES'!F286</f>
        <v>3.2256736</v>
      </c>
      <c r="G41" s="1">
        <f>'DATOS MENSUALES'!F287</f>
        <v>4.219816</v>
      </c>
      <c r="H41" s="1">
        <f>'DATOS MENSUALES'!F288</f>
        <v>6.571037199999999</v>
      </c>
      <c r="I41" s="1">
        <f>'DATOS MENSUALES'!F289</f>
        <v>1.4136978</v>
      </c>
      <c r="J41" s="1">
        <f>'DATOS MENSUALES'!F290</f>
        <v>1.2727959</v>
      </c>
      <c r="K41" s="1">
        <f>'DATOS MENSUALES'!F291</f>
        <v>0.3311532</v>
      </c>
      <c r="L41" s="1">
        <f>'DATOS MENSUALES'!F292</f>
        <v>0.1483216</v>
      </c>
      <c r="M41" s="1">
        <f>'DATOS MENSUALES'!F293</f>
        <v>0.2182641</v>
      </c>
      <c r="N41" s="1">
        <f t="shared" si="12"/>
        <v>27.801640199999994</v>
      </c>
      <c r="O41" s="10"/>
      <c r="P41" s="60">
        <f t="shared" si="13"/>
        <v>0.00015179293331365825</v>
      </c>
      <c r="Q41" s="60">
        <f t="shared" si="14"/>
        <v>6.948511179177226</v>
      </c>
      <c r="R41" s="60">
        <f t="shared" si="15"/>
        <v>4.028707551860453</v>
      </c>
      <c r="S41" s="60">
        <f t="shared" si="16"/>
        <v>-2.8156625009438025</v>
      </c>
      <c r="T41" s="60">
        <f t="shared" si="17"/>
        <v>0.24216729025374958</v>
      </c>
      <c r="U41" s="60">
        <f t="shared" si="18"/>
        <v>0.16693640064032517</v>
      </c>
      <c r="V41" s="60">
        <f t="shared" si="19"/>
        <v>20.32491848815558</v>
      </c>
      <c r="W41" s="60">
        <f t="shared" si="20"/>
        <v>-10.032249100194731</v>
      </c>
      <c r="X41" s="60">
        <f t="shared" si="21"/>
        <v>7.790046382015693E-05</v>
      </c>
      <c r="Y41" s="60">
        <f t="shared" si="22"/>
        <v>0.0002043143299321542</v>
      </c>
      <c r="Z41" s="60">
        <f t="shared" si="23"/>
        <v>-4.233439050027012E-05</v>
      </c>
      <c r="AA41" s="60">
        <f t="shared" si="24"/>
        <v>-0.005251652726988707</v>
      </c>
      <c r="AB41" s="60">
        <f t="shared" si="25"/>
        <v>54.00302370096732</v>
      </c>
    </row>
    <row r="42" spans="1:28" ht="12.75">
      <c r="A42" s="12" t="s">
        <v>52</v>
      </c>
      <c r="B42" s="1">
        <f>'DATOS MENSUALES'!F294</f>
        <v>1.4944431</v>
      </c>
      <c r="C42" s="1">
        <f>'DATOS MENSUALES'!F295</f>
        <v>0.7504580000000001</v>
      </c>
      <c r="D42" s="1">
        <f>'DATOS MENSUALES'!F296</f>
        <v>0.5173293999999999</v>
      </c>
      <c r="E42" s="1">
        <f>'DATOS MENSUALES'!F297</f>
        <v>0.7809408000000001</v>
      </c>
      <c r="F42" s="1">
        <f>'DATOS MENSUALES'!F298</f>
        <v>1.0595375</v>
      </c>
      <c r="G42" s="1">
        <f>'DATOS MENSUALES'!F299</f>
        <v>7.710725999999999</v>
      </c>
      <c r="H42" s="1">
        <f>'DATOS MENSUALES'!F300</f>
        <v>3.3875366</v>
      </c>
      <c r="I42" s="1">
        <f>'DATOS MENSUALES'!F301</f>
        <v>1.6570170000000002</v>
      </c>
      <c r="J42" s="1">
        <f>'DATOS MENSUALES'!F302</f>
        <v>0.5992742</v>
      </c>
      <c r="K42" s="1">
        <f>'DATOS MENSUALES'!F303</f>
        <v>0.2805234</v>
      </c>
      <c r="L42" s="1">
        <f>'DATOS MENSUALES'!F304</f>
        <v>0.2200992</v>
      </c>
      <c r="M42" s="1">
        <f>'DATOS MENSUALES'!F305</f>
        <v>1.1572221</v>
      </c>
      <c r="N42" s="1">
        <f t="shared" si="12"/>
        <v>19.6151073</v>
      </c>
      <c r="O42" s="10"/>
      <c r="P42" s="60">
        <f t="shared" si="13"/>
        <v>0.17659520004150403</v>
      </c>
      <c r="Q42" s="60">
        <f t="shared" si="14"/>
        <v>-1.4940751380362463</v>
      </c>
      <c r="R42" s="60">
        <f t="shared" si="15"/>
        <v>-10.870105237517649</v>
      </c>
      <c r="S42" s="60">
        <f t="shared" si="16"/>
        <v>-7.074262491847828</v>
      </c>
      <c r="T42" s="60">
        <f t="shared" si="17"/>
        <v>-3.6723971302711242</v>
      </c>
      <c r="U42" s="60">
        <f t="shared" si="18"/>
        <v>66.01410702602423</v>
      </c>
      <c r="V42" s="60">
        <f t="shared" si="19"/>
        <v>-0.0938629207356292</v>
      </c>
      <c r="W42" s="60">
        <f t="shared" si="20"/>
        <v>-7.0054659526210115</v>
      </c>
      <c r="X42" s="60">
        <f t="shared" si="21"/>
        <v>-0.25101664157522996</v>
      </c>
      <c r="Y42" s="60">
        <f t="shared" si="22"/>
        <v>5.652139398338807E-07</v>
      </c>
      <c r="Z42" s="60">
        <f t="shared" si="23"/>
        <v>5.0346937630512446E-05</v>
      </c>
      <c r="AA42" s="60">
        <f t="shared" si="24"/>
        <v>0.44794021026496966</v>
      </c>
      <c r="AB42" s="60">
        <f t="shared" si="25"/>
        <v>-85.5736824196965</v>
      </c>
    </row>
    <row r="43" spans="1:28" ht="12.75">
      <c r="A43" s="12" t="s">
        <v>53</v>
      </c>
      <c r="B43" s="1">
        <f>'DATOS MENSUALES'!F306</f>
        <v>0.9953620000000001</v>
      </c>
      <c r="C43" s="1">
        <f>'DATOS MENSUALES'!F307</f>
        <v>3.6179318</v>
      </c>
      <c r="D43" s="1">
        <f>'DATOS MENSUALES'!F308</f>
        <v>4.211373999999999</v>
      </c>
      <c r="E43" s="1">
        <f>'DATOS MENSUALES'!F309</f>
        <v>11.0000112</v>
      </c>
      <c r="F43" s="1">
        <f>'DATOS MENSUALES'!F310</f>
        <v>4.374408</v>
      </c>
      <c r="G43" s="1">
        <f>'DATOS MENSUALES'!F311</f>
        <v>2.2065512</v>
      </c>
      <c r="H43" s="1">
        <f>'DATOS MENSUALES'!F312</f>
        <v>2.675337</v>
      </c>
      <c r="I43" s="1">
        <f>'DATOS MENSUALES'!F313</f>
        <v>0.7796166</v>
      </c>
      <c r="J43" s="1">
        <f>'DATOS MENSUALES'!F314</f>
        <v>1.0294008</v>
      </c>
      <c r="K43" s="1">
        <f>'DATOS MENSUALES'!F315</f>
        <v>0.0708372</v>
      </c>
      <c r="L43" s="1">
        <f>'DATOS MENSUALES'!F316</f>
        <v>0.0568055</v>
      </c>
      <c r="M43" s="1">
        <f>'DATOS MENSUALES'!F317</f>
        <v>0.1270425</v>
      </c>
      <c r="N43" s="1">
        <f t="shared" si="12"/>
        <v>31.1446778</v>
      </c>
      <c r="O43" s="10"/>
      <c r="P43" s="60">
        <f t="shared" si="13"/>
        <v>0.00023784154116951318</v>
      </c>
      <c r="Q43" s="60">
        <f t="shared" si="14"/>
        <v>5.126427830679028</v>
      </c>
      <c r="R43" s="60">
        <f t="shared" si="15"/>
        <v>3.234262224181406</v>
      </c>
      <c r="S43" s="60">
        <f t="shared" si="16"/>
        <v>571.6626522316495</v>
      </c>
      <c r="T43" s="60">
        <f t="shared" si="17"/>
        <v>5.564484320464577</v>
      </c>
      <c r="U43" s="60">
        <f t="shared" si="18"/>
        <v>-3.1290929165322594</v>
      </c>
      <c r="V43" s="60">
        <f t="shared" si="19"/>
        <v>-1.5879441797036888</v>
      </c>
      <c r="W43" s="60">
        <f t="shared" si="20"/>
        <v>-21.737012164657315</v>
      </c>
      <c r="X43" s="60">
        <f t="shared" si="21"/>
        <v>-0.008082686708745594</v>
      </c>
      <c r="Y43" s="60">
        <f t="shared" si="22"/>
        <v>-0.008171384775678697</v>
      </c>
      <c r="Z43" s="60">
        <f t="shared" si="23"/>
        <v>-0.0020179722002623833</v>
      </c>
      <c r="AA43" s="60">
        <f t="shared" si="24"/>
        <v>-0.01861829945415555</v>
      </c>
      <c r="AB43" s="60">
        <f t="shared" si="25"/>
        <v>361.3809801542096</v>
      </c>
    </row>
    <row r="44" spans="1:28" ht="12.75">
      <c r="A44" s="12" t="s">
        <v>54</v>
      </c>
      <c r="B44" s="1">
        <f>'DATOS MENSUALES'!F318</f>
        <v>0.7831189000000001</v>
      </c>
      <c r="C44" s="1">
        <f>'DATOS MENSUALES'!F319</f>
        <v>1.5981312</v>
      </c>
      <c r="D44" s="1">
        <f>'DATOS MENSUALES'!F320</f>
        <v>1.0115938</v>
      </c>
      <c r="E44" s="1">
        <f>'DATOS MENSUALES'!F321</f>
        <v>0.9847408</v>
      </c>
      <c r="F44" s="1">
        <f>'DATOS MENSUALES'!F322</f>
        <v>1.0033803</v>
      </c>
      <c r="G44" s="1">
        <f>'DATOS MENSUALES'!F323</f>
        <v>5.7519504</v>
      </c>
      <c r="H44" s="1">
        <f>'DATOS MENSUALES'!F324</f>
        <v>3.1746378</v>
      </c>
      <c r="I44" s="1">
        <f>'DATOS MENSUALES'!F325</f>
        <v>4.220925</v>
      </c>
      <c r="J44" s="1">
        <f>'DATOS MENSUALES'!F326</f>
        <v>0.48153690000000005</v>
      </c>
      <c r="K44" s="1">
        <f>'DATOS MENSUALES'!F327</f>
        <v>0.1100575</v>
      </c>
      <c r="L44" s="1">
        <f>'DATOS MENSUALES'!F328</f>
        <v>0.12412</v>
      </c>
      <c r="M44" s="1">
        <f>'DATOS MENSUALES'!F329</f>
        <v>0.088536</v>
      </c>
      <c r="N44" s="1">
        <f t="shared" si="12"/>
        <v>19.332728600000006</v>
      </c>
      <c r="O44" s="10"/>
      <c r="P44" s="60">
        <f t="shared" si="13"/>
        <v>-0.0033942952227600334</v>
      </c>
      <c r="Q44" s="60">
        <f t="shared" si="14"/>
        <v>-0.02581148656111789</v>
      </c>
      <c r="R44" s="60">
        <f t="shared" si="15"/>
        <v>-5.096679422251735</v>
      </c>
      <c r="S44" s="60">
        <f t="shared" si="16"/>
        <v>-5.051900062914653</v>
      </c>
      <c r="T44" s="60">
        <f t="shared" si="17"/>
        <v>-4.088184966823198</v>
      </c>
      <c r="U44" s="60">
        <f t="shared" si="18"/>
        <v>9.034682316611226</v>
      </c>
      <c r="V44" s="60">
        <f t="shared" si="19"/>
        <v>-0.29722339490307204</v>
      </c>
      <c r="W44" s="60">
        <f t="shared" si="20"/>
        <v>0.2752326338718652</v>
      </c>
      <c r="X44" s="60">
        <f t="shared" si="21"/>
        <v>-0.4194338535251324</v>
      </c>
      <c r="Y44" s="60">
        <f t="shared" si="22"/>
        <v>-0.004267122364494559</v>
      </c>
      <c r="Z44" s="60">
        <f t="shared" si="23"/>
        <v>-0.00020594210674918436</v>
      </c>
      <c r="AA44" s="60">
        <f t="shared" si="24"/>
        <v>-0.02796924241443901</v>
      </c>
      <c r="AB44" s="60">
        <f t="shared" si="25"/>
        <v>-103.10087335094838</v>
      </c>
    </row>
    <row r="45" spans="1:28" ht="12.75">
      <c r="A45" s="12" t="s">
        <v>55</v>
      </c>
      <c r="B45" s="1">
        <f>'DATOS MENSUALES'!F330</f>
        <v>0.8356494999999999</v>
      </c>
      <c r="C45" s="1">
        <f>'DATOS MENSUALES'!F331</f>
        <v>1.548174</v>
      </c>
      <c r="D45" s="1">
        <f>'DATOS MENSUALES'!F332</f>
        <v>0.9355203</v>
      </c>
      <c r="E45" s="1">
        <f>'DATOS MENSUALES'!F333</f>
        <v>0.8575977</v>
      </c>
      <c r="F45" s="1">
        <f>'DATOS MENSUALES'!F334</f>
        <v>1.5010625</v>
      </c>
      <c r="G45" s="1">
        <f>'DATOS MENSUALES'!F335</f>
        <v>4.3281696</v>
      </c>
      <c r="H45" s="1">
        <f>'DATOS MENSUALES'!F336</f>
        <v>9.2117272</v>
      </c>
      <c r="I45" s="1">
        <f>'DATOS MENSUALES'!F337</f>
        <v>4.7307891</v>
      </c>
      <c r="J45" s="1">
        <f>'DATOS MENSUALES'!F338</f>
        <v>0.909792</v>
      </c>
      <c r="K45" s="1">
        <f>'DATOS MENSUALES'!F339</f>
        <v>0.1936064</v>
      </c>
      <c r="L45" s="1">
        <f>'DATOS MENSUALES'!F340</f>
        <v>0.161647</v>
      </c>
      <c r="M45" s="1">
        <f>'DATOS MENSUALES'!F341</f>
        <v>0.243525</v>
      </c>
      <c r="N45" s="1">
        <f t="shared" si="12"/>
        <v>25.4572603</v>
      </c>
      <c r="O45" s="10"/>
      <c r="P45" s="60">
        <f t="shared" si="13"/>
        <v>-0.0009341424397245337</v>
      </c>
      <c r="Q45" s="60">
        <f t="shared" si="14"/>
        <v>-0.041238511580276936</v>
      </c>
      <c r="R45" s="60">
        <f t="shared" si="15"/>
        <v>-5.802893064537322</v>
      </c>
      <c r="S45" s="60">
        <f t="shared" si="16"/>
        <v>-6.260179165307073</v>
      </c>
      <c r="T45" s="60">
        <f t="shared" si="17"/>
        <v>-1.3357230135034324</v>
      </c>
      <c r="U45" s="60">
        <f t="shared" si="18"/>
        <v>0.2861540870831382</v>
      </c>
      <c r="V45" s="60">
        <f t="shared" si="19"/>
        <v>154.83063481505397</v>
      </c>
      <c r="W45" s="60">
        <f t="shared" si="20"/>
        <v>1.5622816071371823</v>
      </c>
      <c r="X45" s="60">
        <f t="shared" si="21"/>
        <v>-0.03285886005429957</v>
      </c>
      <c r="Y45" s="60">
        <f t="shared" si="22"/>
        <v>-0.00048649503279501663</v>
      </c>
      <c r="Z45" s="60">
        <f t="shared" si="23"/>
        <v>-9.975687352205327E-06</v>
      </c>
      <c r="AA45" s="60">
        <f t="shared" si="24"/>
        <v>-0.0032786419548306266</v>
      </c>
      <c r="AB45" s="60">
        <f t="shared" si="25"/>
        <v>2.957792171824122</v>
      </c>
    </row>
    <row r="46" spans="1:28" ht="12.75">
      <c r="A46" s="12" t="s">
        <v>56</v>
      </c>
      <c r="B46" s="1">
        <f>'DATOS MENSUALES'!F342</f>
        <v>0.528367</v>
      </c>
      <c r="C46" s="1">
        <f>'DATOS MENSUALES'!F343</f>
        <v>2.2125384</v>
      </c>
      <c r="D46" s="1">
        <f>'DATOS MENSUALES'!F344</f>
        <v>1.6869580000000002</v>
      </c>
      <c r="E46" s="1">
        <f>'DATOS MENSUALES'!F345</f>
        <v>1.499792</v>
      </c>
      <c r="F46" s="1">
        <f>'DATOS MENSUALES'!F346</f>
        <v>0.9581419999999999</v>
      </c>
      <c r="G46" s="1">
        <f>'DATOS MENSUALES'!F347</f>
        <v>5.22432</v>
      </c>
      <c r="H46" s="1">
        <f>'DATOS MENSUALES'!F348</f>
        <v>4.937666800000001</v>
      </c>
      <c r="I46" s="1">
        <f>'DATOS MENSUALES'!F349</f>
        <v>6.4153707</v>
      </c>
      <c r="J46" s="1">
        <f>'DATOS MENSUALES'!F350</f>
        <v>1.2670447999999999</v>
      </c>
      <c r="K46" s="1">
        <f>'DATOS MENSUALES'!F351</f>
        <v>0.1656248</v>
      </c>
      <c r="L46" s="1">
        <f>'DATOS MENSUALES'!F352</f>
        <v>0.0675844</v>
      </c>
      <c r="M46" s="1">
        <f>'DATOS MENSUALES'!F353</f>
        <v>0.8717545</v>
      </c>
      <c r="N46" s="1">
        <f t="shared" si="12"/>
        <v>25.835163400000006</v>
      </c>
      <c r="O46" s="10"/>
      <c r="P46" s="60">
        <f t="shared" si="13"/>
        <v>-0.06644843783705864</v>
      </c>
      <c r="Q46" s="60">
        <f t="shared" si="14"/>
        <v>0.03242371063565866</v>
      </c>
      <c r="R46" s="60">
        <f t="shared" si="15"/>
        <v>-1.143010773921855</v>
      </c>
      <c r="S46" s="60">
        <f t="shared" si="16"/>
        <v>-1.731548786608242</v>
      </c>
      <c r="T46" s="60">
        <f t="shared" si="17"/>
        <v>-4.445082593748261</v>
      </c>
      <c r="U46" s="60">
        <f t="shared" si="18"/>
        <v>3.760913424926564</v>
      </c>
      <c r="V46" s="60">
        <f t="shared" si="19"/>
        <v>1.3153357268534616</v>
      </c>
      <c r="W46" s="60">
        <f t="shared" si="20"/>
        <v>23.02567376324042</v>
      </c>
      <c r="X46" s="60">
        <f t="shared" si="21"/>
        <v>5.0477852032453554E-05</v>
      </c>
      <c r="Y46" s="60">
        <f t="shared" si="22"/>
        <v>-0.0012123964895404864</v>
      </c>
      <c r="Z46" s="60">
        <f t="shared" si="23"/>
        <v>-0.0015443824152265961</v>
      </c>
      <c r="AA46" s="60">
        <f t="shared" si="24"/>
        <v>0.11036463494349778</v>
      </c>
      <c r="AB46" s="60">
        <f t="shared" si="25"/>
        <v>5.962794817667284</v>
      </c>
    </row>
    <row r="47" spans="1:28" ht="12.75">
      <c r="A47" s="12" t="s">
        <v>57</v>
      </c>
      <c r="B47" s="1">
        <f>'DATOS MENSUALES'!F354</f>
        <v>0.8053434</v>
      </c>
      <c r="C47" s="1">
        <f>'DATOS MENSUALES'!F355</f>
        <v>1.0470672</v>
      </c>
      <c r="D47" s="1">
        <f>'DATOS MENSUALES'!F356</f>
        <v>0.5948776</v>
      </c>
      <c r="E47" s="1">
        <f>'DATOS MENSUALES'!F357</f>
        <v>8.49565</v>
      </c>
      <c r="F47" s="1">
        <f>'DATOS MENSUALES'!F358</f>
        <v>1.7079503999999999</v>
      </c>
      <c r="G47" s="1">
        <f>'DATOS MENSUALES'!F359</f>
        <v>0.973944</v>
      </c>
      <c r="H47" s="1">
        <f>'DATOS MENSUALES'!F360</f>
        <v>2.0662395</v>
      </c>
      <c r="I47" s="1">
        <f>'DATOS MENSUALES'!F361</f>
        <v>1.6314815999999999</v>
      </c>
      <c r="J47" s="1">
        <f>'DATOS MENSUALES'!F362</f>
        <v>0.4833255</v>
      </c>
      <c r="K47" s="1">
        <f>'DATOS MENSUALES'!F363</f>
        <v>0.1299365</v>
      </c>
      <c r="L47" s="1">
        <f>'DATOS MENSUALES'!F364</f>
        <v>0.1483679</v>
      </c>
      <c r="M47" s="1">
        <f>'DATOS MENSUALES'!F365</f>
        <v>0.061584</v>
      </c>
      <c r="N47" s="1">
        <f t="shared" si="12"/>
        <v>18.1457676</v>
      </c>
      <c r="O47" s="10"/>
      <c r="P47" s="60">
        <f t="shared" si="13"/>
        <v>-0.0021001424576825335</v>
      </c>
      <c r="Q47" s="60">
        <f t="shared" si="14"/>
        <v>-0.6067760838464368</v>
      </c>
      <c r="R47" s="60">
        <f t="shared" si="15"/>
        <v>-9.767999544506301</v>
      </c>
      <c r="S47" s="60">
        <f t="shared" si="16"/>
        <v>194.61157089918873</v>
      </c>
      <c r="T47" s="60">
        <f t="shared" si="17"/>
        <v>-0.7155045023192914</v>
      </c>
      <c r="U47" s="60">
        <f t="shared" si="18"/>
        <v>-19.579388873617045</v>
      </c>
      <c r="V47" s="60">
        <f t="shared" si="19"/>
        <v>-5.599541776839322</v>
      </c>
      <c r="W47" s="60">
        <f t="shared" si="20"/>
        <v>-7.289697009677026</v>
      </c>
      <c r="X47" s="60">
        <f t="shared" si="21"/>
        <v>-0.4164344238953578</v>
      </c>
      <c r="Y47" s="60">
        <f t="shared" si="22"/>
        <v>-0.0028826178350443844</v>
      </c>
      <c r="Z47" s="60">
        <f t="shared" si="23"/>
        <v>-4.216589535943266E-05</v>
      </c>
      <c r="AA47" s="60">
        <f t="shared" si="24"/>
        <v>-0.03610048889136027</v>
      </c>
      <c r="AB47" s="60">
        <f t="shared" si="25"/>
        <v>-202.8868910613442</v>
      </c>
    </row>
    <row r="48" spans="1:28" ht="12.75">
      <c r="A48" s="12" t="s">
        <v>58</v>
      </c>
      <c r="B48" s="1">
        <f>'DATOS MENSUALES'!F366</f>
        <v>0.1445451</v>
      </c>
      <c r="C48" s="1">
        <f>'DATOS MENSUALES'!F367</f>
        <v>1.4397402</v>
      </c>
      <c r="D48" s="1">
        <f>'DATOS MENSUALES'!F368</f>
        <v>0.3165825</v>
      </c>
      <c r="E48" s="1">
        <f>'DATOS MENSUALES'!F369</f>
        <v>1.52609</v>
      </c>
      <c r="F48" s="1">
        <f>'DATOS MENSUALES'!F370</f>
        <v>1.8510921</v>
      </c>
      <c r="G48" s="1">
        <f>'DATOS MENSUALES'!F371</f>
        <v>0.7095834</v>
      </c>
      <c r="H48" s="1">
        <f>'DATOS MENSUALES'!F372</f>
        <v>6.9801765</v>
      </c>
      <c r="I48" s="1">
        <f>'DATOS MENSUALES'!F373</f>
        <v>18.3840156</v>
      </c>
      <c r="J48" s="1">
        <f>'DATOS MENSUALES'!F374</f>
        <v>8.369238</v>
      </c>
      <c r="K48" s="1">
        <f>'DATOS MENSUALES'!F375</f>
        <v>0.72978</v>
      </c>
      <c r="L48" s="1">
        <f>'DATOS MENSUALES'!F376</f>
        <v>0.1744155</v>
      </c>
      <c r="M48" s="1">
        <f>'DATOS MENSUALES'!F377</f>
        <v>0.0999075</v>
      </c>
      <c r="N48" s="1">
        <f t="shared" si="12"/>
        <v>40.725166400000006</v>
      </c>
      <c r="O48" s="10"/>
      <c r="P48" s="60">
        <f t="shared" si="13"/>
        <v>-0.490905998991148</v>
      </c>
      <c r="Q48" s="60">
        <f t="shared" si="14"/>
        <v>-0.09352898622615596</v>
      </c>
      <c r="R48" s="60">
        <f t="shared" si="15"/>
        <v>-14.101246247789305</v>
      </c>
      <c r="S48" s="60">
        <f t="shared" si="16"/>
        <v>-1.6202591576801468</v>
      </c>
      <c r="T48" s="60">
        <f t="shared" si="17"/>
        <v>-0.42402170476369394</v>
      </c>
      <c r="U48" s="60">
        <f t="shared" si="18"/>
        <v>-25.92420902830624</v>
      </c>
      <c r="V48" s="60">
        <f t="shared" si="19"/>
        <v>30.90526594990387</v>
      </c>
      <c r="W48" s="60">
        <f t="shared" si="20"/>
        <v>3250.7170615311497</v>
      </c>
      <c r="X48" s="60">
        <f t="shared" si="21"/>
        <v>363.8644386415461</v>
      </c>
      <c r="Y48" s="60">
        <f t="shared" si="22"/>
        <v>0.0957731026785836</v>
      </c>
      <c r="Z48" s="60">
        <f t="shared" si="23"/>
        <v>-6.718468265746629E-07</v>
      </c>
      <c r="AA48" s="60">
        <f t="shared" si="24"/>
        <v>-0.02494217760389101</v>
      </c>
      <c r="AB48" s="60">
        <f t="shared" si="25"/>
        <v>4660.27469060984</v>
      </c>
    </row>
    <row r="49" spans="1:28" ht="12.75">
      <c r="A49" s="12" t="s">
        <v>59</v>
      </c>
      <c r="B49" s="1">
        <f>'DATOS MENSUALES'!F378</f>
        <v>0.4491256</v>
      </c>
      <c r="C49" s="1">
        <f>'DATOS MENSUALES'!F379</f>
        <v>0.863379</v>
      </c>
      <c r="D49" s="1">
        <f>'DATOS MENSUALES'!F380</f>
        <v>2.1421284</v>
      </c>
      <c r="E49" s="1">
        <f>'DATOS MENSUALES'!F381</f>
        <v>0.8445444</v>
      </c>
      <c r="F49" s="1">
        <f>'DATOS MENSUALES'!F382</f>
        <v>9.111390700000001</v>
      </c>
      <c r="G49" s="1">
        <f>'DATOS MENSUALES'!F383</f>
        <v>16.281818</v>
      </c>
      <c r="H49" s="1">
        <f>'DATOS MENSUALES'!F384</f>
        <v>8.9962572</v>
      </c>
      <c r="I49" s="1">
        <f>'DATOS MENSUALES'!F385</f>
        <v>9.051912</v>
      </c>
      <c r="J49" s="1">
        <f>'DATOS MENSUALES'!F386</f>
        <v>4.3266783</v>
      </c>
      <c r="K49" s="1">
        <f>'DATOS MENSUALES'!F387</f>
        <v>0.44226239999999994</v>
      </c>
      <c r="L49" s="1">
        <f>'DATOS MENSUALES'!F388</f>
        <v>0.1892448</v>
      </c>
      <c r="M49" s="1">
        <f>'DATOS MENSUALES'!F389</f>
        <v>1.0786604</v>
      </c>
      <c r="N49" s="1">
        <f t="shared" si="12"/>
        <v>53.77740119999999</v>
      </c>
      <c r="O49" s="10"/>
      <c r="P49" s="60">
        <f t="shared" si="13"/>
        <v>-0.11357581641591229</v>
      </c>
      <c r="Q49" s="60">
        <f t="shared" si="14"/>
        <v>-1.0936313965963154</v>
      </c>
      <c r="R49" s="60">
        <f t="shared" si="15"/>
        <v>-0.20578901789598458</v>
      </c>
      <c r="S49" s="60">
        <f t="shared" si="16"/>
        <v>-6.39413810762428</v>
      </c>
      <c r="T49" s="60">
        <f t="shared" si="17"/>
        <v>275.77096919210885</v>
      </c>
      <c r="U49" s="60">
        <f t="shared" si="18"/>
        <v>2006.3926418193523</v>
      </c>
      <c r="V49" s="60">
        <f t="shared" si="19"/>
        <v>136.9299642359643</v>
      </c>
      <c r="W49" s="60">
        <f t="shared" si="20"/>
        <v>164.69870485857143</v>
      </c>
      <c r="X49" s="60">
        <f t="shared" si="21"/>
        <v>29.692820945728602</v>
      </c>
      <c r="Y49" s="60">
        <f t="shared" si="22"/>
        <v>0.004913613230966864</v>
      </c>
      <c r="Z49" s="60">
        <f t="shared" si="23"/>
        <v>2.2375105447111032E-07</v>
      </c>
      <c r="AA49" s="60">
        <f t="shared" si="24"/>
        <v>0.32364376378307613</v>
      </c>
      <c r="AB49" s="60">
        <f t="shared" si="25"/>
        <v>26345.46713821691</v>
      </c>
    </row>
    <row r="50" spans="1:28" ht="12.75">
      <c r="A50" s="12" t="s">
        <v>60</v>
      </c>
      <c r="B50" s="1">
        <f>'DATOS MENSUALES'!F390</f>
        <v>6.7062402</v>
      </c>
      <c r="C50" s="1">
        <f>'DATOS MENSUALES'!F391</f>
        <v>9.2752028</v>
      </c>
      <c r="D50" s="1">
        <f>'DATOS MENSUALES'!F392</f>
        <v>6.1253266</v>
      </c>
      <c r="E50" s="1">
        <f>'DATOS MENSUALES'!F393</f>
        <v>2.3278773999999998</v>
      </c>
      <c r="F50" s="1">
        <f>'DATOS MENSUALES'!F394</f>
        <v>1.2166632000000002</v>
      </c>
      <c r="G50" s="1">
        <f>'DATOS MENSUALES'!F395</f>
        <v>3.3213612</v>
      </c>
      <c r="H50" s="1">
        <f>'DATOS MENSUALES'!F396</f>
        <v>3.8265105999999998</v>
      </c>
      <c r="I50" s="1">
        <f>'DATOS MENSUALES'!F397</f>
        <v>3.5734985999999997</v>
      </c>
      <c r="J50" s="1">
        <f>'DATOS MENSUALES'!F398</f>
        <v>2.6831519999999998</v>
      </c>
      <c r="K50" s="1">
        <f>'DATOS MENSUALES'!F399</f>
        <v>0.2939022</v>
      </c>
      <c r="L50" s="1">
        <f>'DATOS MENSUALES'!F400</f>
        <v>0.1106259</v>
      </c>
      <c r="M50" s="1">
        <f>'DATOS MENSUALES'!F401</f>
        <v>0.058412700000000005</v>
      </c>
      <c r="N50" s="1">
        <f t="shared" si="12"/>
        <v>39.51877339999999</v>
      </c>
      <c r="O50" s="10"/>
      <c r="P50" s="60">
        <f t="shared" si="13"/>
        <v>192.38342702669806</v>
      </c>
      <c r="Q50" s="60">
        <f t="shared" si="14"/>
        <v>402.19890397248406</v>
      </c>
      <c r="R50" s="60">
        <f t="shared" si="15"/>
        <v>39.05503394385217</v>
      </c>
      <c r="S50" s="60">
        <f t="shared" si="16"/>
        <v>-0.0517848033521031</v>
      </c>
      <c r="T50" s="60">
        <f t="shared" si="17"/>
        <v>-2.6607654226950883</v>
      </c>
      <c r="U50" s="60">
        <f t="shared" si="18"/>
        <v>-0.0420849531313628</v>
      </c>
      <c r="V50" s="60">
        <f t="shared" si="19"/>
        <v>-3.7155685337924723E-06</v>
      </c>
      <c r="W50" s="60">
        <f t="shared" si="20"/>
        <v>2.8446432362000088E-08</v>
      </c>
      <c r="X50" s="60">
        <f t="shared" si="21"/>
        <v>3.067995242868063</v>
      </c>
      <c r="Y50" s="60">
        <f t="shared" si="22"/>
        <v>1.0143445290896952E-05</v>
      </c>
      <c r="Z50" s="60">
        <f t="shared" si="23"/>
        <v>-0.00038183509560429316</v>
      </c>
      <c r="AA50" s="60">
        <f t="shared" si="24"/>
        <v>-0.037149696022312315</v>
      </c>
      <c r="AB50" s="60">
        <f t="shared" si="25"/>
        <v>3721.6893187496976</v>
      </c>
    </row>
    <row r="51" spans="1:28" ht="12.75">
      <c r="A51" s="12" t="s">
        <v>61</v>
      </c>
      <c r="B51" s="1">
        <f>'DATOS MENSUALES'!F402</f>
        <v>0.521985</v>
      </c>
      <c r="C51" s="1">
        <f>'DATOS MENSUALES'!F403</f>
        <v>1.0948229999999999</v>
      </c>
      <c r="D51" s="1">
        <f>'DATOS MENSUALES'!F404</f>
        <v>1.1652792</v>
      </c>
      <c r="E51" s="1">
        <f>'DATOS MENSUALES'!F405</f>
        <v>11.8500642</v>
      </c>
      <c r="F51" s="1">
        <f>'DATOS MENSUALES'!F406</f>
        <v>4.092942</v>
      </c>
      <c r="G51" s="1">
        <f>'DATOS MENSUALES'!F407</f>
        <v>8.7930426</v>
      </c>
      <c r="H51" s="1">
        <f>'DATOS MENSUALES'!F408</f>
        <v>8.5031926</v>
      </c>
      <c r="I51" s="1">
        <f>'DATOS MENSUALES'!F409</f>
        <v>4.4633885</v>
      </c>
      <c r="J51" s="1">
        <f>'DATOS MENSUALES'!F410</f>
        <v>0.9092616</v>
      </c>
      <c r="K51" s="1">
        <f>'DATOS MENSUALES'!F411</f>
        <v>0.2408835</v>
      </c>
      <c r="L51" s="1">
        <f>'DATOS MENSUALES'!F412</f>
        <v>0.0864983</v>
      </c>
      <c r="M51" s="1">
        <f>'DATOS MENSUALES'!F413</f>
        <v>0.11136599999999999</v>
      </c>
      <c r="N51" s="1">
        <f t="shared" si="12"/>
        <v>41.8327265</v>
      </c>
      <c r="O51" s="10"/>
      <c r="P51" s="60">
        <f t="shared" si="13"/>
        <v>-0.0696391889517974</v>
      </c>
      <c r="Q51" s="60">
        <f t="shared" si="14"/>
        <v>-0.5097761845147961</v>
      </c>
      <c r="R51" s="60">
        <f t="shared" si="15"/>
        <v>-3.849531007887182</v>
      </c>
      <c r="S51" s="60">
        <f t="shared" si="16"/>
        <v>765.92306347138</v>
      </c>
      <c r="T51" s="60">
        <f t="shared" si="17"/>
        <v>3.3118130133389387</v>
      </c>
      <c r="U51" s="60">
        <f t="shared" si="18"/>
        <v>134.52030113016306</v>
      </c>
      <c r="V51" s="60">
        <f t="shared" si="19"/>
        <v>101.27247079387526</v>
      </c>
      <c r="W51" s="60">
        <f t="shared" si="20"/>
        <v>0.7119845073851969</v>
      </c>
      <c r="X51" s="60">
        <f t="shared" si="21"/>
        <v>-0.03302237046615231</v>
      </c>
      <c r="Y51" s="60">
        <f t="shared" si="22"/>
        <v>-3.087588719787513E-05</v>
      </c>
      <c r="Z51" s="60">
        <f t="shared" si="23"/>
        <v>-0.0009035459858648556</v>
      </c>
      <c r="AA51" s="60">
        <f t="shared" si="24"/>
        <v>-0.022121228565997027</v>
      </c>
      <c r="AB51" s="60">
        <f t="shared" si="25"/>
        <v>5650.138044576026</v>
      </c>
    </row>
    <row r="52" spans="1:28" ht="12.75">
      <c r="A52" s="12" t="s">
        <v>62</v>
      </c>
      <c r="B52" s="1">
        <f>'DATOS MENSUALES'!F414</f>
        <v>1.0601120000000002</v>
      </c>
      <c r="C52" s="1">
        <f>'DATOS MENSUALES'!F415</f>
        <v>1.8690756</v>
      </c>
      <c r="D52" s="1">
        <f>'DATOS MENSUALES'!F416</f>
        <v>0.299886</v>
      </c>
      <c r="E52" s="1">
        <f>'DATOS MENSUALES'!F417</f>
        <v>3.3951388</v>
      </c>
      <c r="F52" s="1">
        <f>'DATOS MENSUALES'!F418</f>
        <v>2.8390852</v>
      </c>
      <c r="G52" s="1">
        <f>'DATOS MENSUALES'!F419</f>
        <v>2.9551494</v>
      </c>
      <c r="H52" s="1">
        <f>'DATOS MENSUALES'!F420</f>
        <v>7.859779399999999</v>
      </c>
      <c r="I52" s="1">
        <f>'DATOS MENSUALES'!F421</f>
        <v>8.0547756</v>
      </c>
      <c r="J52" s="1">
        <f>'DATOS MENSUALES'!F422</f>
        <v>4.6980048</v>
      </c>
      <c r="K52" s="1">
        <f>'DATOS MENSUALES'!F423</f>
        <v>0.200799</v>
      </c>
      <c r="L52" s="1">
        <f>'DATOS MENSUALES'!F424</f>
        <v>0.14513700000000002</v>
      </c>
      <c r="M52" s="1">
        <f>'DATOS MENSUALES'!F425</f>
        <v>0.6886131</v>
      </c>
      <c r="N52" s="1">
        <f t="shared" si="12"/>
        <v>34.0655559</v>
      </c>
      <c r="O52" s="10"/>
      <c r="P52" s="60">
        <f t="shared" si="13"/>
        <v>0.002034276239938474</v>
      </c>
      <c r="Q52" s="60">
        <f t="shared" si="14"/>
        <v>-1.4864221054131126E-05</v>
      </c>
      <c r="R52" s="60">
        <f t="shared" si="15"/>
        <v>-14.39563167270955</v>
      </c>
      <c r="S52" s="60">
        <f t="shared" si="16"/>
        <v>0.33501581296476474</v>
      </c>
      <c r="T52" s="60">
        <f t="shared" si="17"/>
        <v>0.013265452999754167</v>
      </c>
      <c r="U52" s="60">
        <f t="shared" si="18"/>
        <v>-0.3640687862420357</v>
      </c>
      <c r="V52" s="60">
        <f t="shared" si="19"/>
        <v>64.85725530412039</v>
      </c>
      <c r="W52" s="60">
        <f t="shared" si="20"/>
        <v>90.17633699069646</v>
      </c>
      <c r="X52" s="60">
        <f t="shared" si="21"/>
        <v>41.706735562498025</v>
      </c>
      <c r="Y52" s="60">
        <f t="shared" si="22"/>
        <v>-0.0003648564863340772</v>
      </c>
      <c r="Z52" s="60">
        <f t="shared" si="23"/>
        <v>-5.503188769885149E-05</v>
      </c>
      <c r="AA52" s="60">
        <f t="shared" si="24"/>
        <v>0.026073745147612678</v>
      </c>
      <c r="AB52" s="60">
        <f t="shared" si="25"/>
        <v>1013.1823231197354</v>
      </c>
    </row>
    <row r="53" spans="1:28" ht="12.75">
      <c r="A53" s="12" t="s">
        <v>63</v>
      </c>
      <c r="B53" s="1">
        <f>'DATOS MENSUALES'!F426</f>
        <v>0.2820436</v>
      </c>
      <c r="C53" s="1">
        <f>'DATOS MENSUALES'!F427</f>
        <v>1.208136</v>
      </c>
      <c r="D53" s="1">
        <f>'DATOS MENSUALES'!F428</f>
        <v>0.7176678</v>
      </c>
      <c r="E53" s="1">
        <f>'DATOS MENSUALES'!F429</f>
        <v>2.0580016</v>
      </c>
      <c r="F53" s="1">
        <f>'DATOS MENSUALES'!F430</f>
        <v>1.6619503999999998</v>
      </c>
      <c r="G53" s="1">
        <f>'DATOS MENSUALES'!F431</f>
        <v>3.9582972</v>
      </c>
      <c r="H53" s="1">
        <f>'DATOS MENSUALES'!F432</f>
        <v>4.3417155</v>
      </c>
      <c r="I53" s="1">
        <f>'DATOS MENSUALES'!F433</f>
        <v>10.3549216</v>
      </c>
      <c r="J53" s="1">
        <f>'DATOS MENSUALES'!F434</f>
        <v>3.923208</v>
      </c>
      <c r="K53" s="1">
        <f>'DATOS MENSUALES'!F435</f>
        <v>2.6684586</v>
      </c>
      <c r="L53" s="1">
        <f>'DATOS MENSUALES'!F436</f>
        <v>0.8860926</v>
      </c>
      <c r="M53" s="1">
        <f>'DATOS MENSUALES'!F437</f>
        <v>1.4999831</v>
      </c>
      <c r="N53" s="1">
        <f t="shared" si="12"/>
        <v>33.560476</v>
      </c>
      <c r="O53" s="10"/>
      <c r="P53" s="60">
        <f t="shared" si="13"/>
        <v>-0.27635318834991257</v>
      </c>
      <c r="Q53" s="60">
        <f t="shared" si="14"/>
        <v>-0.3221616559551649</v>
      </c>
      <c r="R53" s="60">
        <f t="shared" si="15"/>
        <v>-8.179562503529231</v>
      </c>
      <c r="S53" s="60">
        <f t="shared" si="16"/>
        <v>-0.2653658961579904</v>
      </c>
      <c r="T53" s="60">
        <f t="shared" si="17"/>
        <v>-0.8316757320133649</v>
      </c>
      <c r="U53" s="60">
        <f t="shared" si="18"/>
        <v>0.024162415527041133</v>
      </c>
      <c r="V53" s="60">
        <f t="shared" si="19"/>
        <v>0.1247874455922805</v>
      </c>
      <c r="W53" s="60">
        <f t="shared" si="20"/>
        <v>312.28337389146674</v>
      </c>
      <c r="X53" s="60">
        <f t="shared" si="21"/>
        <v>19.53292846122749</v>
      </c>
      <c r="Y53" s="60">
        <f t="shared" si="22"/>
        <v>13.758496286990404</v>
      </c>
      <c r="Z53" s="60">
        <f t="shared" si="23"/>
        <v>0.3473084437901304</v>
      </c>
      <c r="AA53" s="60">
        <f t="shared" si="24"/>
        <v>1.3598813538086922</v>
      </c>
      <c r="AB53" s="60">
        <f t="shared" si="25"/>
        <v>867.8874410330859</v>
      </c>
    </row>
    <row r="54" spans="1:28" ht="12.75">
      <c r="A54" s="12" t="s">
        <v>64</v>
      </c>
      <c r="B54" s="1">
        <f>'DATOS MENSUALES'!F438</f>
        <v>1.3197551</v>
      </c>
      <c r="C54" s="1">
        <f>'DATOS MENSUALES'!F439</f>
        <v>8.592085</v>
      </c>
      <c r="D54" s="1">
        <f>'DATOS MENSUALES'!F440</f>
        <v>5.8481121</v>
      </c>
      <c r="E54" s="1">
        <f>'DATOS MENSUALES'!F441</f>
        <v>7.315644000000001</v>
      </c>
      <c r="F54" s="1">
        <f>'DATOS MENSUALES'!F442</f>
        <v>7.8810312</v>
      </c>
      <c r="G54" s="1">
        <f>'DATOS MENSUALES'!F443</f>
        <v>4.7435827999999995</v>
      </c>
      <c r="H54" s="1">
        <f>'DATOS MENSUALES'!F444</f>
        <v>3.324515</v>
      </c>
      <c r="I54" s="1">
        <f>'DATOS MENSUALES'!F445</f>
        <v>2.1034248</v>
      </c>
      <c r="J54" s="1">
        <f>'DATOS MENSUALES'!F446</f>
        <v>3.0546558</v>
      </c>
      <c r="K54" s="1">
        <f>'DATOS MENSUALES'!F447</f>
        <v>1.1225298000000001</v>
      </c>
      <c r="L54" s="1">
        <f>'DATOS MENSUALES'!F448</f>
        <v>0.2628327</v>
      </c>
      <c r="M54" s="1">
        <f>'DATOS MENSUALES'!F449</f>
        <v>0.0788069</v>
      </c>
      <c r="N54" s="1">
        <f t="shared" si="12"/>
        <v>45.64697519999999</v>
      </c>
      <c r="O54" s="10"/>
      <c r="P54" s="60">
        <f t="shared" si="13"/>
        <v>0.05766944128999306</v>
      </c>
      <c r="Q54" s="60">
        <f t="shared" si="14"/>
        <v>300.55052977349436</v>
      </c>
      <c r="R54" s="60">
        <f t="shared" si="15"/>
        <v>30.24276275231529</v>
      </c>
      <c r="S54" s="60">
        <f t="shared" si="16"/>
        <v>98.29329444785806</v>
      </c>
      <c r="T54" s="60">
        <f t="shared" si="17"/>
        <v>147.08667250039483</v>
      </c>
      <c r="U54" s="60">
        <f t="shared" si="18"/>
        <v>1.2401650272352505</v>
      </c>
      <c r="V54" s="60">
        <f t="shared" si="19"/>
        <v>-0.13857693363038068</v>
      </c>
      <c r="W54" s="60">
        <f t="shared" si="20"/>
        <v>-3.157251163928251</v>
      </c>
      <c r="X54" s="60">
        <f t="shared" si="21"/>
        <v>6.074078198225942</v>
      </c>
      <c r="Y54" s="60">
        <f t="shared" si="22"/>
        <v>0.6147201117620004</v>
      </c>
      <c r="Z54" s="60">
        <f t="shared" si="23"/>
        <v>0.0005054773796434167</v>
      </c>
      <c r="AA54" s="60">
        <f t="shared" si="24"/>
        <v>-0.030745713055202465</v>
      </c>
      <c r="AB54" s="60">
        <f t="shared" si="25"/>
        <v>10112.965186140276</v>
      </c>
    </row>
    <row r="55" spans="1:28" ht="12.75">
      <c r="A55" s="12" t="s">
        <v>65</v>
      </c>
      <c r="B55" s="1">
        <f>'DATOS MENSUALES'!F450</f>
        <v>1.8407508</v>
      </c>
      <c r="C55" s="1">
        <f>'DATOS MENSUALES'!F451</f>
        <v>0.6914391</v>
      </c>
      <c r="D55" s="1">
        <f>'DATOS MENSUALES'!F452</f>
        <v>3.321726</v>
      </c>
      <c r="E55" s="1">
        <f>'DATOS MENSUALES'!F453</f>
        <v>2.861134</v>
      </c>
      <c r="F55" s="1">
        <f>'DATOS MENSUALES'!F454</f>
        <v>8.3089152</v>
      </c>
      <c r="G55" s="1">
        <f>'DATOS MENSUALES'!F455</f>
        <v>11.194782</v>
      </c>
      <c r="H55" s="1">
        <f>'DATOS MENSUALES'!F456</f>
        <v>4.0938222</v>
      </c>
      <c r="I55" s="1">
        <f>'DATOS MENSUALES'!F457</f>
        <v>8.5817445</v>
      </c>
      <c r="J55" s="1">
        <f>'DATOS MENSUALES'!F458</f>
        <v>3.3822453</v>
      </c>
      <c r="K55" s="1">
        <f>'DATOS MENSUALES'!F459</f>
        <v>0.18414</v>
      </c>
      <c r="L55" s="1">
        <f>'DATOS MENSUALES'!F460</f>
        <v>0.09380859999999999</v>
      </c>
      <c r="M55" s="1">
        <f>'DATOS MENSUALES'!F461</f>
        <v>0.131566</v>
      </c>
      <c r="N55" s="1">
        <f t="shared" si="12"/>
        <v>44.6860737</v>
      </c>
      <c r="O55" s="10"/>
      <c r="P55" s="60">
        <f t="shared" si="13"/>
        <v>0.7469983304124352</v>
      </c>
      <c r="Q55" s="60">
        <f t="shared" si="14"/>
        <v>-1.737625418397031</v>
      </c>
      <c r="R55" s="60">
        <f t="shared" si="15"/>
        <v>0.20455014585168343</v>
      </c>
      <c r="S55" s="60">
        <f t="shared" si="16"/>
        <v>0.004136149674851994</v>
      </c>
      <c r="T55" s="60">
        <f t="shared" si="17"/>
        <v>185.83246822618747</v>
      </c>
      <c r="U55" s="60">
        <f t="shared" si="18"/>
        <v>426.20703182036794</v>
      </c>
      <c r="V55" s="60">
        <f t="shared" si="19"/>
        <v>0.015969336421121583</v>
      </c>
      <c r="W55" s="60">
        <f t="shared" si="20"/>
        <v>125.84930698007052</v>
      </c>
      <c r="X55" s="60">
        <f t="shared" si="21"/>
        <v>9.968328396558027</v>
      </c>
      <c r="Y55" s="60">
        <f t="shared" si="22"/>
        <v>-0.000684154796034173</v>
      </c>
      <c r="Z55" s="60">
        <f t="shared" si="23"/>
        <v>-0.0007136846488065237</v>
      </c>
      <c r="AA55" s="60">
        <f t="shared" si="24"/>
        <v>-0.017681192270667855</v>
      </c>
      <c r="AB55" s="60">
        <f t="shared" si="25"/>
        <v>8823.888799406292</v>
      </c>
    </row>
    <row r="56" spans="1:28" ht="12.75">
      <c r="A56" s="12" t="s">
        <v>66</v>
      </c>
      <c r="B56" s="1">
        <f>'DATOS MENSUALES'!F462</f>
        <v>0.2159606</v>
      </c>
      <c r="C56" s="1">
        <f>'DATOS MENSUALES'!F463</f>
        <v>1.2731621999999998</v>
      </c>
      <c r="D56" s="1">
        <f>'DATOS MENSUALES'!F464</f>
        <v>1.4088305</v>
      </c>
      <c r="E56" s="1">
        <f>'DATOS MENSUALES'!F465</f>
        <v>3.235628</v>
      </c>
      <c r="F56" s="1">
        <f>'DATOS MENSUALES'!F466</f>
        <v>4.0250710000000005</v>
      </c>
      <c r="G56" s="1">
        <f>'DATOS MENSUALES'!F467</f>
        <v>7.321066999999999</v>
      </c>
      <c r="H56" s="1">
        <f>'DATOS MENSUALES'!F468</f>
        <v>6.3209458</v>
      </c>
      <c r="I56" s="1">
        <f>'DATOS MENSUALES'!F469</f>
        <v>2.168574</v>
      </c>
      <c r="J56" s="1">
        <f>'DATOS MENSUALES'!F470</f>
        <v>0.3967893</v>
      </c>
      <c r="K56" s="1">
        <f>'DATOS MENSUALES'!F471</f>
        <v>0.13503779999999999</v>
      </c>
      <c r="L56" s="1">
        <f>'DATOS MENSUALES'!F472</f>
        <v>0.039818400000000004</v>
      </c>
      <c r="M56" s="1">
        <f>'DATOS MENSUALES'!F473</f>
        <v>0.31317720000000004</v>
      </c>
      <c r="N56" s="1">
        <f t="shared" si="12"/>
        <v>26.854061799999997</v>
      </c>
      <c r="O56" s="10"/>
      <c r="P56" s="60">
        <f t="shared" si="13"/>
        <v>-0.3692864047216221</v>
      </c>
      <c r="Q56" s="60">
        <f t="shared" si="14"/>
        <v>-0.23890608368001828</v>
      </c>
      <c r="R56" s="60">
        <f t="shared" si="15"/>
        <v>-2.319311723795178</v>
      </c>
      <c r="S56" s="60">
        <f t="shared" si="16"/>
        <v>0.15314332704640266</v>
      </c>
      <c r="T56" s="60">
        <f t="shared" si="17"/>
        <v>2.8797061422404697</v>
      </c>
      <c r="U56" s="60">
        <f t="shared" si="18"/>
        <v>48.701859665055686</v>
      </c>
      <c r="V56" s="60">
        <f t="shared" si="19"/>
        <v>15.23356621862933</v>
      </c>
      <c r="W56" s="60">
        <f t="shared" si="20"/>
        <v>-2.755021834850911</v>
      </c>
      <c r="X56" s="60">
        <f t="shared" si="21"/>
        <v>-0.5786305028761963</v>
      </c>
      <c r="Y56" s="60">
        <f t="shared" si="22"/>
        <v>-0.002583620766183446</v>
      </c>
      <c r="Z56" s="60">
        <f t="shared" si="23"/>
        <v>-0.0029460684391267103</v>
      </c>
      <c r="AA56" s="60">
        <f t="shared" si="24"/>
        <v>-0.0004912898762735834</v>
      </c>
      <c r="AB56" s="60">
        <f t="shared" si="25"/>
        <v>22.7194175384068</v>
      </c>
    </row>
    <row r="57" spans="1:28" ht="12.75">
      <c r="A57" s="12" t="s">
        <v>67</v>
      </c>
      <c r="B57" s="1">
        <f>'DATOS MENSUALES'!F474</f>
        <v>2.0518848</v>
      </c>
      <c r="C57" s="1">
        <f>'DATOS MENSUALES'!F475</f>
        <v>3.6869007</v>
      </c>
      <c r="D57" s="1">
        <f>'DATOS MENSUALES'!F476</f>
        <v>3.1282229</v>
      </c>
      <c r="E57" s="1">
        <f>'DATOS MENSUALES'!F477</f>
        <v>2.20158</v>
      </c>
      <c r="F57" s="1">
        <f>'DATOS MENSUALES'!F478</f>
        <v>4.9088519999999995</v>
      </c>
      <c r="G57" s="1">
        <f>'DATOS MENSUALES'!F479</f>
        <v>4.3451018999999995</v>
      </c>
      <c r="H57" s="1">
        <f>'DATOS MENSUALES'!F480</f>
        <v>6.1277165</v>
      </c>
      <c r="I57" s="1">
        <f>'DATOS MENSUALES'!F481</f>
        <v>8.0017056</v>
      </c>
      <c r="J57" s="1">
        <f>'DATOS MENSUALES'!F482</f>
        <v>1.0796149</v>
      </c>
      <c r="K57" s="1">
        <f>'DATOS MENSUALES'!F483</f>
        <v>0.1136979</v>
      </c>
      <c r="L57" s="1">
        <f>'DATOS MENSUALES'!F484</f>
        <v>0.2507039</v>
      </c>
      <c r="M57" s="1">
        <f>'DATOS MENSUALES'!F485</f>
        <v>0.0919015</v>
      </c>
      <c r="N57" s="1">
        <f t="shared" si="12"/>
        <v>35.9878826</v>
      </c>
      <c r="O57" s="10"/>
      <c r="P57" s="60">
        <f t="shared" si="13"/>
        <v>1.3992179017380497</v>
      </c>
      <c r="Q57" s="60">
        <f t="shared" si="14"/>
        <v>5.766516280447266</v>
      </c>
      <c r="R57" s="60">
        <f t="shared" si="15"/>
        <v>0.06195911202419441</v>
      </c>
      <c r="S57" s="60">
        <f t="shared" si="16"/>
        <v>-0.12427608947079527</v>
      </c>
      <c r="T57" s="60">
        <f t="shared" si="17"/>
        <v>12.27028608970755</v>
      </c>
      <c r="U57" s="60">
        <f t="shared" si="18"/>
        <v>0.3087839509483916</v>
      </c>
      <c r="V57" s="60">
        <f t="shared" si="19"/>
        <v>11.941740296277855</v>
      </c>
      <c r="W57" s="60">
        <f t="shared" si="20"/>
        <v>87.01248915906338</v>
      </c>
      <c r="X57" s="60">
        <f t="shared" si="21"/>
        <v>-0.0034070008046430283</v>
      </c>
      <c r="Y57" s="60">
        <f t="shared" si="22"/>
        <v>-0.0039862063002436875</v>
      </c>
      <c r="Z57" s="60">
        <f t="shared" si="23"/>
        <v>0.0003079574928926782</v>
      </c>
      <c r="AA57" s="60">
        <f t="shared" si="24"/>
        <v>-0.027049215281858</v>
      </c>
      <c r="AB57" s="60">
        <f t="shared" si="25"/>
        <v>1713.3862647733054</v>
      </c>
    </row>
    <row r="58" spans="1:28" ht="12.75">
      <c r="A58" s="12" t="s">
        <v>68</v>
      </c>
      <c r="B58" s="1">
        <f>'DATOS MENSUALES'!F486</f>
        <v>1.2437412</v>
      </c>
      <c r="C58" s="1">
        <f>'DATOS MENSUALES'!F487</f>
        <v>1.4073731999999999</v>
      </c>
      <c r="D58" s="1">
        <f>'DATOS MENSUALES'!F488</f>
        <v>0.5082076</v>
      </c>
      <c r="E58" s="1">
        <f>'DATOS MENSUALES'!F489</f>
        <v>1.2483625</v>
      </c>
      <c r="F58" s="1">
        <f>'DATOS MENSUALES'!F490</f>
        <v>0.8600496</v>
      </c>
      <c r="G58" s="1">
        <f>'DATOS MENSUALES'!F491</f>
        <v>2.3147486</v>
      </c>
      <c r="H58" s="1">
        <f>'DATOS MENSUALES'!F492</f>
        <v>2.9545964</v>
      </c>
      <c r="I58" s="1">
        <f>'DATOS MENSUALES'!F493</f>
        <v>7.3183244</v>
      </c>
      <c r="J58" s="1">
        <f>'DATOS MENSUALES'!F494</f>
        <v>0.478296</v>
      </c>
      <c r="K58" s="1">
        <f>'DATOS MENSUALES'!F495</f>
        <v>0.1047266</v>
      </c>
      <c r="L58" s="1">
        <f>'DATOS MENSUALES'!F496</f>
        <v>0.2605114</v>
      </c>
      <c r="M58" s="1">
        <f>'DATOS MENSUALES'!F497</f>
        <v>0.349668</v>
      </c>
      <c r="N58" s="1">
        <f t="shared" si="12"/>
        <v>19.0486055</v>
      </c>
      <c r="O58" s="10"/>
      <c r="P58" s="60">
        <f t="shared" si="13"/>
        <v>0.029888259255295407</v>
      </c>
      <c r="Q58" s="60">
        <f t="shared" si="14"/>
        <v>-0.11499678532002224</v>
      </c>
      <c r="R58" s="60">
        <f t="shared" si="15"/>
        <v>-11.00494296575029</v>
      </c>
      <c r="S58" s="60">
        <f t="shared" si="16"/>
        <v>-3.0628415445539563</v>
      </c>
      <c r="T58" s="60">
        <f t="shared" si="17"/>
        <v>-5.289055626163649</v>
      </c>
      <c r="U58" s="60">
        <f t="shared" si="18"/>
        <v>-2.4847827530079627</v>
      </c>
      <c r="V58" s="60">
        <f t="shared" si="19"/>
        <v>-0.698814951473011</v>
      </c>
      <c r="W58" s="60">
        <f t="shared" si="20"/>
        <v>52.64492241654723</v>
      </c>
      <c r="X58" s="60">
        <f t="shared" si="21"/>
        <v>-0.42490537560519026</v>
      </c>
      <c r="Y58" s="60">
        <f t="shared" si="22"/>
        <v>-0.004701840228351311</v>
      </c>
      <c r="Z58" s="60">
        <f t="shared" si="23"/>
        <v>0.0004625629526491011</v>
      </c>
      <c r="AA58" s="60">
        <f t="shared" si="24"/>
        <v>-7.630955812205463E-05</v>
      </c>
      <c r="AB58" s="60">
        <f t="shared" si="25"/>
        <v>-123.000828774181</v>
      </c>
    </row>
    <row r="59" spans="1:28" ht="12.75">
      <c r="A59" s="12" t="s">
        <v>69</v>
      </c>
      <c r="B59" s="1">
        <f>'DATOS MENSUALES'!F498</f>
        <v>0.140844</v>
      </c>
      <c r="C59" s="1">
        <f>'DATOS MENSUALES'!F499</f>
        <v>0.0681055</v>
      </c>
      <c r="D59" s="1">
        <f>'DATOS MENSUALES'!F500</f>
        <v>1.0623537</v>
      </c>
      <c r="E59" s="1">
        <f>'DATOS MENSUALES'!F501</f>
        <v>2.2629476</v>
      </c>
      <c r="F59" s="1">
        <f>'DATOS MENSUALES'!F502</f>
        <v>1.5457115</v>
      </c>
      <c r="G59" s="1">
        <f>'DATOS MENSUALES'!F503</f>
        <v>1.1113028999999999</v>
      </c>
      <c r="H59" s="1">
        <f>'DATOS MENSUALES'!F504</f>
        <v>2.182307</v>
      </c>
      <c r="I59" s="1">
        <f>'DATOS MENSUALES'!F505</f>
        <v>0.9359364000000001</v>
      </c>
      <c r="J59" s="1">
        <f>'DATOS MENSUALES'!F506</f>
        <v>0.636053</v>
      </c>
      <c r="K59" s="1">
        <f>'DATOS MENSUALES'!F507</f>
        <v>0.259366</v>
      </c>
      <c r="L59" s="1">
        <f>'DATOS MENSUALES'!F508</f>
        <v>0.0571735</v>
      </c>
      <c r="M59" s="1">
        <f>'DATOS MENSUALES'!F509</f>
        <v>0.6756681</v>
      </c>
      <c r="N59" s="1">
        <f t="shared" si="12"/>
        <v>10.9377692</v>
      </c>
      <c r="O59" s="10"/>
      <c r="P59" s="60">
        <f t="shared" si="13"/>
        <v>-0.49784803654200327</v>
      </c>
      <c r="Q59" s="60">
        <f t="shared" si="14"/>
        <v>-6.083963615166622</v>
      </c>
      <c r="R59" s="60">
        <f t="shared" si="15"/>
        <v>-4.658860911161428</v>
      </c>
      <c r="S59" s="60">
        <f t="shared" si="16"/>
        <v>-0.08383519817930563</v>
      </c>
      <c r="T59" s="60">
        <f t="shared" si="17"/>
        <v>-1.179761378171418</v>
      </c>
      <c r="U59" s="60">
        <f t="shared" si="18"/>
        <v>-16.735867397578716</v>
      </c>
      <c r="V59" s="60">
        <f t="shared" si="19"/>
        <v>-4.571750848909026</v>
      </c>
      <c r="W59" s="60">
        <f t="shared" si="20"/>
        <v>-18.285184019998315</v>
      </c>
      <c r="X59" s="60">
        <f t="shared" si="21"/>
        <v>-0.20962109983510827</v>
      </c>
      <c r="Y59" s="60">
        <f t="shared" si="22"/>
        <v>-2.141365261353004E-06</v>
      </c>
      <c r="Z59" s="60">
        <f t="shared" si="23"/>
        <v>-0.0020003937523070613</v>
      </c>
      <c r="AA59" s="60">
        <f t="shared" si="24"/>
        <v>0.02280589686418501</v>
      </c>
      <c r="AB59" s="60">
        <f t="shared" si="25"/>
        <v>-2239.8829345940717</v>
      </c>
    </row>
    <row r="60" spans="1:28" ht="12.75">
      <c r="A60" s="12" t="s">
        <v>70</v>
      </c>
      <c r="B60" s="1">
        <f>'DATOS MENSUALES'!F510</f>
        <v>1.046583</v>
      </c>
      <c r="C60" s="1">
        <f>'DATOS MENSUALES'!F511</f>
        <v>2.5245927</v>
      </c>
      <c r="D60" s="1">
        <f>'DATOS MENSUALES'!F512</f>
        <v>2.0946284</v>
      </c>
      <c r="E60" s="1">
        <f>'DATOS MENSUALES'!F513</f>
        <v>1.0447</v>
      </c>
      <c r="F60" s="1">
        <f>'DATOS MENSUALES'!F514</f>
        <v>0.1619046</v>
      </c>
      <c r="G60" s="1">
        <f>'DATOS MENSUALES'!F515</f>
        <v>0.8712736000000001</v>
      </c>
      <c r="H60" s="1">
        <f>'DATOS MENSUALES'!F516</f>
        <v>0.7783287999999999</v>
      </c>
      <c r="I60" s="1">
        <f>'DATOS MENSUALES'!F517</f>
        <v>3.2720211999999997</v>
      </c>
      <c r="J60" s="1">
        <f>'DATOS MENSUALES'!F518</f>
        <v>0.3091257</v>
      </c>
      <c r="K60" s="1">
        <f>'DATOS MENSUALES'!F519</f>
        <v>0.0882122</v>
      </c>
      <c r="L60" s="1">
        <f>'DATOS MENSUALES'!F520</f>
        <v>0.33321920000000005</v>
      </c>
      <c r="M60" s="1">
        <f>'DATOS MENSUALES'!F521</f>
        <v>0.1204976</v>
      </c>
      <c r="N60" s="1">
        <f t="shared" si="12"/>
        <v>12.645086999999998</v>
      </c>
      <c r="O60" s="10"/>
      <c r="P60" s="60">
        <f t="shared" si="13"/>
        <v>0.0014497566691584868</v>
      </c>
      <c r="Q60" s="60">
        <f t="shared" si="14"/>
        <v>0.2511555304914893</v>
      </c>
      <c r="R60" s="60">
        <f t="shared" si="15"/>
        <v>-0.2595626559655671</v>
      </c>
      <c r="S60" s="60">
        <f t="shared" si="16"/>
        <v>-4.540592018394198</v>
      </c>
      <c r="T60" s="60">
        <f t="shared" si="17"/>
        <v>-14.534956306778176</v>
      </c>
      <c r="U60" s="60">
        <f t="shared" si="18"/>
        <v>-21.903219739653995</v>
      </c>
      <c r="V60" s="60">
        <f t="shared" si="19"/>
        <v>-28.75584043879261</v>
      </c>
      <c r="W60" s="60">
        <f t="shared" si="20"/>
        <v>-0.026576913886491513</v>
      </c>
      <c r="X60" s="60">
        <f t="shared" si="21"/>
        <v>-0.7811327450472624</v>
      </c>
      <c r="Y60" s="60">
        <f t="shared" si="22"/>
        <v>-0.00623388537761541</v>
      </c>
      <c r="Z60" s="60">
        <f t="shared" si="23"/>
        <v>0.0033780605155549637</v>
      </c>
      <c r="AA60" s="60">
        <f t="shared" si="24"/>
        <v>-0.020031914747240878</v>
      </c>
      <c r="AB60" s="60">
        <f t="shared" si="25"/>
        <v>-1472.4859229924969</v>
      </c>
    </row>
    <row r="61" spans="1:28" ht="12.75">
      <c r="A61" s="12" t="s">
        <v>71</v>
      </c>
      <c r="B61" s="1">
        <f>'DATOS MENSUALES'!F522</f>
        <v>0.1348352</v>
      </c>
      <c r="C61" s="1">
        <f>'DATOS MENSUALES'!F523</f>
        <v>0.7795776</v>
      </c>
      <c r="D61" s="1">
        <f>'DATOS MENSUALES'!F524</f>
        <v>1.1361312</v>
      </c>
      <c r="E61" s="1">
        <f>'DATOS MENSUALES'!F525</f>
        <v>3.2483472</v>
      </c>
      <c r="F61" s="1">
        <f>'DATOS MENSUALES'!F526</f>
        <v>1.3653586</v>
      </c>
      <c r="G61" s="1">
        <f>'DATOS MENSUALES'!F527</f>
        <v>1.2844608000000002</v>
      </c>
      <c r="H61" s="1">
        <f>'DATOS MENSUALES'!F528</f>
        <v>10.2189516</v>
      </c>
      <c r="I61" s="1">
        <f>'DATOS MENSUALES'!F529</f>
        <v>11.225005199999998</v>
      </c>
      <c r="J61" s="1">
        <f>'DATOS MENSUALES'!F530</f>
        <v>5.6588832</v>
      </c>
      <c r="K61" s="1">
        <f>'DATOS MENSUALES'!F531</f>
        <v>0.23908230000000003</v>
      </c>
      <c r="L61" s="1">
        <f>'DATOS MENSUALES'!F532</f>
        <v>0.2040554</v>
      </c>
      <c r="M61" s="1">
        <f>'DATOS MENSUALES'!F533</f>
        <v>0.1293991</v>
      </c>
      <c r="N61" s="1">
        <f t="shared" si="12"/>
        <v>35.6240874</v>
      </c>
      <c r="O61" s="10"/>
      <c r="P61" s="60">
        <f t="shared" si="13"/>
        <v>-0.5092574148855987</v>
      </c>
      <c r="Q61" s="60">
        <f t="shared" si="14"/>
        <v>-1.3827878162044005</v>
      </c>
      <c r="R61" s="60">
        <f t="shared" si="15"/>
        <v>-4.068334370867868</v>
      </c>
      <c r="S61" s="60">
        <f t="shared" si="16"/>
        <v>0.16432732072282982</v>
      </c>
      <c r="T61" s="60">
        <f t="shared" si="17"/>
        <v>-1.892834980712906</v>
      </c>
      <c r="U61" s="60">
        <f t="shared" si="18"/>
        <v>-13.56193373748758</v>
      </c>
      <c r="V61" s="60">
        <f t="shared" si="19"/>
        <v>259.32211381933416</v>
      </c>
      <c r="W61" s="60">
        <f t="shared" si="20"/>
        <v>448.498056943659</v>
      </c>
      <c r="X61" s="60">
        <f t="shared" si="21"/>
        <v>86.86742373950865</v>
      </c>
      <c r="Y61" s="60">
        <f t="shared" si="22"/>
        <v>-3.650524918543969E-05</v>
      </c>
      <c r="Z61" s="60">
        <f t="shared" si="23"/>
        <v>9.10514317354793E-06</v>
      </c>
      <c r="AA61" s="60">
        <f t="shared" si="24"/>
        <v>-0.018126071161635914</v>
      </c>
      <c r="AB61" s="60">
        <f t="shared" si="25"/>
        <v>1561.8169335472778</v>
      </c>
    </row>
    <row r="62" spans="1:28" ht="12.75">
      <c r="A62" s="12" t="s">
        <v>72</v>
      </c>
      <c r="B62" s="1">
        <f>'DATOS MENSUALES'!F534</f>
        <v>0.9435159</v>
      </c>
      <c r="C62" s="1">
        <f>'DATOS MENSUALES'!F535</f>
        <v>3.2341168000000002</v>
      </c>
      <c r="D62" s="1">
        <f>'DATOS MENSUALES'!F536</f>
        <v>2.7186383999999997</v>
      </c>
      <c r="E62" s="1">
        <f>'DATOS MENSUALES'!F537</f>
        <v>0.7907244</v>
      </c>
      <c r="F62" s="1">
        <f>'DATOS MENSUALES'!F538</f>
        <v>6.1350867000000004</v>
      </c>
      <c r="G62" s="1">
        <f>'DATOS MENSUALES'!F539</f>
        <v>2.6941952000000002</v>
      </c>
      <c r="H62" s="1">
        <f>'DATOS MENSUALES'!F540</f>
        <v>4.2817368</v>
      </c>
      <c r="I62" s="1">
        <f>'DATOS MENSUALES'!F541</f>
        <v>2.468114</v>
      </c>
      <c r="J62" s="1">
        <f>'DATOS MENSUALES'!F542</f>
        <v>0.9639759999999999</v>
      </c>
      <c r="K62" s="1">
        <f>'DATOS MENSUALES'!F543</f>
        <v>0.09133559999999999</v>
      </c>
      <c r="L62" s="1">
        <f>'DATOS MENSUALES'!F544</f>
        <v>0.0783145</v>
      </c>
      <c r="M62" s="1">
        <f>'DATOS MENSUALES'!F545</f>
        <v>0.09405</v>
      </c>
      <c r="N62" s="1">
        <f t="shared" si="12"/>
        <v>24.4938043</v>
      </c>
      <c r="O62" s="10"/>
      <c r="P62" s="60">
        <f t="shared" si="13"/>
        <v>1.0338819823192387E-06</v>
      </c>
      <c r="Q62" s="60">
        <f t="shared" si="14"/>
        <v>2.4085489167531793</v>
      </c>
      <c r="R62" s="60">
        <f t="shared" si="15"/>
        <v>-2.675409399483599E-06</v>
      </c>
      <c r="S62" s="60">
        <f t="shared" si="16"/>
        <v>-6.966650964169107</v>
      </c>
      <c r="T62" s="60">
        <f t="shared" si="17"/>
        <v>44.08890967348864</v>
      </c>
      <c r="U62" s="60">
        <f t="shared" si="18"/>
        <v>-0.9268675633621822</v>
      </c>
      <c r="V62" s="60">
        <f t="shared" si="19"/>
        <v>0.08503176629658235</v>
      </c>
      <c r="W62" s="60">
        <f t="shared" si="20"/>
        <v>-1.3394829641674928</v>
      </c>
      <c r="X62" s="60">
        <f t="shared" si="21"/>
        <v>-0.01884477283865824</v>
      </c>
      <c r="Y62" s="60">
        <f t="shared" si="22"/>
        <v>-0.005921855053963136</v>
      </c>
      <c r="Z62" s="60">
        <f t="shared" si="23"/>
        <v>-0.0011529799796228953</v>
      </c>
      <c r="AA62" s="60">
        <f t="shared" si="24"/>
        <v>-0.026472562621083228</v>
      </c>
      <c r="AB62" s="60">
        <f t="shared" si="25"/>
        <v>0.10515257560715992</v>
      </c>
    </row>
    <row r="63" spans="1:28" ht="12.75">
      <c r="A63" s="12" t="s">
        <v>73</v>
      </c>
      <c r="B63" s="1">
        <f>'DATOS MENSUALES'!F546</f>
        <v>0.1256016</v>
      </c>
      <c r="C63" s="1">
        <f>'DATOS MENSUALES'!F547</f>
        <v>1.294083</v>
      </c>
      <c r="D63" s="1">
        <f>'DATOS MENSUALES'!F548</f>
        <v>1.3407668</v>
      </c>
      <c r="E63" s="1">
        <f>'DATOS MENSUALES'!F549</f>
        <v>0.6601511999999999</v>
      </c>
      <c r="F63" s="1">
        <f>'DATOS MENSUALES'!F550</f>
        <v>2.0252414</v>
      </c>
      <c r="G63" s="1">
        <f>'DATOS MENSUALES'!F551</f>
        <v>3.536052</v>
      </c>
      <c r="H63" s="1">
        <f>'DATOS MENSUALES'!F552</f>
        <v>2.2911531</v>
      </c>
      <c r="I63" s="1">
        <f>'DATOS MENSUALES'!F553</f>
        <v>3.6164321999999998</v>
      </c>
      <c r="J63" s="1">
        <f>'DATOS MENSUALES'!F554</f>
        <v>0.417601</v>
      </c>
      <c r="K63" s="1">
        <f>'DATOS MENSUALES'!F555</f>
        <v>0.2855222</v>
      </c>
      <c r="L63" s="1">
        <f>'DATOS MENSUALES'!F556</f>
        <v>0.0869478</v>
      </c>
      <c r="M63" s="1">
        <f>'DATOS MENSUALES'!F557</f>
        <v>0.9397260000000001</v>
      </c>
      <c r="N63" s="1">
        <f t="shared" si="12"/>
        <v>16.6192783</v>
      </c>
      <c r="O63" s="10"/>
      <c r="P63" s="60">
        <f t="shared" si="13"/>
        <v>-0.5271276041158459</v>
      </c>
      <c r="Q63" s="60">
        <f t="shared" si="14"/>
        <v>-0.21554680568589457</v>
      </c>
      <c r="R63" s="60">
        <f t="shared" si="15"/>
        <v>-2.695798333361118</v>
      </c>
      <c r="S63" s="60">
        <f t="shared" si="16"/>
        <v>-8.495429745013979</v>
      </c>
      <c r="T63" s="60">
        <f t="shared" si="17"/>
        <v>-0.19222058153178012</v>
      </c>
      <c r="U63" s="60">
        <f t="shared" si="18"/>
        <v>-0.00236039707751315</v>
      </c>
      <c r="V63" s="60">
        <f t="shared" si="19"/>
        <v>-3.729975633172568</v>
      </c>
      <c r="W63" s="60">
        <f t="shared" si="20"/>
        <v>9.724869302586783E-05</v>
      </c>
      <c r="X63" s="60">
        <f t="shared" si="21"/>
        <v>-0.5363502082392765</v>
      </c>
      <c r="Y63" s="60">
        <f t="shared" si="22"/>
        <v>2.3351011007337267E-06</v>
      </c>
      <c r="Z63" s="60">
        <f t="shared" si="23"/>
        <v>-0.0008910011896748293</v>
      </c>
      <c r="AA63" s="60">
        <f t="shared" si="24"/>
        <v>0.16424457470843926</v>
      </c>
      <c r="AB63" s="60">
        <f t="shared" si="25"/>
        <v>-405.63947510817314</v>
      </c>
    </row>
    <row r="64" spans="1:28" ht="12.75">
      <c r="A64" s="12" t="s">
        <v>74</v>
      </c>
      <c r="B64" s="1">
        <f>'DATOS MENSUALES'!F558</f>
        <v>0.764937</v>
      </c>
      <c r="C64" s="1">
        <f>'DATOS MENSUALES'!F559</f>
        <v>0.8246082</v>
      </c>
      <c r="D64" s="1">
        <f>'DATOS MENSUALES'!F560</f>
        <v>1.361906</v>
      </c>
      <c r="E64" s="1">
        <f>'DATOS MENSUALES'!F561</f>
        <v>1.4477689999999999</v>
      </c>
      <c r="F64" s="1">
        <f>'DATOS MENSUALES'!F562</f>
        <v>16.1411288</v>
      </c>
      <c r="G64" s="1">
        <f>'DATOS MENSUALES'!F563</f>
        <v>9.83361</v>
      </c>
      <c r="H64" s="1">
        <f>'DATOS MENSUALES'!F564</f>
        <v>4.036888</v>
      </c>
      <c r="I64" s="1">
        <f>'DATOS MENSUALES'!F565</f>
        <v>1.7140625</v>
      </c>
      <c r="J64" s="1">
        <f>'DATOS MENSUALES'!F566</f>
        <v>0.7030155</v>
      </c>
      <c r="K64" s="1">
        <f>'DATOS MENSUALES'!F567</f>
        <v>0.9501786</v>
      </c>
      <c r="L64" s="1">
        <f>'DATOS MENSUALES'!F568</f>
        <v>0.1110874</v>
      </c>
      <c r="M64" s="1">
        <f>'DATOS MENSUALES'!F569</f>
        <v>0.3047604</v>
      </c>
      <c r="N64" s="1">
        <f t="shared" si="12"/>
        <v>38.193951399999996</v>
      </c>
      <c r="O64" s="10"/>
      <c r="P64" s="60">
        <f t="shared" si="13"/>
        <v>-0.004781301903445485</v>
      </c>
      <c r="Q64" s="60">
        <f t="shared" si="14"/>
        <v>-1.2217996690639765</v>
      </c>
      <c r="R64" s="60">
        <f t="shared" si="15"/>
        <v>-2.5748161031497077</v>
      </c>
      <c r="S64" s="60">
        <f t="shared" si="16"/>
        <v>-1.9664862118587296</v>
      </c>
      <c r="T64" s="60">
        <f t="shared" si="17"/>
        <v>2481.6316338589513</v>
      </c>
      <c r="U64" s="60">
        <f t="shared" si="18"/>
        <v>234.24749565625544</v>
      </c>
      <c r="V64" s="60">
        <f t="shared" si="19"/>
        <v>0.007402212285075567</v>
      </c>
      <c r="W64" s="60">
        <f t="shared" si="20"/>
        <v>-6.397393565120558</v>
      </c>
      <c r="X64" s="60">
        <f t="shared" si="21"/>
        <v>-0.1464231768720292</v>
      </c>
      <c r="Y64" s="60">
        <f t="shared" si="22"/>
        <v>0.3115599530749485</v>
      </c>
      <c r="Z64" s="60">
        <f t="shared" si="23"/>
        <v>-0.0003745944396481819</v>
      </c>
      <c r="AA64" s="60">
        <f t="shared" si="24"/>
        <v>-0.0006658707594916521</v>
      </c>
      <c r="AB64" s="60">
        <f t="shared" si="25"/>
        <v>2846.470923090122</v>
      </c>
    </row>
    <row r="65" spans="1:28" ht="12.75">
      <c r="A65" s="12" t="s">
        <v>75</v>
      </c>
      <c r="B65" s="1">
        <f>'DATOS MENSUALES'!F570</f>
        <v>1.6925439999999998</v>
      </c>
      <c r="C65" s="1">
        <f>'DATOS MENSUALES'!F571</f>
        <v>1.6253423999999999</v>
      </c>
      <c r="D65" s="1">
        <f>'DATOS MENSUALES'!F572</f>
        <v>8.984001600000001</v>
      </c>
      <c r="E65" s="1">
        <f>'DATOS MENSUALES'!F573</f>
        <v>7.0424256</v>
      </c>
      <c r="F65" s="1">
        <f>'DATOS MENSUALES'!F574</f>
        <v>2.3374728</v>
      </c>
      <c r="G65" s="1">
        <f>'DATOS MENSUALES'!F575</f>
        <v>1.5805542</v>
      </c>
      <c r="H65" s="1">
        <f>'DATOS MENSUALES'!F576</f>
        <v>5.549188000000001</v>
      </c>
      <c r="I65" s="1">
        <f>'DATOS MENSUALES'!F577</f>
        <v>7.2068304</v>
      </c>
      <c r="J65" s="1">
        <f>'DATOS MENSUALES'!F578</f>
        <v>3.272809</v>
      </c>
      <c r="K65" s="1">
        <f>'DATOS MENSUALES'!F579</f>
        <v>0.8706702</v>
      </c>
      <c r="L65" s="1">
        <f>'DATOS MENSUALES'!F580</f>
        <v>0.1120934</v>
      </c>
      <c r="M65" s="1">
        <f>'DATOS MENSUALES'!F581</f>
        <v>0.0831234</v>
      </c>
      <c r="N65" s="1">
        <f t="shared" si="12"/>
        <v>40.357055</v>
      </c>
      <c r="O65" s="10"/>
      <c r="P65" s="60">
        <f t="shared" si="13"/>
        <v>0.43748711091979303</v>
      </c>
      <c r="Q65" s="60">
        <f t="shared" si="14"/>
        <v>-0.019318012666515342</v>
      </c>
      <c r="R65" s="60">
        <f t="shared" si="15"/>
        <v>244.31420163104232</v>
      </c>
      <c r="S65" s="60">
        <f t="shared" si="16"/>
        <v>81.84897572192388</v>
      </c>
      <c r="T65" s="60">
        <f t="shared" si="17"/>
        <v>-0.018586306639705525</v>
      </c>
      <c r="U65" s="60">
        <f t="shared" si="18"/>
        <v>-9.111569410095735</v>
      </c>
      <c r="V65" s="60">
        <f t="shared" si="19"/>
        <v>4.97559199541817</v>
      </c>
      <c r="W65" s="60">
        <f t="shared" si="20"/>
        <v>48.08497262681113</v>
      </c>
      <c r="X65" s="60">
        <f t="shared" si="21"/>
        <v>8.52368678841853</v>
      </c>
      <c r="Y65" s="60">
        <f t="shared" si="22"/>
        <v>0.21429258129386589</v>
      </c>
      <c r="Z65" s="60">
        <f t="shared" si="23"/>
        <v>-0.00035912936893382085</v>
      </c>
      <c r="AA65" s="60">
        <f t="shared" si="24"/>
        <v>-0.02949224956212009</v>
      </c>
      <c r="AB65" s="60">
        <f t="shared" si="25"/>
        <v>4358.903319399098</v>
      </c>
    </row>
    <row r="66" spans="1:28" ht="12.75">
      <c r="A66" s="12" t="s">
        <v>76</v>
      </c>
      <c r="B66" s="1">
        <f>'DATOS MENSUALES'!F582</f>
        <v>0.715751</v>
      </c>
      <c r="C66" s="1">
        <f>'DATOS MENSUALES'!F583</f>
        <v>1.2675652</v>
      </c>
      <c r="D66" s="1">
        <f>'DATOS MENSUALES'!F584</f>
        <v>0.1983964</v>
      </c>
      <c r="E66" s="1">
        <f>'DATOS MENSUALES'!F585</f>
        <v>0.4036424</v>
      </c>
      <c r="F66" s="1">
        <f>'DATOS MENSUALES'!F586</f>
        <v>1.0498775999999999</v>
      </c>
      <c r="G66" s="1">
        <f>'DATOS MENSUALES'!F587</f>
        <v>1.632456</v>
      </c>
      <c r="H66" s="1">
        <f>'DATOS MENSUALES'!F588</f>
        <v>3.0678171</v>
      </c>
      <c r="I66" s="1">
        <f>'DATOS MENSUALES'!F589</f>
        <v>2.5548450000000003</v>
      </c>
      <c r="J66" s="1">
        <f>'DATOS MENSUALES'!F590</f>
        <v>1.790982</v>
      </c>
      <c r="K66" s="1">
        <f>'DATOS MENSUALES'!F591</f>
        <v>0.17160000000000003</v>
      </c>
      <c r="L66" s="1">
        <f>'DATOS MENSUALES'!F592</f>
        <v>0.161024</v>
      </c>
      <c r="M66" s="1">
        <f>'DATOS MENSUALES'!F593</f>
        <v>0.36339940000000004</v>
      </c>
      <c r="N66" s="1">
        <f t="shared" si="12"/>
        <v>13.377356099999998</v>
      </c>
      <c r="O66" s="10"/>
      <c r="P66" s="60">
        <f t="shared" si="13"/>
        <v>-0.010310868368078856</v>
      </c>
      <c r="Q66" s="60">
        <f t="shared" si="14"/>
        <v>-0.24542946659992032</v>
      </c>
      <c r="R66" s="60">
        <f t="shared" si="15"/>
        <v>-16.273605096506312</v>
      </c>
      <c r="S66" s="60">
        <f t="shared" si="16"/>
        <v>-12.118985398304037</v>
      </c>
      <c r="T66" s="60">
        <f t="shared" si="17"/>
        <v>-3.7418105332185156</v>
      </c>
      <c r="U66" s="60">
        <f t="shared" si="18"/>
        <v>-8.449054334381037</v>
      </c>
      <c r="V66" s="60">
        <f t="shared" si="19"/>
        <v>-0.4640119364801815</v>
      </c>
      <c r="W66" s="60">
        <f t="shared" si="20"/>
        <v>-1.047536839474264</v>
      </c>
      <c r="X66" s="60">
        <f t="shared" si="21"/>
        <v>0.1764588948245721</v>
      </c>
      <c r="Y66" s="60">
        <f t="shared" si="22"/>
        <v>-0.0010197889357649414</v>
      </c>
      <c r="Z66" s="60">
        <f t="shared" si="23"/>
        <v>-1.0867101047485511E-05</v>
      </c>
      <c r="AA66" s="60">
        <f t="shared" si="24"/>
        <v>-2.3601049881049476E-05</v>
      </c>
      <c r="AB66" s="60">
        <f t="shared" si="25"/>
        <v>-1206.062261339147</v>
      </c>
    </row>
    <row r="67" spans="1:28" ht="12.75">
      <c r="A67" s="12" t="s">
        <v>77</v>
      </c>
      <c r="B67" s="1">
        <f>'DATOS MENSUALES'!F594</f>
        <v>0.4413838</v>
      </c>
      <c r="C67" s="1">
        <f>'DATOS MENSUALES'!F595</f>
        <v>5.0792057999999995</v>
      </c>
      <c r="D67" s="1">
        <f>'DATOS MENSUALES'!F596</f>
        <v>16.6512968</v>
      </c>
      <c r="E67" s="1">
        <f>'DATOS MENSUALES'!F597</f>
        <v>4.2207108</v>
      </c>
      <c r="F67" s="1">
        <f>'DATOS MENSUALES'!F598</f>
        <v>2.7888487</v>
      </c>
      <c r="G67" s="1">
        <f>'DATOS MENSUALES'!F599</f>
        <v>1.6081408000000001</v>
      </c>
      <c r="H67" s="1">
        <f>'DATOS MENSUALES'!F600</f>
        <v>3.6285513</v>
      </c>
      <c r="I67" s="1">
        <f>'DATOS MENSUALES'!F601</f>
        <v>2.0214816</v>
      </c>
      <c r="J67" s="1">
        <f>'DATOS MENSUALES'!F602</f>
        <v>1.0368756000000001</v>
      </c>
      <c r="K67" s="1">
        <f>'DATOS MENSUALES'!F603</f>
        <v>0.488151</v>
      </c>
      <c r="L67" s="1">
        <f>'DATOS MENSUALES'!F604</f>
        <v>0.1487286</v>
      </c>
      <c r="M67" s="1">
        <f>'DATOS MENSUALES'!F605</f>
        <v>0.991047</v>
      </c>
      <c r="N67" s="1">
        <f t="shared" si="12"/>
        <v>39.104421800000004</v>
      </c>
      <c r="O67" s="10"/>
      <c r="P67" s="60">
        <f t="shared" si="13"/>
        <v>-0.11911031173411839</v>
      </c>
      <c r="Q67" s="60">
        <f t="shared" si="14"/>
        <v>32.32587580556231</v>
      </c>
      <c r="R67" s="60">
        <f t="shared" si="15"/>
        <v>2696.5168614756317</v>
      </c>
      <c r="S67" s="60">
        <f t="shared" si="16"/>
        <v>3.5124864926509716</v>
      </c>
      <c r="T67" s="60">
        <f t="shared" si="17"/>
        <v>0.0064854946405802265</v>
      </c>
      <c r="U67" s="60">
        <f t="shared" si="18"/>
        <v>-8.75528281767165</v>
      </c>
      <c r="V67" s="60">
        <f t="shared" si="19"/>
        <v>-0.009724669383772144</v>
      </c>
      <c r="W67" s="60">
        <f t="shared" si="20"/>
        <v>-3.7164155934983136</v>
      </c>
      <c r="X67" s="60">
        <f t="shared" si="21"/>
        <v>-0.007212761687790014</v>
      </c>
      <c r="Y67" s="60">
        <f t="shared" si="22"/>
        <v>0.010063100572103925</v>
      </c>
      <c r="Z67" s="60">
        <f t="shared" si="23"/>
        <v>-4.0868517417195334E-05</v>
      </c>
      <c r="AA67" s="60">
        <f t="shared" si="24"/>
        <v>0.21488233167520357</v>
      </c>
      <c r="AB67" s="60">
        <f t="shared" si="25"/>
        <v>3431.073027255884</v>
      </c>
    </row>
    <row r="68" spans="1:28" ht="12.75">
      <c r="A68" s="12" t="s">
        <v>78</v>
      </c>
      <c r="B68" s="1">
        <f>'DATOS MENSUALES'!F606</f>
        <v>0.4916604</v>
      </c>
      <c r="C68" s="1">
        <f>'DATOS MENSUALES'!F607</f>
        <v>1.26698</v>
      </c>
      <c r="D68" s="1">
        <f>'DATOS MENSUALES'!F608</f>
        <v>1.0260989999999999</v>
      </c>
      <c r="E68" s="1">
        <f>'DATOS MENSUALES'!F609</f>
        <v>0.9080398</v>
      </c>
      <c r="F68" s="1">
        <f>'DATOS MENSUALES'!F610</f>
        <v>1.040765</v>
      </c>
      <c r="G68" s="1">
        <f>'DATOS MENSUALES'!F611</f>
        <v>20.8086816</v>
      </c>
      <c r="H68" s="1">
        <f>'DATOS MENSUALES'!F612</f>
        <v>10.4849985</v>
      </c>
      <c r="I68" s="1">
        <f>'DATOS MENSUALES'!F613</f>
        <v>3.5720595</v>
      </c>
      <c r="J68" s="1">
        <f>'DATOS MENSUALES'!F614</f>
        <v>0.7398593</v>
      </c>
      <c r="K68" s="1">
        <f>'DATOS MENSUALES'!F615</f>
        <v>0.170126</v>
      </c>
      <c r="L68" s="1">
        <f>'DATOS MENSUALES'!F616</f>
        <v>0.0641784</v>
      </c>
      <c r="M68" s="1">
        <f>'DATOS MENSUALES'!F617</f>
        <v>0.4706515</v>
      </c>
      <c r="N68" s="1">
        <f t="shared" si="12"/>
        <v>41.04409900000001</v>
      </c>
      <c r="O68" s="10"/>
      <c r="P68" s="60">
        <f t="shared" si="13"/>
        <v>-0.08620082534526746</v>
      </c>
      <c r="Q68" s="60">
        <f t="shared" si="14"/>
        <v>-0.24611830270671872</v>
      </c>
      <c r="R68" s="60">
        <f t="shared" si="15"/>
        <v>-4.968887274700528</v>
      </c>
      <c r="S68" s="60">
        <f t="shared" si="16"/>
        <v>-5.76010814076219</v>
      </c>
      <c r="T68" s="60">
        <f t="shared" si="17"/>
        <v>-3.8080878274731447</v>
      </c>
      <c r="U68" s="60">
        <f t="shared" si="18"/>
        <v>5034.9271715974355</v>
      </c>
      <c r="V68" s="60">
        <f t="shared" si="19"/>
        <v>293.15185468694307</v>
      </c>
      <c r="W68" s="60">
        <f t="shared" si="20"/>
        <v>4.200888608645019E-09</v>
      </c>
      <c r="X68" s="60">
        <f t="shared" si="21"/>
        <v>-0.1178134457453456</v>
      </c>
      <c r="Y68" s="60">
        <f t="shared" si="22"/>
        <v>-0.0010652496830157348</v>
      </c>
      <c r="Z68" s="60">
        <f t="shared" si="23"/>
        <v>-0.0016849666751897786</v>
      </c>
      <c r="AA68" s="60">
        <f t="shared" si="24"/>
        <v>0.00048499169874901367</v>
      </c>
      <c r="AB68" s="60">
        <f t="shared" si="25"/>
        <v>4932.352950677587</v>
      </c>
    </row>
    <row r="69" spans="1:28" ht="12.75">
      <c r="A69" s="12" t="s">
        <v>79</v>
      </c>
      <c r="B69" s="1">
        <f>'DATOS MENSUALES'!F618</f>
        <v>1.003749</v>
      </c>
      <c r="C69" s="1">
        <f>'DATOS MENSUALES'!F619</f>
        <v>1.2706074</v>
      </c>
      <c r="D69" s="1">
        <f>'DATOS MENSUALES'!F620</f>
        <v>0.8384376</v>
      </c>
      <c r="E69" s="1">
        <f>'DATOS MENSUALES'!F621</f>
        <v>0.2010847</v>
      </c>
      <c r="F69" s="1">
        <f>'DATOS MENSUALES'!F622</f>
        <v>0.3563336</v>
      </c>
      <c r="G69" s="1">
        <f>'DATOS MENSUALES'!F623</f>
        <v>0.665226</v>
      </c>
      <c r="H69" s="1">
        <f>'DATOS MENSUALES'!F624</f>
        <v>1.555818</v>
      </c>
      <c r="I69" s="1">
        <f>'DATOS MENSUALES'!F625</f>
        <v>0.9090796</v>
      </c>
      <c r="J69" s="1">
        <f>'DATOS MENSUALES'!F626</f>
        <v>2.13435</v>
      </c>
      <c r="K69" s="1">
        <f>'DATOS MENSUALES'!F627</f>
        <v>0.213469</v>
      </c>
      <c r="L69" s="1">
        <f>'DATOS MENSUALES'!F628</f>
        <v>0.2959397</v>
      </c>
      <c r="M69" s="1">
        <f>'DATOS MENSUALES'!F629</f>
        <v>0.27530540000000003</v>
      </c>
      <c r="N69" s="1">
        <f t="shared" si="12"/>
        <v>9.7194</v>
      </c>
      <c r="O69" s="10"/>
      <c r="P69" s="60">
        <f t="shared" si="13"/>
        <v>0.00034809338732919005</v>
      </c>
      <c r="Q69" s="60">
        <f t="shared" si="14"/>
        <v>-0.24186920798016878</v>
      </c>
      <c r="R69" s="60">
        <f t="shared" si="15"/>
        <v>-6.7951200060691415</v>
      </c>
      <c r="S69" s="60">
        <f t="shared" si="16"/>
        <v>-15.616155731741333</v>
      </c>
      <c r="T69" s="60">
        <f t="shared" si="17"/>
        <v>-11.330413788986975</v>
      </c>
      <c r="U69" s="60">
        <f t="shared" si="18"/>
        <v>-27.107387981543468</v>
      </c>
      <c r="V69" s="60">
        <f t="shared" si="19"/>
        <v>-11.949008533233608</v>
      </c>
      <c r="W69" s="60">
        <f t="shared" si="20"/>
        <v>-18.850114299665528</v>
      </c>
      <c r="X69" s="60">
        <f t="shared" si="21"/>
        <v>0.7394070196421639</v>
      </c>
      <c r="Y69" s="60">
        <f t="shared" si="22"/>
        <v>-0.00020315568707172696</v>
      </c>
      <c r="Z69" s="60">
        <f t="shared" si="23"/>
        <v>0.0014339451221927063</v>
      </c>
      <c r="AA69" s="60">
        <f t="shared" si="24"/>
        <v>-0.0015925243854359933</v>
      </c>
      <c r="AB69" s="60">
        <f t="shared" si="25"/>
        <v>-2925.6835658728583</v>
      </c>
    </row>
    <row r="70" spans="1:28" ht="12.75">
      <c r="A70" s="12" t="s">
        <v>80</v>
      </c>
      <c r="B70" s="1">
        <f>'DATOS MENSUALES'!F630</f>
        <v>0.7903882</v>
      </c>
      <c r="C70" s="1">
        <f>'DATOS MENSUALES'!F631</f>
        <v>0.9472375</v>
      </c>
      <c r="D70" s="1">
        <f>'DATOS MENSUALES'!F632</f>
        <v>2.6955125</v>
      </c>
      <c r="E70" s="1">
        <f>'DATOS MENSUALES'!F633</f>
        <v>0.6354688</v>
      </c>
      <c r="F70" s="1">
        <f>'DATOS MENSUALES'!F634</f>
        <v>0.2478048</v>
      </c>
      <c r="G70" s="1">
        <f>'DATOS MENSUALES'!F635</f>
        <v>1.0002531</v>
      </c>
      <c r="H70" s="1">
        <f>'DATOS MENSUALES'!F636</f>
        <v>1.3503593999999999</v>
      </c>
      <c r="I70" s="1">
        <f>'DATOS MENSUALES'!F637</f>
        <v>2.8090654</v>
      </c>
      <c r="J70" s="1">
        <f>'DATOS MENSUALES'!F638</f>
        <v>3.9016972</v>
      </c>
      <c r="K70" s="1">
        <f>'DATOS MENSUALES'!F639</f>
        <v>0.15324539999999998</v>
      </c>
      <c r="L70" s="1">
        <f>'DATOS MENSUALES'!F640</f>
        <v>0.0408709</v>
      </c>
      <c r="M70" s="1">
        <f>'DATOS MENSUALES'!F641</f>
        <v>0.2252488</v>
      </c>
      <c r="N70" s="1">
        <f t="shared" si="12"/>
        <v>14.797151999999999</v>
      </c>
      <c r="O70" s="10"/>
      <c r="P70" s="60">
        <f t="shared" si="13"/>
        <v>-0.002925189405594592</v>
      </c>
      <c r="Q70" s="60">
        <f t="shared" si="14"/>
        <v>-0.8477336300305123</v>
      </c>
      <c r="R70" s="60">
        <f t="shared" si="15"/>
        <v>-5.068694633504623E-05</v>
      </c>
      <c r="S70" s="60">
        <f t="shared" si="16"/>
        <v>-8.807468391349493</v>
      </c>
      <c r="T70" s="60">
        <f t="shared" si="17"/>
        <v>-13.053524079738146</v>
      </c>
      <c r="U70" s="60">
        <f t="shared" si="18"/>
        <v>-19.011608330464757</v>
      </c>
      <c r="V70" s="60">
        <f t="shared" si="19"/>
        <v>-15.468767379453881</v>
      </c>
      <c r="W70" s="60">
        <f t="shared" si="20"/>
        <v>-0.441372578339953</v>
      </c>
      <c r="X70" s="60">
        <f t="shared" si="21"/>
        <v>19.068610027474524</v>
      </c>
      <c r="Y70" s="60">
        <f t="shared" si="22"/>
        <v>-0.0016855807755108679</v>
      </c>
      <c r="Z70" s="60">
        <f t="shared" si="23"/>
        <v>-0.0028816545576224994</v>
      </c>
      <c r="AA70" s="60">
        <f t="shared" si="24"/>
        <v>-0.004643660573192477</v>
      </c>
      <c r="AB70" s="60">
        <f t="shared" si="25"/>
        <v>-784.9650629043037</v>
      </c>
    </row>
    <row r="71" spans="1:28" ht="12.75">
      <c r="A71" s="12" t="s">
        <v>81</v>
      </c>
      <c r="B71" s="1">
        <f>'DATOS MENSUALES'!F642</f>
        <v>1.5327671999999999</v>
      </c>
      <c r="C71" s="1">
        <f>'DATOS MENSUALES'!F643</f>
        <v>5.5705716</v>
      </c>
      <c r="D71" s="1">
        <f>'DATOS MENSUALES'!F644</f>
        <v>2.4565200000000003</v>
      </c>
      <c r="E71" s="1">
        <f>'DATOS MENSUALES'!F645</f>
        <v>3.15324</v>
      </c>
      <c r="F71" s="1">
        <f>'DATOS MENSUALES'!F646</f>
        <v>2.0362536</v>
      </c>
      <c r="G71" s="1">
        <f>'DATOS MENSUALES'!F647</f>
        <v>3.4928146</v>
      </c>
      <c r="H71" s="1">
        <f>'DATOS MENSUALES'!F648</f>
        <v>1.1244732</v>
      </c>
      <c r="I71" s="1">
        <f>'DATOS MENSUALES'!F649</f>
        <v>3.6934000000000005</v>
      </c>
      <c r="J71" s="1">
        <f>'DATOS MENSUALES'!F650</f>
        <v>0.2833414</v>
      </c>
      <c r="K71" s="1">
        <f>'DATOS MENSUALES'!F651</f>
        <v>0.1226792</v>
      </c>
      <c r="L71" s="1">
        <f>'DATOS MENSUALES'!F652</f>
        <v>0.08648639999999999</v>
      </c>
      <c r="M71" s="1">
        <f>'DATOS MENSUALES'!F653</f>
        <v>0.4584866</v>
      </c>
      <c r="N71" s="1">
        <f t="shared" si="12"/>
        <v>24.011033800000003</v>
      </c>
      <c r="O71" s="10"/>
      <c r="P71" s="60">
        <f t="shared" si="13"/>
        <v>0.2153127570625974</v>
      </c>
      <c r="Q71" s="60">
        <f t="shared" si="14"/>
        <v>49.71053923247883</v>
      </c>
      <c r="R71" s="60">
        <f t="shared" si="15"/>
        <v>-0.02102475051277387</v>
      </c>
      <c r="S71" s="60">
        <f t="shared" si="16"/>
        <v>0.09273028837122581</v>
      </c>
      <c r="T71" s="60">
        <f t="shared" si="17"/>
        <v>-0.18142576273412023</v>
      </c>
      <c r="U71" s="60">
        <f t="shared" si="18"/>
        <v>-0.0054874889116795925</v>
      </c>
      <c r="V71" s="60">
        <f t="shared" si="19"/>
        <v>-20.06878405079473</v>
      </c>
      <c r="W71" s="60">
        <f t="shared" si="20"/>
        <v>0.0018587819027764865</v>
      </c>
      <c r="X71" s="60">
        <f t="shared" si="21"/>
        <v>-0.8485951944913382</v>
      </c>
      <c r="Y71" s="60">
        <f t="shared" si="22"/>
        <v>-0.0033464693653927056</v>
      </c>
      <c r="Z71" s="60">
        <f t="shared" si="23"/>
        <v>-0.0009038796850763532</v>
      </c>
      <c r="AA71" s="60">
        <f t="shared" si="24"/>
        <v>0.000292793724519535</v>
      </c>
      <c r="AB71" s="60">
        <f t="shared" si="25"/>
        <v>-1.2501843660603572E-06</v>
      </c>
    </row>
    <row r="72" spans="1:28" ht="12.75">
      <c r="A72" s="12" t="s">
        <v>82</v>
      </c>
      <c r="B72" s="1">
        <f>'DATOS MENSUALES'!F654</f>
        <v>2.5130668</v>
      </c>
      <c r="C72" s="1">
        <f>'DATOS MENSUALES'!F655</f>
        <v>1.4641336</v>
      </c>
      <c r="D72" s="1">
        <f>'DATOS MENSUALES'!F656</f>
        <v>1.0240146</v>
      </c>
      <c r="E72" s="1">
        <f>'DATOS MENSUALES'!F657</f>
        <v>0.7815483</v>
      </c>
      <c r="F72" s="1">
        <f>'DATOS MENSUALES'!F658</f>
        <v>2.2060388</v>
      </c>
      <c r="G72" s="1">
        <f>'DATOS MENSUALES'!F659</f>
        <v>1.2680422</v>
      </c>
      <c r="H72" s="1">
        <f>'DATOS MENSUALES'!F660</f>
        <v>0.8103</v>
      </c>
      <c r="I72" s="1">
        <f>'DATOS MENSUALES'!F661</f>
        <v>0.7368812</v>
      </c>
      <c r="J72" s="1">
        <f>'DATOS MENSUALES'!F662</f>
        <v>0.2816107</v>
      </c>
      <c r="K72" s="1">
        <f>'DATOS MENSUALES'!F663</f>
        <v>0.0624767</v>
      </c>
      <c r="L72" s="1">
        <f>'DATOS MENSUALES'!F664</f>
        <v>0.127558</v>
      </c>
      <c r="M72" s="1">
        <f>'DATOS MENSUALES'!F665</f>
        <v>0.4430404</v>
      </c>
      <c r="N72" s="1">
        <f t="shared" si="12"/>
        <v>11.7187113</v>
      </c>
      <c r="O72" s="10"/>
      <c r="P72" s="60">
        <f t="shared" si="13"/>
        <v>3.941785592737894</v>
      </c>
      <c r="Q72" s="60">
        <f t="shared" si="14"/>
        <v>-0.07924628905007235</v>
      </c>
      <c r="R72" s="60">
        <f t="shared" si="15"/>
        <v>-4.9871180637702395</v>
      </c>
      <c r="S72" s="60">
        <f t="shared" si="16"/>
        <v>-7.067548447487396</v>
      </c>
      <c r="T72" s="60">
        <f t="shared" si="17"/>
        <v>-0.062251341766099845</v>
      </c>
      <c r="U72" s="60">
        <f t="shared" si="18"/>
        <v>-13.843983075565216</v>
      </c>
      <c r="V72" s="60">
        <f t="shared" si="19"/>
        <v>-27.86495012964723</v>
      </c>
      <c r="W72" s="60">
        <f t="shared" si="20"/>
        <v>-22.750944292790514</v>
      </c>
      <c r="X72" s="60">
        <f t="shared" si="21"/>
        <v>-0.8532575325925659</v>
      </c>
      <c r="Y72" s="60">
        <f t="shared" si="22"/>
        <v>-0.009231743251040413</v>
      </c>
      <c r="Z72" s="60">
        <f t="shared" si="23"/>
        <v>-0.0001720268629707157</v>
      </c>
      <c r="AA72" s="60">
        <f t="shared" si="24"/>
        <v>0.00013231366473301015</v>
      </c>
      <c r="AB72" s="60">
        <f t="shared" si="25"/>
        <v>-1862.272173341417</v>
      </c>
    </row>
    <row r="73" spans="1:28" ht="12.75">
      <c r="A73" s="12" t="s">
        <v>83</v>
      </c>
      <c r="B73" s="1">
        <f>'DATOS MENSUALES'!F666</f>
        <v>0.38749500000000003</v>
      </c>
      <c r="C73" s="1">
        <f>'DATOS MENSUALES'!F667</f>
        <v>2.4454979999999997</v>
      </c>
      <c r="D73" s="1">
        <f>'DATOS MENSUALES'!F668</f>
        <v>1.2009192</v>
      </c>
      <c r="E73" s="1">
        <f>'DATOS MENSUALES'!F669</f>
        <v>12.633051199999999</v>
      </c>
      <c r="F73" s="1">
        <f>'DATOS MENSUALES'!F670</f>
        <v>9.090987499999999</v>
      </c>
      <c r="G73" s="1">
        <f>'DATOS MENSUALES'!F671</f>
        <v>5.3296026</v>
      </c>
      <c r="H73" s="1">
        <f>'DATOS MENSUALES'!F672</f>
        <v>11.578971</v>
      </c>
      <c r="I73" s="1">
        <f>'DATOS MENSUALES'!F673</f>
        <v>9.8717481</v>
      </c>
      <c r="J73" s="1">
        <f>'DATOS MENSUALES'!F674</f>
        <v>1.0302544</v>
      </c>
      <c r="K73" s="1">
        <f>'DATOS MENSUALES'!F675</f>
        <v>0.36526590000000003</v>
      </c>
      <c r="L73" s="1">
        <f>'DATOS MENSUALES'!F676</f>
        <v>0.8145888</v>
      </c>
      <c r="M73" s="1">
        <f>'DATOS MENSUALES'!F677</f>
        <v>0.6967274999999999</v>
      </c>
      <c r="N73" s="1">
        <f t="shared" si="12"/>
        <v>55.44510919999999</v>
      </c>
      <c r="O73" s="10"/>
      <c r="P73" s="60">
        <f t="shared" si="13"/>
        <v>-0.1626901535425488</v>
      </c>
      <c r="Q73" s="60">
        <f t="shared" si="14"/>
        <v>0.16804574985384216</v>
      </c>
      <c r="R73" s="60">
        <f t="shared" si="15"/>
        <v>-3.5928360784350306</v>
      </c>
      <c r="S73" s="60">
        <f t="shared" si="16"/>
        <v>979.8681141755321</v>
      </c>
      <c r="T73" s="60">
        <f t="shared" si="17"/>
        <v>273.1857947455555</v>
      </c>
      <c r="U73" s="60">
        <f t="shared" si="18"/>
        <v>4.577640973594663</v>
      </c>
      <c r="V73" s="60">
        <f t="shared" si="19"/>
        <v>463.1408242608543</v>
      </c>
      <c r="W73" s="60">
        <f t="shared" si="20"/>
        <v>250.20207814702783</v>
      </c>
      <c r="X73" s="60">
        <f t="shared" si="21"/>
        <v>-0.007979988164172412</v>
      </c>
      <c r="Y73" s="60">
        <f t="shared" si="22"/>
        <v>0.0008046313617430628</v>
      </c>
      <c r="Z73" s="60">
        <f t="shared" si="23"/>
        <v>0.25173554055261144</v>
      </c>
      <c r="AA73" s="60">
        <f t="shared" si="24"/>
        <v>0.02827334339251009</v>
      </c>
      <c r="AB73" s="60">
        <f t="shared" si="25"/>
        <v>31028.12174604404</v>
      </c>
    </row>
    <row r="74" spans="1:28" s="24" customFormat="1" ht="12.75">
      <c r="A74" s="21" t="s">
        <v>84</v>
      </c>
      <c r="B74" s="22">
        <f>'DATOS MENSUALES'!F678</f>
        <v>0.7825584</v>
      </c>
      <c r="C74" s="22">
        <f>'DATOS MENSUALES'!F679</f>
        <v>1.6523539999999999</v>
      </c>
      <c r="D74" s="22">
        <f>'DATOS MENSUALES'!F680</f>
        <v>8.6959845</v>
      </c>
      <c r="E74" s="22">
        <f>'DATOS MENSUALES'!F681</f>
        <v>8.9626014</v>
      </c>
      <c r="F74" s="22">
        <f>'DATOS MENSUALES'!F682</f>
        <v>7.5968777</v>
      </c>
      <c r="G74" s="22">
        <f>'DATOS MENSUALES'!F683</f>
        <v>1.910784</v>
      </c>
      <c r="H74" s="22">
        <f>'DATOS MENSUALES'!F684</f>
        <v>1.8299099</v>
      </c>
      <c r="I74" s="22">
        <f>'DATOS MENSUALES'!F685</f>
        <v>2.2889201999999997</v>
      </c>
      <c r="J74" s="22">
        <f>'DATOS MENSUALES'!F686</f>
        <v>0.7029363</v>
      </c>
      <c r="K74" s="22">
        <f>'DATOS MENSUALES'!F687</f>
        <v>0.45556650000000004</v>
      </c>
      <c r="L74" s="22">
        <f>'DATOS MENSUALES'!F688</f>
        <v>0.2258155</v>
      </c>
      <c r="M74" s="22">
        <f>'DATOS MENSUALES'!F689</f>
        <v>0.42720480000000005</v>
      </c>
      <c r="N74" s="22">
        <f t="shared" si="12"/>
        <v>35.531513200000006</v>
      </c>
      <c r="O74" s="23"/>
      <c r="P74" s="60">
        <f t="shared" si="13"/>
        <v>-0.003432414852439242</v>
      </c>
      <c r="Q74" s="60">
        <f t="shared" si="14"/>
        <v>-0.014051445442097906</v>
      </c>
      <c r="R74" s="60">
        <f t="shared" si="15"/>
        <v>212.07806292915606</v>
      </c>
      <c r="S74" s="60">
        <f t="shared" si="16"/>
        <v>245.54822193364166</v>
      </c>
      <c r="T74" s="60">
        <f t="shared" si="17"/>
        <v>124.58912328243127</v>
      </c>
      <c r="U74" s="60">
        <f t="shared" si="18"/>
        <v>-5.437051557069358</v>
      </c>
      <c r="V74" s="60">
        <f t="shared" si="19"/>
        <v>-8.145948654511095</v>
      </c>
      <c r="W74" s="60">
        <f t="shared" si="20"/>
        <v>-2.104660346463163</v>
      </c>
      <c r="X74" s="60">
        <f t="shared" si="21"/>
        <v>-0.14648919323240672</v>
      </c>
      <c r="Y74" s="60">
        <f t="shared" si="22"/>
        <v>0.006159802779349233</v>
      </c>
      <c r="Z74" s="60">
        <f t="shared" si="23"/>
        <v>7.753562805614933E-05</v>
      </c>
      <c r="AA74" s="60">
        <f t="shared" si="24"/>
        <v>4.332170186550047E-05</v>
      </c>
      <c r="AB74" s="60">
        <f t="shared" si="25"/>
        <v>1524.7293835261214</v>
      </c>
    </row>
    <row r="75" spans="1:28" s="24" customFormat="1" ht="12.75">
      <c r="A75" s="21" t="s">
        <v>85</v>
      </c>
      <c r="B75" s="22">
        <f>'DATOS MENSUALES'!F690</f>
        <v>1.9543789999999999</v>
      </c>
      <c r="C75" s="22">
        <f>'DATOS MENSUALES'!F691</f>
        <v>12.113472</v>
      </c>
      <c r="D75" s="22">
        <f>'DATOS MENSUALES'!F692</f>
        <v>27.1045691</v>
      </c>
      <c r="E75" s="22">
        <f>'DATOS MENSUALES'!F693</f>
        <v>8.339598</v>
      </c>
      <c r="F75" s="22">
        <f>'DATOS MENSUALES'!F694</f>
        <v>5.4788454</v>
      </c>
      <c r="G75" s="22">
        <f>'DATOS MENSUALES'!F695</f>
        <v>1.7611776</v>
      </c>
      <c r="H75" s="22">
        <f>'DATOS MENSUALES'!F696</f>
        <v>2.5679518</v>
      </c>
      <c r="I75" s="22">
        <f>'DATOS MENSUALES'!F697</f>
        <v>5.3145625</v>
      </c>
      <c r="J75" s="22">
        <f>'DATOS MENSUALES'!F698</f>
        <v>1.3049424</v>
      </c>
      <c r="K75" s="22">
        <f>'DATOS MENSUALES'!F699</f>
        <v>0.3269662</v>
      </c>
      <c r="L75" s="22">
        <f>'DATOS MENSUALES'!F700</f>
        <v>0.3983814</v>
      </c>
      <c r="M75" s="22">
        <f>'DATOS MENSUALES'!F701</f>
        <v>2.1833508000000004</v>
      </c>
      <c r="N75" s="22">
        <f t="shared" si="12"/>
        <v>68.8481962</v>
      </c>
      <c r="O75" s="23"/>
      <c r="P75" s="60">
        <f t="shared" si="13"/>
        <v>1.064253416500436</v>
      </c>
      <c r="Q75" s="60">
        <f t="shared" si="14"/>
        <v>1067.402774548924</v>
      </c>
      <c r="R75" s="60">
        <f t="shared" si="15"/>
        <v>14476.917261604453</v>
      </c>
      <c r="S75" s="60">
        <f t="shared" si="16"/>
        <v>179.30930914789954</v>
      </c>
      <c r="T75" s="60">
        <f t="shared" si="17"/>
        <v>23.80047281168996</v>
      </c>
      <c r="U75" s="60">
        <f t="shared" si="18"/>
        <v>-6.946228888531066</v>
      </c>
      <c r="V75" s="60">
        <f t="shared" si="19"/>
        <v>-2.068028984715779</v>
      </c>
      <c r="W75" s="60">
        <f t="shared" si="20"/>
        <v>5.305502258999903</v>
      </c>
      <c r="X75" s="60">
        <f t="shared" si="21"/>
        <v>0.0004194312480053469</v>
      </c>
      <c r="Y75" s="60">
        <f t="shared" si="22"/>
        <v>0.00016376493893619968</v>
      </c>
      <c r="Z75" s="60">
        <f t="shared" si="23"/>
        <v>0.009967181632065102</v>
      </c>
      <c r="AA75" s="60">
        <f t="shared" si="24"/>
        <v>5.747527675406199</v>
      </c>
      <c r="AB75" s="60">
        <f t="shared" si="25"/>
        <v>90074.38114892106</v>
      </c>
    </row>
    <row r="76" spans="1:28" s="24" customFormat="1" ht="12.75">
      <c r="A76" s="21" t="s">
        <v>86</v>
      </c>
      <c r="B76" s="22">
        <f>'DATOS MENSUALES'!F702</f>
        <v>0.1579641</v>
      </c>
      <c r="C76" s="22">
        <f>'DATOS MENSUALES'!F703</f>
        <v>0.3772125</v>
      </c>
      <c r="D76" s="22">
        <f>'DATOS MENSUALES'!F704</f>
        <v>0.7463466000000001</v>
      </c>
      <c r="E76" s="22">
        <f>'DATOS MENSUALES'!F705</f>
        <v>1.3451581</v>
      </c>
      <c r="F76" s="22">
        <f>'DATOS MENSUALES'!F706</f>
        <v>0.967233</v>
      </c>
      <c r="G76" s="22">
        <f>'DATOS MENSUALES'!F707</f>
        <v>2.509873</v>
      </c>
      <c r="H76" s="22">
        <f>'DATOS MENSUALES'!F708</f>
        <v>2.2446612</v>
      </c>
      <c r="I76" s="22">
        <f>'DATOS MENSUALES'!F709</f>
        <v>3.362606</v>
      </c>
      <c r="J76" s="22">
        <f>'DATOS MENSUALES'!F710</f>
        <v>0.4990044</v>
      </c>
      <c r="K76" s="22">
        <f>'DATOS MENSUALES'!F711</f>
        <v>0.3646</v>
      </c>
      <c r="L76" s="22">
        <f>'DATOS MENSUALES'!F712</f>
        <v>0.053824</v>
      </c>
      <c r="M76" s="22">
        <f>'DATOS MENSUALES'!F713</f>
        <v>0.34706950000000003</v>
      </c>
      <c r="N76" s="22">
        <f t="shared" si="12"/>
        <v>12.9755524</v>
      </c>
      <c r="O76" s="23"/>
      <c r="P76" s="60">
        <f t="shared" si="13"/>
        <v>-0.46627785246308806</v>
      </c>
      <c r="Q76" s="60">
        <f t="shared" si="14"/>
        <v>-3.4872636765458993</v>
      </c>
      <c r="R76" s="60">
        <f t="shared" si="15"/>
        <v>-7.835234243282812</v>
      </c>
      <c r="S76" s="60">
        <f t="shared" si="16"/>
        <v>-2.4903198802839146</v>
      </c>
      <c r="T76" s="60">
        <f t="shared" si="17"/>
        <v>-4.37175805373653</v>
      </c>
      <c r="U76" s="60">
        <f t="shared" si="18"/>
        <v>-1.5581730324021072</v>
      </c>
      <c r="V76" s="60">
        <f t="shared" si="19"/>
        <v>-4.075588814512227</v>
      </c>
      <c r="W76" s="60">
        <f t="shared" si="20"/>
        <v>-0.008978155752445878</v>
      </c>
      <c r="X76" s="60">
        <f t="shared" si="21"/>
        <v>-0.39075111505347976</v>
      </c>
      <c r="Y76" s="60">
        <f t="shared" si="22"/>
        <v>0.0007874727594415268</v>
      </c>
      <c r="Z76" s="60">
        <f t="shared" si="23"/>
        <v>-0.00216420311201997</v>
      </c>
      <c r="AA76" s="60">
        <f t="shared" si="24"/>
        <v>-9.121109880693435E-05</v>
      </c>
      <c r="AB76" s="60">
        <f t="shared" si="25"/>
        <v>-1347.8609399455306</v>
      </c>
    </row>
    <row r="77" spans="1:28" s="24" customFormat="1" ht="12.75">
      <c r="A77" s="21" t="s">
        <v>87</v>
      </c>
      <c r="B77" s="22">
        <f>'DATOS MENSUALES'!F714</f>
        <v>0.6273544</v>
      </c>
      <c r="C77" s="22">
        <f>'DATOS MENSUALES'!F715</f>
        <v>0.40565700000000005</v>
      </c>
      <c r="D77" s="22">
        <f>'DATOS MENSUALES'!F716</f>
        <v>1.3049175</v>
      </c>
      <c r="E77" s="22">
        <f>'DATOS MENSUALES'!F717</f>
        <v>0.3099887</v>
      </c>
      <c r="F77" s="22">
        <f>'DATOS MENSUALES'!F718</f>
        <v>0.41987280000000005</v>
      </c>
      <c r="G77" s="22">
        <f>'DATOS MENSUALES'!F719</f>
        <v>0.7430247</v>
      </c>
      <c r="H77" s="22">
        <f>'DATOS MENSUALES'!F720</f>
        <v>3.823672</v>
      </c>
      <c r="I77" s="22">
        <f>'DATOS MENSUALES'!F721</f>
        <v>5.048388</v>
      </c>
      <c r="J77" s="22">
        <f>'DATOS MENSUALES'!F722</f>
        <v>0.5711166</v>
      </c>
      <c r="K77" s="22">
        <f>'DATOS MENSUALES'!F723</f>
        <v>0.0651298</v>
      </c>
      <c r="L77" s="22">
        <f>'DATOS MENSUALES'!F724</f>
        <v>0.0886521</v>
      </c>
      <c r="M77" s="22">
        <f>'DATOS MENSUALES'!F725</f>
        <v>0.2587092</v>
      </c>
      <c r="N77" s="22">
        <f t="shared" si="12"/>
        <v>13.666482799999999</v>
      </c>
      <c r="O77" s="23"/>
      <c r="P77" s="60">
        <f t="shared" si="13"/>
        <v>-0.028666610901254292</v>
      </c>
      <c r="Q77" s="60">
        <f t="shared" si="14"/>
        <v>-3.2946866702288267</v>
      </c>
      <c r="R77" s="60">
        <f t="shared" si="15"/>
        <v>-2.9095283709032183</v>
      </c>
      <c r="S77" s="60">
        <f t="shared" si="16"/>
        <v>-13.662618558073241</v>
      </c>
      <c r="T77" s="60">
        <f t="shared" si="17"/>
        <v>-10.395762556220411</v>
      </c>
      <c r="U77" s="60">
        <f t="shared" si="18"/>
        <v>-25.05533198026564</v>
      </c>
      <c r="V77" s="60">
        <f t="shared" si="19"/>
        <v>-6.155720307812659E-06</v>
      </c>
      <c r="W77" s="60">
        <f t="shared" si="20"/>
        <v>3.228287544703205</v>
      </c>
      <c r="X77" s="60">
        <f t="shared" si="21"/>
        <v>-0.28615326202132885</v>
      </c>
      <c r="Y77" s="60">
        <f t="shared" si="22"/>
        <v>-0.008885888941461955</v>
      </c>
      <c r="Z77" s="60">
        <f t="shared" si="23"/>
        <v>-0.0008444920670971478</v>
      </c>
      <c r="AA77" s="60">
        <f t="shared" si="24"/>
        <v>-0.002372564905856131</v>
      </c>
      <c r="AB77" s="60">
        <f t="shared" si="25"/>
        <v>-1110.4296202977998</v>
      </c>
    </row>
    <row r="78" spans="1:28" s="24" customFormat="1" ht="12.75">
      <c r="A78" s="21" t="s">
        <v>88</v>
      </c>
      <c r="B78" s="22">
        <f>'DATOS MENSUALES'!F726</f>
        <v>3.0727001</v>
      </c>
      <c r="C78" s="22">
        <f>'DATOS MENSUALES'!F727</f>
        <v>1.6884009</v>
      </c>
      <c r="D78" s="22">
        <f>'DATOS MENSUALES'!F728</f>
        <v>7.1040612</v>
      </c>
      <c r="E78" s="22">
        <f>'DATOS MENSUALES'!F729</f>
        <v>12.810624</v>
      </c>
      <c r="F78" s="22">
        <f>'DATOS MENSUALES'!F730</f>
        <v>8.8221203</v>
      </c>
      <c r="G78" s="22">
        <f>'DATOS MENSUALES'!F731</f>
        <v>5.6099775</v>
      </c>
      <c r="H78" s="22">
        <f>'DATOS MENSUALES'!F732</f>
        <v>1.7714676</v>
      </c>
      <c r="I78" s="22">
        <f>'DATOS MENSUALES'!F733</f>
        <v>1.8039258</v>
      </c>
      <c r="J78" s="22">
        <f>'DATOS MENSUALES'!F734</f>
        <v>0.19447199999999998</v>
      </c>
      <c r="K78" s="22">
        <f>'DATOS MENSUALES'!F735</f>
        <v>0.23973</v>
      </c>
      <c r="L78" s="22">
        <f>'DATOS MENSUALES'!F736</f>
        <v>0.1484742</v>
      </c>
      <c r="M78" s="22">
        <f>'DATOS MENSUALES'!F737</f>
        <v>0.5393870000000001</v>
      </c>
      <c r="N78" s="22">
        <f t="shared" si="12"/>
        <v>43.8053406</v>
      </c>
      <c r="O78" s="23"/>
      <c r="P78" s="60">
        <f t="shared" si="13"/>
        <v>9.790673526908312</v>
      </c>
      <c r="Q78" s="60">
        <f t="shared" si="14"/>
        <v>-0.008648221865422537</v>
      </c>
      <c r="R78" s="60">
        <f t="shared" si="15"/>
        <v>83.54173679053189</v>
      </c>
      <c r="S78" s="60">
        <f t="shared" si="16"/>
        <v>1033.3677295560512</v>
      </c>
      <c r="T78" s="60">
        <f t="shared" si="17"/>
        <v>240.61378804247832</v>
      </c>
      <c r="U78" s="60">
        <f t="shared" si="18"/>
        <v>7.31018791073544</v>
      </c>
      <c r="V78" s="60">
        <f t="shared" si="19"/>
        <v>-8.876576598766947</v>
      </c>
      <c r="W78" s="60">
        <f t="shared" si="20"/>
        <v>-5.512591263269316</v>
      </c>
      <c r="X78" s="60">
        <f t="shared" si="21"/>
        <v>-1.1106970538696617</v>
      </c>
      <c r="Y78" s="60">
        <f t="shared" si="22"/>
        <v>-3.440844335509878E-05</v>
      </c>
      <c r="Z78" s="60">
        <f t="shared" si="23"/>
        <v>-4.178074081369541E-05</v>
      </c>
      <c r="AA78" s="60">
        <f t="shared" si="24"/>
        <v>0.003196227696181541</v>
      </c>
      <c r="AB78" s="60">
        <f t="shared" si="25"/>
        <v>7743.042222545839</v>
      </c>
    </row>
    <row r="79" spans="1:28" s="24" customFormat="1" ht="12.75">
      <c r="A79" s="21" t="s">
        <v>89</v>
      </c>
      <c r="B79" s="22">
        <f>'DATOS MENSUALES'!F738</f>
        <v>1.1583417</v>
      </c>
      <c r="C79" s="22">
        <f>'DATOS MENSUALES'!F739</f>
        <v>0.2415204</v>
      </c>
      <c r="D79" s="22">
        <f>'DATOS MENSUALES'!F740</f>
        <v>0.12373400000000001</v>
      </c>
      <c r="E79" s="22">
        <f>'DATOS MENSUALES'!F741</f>
        <v>0.9826845</v>
      </c>
      <c r="F79" s="22">
        <f>'DATOS MENSUALES'!F742</f>
        <v>0.3185521</v>
      </c>
      <c r="G79" s="22">
        <f>'DATOS MENSUALES'!F743</f>
        <v>1.873167</v>
      </c>
      <c r="H79" s="22">
        <f>'DATOS MENSUALES'!F744</f>
        <v>2.7306037</v>
      </c>
      <c r="I79" s="22">
        <f>'DATOS MENSUALES'!F745</f>
        <v>2.5170372</v>
      </c>
      <c r="J79" s="22">
        <f>'DATOS MENSUALES'!F746</f>
        <v>0.9129096000000001</v>
      </c>
      <c r="K79" s="22">
        <f>'DATOS MENSUALES'!F747</f>
        <v>0.11338799999999999</v>
      </c>
      <c r="L79" s="22">
        <f>'DATOS MENSUALES'!F748</f>
        <v>1.098489</v>
      </c>
      <c r="M79" s="22">
        <f>'DATOS MENSUALES'!F749</f>
        <v>0.4898829</v>
      </c>
      <c r="N79" s="22">
        <f t="shared" si="12"/>
        <v>12.560310100000002</v>
      </c>
      <c r="O79" s="23"/>
      <c r="P79" s="60">
        <f t="shared" si="13"/>
        <v>0.011381133609088151</v>
      </c>
      <c r="Q79" s="60">
        <f t="shared" si="14"/>
        <v>-4.509648089459837</v>
      </c>
      <c r="R79" s="60">
        <f t="shared" si="15"/>
        <v>-17.754798461225587</v>
      </c>
      <c r="S79" s="60">
        <f t="shared" si="16"/>
        <v>-5.0700844186306195</v>
      </c>
      <c r="T79" s="60">
        <f t="shared" si="17"/>
        <v>-11.911868583267804</v>
      </c>
      <c r="U79" s="60">
        <f t="shared" si="18"/>
        <v>-5.7935070125985915</v>
      </c>
      <c r="V79" s="60">
        <f t="shared" si="19"/>
        <v>-1.3727951801971323</v>
      </c>
      <c r="W79" s="60">
        <f t="shared" si="20"/>
        <v>-1.168936107119177</v>
      </c>
      <c r="X79" s="60">
        <f t="shared" si="21"/>
        <v>-0.03190867271072531</v>
      </c>
      <c r="Y79" s="60">
        <f t="shared" si="22"/>
        <v>-0.004009625096189216</v>
      </c>
      <c r="Z79" s="60">
        <f t="shared" si="23"/>
        <v>0.7668526449167897</v>
      </c>
      <c r="AA79" s="60">
        <f t="shared" si="24"/>
        <v>0.0009354193095645944</v>
      </c>
      <c r="AB79" s="60">
        <f t="shared" si="25"/>
        <v>-1505.649788000449</v>
      </c>
    </row>
    <row r="80" spans="1:28" s="24" customFormat="1" ht="12.75">
      <c r="A80" s="21" t="s">
        <v>90</v>
      </c>
      <c r="B80" s="22">
        <f>'DATOS MENSUALES'!F750</f>
        <v>0.8830825</v>
      </c>
      <c r="C80" s="22">
        <f>'DATOS MENSUALES'!F751</f>
        <v>1.3307106</v>
      </c>
      <c r="D80" s="22">
        <f>'DATOS MENSUALES'!F752</f>
        <v>5.4824</v>
      </c>
      <c r="E80" s="22">
        <f>'DATOS MENSUALES'!F753</f>
        <v>4.9058766</v>
      </c>
      <c r="F80" s="22">
        <f>'DATOS MENSUALES'!F754</f>
        <v>2.1829365</v>
      </c>
      <c r="G80" s="22">
        <f>'DATOS MENSUALES'!F755</f>
        <v>8.4161683</v>
      </c>
      <c r="H80" s="22">
        <f>'DATOS MENSUALES'!F756</f>
        <v>6.475566499999999</v>
      </c>
      <c r="I80" s="22">
        <f>'DATOS MENSUALES'!F757</f>
        <v>3.9204375000000002</v>
      </c>
      <c r="J80" s="22">
        <f>'DATOS MENSUALES'!F758</f>
        <v>0.1955966</v>
      </c>
      <c r="K80" s="22">
        <f>'DATOS MENSUALES'!F759</f>
        <v>0.0690642</v>
      </c>
      <c r="L80" s="22">
        <f>'DATOS MENSUALES'!F760</f>
        <v>0.222267</v>
      </c>
      <c r="M80" s="22">
        <f>'DATOS MENSUALES'!F761</f>
        <v>0.22337279999999998</v>
      </c>
      <c r="N80" s="22">
        <f t="shared" si="12"/>
        <v>34.3074791</v>
      </c>
      <c r="O80" s="23"/>
      <c r="P80" s="60">
        <f t="shared" si="13"/>
        <v>-0.00012742839900921677</v>
      </c>
      <c r="Q80" s="60">
        <f t="shared" si="14"/>
        <v>-0.17840836544189878</v>
      </c>
      <c r="R80" s="60">
        <f t="shared" si="15"/>
        <v>20.794135295315034</v>
      </c>
      <c r="S80" s="60">
        <f t="shared" si="16"/>
        <v>10.724611689828269</v>
      </c>
      <c r="T80" s="60">
        <f t="shared" si="17"/>
        <v>-0.07378442705650991</v>
      </c>
      <c r="U80" s="60">
        <f t="shared" si="18"/>
        <v>106.96692814133647</v>
      </c>
      <c r="V80" s="60">
        <f t="shared" si="19"/>
        <v>18.26557419699206</v>
      </c>
      <c r="W80" s="60">
        <f t="shared" si="20"/>
        <v>0.04287189191601566</v>
      </c>
      <c r="X80" s="60">
        <f t="shared" si="21"/>
        <v>-1.1070825830949302</v>
      </c>
      <c r="Y80" s="60">
        <f t="shared" si="22"/>
        <v>-0.0083890777448746</v>
      </c>
      <c r="Z80" s="60">
        <f t="shared" si="23"/>
        <v>5.974495525772254E-05</v>
      </c>
      <c r="AA80" s="60">
        <f t="shared" si="24"/>
        <v>-0.004802077678036706</v>
      </c>
      <c r="AB80" s="60">
        <f t="shared" si="25"/>
        <v>1088.1733574778518</v>
      </c>
    </row>
    <row r="81" spans="1:28" s="24" customFormat="1" ht="12.75">
      <c r="A81" s="21" t="s">
        <v>91</v>
      </c>
      <c r="B81" s="22">
        <f>'DATOS MENSUALES'!F762</f>
        <v>0.6587625</v>
      </c>
      <c r="C81" s="22">
        <f>'DATOS MENSUALES'!F763</f>
        <v>2.4343392</v>
      </c>
      <c r="D81" s="22">
        <f>'DATOS MENSUALES'!F764</f>
        <v>10.010580399999998</v>
      </c>
      <c r="E81" s="22">
        <f>'DATOS MENSUALES'!F765</f>
        <v>2.7527526</v>
      </c>
      <c r="F81" s="22">
        <f>'DATOS MENSUALES'!F766</f>
        <v>2.0912204</v>
      </c>
      <c r="G81" s="22">
        <f>'DATOS MENSUALES'!F767</f>
        <v>2.7731510000000004</v>
      </c>
      <c r="H81" s="22">
        <f>'DATOS MENSUALES'!F768</f>
        <v>4.2309136</v>
      </c>
      <c r="I81" s="22">
        <f>'DATOS MENSUALES'!F769</f>
        <v>4.3956868</v>
      </c>
      <c r="J81" s="22">
        <f>'DATOS MENSUALES'!F770</f>
        <v>0.6932757999999999</v>
      </c>
      <c r="K81" s="22">
        <f>'DATOS MENSUALES'!F771</f>
        <v>0.116064</v>
      </c>
      <c r="L81" s="22">
        <f>'DATOS MENSUALES'!F772</f>
        <v>0.3000948</v>
      </c>
      <c r="M81" s="22">
        <f>'DATOS MENSUALES'!F773</f>
        <v>0.1009109</v>
      </c>
      <c r="N81" s="22">
        <f t="shared" si="12"/>
        <v>30.557751999999997</v>
      </c>
      <c r="O81" s="23"/>
      <c r="P81" s="60">
        <f t="shared" si="13"/>
        <v>-0.02071569429692496</v>
      </c>
      <c r="Q81" s="60">
        <f t="shared" si="14"/>
        <v>0.1580562090545216</v>
      </c>
      <c r="R81" s="60">
        <f t="shared" si="15"/>
        <v>385.519925716099</v>
      </c>
      <c r="S81" s="60">
        <f t="shared" si="16"/>
        <v>0.00014174415770906967</v>
      </c>
      <c r="T81" s="60">
        <f t="shared" si="17"/>
        <v>-0.13354384056944554</v>
      </c>
      <c r="U81" s="60">
        <f t="shared" si="18"/>
        <v>-0.7194365105225945</v>
      </c>
      <c r="V81" s="60">
        <f t="shared" si="19"/>
        <v>0.05882507881938701</v>
      </c>
      <c r="W81" s="60">
        <f t="shared" si="20"/>
        <v>0.5620075387015263</v>
      </c>
      <c r="X81" s="60">
        <f t="shared" si="21"/>
        <v>-0.15469130653672655</v>
      </c>
      <c r="Y81" s="60">
        <f t="shared" si="22"/>
        <v>-0.0038104015601976584</v>
      </c>
      <c r="Z81" s="60">
        <f t="shared" si="23"/>
        <v>0.0015983679144408532</v>
      </c>
      <c r="AA81" s="60">
        <f t="shared" si="24"/>
        <v>-0.024686087610411904</v>
      </c>
      <c r="AB81" s="60">
        <f t="shared" si="25"/>
        <v>279.20633372099263</v>
      </c>
    </row>
    <row r="82" spans="1:28" s="24" customFormat="1" ht="12.75">
      <c r="A82" s="21" t="s">
        <v>92</v>
      </c>
      <c r="B82" s="22">
        <f>'DATOS MENSUALES'!F774</f>
        <v>0.5350036</v>
      </c>
      <c r="C82" s="22">
        <f>'DATOS MENSUALES'!F775</f>
        <v>0.26927999999999996</v>
      </c>
      <c r="D82" s="22">
        <f>'DATOS MENSUALES'!F776</f>
        <v>0.41174720000000004</v>
      </c>
      <c r="E82" s="22">
        <f>'DATOS MENSUALES'!F777</f>
        <v>0.06386939999999999</v>
      </c>
      <c r="F82" s="22">
        <f>'DATOS MENSUALES'!F778</f>
        <v>0.0487736</v>
      </c>
      <c r="G82" s="22">
        <f>'DATOS MENSUALES'!F779</f>
        <v>1.0902202</v>
      </c>
      <c r="H82" s="22">
        <f>'DATOS MENSUALES'!F780</f>
        <v>2.1882456</v>
      </c>
      <c r="I82" s="22">
        <f>'DATOS MENSUALES'!F781</f>
        <v>0.376223</v>
      </c>
      <c r="J82" s="22">
        <f>'DATOS MENSUALES'!F782</f>
        <v>0.1968585</v>
      </c>
      <c r="K82" s="22">
        <f>'DATOS MENSUALES'!F783</f>
        <v>0.0944941</v>
      </c>
      <c r="L82" s="22">
        <f>'DATOS MENSUALES'!F784</f>
        <v>0.083258</v>
      </c>
      <c r="M82" s="22">
        <f>'DATOS MENSUALES'!F785</f>
        <v>0.07617080000000001</v>
      </c>
      <c r="N82" s="22">
        <f t="shared" si="12"/>
        <v>5.434144</v>
      </c>
      <c r="O82" s="23"/>
      <c r="P82" s="60">
        <f t="shared" si="13"/>
        <v>-0.06323535937678545</v>
      </c>
      <c r="Q82" s="60">
        <f t="shared" si="14"/>
        <v>-4.286130331410328</v>
      </c>
      <c r="R82" s="60">
        <f t="shared" si="15"/>
        <v>-12.49966305208087</v>
      </c>
      <c r="S82" s="60">
        <f t="shared" si="16"/>
        <v>-18.331738795840916</v>
      </c>
      <c r="T82" s="60">
        <f t="shared" si="17"/>
        <v>-16.65147562875074</v>
      </c>
      <c r="U82" s="60">
        <f t="shared" si="18"/>
        <v>-17.153108991085016</v>
      </c>
      <c r="V82" s="60">
        <f t="shared" si="19"/>
        <v>-4.522851230015245</v>
      </c>
      <c r="W82" s="60">
        <f t="shared" si="20"/>
        <v>-32.590849456427044</v>
      </c>
      <c r="X82" s="60">
        <f t="shared" si="21"/>
        <v>-1.1030361751120037</v>
      </c>
      <c r="Y82" s="60">
        <f t="shared" si="22"/>
        <v>-0.005617086605744028</v>
      </c>
      <c r="Z82" s="60">
        <f t="shared" si="23"/>
        <v>-0.0009974783044421856</v>
      </c>
      <c r="AA82" s="60">
        <f t="shared" si="24"/>
        <v>-0.031528401292001525</v>
      </c>
      <c r="AB82" s="60">
        <f t="shared" si="25"/>
        <v>-6422.059650298956</v>
      </c>
    </row>
    <row r="83" spans="1:28" s="24" customFormat="1" ht="12.75">
      <c r="A83" s="21" t="s">
        <v>93</v>
      </c>
      <c r="B83" s="22">
        <f>'DATOS MENSUALES'!F786</f>
        <v>0.4252842</v>
      </c>
      <c r="C83" s="22">
        <f>'DATOS MENSUALES'!F787</f>
        <v>1.0029683999999999</v>
      </c>
      <c r="D83" s="22">
        <f>'DATOS MENSUALES'!F788</f>
        <v>1.148199</v>
      </c>
      <c r="E83" s="22">
        <f>'DATOS MENSUALES'!F789</f>
        <v>0.51282</v>
      </c>
      <c r="F83" s="22">
        <f>'DATOS MENSUALES'!F790</f>
        <v>0.7600247</v>
      </c>
      <c r="G83" s="22">
        <f>'DATOS MENSUALES'!F791</f>
        <v>6.2101383000000006</v>
      </c>
      <c r="H83" s="22">
        <f>'DATOS MENSUALES'!F792</f>
        <v>3.8528784</v>
      </c>
      <c r="I83" s="22">
        <f>'DATOS MENSUALES'!F793</f>
        <v>1.0943358</v>
      </c>
      <c r="J83" s="22">
        <f>'DATOS MENSUALES'!F794</f>
        <v>0.7441606</v>
      </c>
      <c r="K83" s="22">
        <f>'DATOS MENSUALES'!F795</f>
        <v>0.390432</v>
      </c>
      <c r="L83" s="22">
        <f>'DATOS MENSUALES'!F796</f>
        <v>0.3425633</v>
      </c>
      <c r="M83" s="22">
        <f>'DATOS MENSUALES'!F797</f>
        <v>0.3162544</v>
      </c>
      <c r="N83" s="22">
        <f>SUM(B83:M83)</f>
        <v>16.800059099999995</v>
      </c>
      <c r="O83" s="23"/>
      <c r="P83" s="60">
        <f aca="true" t="shared" si="26" ref="P83:AB83">(B83-B$6)^3</f>
        <v>-0.13118944637590793</v>
      </c>
      <c r="Q83" s="60">
        <f t="shared" si="26"/>
        <v>-0.7066210612359396</v>
      </c>
      <c r="R83" s="60">
        <f t="shared" si="26"/>
        <v>-3.9767671649638117</v>
      </c>
      <c r="S83" s="60">
        <f t="shared" si="26"/>
        <v>-10.47173481601845</v>
      </c>
      <c r="T83" s="60">
        <f t="shared" si="26"/>
        <v>-6.2532743667079265</v>
      </c>
      <c r="U83" s="60">
        <f t="shared" si="26"/>
        <v>16.40526867728475</v>
      </c>
      <c r="V83" s="60">
        <f t="shared" si="26"/>
        <v>1.2876767377064163E-06</v>
      </c>
      <c r="W83" s="60">
        <f t="shared" si="26"/>
        <v>-15.181332254308298</v>
      </c>
      <c r="X83" s="60">
        <f t="shared" si="26"/>
        <v>-0.1147394627879075</v>
      </c>
      <c r="Y83" s="60">
        <f t="shared" si="26"/>
        <v>0.0016504230281695737</v>
      </c>
      <c r="Z83" s="60">
        <f t="shared" si="26"/>
        <v>0.004049286730471056</v>
      </c>
      <c r="AA83" s="60">
        <f t="shared" si="26"/>
        <v>-0.0004360242001304739</v>
      </c>
      <c r="AB83" s="60">
        <f t="shared" si="26"/>
        <v>-376.64038211473155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207.59927302537878</v>
      </c>
      <c r="Q84" s="61">
        <f t="shared" si="27"/>
        <v>2017.4041806023777</v>
      </c>
      <c r="R84" s="61">
        <f t="shared" si="27"/>
        <v>17877.98062690504</v>
      </c>
      <c r="S84" s="61">
        <f t="shared" si="27"/>
        <v>3858.8093914138562</v>
      </c>
      <c r="T84" s="61">
        <f t="shared" si="27"/>
        <v>3625.6019516981737</v>
      </c>
      <c r="U84" s="61">
        <f t="shared" si="27"/>
        <v>7767.325719979731</v>
      </c>
      <c r="V84" s="61">
        <f t="shared" si="27"/>
        <v>1259.0135235910814</v>
      </c>
      <c r="W84" s="61">
        <f t="shared" si="27"/>
        <v>4747.225101894104</v>
      </c>
      <c r="X84" s="61">
        <f t="shared" si="27"/>
        <v>567.3230428346791</v>
      </c>
      <c r="Y84" s="61">
        <f t="shared" si="27"/>
        <v>14.834296174565942</v>
      </c>
      <c r="Z84" s="61">
        <f t="shared" si="27"/>
        <v>1.3971182495784864</v>
      </c>
      <c r="AA84" s="61">
        <f t="shared" si="27"/>
        <v>8.84654064546419</v>
      </c>
      <c r="AB84" s="61">
        <f t="shared" si="27"/>
        <v>149844.3396578795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549 - Río Milanillos desde cabecera hasta confluencia con el río Frío, y río Frío y Herreros.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0.1256016</v>
      </c>
      <c r="C4" s="1">
        <f t="shared" si="0"/>
        <v>0.0681055</v>
      </c>
      <c r="D4" s="1">
        <f t="shared" si="0"/>
        <v>0.12373400000000001</v>
      </c>
      <c r="E4" s="1">
        <f t="shared" si="0"/>
        <v>0.06386939999999999</v>
      </c>
      <c r="F4" s="1">
        <f t="shared" si="0"/>
        <v>0.0487736</v>
      </c>
      <c r="G4" s="1">
        <f t="shared" si="0"/>
        <v>0.665226</v>
      </c>
      <c r="H4" s="1">
        <f t="shared" si="0"/>
        <v>0.7783287999999999</v>
      </c>
      <c r="I4" s="1">
        <f t="shared" si="0"/>
        <v>0.376223</v>
      </c>
      <c r="J4" s="1">
        <f t="shared" si="0"/>
        <v>0.19447199999999998</v>
      </c>
      <c r="K4" s="1">
        <f t="shared" si="0"/>
        <v>0.0624767</v>
      </c>
      <c r="L4" s="1">
        <f t="shared" si="0"/>
        <v>0.0408709</v>
      </c>
      <c r="M4" s="1">
        <f t="shared" si="0"/>
        <v>0.07617080000000001</v>
      </c>
      <c r="N4" s="1">
        <f>MIN(N18:N43)</f>
        <v>5.434144</v>
      </c>
    </row>
    <row r="5" spans="1:14" ht="12.75">
      <c r="A5" s="13" t="s">
        <v>94</v>
      </c>
      <c r="B5" s="1">
        <f aca="true" t="shared" si="1" ref="B5:M5">MAX(B18:B43)</f>
        <v>3.0727001</v>
      </c>
      <c r="C5" s="1">
        <f t="shared" si="1"/>
        <v>12.113472</v>
      </c>
      <c r="D5" s="1">
        <f t="shared" si="1"/>
        <v>27.1045691</v>
      </c>
      <c r="E5" s="1">
        <f t="shared" si="1"/>
        <v>12.810624</v>
      </c>
      <c r="F5" s="1">
        <f t="shared" si="1"/>
        <v>16.1411288</v>
      </c>
      <c r="G5" s="1">
        <f t="shared" si="1"/>
        <v>20.8086816</v>
      </c>
      <c r="H5" s="1">
        <f t="shared" si="1"/>
        <v>11.578971</v>
      </c>
      <c r="I5" s="1">
        <f t="shared" si="1"/>
        <v>11.225005199999998</v>
      </c>
      <c r="J5" s="1">
        <f t="shared" si="1"/>
        <v>5.6588832</v>
      </c>
      <c r="K5" s="1">
        <f t="shared" si="1"/>
        <v>0.9501786</v>
      </c>
      <c r="L5" s="1">
        <f t="shared" si="1"/>
        <v>1.098489</v>
      </c>
      <c r="M5" s="1">
        <f t="shared" si="1"/>
        <v>2.1833508000000004</v>
      </c>
      <c r="N5" s="1">
        <f>MAX(N18:N43)</f>
        <v>68.8481962</v>
      </c>
    </row>
    <row r="6" spans="1:14" ht="12.75">
      <c r="A6" s="13" t="s">
        <v>16</v>
      </c>
      <c r="B6" s="1">
        <f aca="true" t="shared" si="2" ref="B6:M6">AVERAGE(B18:B43)</f>
        <v>0.9317036076923079</v>
      </c>
      <c r="C6" s="1">
        <f t="shared" si="2"/>
        <v>2.02251975</v>
      </c>
      <c r="D6" s="1">
        <f t="shared" si="2"/>
        <v>4.131937280769231</v>
      </c>
      <c r="E6" s="1">
        <f t="shared" si="2"/>
        <v>3.1410841076923077</v>
      </c>
      <c r="F6" s="1">
        <f t="shared" si="2"/>
        <v>3.0028969269230767</v>
      </c>
      <c r="G6" s="1">
        <f t="shared" si="2"/>
        <v>3.5357344538461537</v>
      </c>
      <c r="H6" s="1">
        <f t="shared" si="2"/>
        <v>3.7542426346153843</v>
      </c>
      <c r="I6" s="1">
        <f t="shared" si="2"/>
        <v>3.617208057692307</v>
      </c>
      <c r="J6" s="1">
        <f t="shared" si="2"/>
        <v>1.1405385692307695</v>
      </c>
      <c r="K6" s="1">
        <f t="shared" si="2"/>
        <v>0.26429006538461536</v>
      </c>
      <c r="L6" s="1">
        <f t="shared" si="2"/>
        <v>0.22863833461538466</v>
      </c>
      <c r="M6" s="1">
        <f t="shared" si="2"/>
        <v>0.4455043192307692</v>
      </c>
      <c r="N6" s="1">
        <f>SUM(B6:M6)</f>
        <v>26.216298107692307</v>
      </c>
    </row>
    <row r="7" spans="1:14" ht="12.75">
      <c r="A7" s="13" t="s">
        <v>17</v>
      </c>
      <c r="B7" s="1">
        <f aca="true" t="shared" si="3" ref="B7:N7">PERCENTILE(B18:B43,0.1)</f>
        <v>0.14940405</v>
      </c>
      <c r="C7" s="1">
        <f t="shared" si="3"/>
        <v>0.32324624999999996</v>
      </c>
      <c r="D7" s="1">
        <f t="shared" si="3"/>
        <v>0.4599774</v>
      </c>
      <c r="E7" s="1">
        <f t="shared" si="3"/>
        <v>0.35681555</v>
      </c>
      <c r="F7" s="1">
        <f t="shared" si="3"/>
        <v>0.28317844999999997</v>
      </c>
      <c r="G7" s="1">
        <f t="shared" si="3"/>
        <v>0.93576335</v>
      </c>
      <c r="H7" s="1">
        <f t="shared" si="3"/>
        <v>1.2374163</v>
      </c>
      <c r="I7" s="1">
        <f t="shared" si="3"/>
        <v>0.9225080000000001</v>
      </c>
      <c r="J7" s="1">
        <f t="shared" si="3"/>
        <v>0.2392346</v>
      </c>
      <c r="K7" s="1">
        <f t="shared" si="3"/>
        <v>0.0786382</v>
      </c>
      <c r="L7" s="1">
        <f t="shared" si="3"/>
        <v>0.06067595</v>
      </c>
      <c r="M7" s="1">
        <f t="shared" si="3"/>
        <v>0.09748045</v>
      </c>
      <c r="N7" s="1">
        <f t="shared" si="3"/>
        <v>11.32824025</v>
      </c>
    </row>
    <row r="8" spans="1:14" ht="12.75">
      <c r="A8" s="13" t="s">
        <v>18</v>
      </c>
      <c r="B8" s="1">
        <f aca="true" t="shared" si="4" ref="B8:N8">PERCENTILE(B18:B43,0.25)</f>
        <v>0.45395295</v>
      </c>
      <c r="C8" s="1">
        <f t="shared" si="4"/>
        <v>0.855265525</v>
      </c>
      <c r="D8" s="1">
        <f t="shared" si="4"/>
        <v>1.0245357</v>
      </c>
      <c r="E8" s="1">
        <f t="shared" si="4"/>
        <v>0.6905004749999999</v>
      </c>
      <c r="F8" s="1">
        <f t="shared" si="4"/>
        <v>0.785030925</v>
      </c>
      <c r="G8" s="1">
        <f t="shared" si="4"/>
        <v>1.27214685</v>
      </c>
      <c r="H8" s="1">
        <f t="shared" si="4"/>
        <v>1.9180091750000001</v>
      </c>
      <c r="I8" s="1">
        <f t="shared" si="4"/>
        <v>1.85831475</v>
      </c>
      <c r="J8" s="1">
        <f t="shared" si="4"/>
        <v>0.43277475</v>
      </c>
      <c r="K8" s="1">
        <f t="shared" si="4"/>
        <v>0.10689195</v>
      </c>
      <c r="L8" s="1">
        <f t="shared" si="4"/>
        <v>0.08660174999999999</v>
      </c>
      <c r="M8" s="1">
        <f t="shared" si="4"/>
        <v>0.22384179999999998</v>
      </c>
      <c r="N8" s="1">
        <f t="shared" si="4"/>
        <v>13.076003324999999</v>
      </c>
    </row>
    <row r="9" spans="1:14" ht="12.75">
      <c r="A9" s="13" t="s">
        <v>19</v>
      </c>
      <c r="B9" s="1">
        <f aca="true" t="shared" si="5" ref="B9:N9">PERCENTILE(B18:B43,0.5)</f>
        <v>0.7737476999999999</v>
      </c>
      <c r="C9" s="1">
        <f t="shared" si="5"/>
        <v>1.3123968000000001</v>
      </c>
      <c r="D9" s="1">
        <f t="shared" si="5"/>
        <v>1.32284215</v>
      </c>
      <c r="E9" s="1">
        <f t="shared" si="5"/>
        <v>1.2967602999999999</v>
      </c>
      <c r="F9" s="1">
        <f t="shared" si="5"/>
        <v>1.78547645</v>
      </c>
      <c r="G9" s="1">
        <f t="shared" si="5"/>
        <v>1.8919755</v>
      </c>
      <c r="H9" s="1">
        <f t="shared" si="5"/>
        <v>2.8426000499999997</v>
      </c>
      <c r="I9" s="1">
        <f t="shared" si="5"/>
        <v>3.0405433</v>
      </c>
      <c r="J9" s="1">
        <f t="shared" si="5"/>
        <v>0.7029759</v>
      </c>
      <c r="K9" s="1">
        <f t="shared" si="5"/>
        <v>0.1925345</v>
      </c>
      <c r="L9" s="1">
        <f t="shared" si="5"/>
        <v>0.1486014</v>
      </c>
      <c r="M9" s="1">
        <f t="shared" si="5"/>
        <v>0.34836875</v>
      </c>
      <c r="N9" s="1">
        <f t="shared" si="5"/>
        <v>21.52981965</v>
      </c>
    </row>
    <row r="10" spans="1:14" ht="12.75">
      <c r="A10" s="13" t="s">
        <v>20</v>
      </c>
      <c r="B10" s="1">
        <f aca="true" t="shared" si="6" ref="B10:N10">PERCENTILE(B18:B43,0.75)</f>
        <v>1.130402025</v>
      </c>
      <c r="C10" s="1">
        <f t="shared" si="6"/>
        <v>2.247854625</v>
      </c>
      <c r="D10" s="1">
        <f t="shared" si="6"/>
        <v>4.7914596</v>
      </c>
      <c r="E10" s="1">
        <f t="shared" si="6"/>
        <v>3.9776199</v>
      </c>
      <c r="F10" s="1">
        <f t="shared" si="6"/>
        <v>2.676004725</v>
      </c>
      <c r="G10" s="1">
        <f t="shared" si="6"/>
        <v>3.52524265</v>
      </c>
      <c r="H10" s="1">
        <f t="shared" si="6"/>
        <v>4.1824072</v>
      </c>
      <c r="I10" s="1">
        <f t="shared" si="6"/>
        <v>4.276874475</v>
      </c>
      <c r="J10" s="1">
        <f t="shared" si="6"/>
        <v>1.0352203000000002</v>
      </c>
      <c r="K10" s="1">
        <f t="shared" si="6"/>
        <v>0.35519154999999997</v>
      </c>
      <c r="L10" s="1">
        <f t="shared" si="6"/>
        <v>0.28708262500000004</v>
      </c>
      <c r="M10" s="1">
        <f t="shared" si="6"/>
        <v>0.48507505</v>
      </c>
      <c r="N10" s="1">
        <f t="shared" si="6"/>
        <v>37.5514854</v>
      </c>
    </row>
    <row r="11" spans="1:14" ht="12.75">
      <c r="A11" s="13" t="s">
        <v>21</v>
      </c>
      <c r="B11" s="1">
        <f aca="true" t="shared" si="7" ref="B11:N11">PERCENTILE(B18:B43,0.9)</f>
        <v>1.8234614999999998</v>
      </c>
      <c r="C11" s="1">
        <f t="shared" si="7"/>
        <v>4.1566613</v>
      </c>
      <c r="D11" s="1">
        <f t="shared" si="7"/>
        <v>9.497291</v>
      </c>
      <c r="E11" s="1">
        <f t="shared" si="7"/>
        <v>8.6510997</v>
      </c>
      <c r="F11" s="1">
        <f t="shared" si="7"/>
        <v>8.209499000000001</v>
      </c>
      <c r="G11" s="1">
        <f t="shared" si="7"/>
        <v>7.313153300000001</v>
      </c>
      <c r="H11" s="1">
        <f t="shared" si="7"/>
        <v>8.34725905</v>
      </c>
      <c r="I11" s="1">
        <f t="shared" si="7"/>
        <v>7.2625774</v>
      </c>
      <c r="J11" s="1">
        <f t="shared" si="7"/>
        <v>2.7035795</v>
      </c>
      <c r="K11" s="1">
        <f t="shared" si="7"/>
        <v>0.47185875</v>
      </c>
      <c r="L11" s="1">
        <f t="shared" si="7"/>
        <v>0.37047235</v>
      </c>
      <c r="M11" s="1">
        <f t="shared" si="7"/>
        <v>0.81822675</v>
      </c>
      <c r="N11" s="1">
        <f t="shared" si="7"/>
        <v>42.424719800000005</v>
      </c>
    </row>
    <row r="12" spans="1:14" ht="12.75">
      <c r="A12" s="13" t="s">
        <v>25</v>
      </c>
      <c r="B12" s="1">
        <f aca="true" t="shared" si="8" ref="B12:N12">STDEV(B18:B43)</f>
        <v>0.7260022984793394</v>
      </c>
      <c r="C12" s="1">
        <f t="shared" si="8"/>
        <v>2.451141000838043</v>
      </c>
      <c r="D12" s="1">
        <f t="shared" si="8"/>
        <v>6.146720358493117</v>
      </c>
      <c r="E12" s="1">
        <f t="shared" si="8"/>
        <v>3.756143172292572</v>
      </c>
      <c r="F12" s="1">
        <f t="shared" si="8"/>
        <v>3.776825244413813</v>
      </c>
      <c r="G12" s="1">
        <f t="shared" si="8"/>
        <v>4.250622614695562</v>
      </c>
      <c r="H12" s="1">
        <f t="shared" si="8"/>
        <v>2.933655085817558</v>
      </c>
      <c r="I12" s="1">
        <f t="shared" si="8"/>
        <v>2.7175140392207813</v>
      </c>
      <c r="J12" s="1">
        <f t="shared" si="8"/>
        <v>1.2934310981147559</v>
      </c>
      <c r="K12" s="1">
        <f t="shared" si="8"/>
        <v>0.2278187681606991</v>
      </c>
      <c r="L12" s="1">
        <f t="shared" si="8"/>
        <v>0.24040707484991525</v>
      </c>
      <c r="M12" s="1">
        <f t="shared" si="8"/>
        <v>0.43032008769313407</v>
      </c>
      <c r="N12" s="1">
        <f t="shared" si="8"/>
        <v>15.945547356172444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1.21</v>
      </c>
      <c r="D13" s="1">
        <f t="shared" si="9"/>
        <v>1.49</v>
      </c>
      <c r="E13" s="1">
        <f t="shared" si="9"/>
        <v>1.2</v>
      </c>
      <c r="F13" s="1">
        <f t="shared" si="9"/>
        <v>1.26</v>
      </c>
      <c r="G13" s="1">
        <f t="shared" si="9"/>
        <v>1.2</v>
      </c>
      <c r="H13" s="1">
        <f t="shared" si="9"/>
        <v>0.78</v>
      </c>
      <c r="I13" s="1">
        <f t="shared" si="9"/>
        <v>0.75</v>
      </c>
      <c r="J13" s="1">
        <f t="shared" si="9"/>
        <v>1.13</v>
      </c>
      <c r="K13" s="1">
        <f t="shared" si="9"/>
        <v>0.86</v>
      </c>
      <c r="L13" s="1">
        <f t="shared" si="9"/>
        <v>1.05</v>
      </c>
      <c r="M13" s="1">
        <f>ROUND(M12/M6,2)</f>
        <v>0.97</v>
      </c>
      <c r="N13" s="1">
        <f>ROUND(N12/N6,2)</f>
        <v>0.61</v>
      </c>
    </row>
    <row r="14" spans="1:14" ht="12.75">
      <c r="A14" s="13" t="s">
        <v>126</v>
      </c>
      <c r="B14" s="53">
        <f>26*P44/(25*24*B12^3)</f>
        <v>1.4637579451596046</v>
      </c>
      <c r="C14" s="53">
        <f aca="true" t="shared" si="10" ref="C14:N14">26*Q44/(25*24*C12^3)</f>
        <v>3.1400100710827568</v>
      </c>
      <c r="D14" s="53">
        <f t="shared" si="10"/>
        <v>2.6078161999460665</v>
      </c>
      <c r="E14" s="53">
        <f t="shared" si="10"/>
        <v>1.5876683263997142</v>
      </c>
      <c r="F14" s="53">
        <f t="shared" si="10"/>
        <v>2.133652934029278</v>
      </c>
      <c r="G14" s="53">
        <f t="shared" si="10"/>
        <v>3.036060298213977</v>
      </c>
      <c r="H14" s="53">
        <f t="shared" si="10"/>
        <v>1.6356849756908796</v>
      </c>
      <c r="I14" s="53">
        <f t="shared" si="10"/>
        <v>1.410533015640287</v>
      </c>
      <c r="J14" s="53">
        <f t="shared" si="10"/>
        <v>2.3677211177729576</v>
      </c>
      <c r="K14" s="53">
        <f t="shared" si="10"/>
        <v>1.8775211329495363</v>
      </c>
      <c r="L14" s="53">
        <f t="shared" si="10"/>
        <v>2.574798219802478</v>
      </c>
      <c r="M14" s="53">
        <f t="shared" si="10"/>
        <v>2.866912187326213</v>
      </c>
      <c r="N14" s="53">
        <f t="shared" si="10"/>
        <v>0.9081002859135152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-0.0791351408538898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1.2437412</v>
      </c>
      <c r="C18" s="1">
        <f>'DATOS MENSUALES'!F487</f>
        <v>1.4073731999999999</v>
      </c>
      <c r="D18" s="1">
        <f>'DATOS MENSUALES'!F488</f>
        <v>0.5082076</v>
      </c>
      <c r="E18" s="1">
        <f>'DATOS MENSUALES'!F489</f>
        <v>1.2483625</v>
      </c>
      <c r="F18" s="1">
        <f>'DATOS MENSUALES'!F490</f>
        <v>0.8600496</v>
      </c>
      <c r="G18" s="1">
        <f>'DATOS MENSUALES'!F491</f>
        <v>2.3147486</v>
      </c>
      <c r="H18" s="1">
        <f>'DATOS MENSUALES'!F492</f>
        <v>2.9545964</v>
      </c>
      <c r="I18" s="1">
        <f>'DATOS MENSUALES'!F493</f>
        <v>7.3183244</v>
      </c>
      <c r="J18" s="1">
        <f>'DATOS MENSUALES'!F494</f>
        <v>0.478296</v>
      </c>
      <c r="K18" s="1">
        <f>'DATOS MENSUALES'!F495</f>
        <v>0.1047266</v>
      </c>
      <c r="L18" s="1">
        <f>'DATOS MENSUALES'!F496</f>
        <v>0.2605114</v>
      </c>
      <c r="M18" s="1">
        <f>'DATOS MENSUALES'!F497</f>
        <v>0.349668</v>
      </c>
      <c r="N18" s="1">
        <f aca="true" t="shared" si="11" ref="N18:N41">SUM(B18:M18)</f>
        <v>19.0486055</v>
      </c>
      <c r="O18" s="10"/>
      <c r="P18" s="60">
        <f>(B18-B$6)^3</f>
        <v>0.03038230747959108</v>
      </c>
      <c r="Q18" s="60">
        <f aca="true" t="shared" si="12" ref="Q18:AB18">(C18-C$6)^3</f>
        <v>-0.23277470124928248</v>
      </c>
      <c r="R18" s="60">
        <f t="shared" si="12"/>
        <v>-47.58470480613115</v>
      </c>
      <c r="S18" s="60">
        <f t="shared" si="12"/>
        <v>-6.780476583204032</v>
      </c>
      <c r="T18" s="60">
        <f t="shared" si="12"/>
        <v>-9.839514926892113</v>
      </c>
      <c r="U18" s="60">
        <f t="shared" si="12"/>
        <v>-1.8202535927345738</v>
      </c>
      <c r="V18" s="60">
        <f t="shared" si="12"/>
        <v>-0.5113210707771383</v>
      </c>
      <c r="W18" s="60">
        <f t="shared" si="12"/>
        <v>50.69886201301179</v>
      </c>
      <c r="X18" s="60">
        <f t="shared" si="12"/>
        <v>-0.2904365584000865</v>
      </c>
      <c r="Y18" s="60">
        <f t="shared" si="12"/>
        <v>-0.004062565528337151</v>
      </c>
      <c r="Z18" s="60">
        <f t="shared" si="12"/>
        <v>3.237960160638943E-05</v>
      </c>
      <c r="AA18" s="60">
        <f t="shared" si="12"/>
        <v>-0.000880218265628606</v>
      </c>
      <c r="AB18" s="60">
        <f t="shared" si="12"/>
        <v>-368.24606600700895</v>
      </c>
    </row>
    <row r="19" spans="1:28" ht="12.75">
      <c r="A19" s="12" t="s">
        <v>69</v>
      </c>
      <c r="B19" s="1">
        <f>'DATOS MENSUALES'!F498</f>
        <v>0.140844</v>
      </c>
      <c r="C19" s="1">
        <f>'DATOS MENSUALES'!F499</f>
        <v>0.0681055</v>
      </c>
      <c r="D19" s="1">
        <f>'DATOS MENSUALES'!F500</f>
        <v>1.0623537</v>
      </c>
      <c r="E19" s="1">
        <f>'DATOS MENSUALES'!F501</f>
        <v>2.2629476</v>
      </c>
      <c r="F19" s="1">
        <f>'DATOS MENSUALES'!F502</f>
        <v>1.5457115</v>
      </c>
      <c r="G19" s="1">
        <f>'DATOS MENSUALES'!F503</f>
        <v>1.1113028999999999</v>
      </c>
      <c r="H19" s="1">
        <f>'DATOS MENSUALES'!F504</f>
        <v>2.182307</v>
      </c>
      <c r="I19" s="1">
        <f>'DATOS MENSUALES'!F505</f>
        <v>0.9359364000000001</v>
      </c>
      <c r="J19" s="1">
        <f>'DATOS MENSUALES'!F506</f>
        <v>0.636053</v>
      </c>
      <c r="K19" s="1">
        <f>'DATOS MENSUALES'!F507</f>
        <v>0.259366</v>
      </c>
      <c r="L19" s="1">
        <f>'DATOS MENSUALES'!F508</f>
        <v>0.0571735</v>
      </c>
      <c r="M19" s="1">
        <f>'DATOS MENSUALES'!F509</f>
        <v>0.6756681</v>
      </c>
      <c r="N19" s="1">
        <f t="shared" si="11"/>
        <v>10.9377692</v>
      </c>
      <c r="O19" s="10"/>
      <c r="P19" s="60">
        <f aca="true" t="shared" si="13" ref="P19:P43">(B19-B$6)^3</f>
        <v>-0.4946501953706557</v>
      </c>
      <c r="Q19" s="60">
        <f aca="true" t="shared" si="14" ref="Q19:Q43">(C19-C$6)^3</f>
        <v>-7.465344633667238</v>
      </c>
      <c r="R19" s="60">
        <f aca="true" t="shared" si="15" ref="R19:R43">(D19-D$6)^3</f>
        <v>-28.922670468163382</v>
      </c>
      <c r="S19" s="60">
        <f aca="true" t="shared" si="16" ref="S19:S43">(E19-E$6)^3</f>
        <v>-0.6771518958730527</v>
      </c>
      <c r="T19" s="60">
        <f aca="true" t="shared" si="17" ref="T19:T43">(F19-F$6)^3</f>
        <v>-3.0941720433697775</v>
      </c>
      <c r="U19" s="60">
        <f aca="true" t="shared" si="18" ref="U19:U43">(G19-G$6)^3</f>
        <v>-14.250489519604178</v>
      </c>
      <c r="V19" s="60">
        <f aca="true" t="shared" si="19" ref="V19:V43">(H19-H$6)^3</f>
        <v>-3.884224091411813</v>
      </c>
      <c r="W19" s="60">
        <f aca="true" t="shared" si="20" ref="W19:W43">(I19-I$6)^3</f>
        <v>-19.276245666274917</v>
      </c>
      <c r="X19" s="60">
        <f aca="true" t="shared" si="21" ref="X19:X43">(J19-J$6)^3</f>
        <v>-0.12839444767120226</v>
      </c>
      <c r="Y19" s="60">
        <f aca="true" t="shared" si="22" ref="Y19:Y43">(K19-K$6)^3</f>
        <v>-1.1939095698936726E-07</v>
      </c>
      <c r="Z19" s="60">
        <f aca="true" t="shared" si="23" ref="Z19:Z43">(L19-L$6)^3</f>
        <v>-0.005041098631938455</v>
      </c>
      <c r="AA19" s="60">
        <f aca="true" t="shared" si="24" ref="AA19:AA43">(M19-M$6)^3</f>
        <v>0.012193010521127059</v>
      </c>
      <c r="AB19" s="60">
        <f aca="true" t="shared" si="25" ref="AB19:AB43">(N19-N$6)^3</f>
        <v>-3566.5196463649795</v>
      </c>
    </row>
    <row r="20" spans="1:28" ht="12.75">
      <c r="A20" s="12" t="s">
        <v>70</v>
      </c>
      <c r="B20" s="1">
        <f>'DATOS MENSUALES'!F510</f>
        <v>1.046583</v>
      </c>
      <c r="C20" s="1">
        <f>'DATOS MENSUALES'!F511</f>
        <v>2.5245927</v>
      </c>
      <c r="D20" s="1">
        <f>'DATOS MENSUALES'!F512</f>
        <v>2.0946284</v>
      </c>
      <c r="E20" s="1">
        <f>'DATOS MENSUALES'!F513</f>
        <v>1.0447</v>
      </c>
      <c r="F20" s="1">
        <f>'DATOS MENSUALES'!F514</f>
        <v>0.1619046</v>
      </c>
      <c r="G20" s="1">
        <f>'DATOS MENSUALES'!F515</f>
        <v>0.8712736000000001</v>
      </c>
      <c r="H20" s="1">
        <f>'DATOS MENSUALES'!F516</f>
        <v>0.7783287999999999</v>
      </c>
      <c r="I20" s="1">
        <f>'DATOS MENSUALES'!F517</f>
        <v>3.2720211999999997</v>
      </c>
      <c r="J20" s="1">
        <f>'DATOS MENSUALES'!F518</f>
        <v>0.3091257</v>
      </c>
      <c r="K20" s="1">
        <f>'DATOS MENSUALES'!F519</f>
        <v>0.0882122</v>
      </c>
      <c r="L20" s="1">
        <f>'DATOS MENSUALES'!F520</f>
        <v>0.33321920000000005</v>
      </c>
      <c r="M20" s="1">
        <f>'DATOS MENSUALES'!F521</f>
        <v>0.1204976</v>
      </c>
      <c r="N20" s="1">
        <f t="shared" si="11"/>
        <v>12.645086999999998</v>
      </c>
      <c r="O20" s="10"/>
      <c r="P20" s="60">
        <f t="shared" si="13"/>
        <v>0.0015160949064976295</v>
      </c>
      <c r="Q20" s="60">
        <f t="shared" si="14"/>
        <v>0.12656116709027226</v>
      </c>
      <c r="R20" s="60">
        <f t="shared" si="15"/>
        <v>-8.456110216929288</v>
      </c>
      <c r="S20" s="60">
        <f t="shared" si="16"/>
        <v>-9.213244067958849</v>
      </c>
      <c r="T20" s="60">
        <f t="shared" si="17"/>
        <v>-22.930323526821848</v>
      </c>
      <c r="U20" s="60">
        <f t="shared" si="18"/>
        <v>-18.915944536940987</v>
      </c>
      <c r="V20" s="60">
        <f t="shared" si="19"/>
        <v>-26.3548808514528</v>
      </c>
      <c r="W20" s="60">
        <f t="shared" si="20"/>
        <v>-0.04113038335485502</v>
      </c>
      <c r="X20" s="60">
        <f t="shared" si="21"/>
        <v>-0.5747119501962634</v>
      </c>
      <c r="Y20" s="60">
        <f t="shared" si="22"/>
        <v>-0.005459015076207201</v>
      </c>
      <c r="Z20" s="60">
        <f t="shared" si="23"/>
        <v>0.0011438173862203039</v>
      </c>
      <c r="AA20" s="60">
        <f t="shared" si="24"/>
        <v>-0.034330254200269666</v>
      </c>
      <c r="AB20" s="60">
        <f t="shared" si="25"/>
        <v>-2499.5154106291334</v>
      </c>
    </row>
    <row r="21" spans="1:28" ht="12.75">
      <c r="A21" s="12" t="s">
        <v>71</v>
      </c>
      <c r="B21" s="1">
        <f>'DATOS MENSUALES'!F522</f>
        <v>0.1348352</v>
      </c>
      <c r="C21" s="1">
        <f>'DATOS MENSUALES'!F523</f>
        <v>0.7795776</v>
      </c>
      <c r="D21" s="1">
        <f>'DATOS MENSUALES'!F524</f>
        <v>1.1361312</v>
      </c>
      <c r="E21" s="1">
        <f>'DATOS MENSUALES'!F525</f>
        <v>3.2483472</v>
      </c>
      <c r="F21" s="1">
        <f>'DATOS MENSUALES'!F526</f>
        <v>1.3653586</v>
      </c>
      <c r="G21" s="1">
        <f>'DATOS MENSUALES'!F527</f>
        <v>1.2844608000000002</v>
      </c>
      <c r="H21" s="1">
        <f>'DATOS MENSUALES'!F528</f>
        <v>10.2189516</v>
      </c>
      <c r="I21" s="1">
        <f>'DATOS MENSUALES'!F529</f>
        <v>11.225005199999998</v>
      </c>
      <c r="J21" s="1">
        <f>'DATOS MENSUALES'!F530</f>
        <v>5.6588832</v>
      </c>
      <c r="K21" s="1">
        <f>'DATOS MENSUALES'!F531</f>
        <v>0.23908230000000003</v>
      </c>
      <c r="L21" s="1">
        <f>'DATOS MENSUALES'!F532</f>
        <v>0.2040554</v>
      </c>
      <c r="M21" s="1">
        <f>'DATOS MENSUALES'!F533</f>
        <v>0.1293991</v>
      </c>
      <c r="N21" s="1">
        <f t="shared" si="11"/>
        <v>35.6240874</v>
      </c>
      <c r="O21" s="10"/>
      <c r="P21" s="60">
        <f t="shared" si="13"/>
        <v>-0.5060108485470269</v>
      </c>
      <c r="Q21" s="60">
        <f t="shared" si="14"/>
        <v>-1.9202277762254105</v>
      </c>
      <c r="R21" s="60">
        <f t="shared" si="15"/>
        <v>-26.88692240762919</v>
      </c>
      <c r="S21" s="60">
        <f t="shared" si="16"/>
        <v>0.0012341016685404342</v>
      </c>
      <c r="T21" s="60">
        <f t="shared" si="17"/>
        <v>-4.391111051744532</v>
      </c>
      <c r="U21" s="60">
        <f t="shared" si="18"/>
        <v>-11.409979569664879</v>
      </c>
      <c r="V21" s="60">
        <f t="shared" si="19"/>
        <v>270.1761038229521</v>
      </c>
      <c r="W21" s="60">
        <f t="shared" si="20"/>
        <v>440.3284754288694</v>
      </c>
      <c r="X21" s="60">
        <f t="shared" si="21"/>
        <v>92.2439855866202</v>
      </c>
      <c r="Y21" s="60">
        <f t="shared" si="22"/>
        <v>-1.601780654877721E-05</v>
      </c>
      <c r="Z21" s="60">
        <f t="shared" si="23"/>
        <v>-1.485597562314722E-05</v>
      </c>
      <c r="AA21" s="60">
        <f t="shared" si="24"/>
        <v>-0.03158602681107799</v>
      </c>
      <c r="AB21" s="60">
        <f t="shared" si="25"/>
        <v>832.6504970582291</v>
      </c>
    </row>
    <row r="22" spans="1:28" ht="12.75">
      <c r="A22" s="12" t="s">
        <v>72</v>
      </c>
      <c r="B22" s="1">
        <f>'DATOS MENSUALES'!F534</f>
        <v>0.9435159</v>
      </c>
      <c r="C22" s="1">
        <f>'DATOS MENSUALES'!F535</f>
        <v>3.2341168000000002</v>
      </c>
      <c r="D22" s="1">
        <f>'DATOS MENSUALES'!F536</f>
        <v>2.7186383999999997</v>
      </c>
      <c r="E22" s="1">
        <f>'DATOS MENSUALES'!F537</f>
        <v>0.7907244</v>
      </c>
      <c r="F22" s="1">
        <f>'DATOS MENSUALES'!F538</f>
        <v>6.1350867000000004</v>
      </c>
      <c r="G22" s="1">
        <f>'DATOS MENSUALES'!F539</f>
        <v>2.6941952000000002</v>
      </c>
      <c r="H22" s="1">
        <f>'DATOS MENSUALES'!F540</f>
        <v>4.2817368</v>
      </c>
      <c r="I22" s="1">
        <f>'DATOS MENSUALES'!F541</f>
        <v>2.468114</v>
      </c>
      <c r="J22" s="1">
        <f>'DATOS MENSUALES'!F542</f>
        <v>0.9639759999999999</v>
      </c>
      <c r="K22" s="1">
        <f>'DATOS MENSUALES'!F543</f>
        <v>0.09133559999999999</v>
      </c>
      <c r="L22" s="1">
        <f>'DATOS MENSUALES'!F544</f>
        <v>0.0783145</v>
      </c>
      <c r="M22" s="1">
        <f>'DATOS MENSUALES'!F545</f>
        <v>0.09405</v>
      </c>
      <c r="N22" s="1">
        <f t="shared" si="11"/>
        <v>24.4938043</v>
      </c>
      <c r="O22" s="10"/>
      <c r="P22" s="60">
        <f t="shared" si="13"/>
        <v>1.6481720935958456E-06</v>
      </c>
      <c r="Q22" s="60">
        <f t="shared" si="14"/>
        <v>1.7785849853527775</v>
      </c>
      <c r="R22" s="60">
        <f t="shared" si="15"/>
        <v>-2.822942583930986</v>
      </c>
      <c r="S22" s="60">
        <f t="shared" si="16"/>
        <v>-12.983835369435697</v>
      </c>
      <c r="T22" s="60">
        <f t="shared" si="17"/>
        <v>30.728701000118683</v>
      </c>
      <c r="U22" s="60">
        <f t="shared" si="18"/>
        <v>-0.5959682668305508</v>
      </c>
      <c r="V22" s="60">
        <f t="shared" si="19"/>
        <v>0.14677530137428135</v>
      </c>
      <c r="W22" s="60">
        <f t="shared" si="20"/>
        <v>-1.5172835046742472</v>
      </c>
      <c r="X22" s="60">
        <f t="shared" si="21"/>
        <v>-0.005504221715146796</v>
      </c>
      <c r="Y22" s="60">
        <f t="shared" si="22"/>
        <v>-0.00517362965948927</v>
      </c>
      <c r="Z22" s="60">
        <f t="shared" si="23"/>
        <v>-0.0033969060614847863</v>
      </c>
      <c r="AA22" s="60">
        <f t="shared" si="24"/>
        <v>-0.043411686189903695</v>
      </c>
      <c r="AB22" s="60">
        <f t="shared" si="25"/>
        <v>-5.110613147976255</v>
      </c>
    </row>
    <row r="23" spans="1:28" ht="12.75">
      <c r="A23" s="12" t="s">
        <v>73</v>
      </c>
      <c r="B23" s="1">
        <f>'DATOS MENSUALES'!F546</f>
        <v>0.1256016</v>
      </c>
      <c r="C23" s="1">
        <f>'DATOS MENSUALES'!F547</f>
        <v>1.294083</v>
      </c>
      <c r="D23" s="1">
        <f>'DATOS MENSUALES'!F548</f>
        <v>1.3407668</v>
      </c>
      <c r="E23" s="1">
        <f>'DATOS MENSUALES'!F549</f>
        <v>0.6601511999999999</v>
      </c>
      <c r="F23" s="1">
        <f>'DATOS MENSUALES'!F550</f>
        <v>2.0252414</v>
      </c>
      <c r="G23" s="1">
        <f>'DATOS MENSUALES'!F551</f>
        <v>3.536052</v>
      </c>
      <c r="H23" s="1">
        <f>'DATOS MENSUALES'!F552</f>
        <v>2.2911531</v>
      </c>
      <c r="I23" s="1">
        <f>'DATOS MENSUALES'!F553</f>
        <v>3.6164321999999998</v>
      </c>
      <c r="J23" s="1">
        <f>'DATOS MENSUALES'!F554</f>
        <v>0.417601</v>
      </c>
      <c r="K23" s="1">
        <f>'DATOS MENSUALES'!F555</f>
        <v>0.2855222</v>
      </c>
      <c r="L23" s="1">
        <f>'DATOS MENSUALES'!F556</f>
        <v>0.0869478</v>
      </c>
      <c r="M23" s="1">
        <f>'DATOS MENSUALES'!F557</f>
        <v>0.9397260000000001</v>
      </c>
      <c r="N23" s="1">
        <f t="shared" si="11"/>
        <v>16.6192783</v>
      </c>
      <c r="O23" s="10"/>
      <c r="P23" s="60">
        <f t="shared" si="13"/>
        <v>-0.5238054447693283</v>
      </c>
      <c r="Q23" s="60">
        <f t="shared" si="14"/>
        <v>-0.38652318021853843</v>
      </c>
      <c r="R23" s="60">
        <f t="shared" si="15"/>
        <v>-21.74498388678208</v>
      </c>
      <c r="S23" s="60">
        <f t="shared" si="16"/>
        <v>-15.270211742380946</v>
      </c>
      <c r="T23" s="60">
        <f t="shared" si="17"/>
        <v>-0.9344532511530304</v>
      </c>
      <c r="U23" s="60">
        <f t="shared" si="18"/>
        <v>3.201994419265653E-11</v>
      </c>
      <c r="V23" s="60">
        <f t="shared" si="19"/>
        <v>-3.131934793530493</v>
      </c>
      <c r="W23" s="60">
        <f t="shared" si="20"/>
        <v>-4.670315403112087E-10</v>
      </c>
      <c r="X23" s="60">
        <f t="shared" si="21"/>
        <v>-0.37783517233294583</v>
      </c>
      <c r="Y23" s="60">
        <f t="shared" si="22"/>
        <v>9.571521453289682E-06</v>
      </c>
      <c r="Z23" s="60">
        <f t="shared" si="23"/>
        <v>-0.0028446085878358544</v>
      </c>
      <c r="AA23" s="60">
        <f t="shared" si="24"/>
        <v>0.1207161511044766</v>
      </c>
      <c r="AB23" s="60">
        <f t="shared" si="25"/>
        <v>-883.9122921928301</v>
      </c>
    </row>
    <row r="24" spans="1:28" ht="12.75">
      <c r="A24" s="12" t="s">
        <v>74</v>
      </c>
      <c r="B24" s="1">
        <f>'DATOS MENSUALES'!F558</f>
        <v>0.764937</v>
      </c>
      <c r="C24" s="1">
        <f>'DATOS MENSUALES'!F559</f>
        <v>0.8246082</v>
      </c>
      <c r="D24" s="1">
        <f>'DATOS MENSUALES'!F560</f>
        <v>1.361906</v>
      </c>
      <c r="E24" s="1">
        <f>'DATOS MENSUALES'!F561</f>
        <v>1.4477689999999999</v>
      </c>
      <c r="F24" s="1">
        <f>'DATOS MENSUALES'!F562</f>
        <v>16.1411288</v>
      </c>
      <c r="G24" s="1">
        <f>'DATOS MENSUALES'!F563</f>
        <v>9.83361</v>
      </c>
      <c r="H24" s="1">
        <f>'DATOS MENSUALES'!F564</f>
        <v>4.036888</v>
      </c>
      <c r="I24" s="1">
        <f>'DATOS MENSUALES'!F565</f>
        <v>1.7140625</v>
      </c>
      <c r="J24" s="1">
        <f>'DATOS MENSUALES'!F566</f>
        <v>0.7030155</v>
      </c>
      <c r="K24" s="1">
        <f>'DATOS MENSUALES'!F567</f>
        <v>0.9501786</v>
      </c>
      <c r="L24" s="1">
        <f>'DATOS MENSUALES'!F568</f>
        <v>0.1110874</v>
      </c>
      <c r="M24" s="1">
        <f>'DATOS MENSUALES'!F569</f>
        <v>0.3047604</v>
      </c>
      <c r="N24" s="1">
        <f t="shared" si="11"/>
        <v>38.193951399999996</v>
      </c>
      <c r="O24" s="10"/>
      <c r="P24" s="60">
        <f t="shared" si="13"/>
        <v>-0.0046379630435356</v>
      </c>
      <c r="Q24" s="60">
        <f t="shared" si="14"/>
        <v>-1.7189935887352155</v>
      </c>
      <c r="R24" s="60">
        <f t="shared" si="15"/>
        <v>-21.25465305077394</v>
      </c>
      <c r="S24" s="60">
        <f t="shared" si="16"/>
        <v>-4.855269592663621</v>
      </c>
      <c r="T24" s="60">
        <f t="shared" si="17"/>
        <v>2267.831414970284</v>
      </c>
      <c r="U24" s="60">
        <f t="shared" si="18"/>
        <v>249.79412657239857</v>
      </c>
      <c r="V24" s="60">
        <f t="shared" si="19"/>
        <v>0.022580086735352795</v>
      </c>
      <c r="W24" s="60">
        <f t="shared" si="20"/>
        <v>-6.893122819770726</v>
      </c>
      <c r="X24" s="60">
        <f t="shared" si="21"/>
        <v>-0.08375348185836677</v>
      </c>
      <c r="Y24" s="60">
        <f t="shared" si="22"/>
        <v>0.3226715160758866</v>
      </c>
      <c r="Z24" s="60">
        <f t="shared" si="23"/>
        <v>-0.0016243449377362077</v>
      </c>
      <c r="AA24" s="60">
        <f t="shared" si="24"/>
        <v>-0.0027879752971111046</v>
      </c>
      <c r="AB24" s="60">
        <f t="shared" si="25"/>
        <v>1718.3641886299354</v>
      </c>
    </row>
    <row r="25" spans="1:28" ht="12.75">
      <c r="A25" s="12" t="s">
        <v>75</v>
      </c>
      <c r="B25" s="1">
        <f>'DATOS MENSUALES'!F570</f>
        <v>1.6925439999999998</v>
      </c>
      <c r="C25" s="1">
        <f>'DATOS MENSUALES'!F571</f>
        <v>1.6253423999999999</v>
      </c>
      <c r="D25" s="1">
        <f>'DATOS MENSUALES'!F572</f>
        <v>8.984001600000001</v>
      </c>
      <c r="E25" s="1">
        <f>'DATOS MENSUALES'!F573</f>
        <v>7.0424256</v>
      </c>
      <c r="F25" s="1">
        <f>'DATOS MENSUALES'!F574</f>
        <v>2.3374728</v>
      </c>
      <c r="G25" s="1">
        <f>'DATOS MENSUALES'!F575</f>
        <v>1.5805542</v>
      </c>
      <c r="H25" s="1">
        <f>'DATOS MENSUALES'!F576</f>
        <v>5.549188000000001</v>
      </c>
      <c r="I25" s="1">
        <f>'DATOS MENSUALES'!F577</f>
        <v>7.2068304</v>
      </c>
      <c r="J25" s="1">
        <f>'DATOS MENSUALES'!F578</f>
        <v>3.272809</v>
      </c>
      <c r="K25" s="1">
        <f>'DATOS MENSUALES'!F579</f>
        <v>0.8706702</v>
      </c>
      <c r="L25" s="1">
        <f>'DATOS MENSUALES'!F580</f>
        <v>0.1120934</v>
      </c>
      <c r="M25" s="1">
        <f>'DATOS MENSUALES'!F581</f>
        <v>0.0831234</v>
      </c>
      <c r="N25" s="1">
        <f t="shared" si="11"/>
        <v>40.357055</v>
      </c>
      <c r="O25" s="10"/>
      <c r="P25" s="60">
        <f t="shared" si="13"/>
        <v>0.44043384265534974</v>
      </c>
      <c r="Q25" s="60">
        <f t="shared" si="14"/>
        <v>-0.06265466633457799</v>
      </c>
      <c r="R25" s="60">
        <f t="shared" si="15"/>
        <v>114.22986085968634</v>
      </c>
      <c r="S25" s="60">
        <f t="shared" si="16"/>
        <v>59.38023335175299</v>
      </c>
      <c r="T25" s="60">
        <f t="shared" si="17"/>
        <v>-0.29464266252984184</v>
      </c>
      <c r="U25" s="60">
        <f t="shared" si="18"/>
        <v>-7.474125869687243</v>
      </c>
      <c r="V25" s="60">
        <f t="shared" si="19"/>
        <v>5.783006788783853</v>
      </c>
      <c r="W25" s="60">
        <f t="shared" si="20"/>
        <v>46.25367866570831</v>
      </c>
      <c r="X25" s="60">
        <f t="shared" si="21"/>
        <v>9.69453210330357</v>
      </c>
      <c r="Y25" s="60">
        <f t="shared" si="22"/>
        <v>0.22296407610700472</v>
      </c>
      <c r="Z25" s="60">
        <f t="shared" si="23"/>
        <v>-0.001582997422274013</v>
      </c>
      <c r="AA25" s="60">
        <f t="shared" si="24"/>
        <v>-0.0475878371723159</v>
      </c>
      <c r="AB25" s="60">
        <f t="shared" si="25"/>
        <v>2827.5999665379873</v>
      </c>
    </row>
    <row r="26" spans="1:28" ht="12.75">
      <c r="A26" s="12" t="s">
        <v>76</v>
      </c>
      <c r="B26" s="1">
        <f>'DATOS MENSUALES'!F582</f>
        <v>0.715751</v>
      </c>
      <c r="C26" s="1">
        <f>'DATOS MENSUALES'!F583</f>
        <v>1.2675652</v>
      </c>
      <c r="D26" s="1">
        <f>'DATOS MENSUALES'!F584</f>
        <v>0.1983964</v>
      </c>
      <c r="E26" s="1">
        <f>'DATOS MENSUALES'!F585</f>
        <v>0.4036424</v>
      </c>
      <c r="F26" s="1">
        <f>'DATOS MENSUALES'!F586</f>
        <v>1.0498775999999999</v>
      </c>
      <c r="G26" s="1">
        <f>'DATOS MENSUALES'!F587</f>
        <v>1.632456</v>
      </c>
      <c r="H26" s="1">
        <f>'DATOS MENSUALES'!F588</f>
        <v>3.0678171</v>
      </c>
      <c r="I26" s="1">
        <f>'DATOS MENSUALES'!F589</f>
        <v>2.5548450000000003</v>
      </c>
      <c r="J26" s="1">
        <f>'DATOS MENSUALES'!F590</f>
        <v>1.790982</v>
      </c>
      <c r="K26" s="1">
        <f>'DATOS MENSUALES'!F591</f>
        <v>0.17160000000000003</v>
      </c>
      <c r="L26" s="1">
        <f>'DATOS MENSUALES'!F592</f>
        <v>0.161024</v>
      </c>
      <c r="M26" s="1">
        <f>'DATOS MENSUALES'!F593</f>
        <v>0.36339940000000004</v>
      </c>
      <c r="N26" s="1">
        <f t="shared" si="11"/>
        <v>13.377356099999998</v>
      </c>
      <c r="O26" s="10"/>
      <c r="P26" s="60">
        <f t="shared" si="13"/>
        <v>-0.010071064048798475</v>
      </c>
      <c r="Q26" s="60">
        <f t="shared" si="14"/>
        <v>-0.4302911567699721</v>
      </c>
      <c r="R26" s="60">
        <f t="shared" si="15"/>
        <v>-60.86267051366683</v>
      </c>
      <c r="S26" s="60">
        <f t="shared" si="16"/>
        <v>-20.513257876014</v>
      </c>
      <c r="T26" s="60">
        <f t="shared" si="17"/>
        <v>-7.449371329960346</v>
      </c>
      <c r="U26" s="60">
        <f t="shared" si="18"/>
        <v>-6.89456695547136</v>
      </c>
      <c r="V26" s="60">
        <f t="shared" si="19"/>
        <v>-0.3234299934026807</v>
      </c>
      <c r="W26" s="60">
        <f t="shared" si="20"/>
        <v>-1.1989991653171106</v>
      </c>
      <c r="X26" s="60">
        <f t="shared" si="21"/>
        <v>0.2751874320173438</v>
      </c>
      <c r="Y26" s="60">
        <f t="shared" si="22"/>
        <v>-0.0007963418973534224</v>
      </c>
      <c r="Z26" s="60">
        <f t="shared" si="23"/>
        <v>-0.0003091123349305331</v>
      </c>
      <c r="AA26" s="60">
        <f t="shared" si="24"/>
        <v>-0.0005534871398570979</v>
      </c>
      <c r="AB26" s="60">
        <f t="shared" si="25"/>
        <v>-2116.351067506281</v>
      </c>
    </row>
    <row r="27" spans="1:28" ht="12.75">
      <c r="A27" s="12" t="s">
        <v>77</v>
      </c>
      <c r="B27" s="1">
        <f>'DATOS MENSUALES'!F594</f>
        <v>0.4413838</v>
      </c>
      <c r="C27" s="1">
        <f>'DATOS MENSUALES'!F595</f>
        <v>5.0792057999999995</v>
      </c>
      <c r="D27" s="1">
        <f>'DATOS MENSUALES'!F596</f>
        <v>16.6512968</v>
      </c>
      <c r="E27" s="1">
        <f>'DATOS MENSUALES'!F597</f>
        <v>4.2207108</v>
      </c>
      <c r="F27" s="1">
        <f>'DATOS MENSUALES'!F598</f>
        <v>2.7888487</v>
      </c>
      <c r="G27" s="1">
        <f>'DATOS MENSUALES'!F599</f>
        <v>1.6081408000000001</v>
      </c>
      <c r="H27" s="1">
        <f>'DATOS MENSUALES'!F600</f>
        <v>3.6285513</v>
      </c>
      <c r="I27" s="1">
        <f>'DATOS MENSUALES'!F601</f>
        <v>2.0214816</v>
      </c>
      <c r="J27" s="1">
        <f>'DATOS MENSUALES'!F602</f>
        <v>1.0368756000000001</v>
      </c>
      <c r="K27" s="1">
        <f>'DATOS MENSUALES'!F603</f>
        <v>0.488151</v>
      </c>
      <c r="L27" s="1">
        <f>'DATOS MENSUALES'!F604</f>
        <v>0.1487286</v>
      </c>
      <c r="M27" s="1">
        <f>'DATOS MENSUALES'!F605</f>
        <v>0.991047</v>
      </c>
      <c r="N27" s="1">
        <f t="shared" si="11"/>
        <v>39.104421800000004</v>
      </c>
      <c r="O27" s="10"/>
      <c r="P27" s="60">
        <f t="shared" si="13"/>
        <v>-0.1178795078606096</v>
      </c>
      <c r="Q27" s="60">
        <f t="shared" si="14"/>
        <v>28.559625274134365</v>
      </c>
      <c r="R27" s="60">
        <f t="shared" si="15"/>
        <v>1962.2138365571284</v>
      </c>
      <c r="S27" s="60">
        <f t="shared" si="16"/>
        <v>1.2584061731930245</v>
      </c>
      <c r="T27" s="60">
        <f t="shared" si="17"/>
        <v>-0.009806971293806624</v>
      </c>
      <c r="U27" s="60">
        <f t="shared" si="18"/>
        <v>-7.162200316706153</v>
      </c>
      <c r="V27" s="60">
        <f t="shared" si="19"/>
        <v>-0.00198571086934648</v>
      </c>
      <c r="W27" s="60">
        <f t="shared" si="20"/>
        <v>-4.063266780215023</v>
      </c>
      <c r="X27" s="60">
        <f t="shared" si="21"/>
        <v>-0.0011139634273154616</v>
      </c>
      <c r="Y27" s="60">
        <f t="shared" si="22"/>
        <v>0.011218503759024974</v>
      </c>
      <c r="Z27" s="60">
        <f t="shared" si="23"/>
        <v>-0.0005102688593614361</v>
      </c>
      <c r="AA27" s="60">
        <f t="shared" si="24"/>
        <v>0.16236267593771536</v>
      </c>
      <c r="AB27" s="60">
        <f t="shared" si="25"/>
        <v>2140.7654477423443</v>
      </c>
    </row>
    <row r="28" spans="1:28" ht="12.75">
      <c r="A28" s="12" t="s">
        <v>78</v>
      </c>
      <c r="B28" s="1">
        <f>'DATOS MENSUALES'!F606</f>
        <v>0.4916604</v>
      </c>
      <c r="C28" s="1">
        <f>'DATOS MENSUALES'!F607</f>
        <v>1.26698</v>
      </c>
      <c r="D28" s="1">
        <f>'DATOS MENSUALES'!F608</f>
        <v>1.0260989999999999</v>
      </c>
      <c r="E28" s="1">
        <f>'DATOS MENSUALES'!F609</f>
        <v>0.9080398</v>
      </c>
      <c r="F28" s="1">
        <f>'DATOS MENSUALES'!F610</f>
        <v>1.040765</v>
      </c>
      <c r="G28" s="1">
        <f>'DATOS MENSUALES'!F611</f>
        <v>20.8086816</v>
      </c>
      <c r="H28" s="1">
        <f>'DATOS MENSUALES'!F612</f>
        <v>10.4849985</v>
      </c>
      <c r="I28" s="1">
        <f>'DATOS MENSUALES'!F613</f>
        <v>3.5720595</v>
      </c>
      <c r="J28" s="1">
        <f>'DATOS MENSUALES'!F614</f>
        <v>0.7398593</v>
      </c>
      <c r="K28" s="1">
        <f>'DATOS MENSUALES'!F615</f>
        <v>0.170126</v>
      </c>
      <c r="L28" s="1">
        <f>'DATOS MENSUALES'!F616</f>
        <v>0.0641784</v>
      </c>
      <c r="M28" s="1">
        <f>'DATOS MENSUALES'!F617</f>
        <v>0.4706515</v>
      </c>
      <c r="N28" s="1">
        <f t="shared" si="11"/>
        <v>41.04409900000001</v>
      </c>
      <c r="O28" s="10"/>
      <c r="P28" s="60">
        <f t="shared" si="13"/>
        <v>-0.08520909749208724</v>
      </c>
      <c r="Q28" s="60">
        <f t="shared" si="14"/>
        <v>-0.4312925480010867</v>
      </c>
      <c r="R28" s="60">
        <f t="shared" si="15"/>
        <v>-29.95963482893554</v>
      </c>
      <c r="S28" s="60">
        <f t="shared" si="16"/>
        <v>-11.135046143027681</v>
      </c>
      <c r="T28" s="60">
        <f t="shared" si="17"/>
        <v>-7.554132766353867</v>
      </c>
      <c r="U28" s="60">
        <f t="shared" si="18"/>
        <v>5153.46501769151</v>
      </c>
      <c r="V28" s="60">
        <f t="shared" si="19"/>
        <v>304.9239345414712</v>
      </c>
      <c r="W28" s="60">
        <f t="shared" si="20"/>
        <v>-9.20304706267159E-05</v>
      </c>
      <c r="X28" s="60">
        <f t="shared" si="21"/>
        <v>-0.06432660323221415</v>
      </c>
      <c r="Y28" s="60">
        <f t="shared" si="22"/>
        <v>-0.0008349406403526269</v>
      </c>
      <c r="Z28" s="60">
        <f t="shared" si="23"/>
        <v>-0.004448159379147069</v>
      </c>
      <c r="AA28" s="60">
        <f t="shared" si="24"/>
        <v>1.590259179397621E-05</v>
      </c>
      <c r="AB28" s="60">
        <f t="shared" si="25"/>
        <v>3260.0948601390805</v>
      </c>
    </row>
    <row r="29" spans="1:28" ht="12.75">
      <c r="A29" s="12" t="s">
        <v>79</v>
      </c>
      <c r="B29" s="1">
        <f>'DATOS MENSUALES'!F618</f>
        <v>1.003749</v>
      </c>
      <c r="C29" s="1">
        <f>'DATOS MENSUALES'!F619</f>
        <v>1.2706074</v>
      </c>
      <c r="D29" s="1">
        <f>'DATOS MENSUALES'!F620</f>
        <v>0.8384376</v>
      </c>
      <c r="E29" s="1">
        <f>'DATOS MENSUALES'!F621</f>
        <v>0.2010847</v>
      </c>
      <c r="F29" s="1">
        <f>'DATOS MENSUALES'!F622</f>
        <v>0.3563336</v>
      </c>
      <c r="G29" s="1">
        <f>'DATOS MENSUALES'!F623</f>
        <v>0.665226</v>
      </c>
      <c r="H29" s="1">
        <f>'DATOS MENSUALES'!F624</f>
        <v>1.555818</v>
      </c>
      <c r="I29" s="1">
        <f>'DATOS MENSUALES'!F625</f>
        <v>0.9090796</v>
      </c>
      <c r="J29" s="1">
        <f>'DATOS MENSUALES'!F626</f>
        <v>2.13435</v>
      </c>
      <c r="K29" s="1">
        <f>'DATOS MENSUALES'!F627</f>
        <v>0.213469</v>
      </c>
      <c r="L29" s="1">
        <f>'DATOS MENSUALES'!F628</f>
        <v>0.2959397</v>
      </c>
      <c r="M29" s="1">
        <f>'DATOS MENSUALES'!F629</f>
        <v>0.27530540000000003</v>
      </c>
      <c r="N29" s="1">
        <f t="shared" si="11"/>
        <v>9.7194</v>
      </c>
      <c r="O29" s="10"/>
      <c r="P29" s="60">
        <f t="shared" si="13"/>
        <v>0.00037395438632246227</v>
      </c>
      <c r="Q29" s="60">
        <f t="shared" si="14"/>
        <v>-0.425110326054297</v>
      </c>
      <c r="R29" s="60">
        <f t="shared" si="15"/>
        <v>-35.72505261215132</v>
      </c>
      <c r="S29" s="60">
        <f t="shared" si="16"/>
        <v>-25.41216864099079</v>
      </c>
      <c r="T29" s="60">
        <f t="shared" si="17"/>
        <v>-18.537316744600936</v>
      </c>
      <c r="U29" s="60">
        <f t="shared" si="18"/>
        <v>-23.652469476490545</v>
      </c>
      <c r="V29" s="60">
        <f t="shared" si="19"/>
        <v>-10.625142070427904</v>
      </c>
      <c r="W29" s="60">
        <f t="shared" si="20"/>
        <v>-19.861305088570877</v>
      </c>
      <c r="X29" s="60">
        <f t="shared" si="21"/>
        <v>0.9815489504628311</v>
      </c>
      <c r="Y29" s="60">
        <f t="shared" si="22"/>
        <v>-0.00013125966615937454</v>
      </c>
      <c r="Z29" s="60">
        <f t="shared" si="23"/>
        <v>0.00030483977004505333</v>
      </c>
      <c r="AA29" s="60">
        <f t="shared" si="24"/>
        <v>-0.0049302664852974845</v>
      </c>
      <c r="AB29" s="60">
        <f t="shared" si="25"/>
        <v>-4489.592005703772</v>
      </c>
    </row>
    <row r="30" spans="1:28" ht="12.75">
      <c r="A30" s="12" t="s">
        <v>80</v>
      </c>
      <c r="B30" s="1">
        <f>'DATOS MENSUALES'!F630</f>
        <v>0.7903882</v>
      </c>
      <c r="C30" s="1">
        <f>'DATOS MENSUALES'!F631</f>
        <v>0.9472375</v>
      </c>
      <c r="D30" s="1">
        <f>'DATOS MENSUALES'!F632</f>
        <v>2.6955125</v>
      </c>
      <c r="E30" s="1">
        <f>'DATOS MENSUALES'!F633</f>
        <v>0.6354688</v>
      </c>
      <c r="F30" s="1">
        <f>'DATOS MENSUALES'!F634</f>
        <v>0.2478048</v>
      </c>
      <c r="G30" s="1">
        <f>'DATOS MENSUALES'!F635</f>
        <v>1.0002531</v>
      </c>
      <c r="H30" s="1">
        <f>'DATOS MENSUALES'!F636</f>
        <v>1.3503593999999999</v>
      </c>
      <c r="I30" s="1">
        <f>'DATOS MENSUALES'!F637</f>
        <v>2.8090654</v>
      </c>
      <c r="J30" s="1">
        <f>'DATOS MENSUALES'!F638</f>
        <v>3.9016972</v>
      </c>
      <c r="K30" s="1">
        <f>'DATOS MENSUALES'!F639</f>
        <v>0.15324539999999998</v>
      </c>
      <c r="L30" s="1">
        <f>'DATOS MENSUALES'!F640</f>
        <v>0.0408709</v>
      </c>
      <c r="M30" s="1">
        <f>'DATOS MENSUALES'!F641</f>
        <v>0.2252488</v>
      </c>
      <c r="N30" s="1">
        <f t="shared" si="11"/>
        <v>14.797151999999999</v>
      </c>
      <c r="O30" s="10"/>
      <c r="P30" s="60">
        <f t="shared" si="13"/>
        <v>-0.002822074973260942</v>
      </c>
      <c r="Q30" s="60">
        <f t="shared" si="14"/>
        <v>-1.2432756574110617</v>
      </c>
      <c r="R30" s="60">
        <f t="shared" si="15"/>
        <v>-2.9637984495818976</v>
      </c>
      <c r="S30" s="60">
        <f t="shared" si="16"/>
        <v>-15.730523683894454</v>
      </c>
      <c r="T30" s="60">
        <f t="shared" si="17"/>
        <v>-20.912616682096875</v>
      </c>
      <c r="U30" s="60">
        <f t="shared" si="18"/>
        <v>-16.299762001561632</v>
      </c>
      <c r="V30" s="60">
        <f t="shared" si="19"/>
        <v>-13.891210925190885</v>
      </c>
      <c r="W30" s="60">
        <f t="shared" si="20"/>
        <v>-0.5277935695491446</v>
      </c>
      <c r="X30" s="60">
        <f t="shared" si="21"/>
        <v>21.0510650740796</v>
      </c>
      <c r="Y30" s="60">
        <f t="shared" si="22"/>
        <v>-0.0013692826310345077</v>
      </c>
      <c r="Z30" s="60">
        <f t="shared" si="23"/>
        <v>-0.006620043119434961</v>
      </c>
      <c r="AA30" s="60">
        <f t="shared" si="24"/>
        <v>-0.010685144500441574</v>
      </c>
      <c r="AB30" s="60">
        <f t="shared" si="25"/>
        <v>-1489.0212282971715</v>
      </c>
    </row>
    <row r="31" spans="1:28" ht="12.75">
      <c r="A31" s="12" t="s">
        <v>81</v>
      </c>
      <c r="B31" s="1">
        <f>'DATOS MENSUALES'!F642</f>
        <v>1.5327671999999999</v>
      </c>
      <c r="C31" s="1">
        <f>'DATOS MENSUALES'!F643</f>
        <v>5.5705716</v>
      </c>
      <c r="D31" s="1">
        <f>'DATOS MENSUALES'!F644</f>
        <v>2.4565200000000003</v>
      </c>
      <c r="E31" s="1">
        <f>'DATOS MENSUALES'!F645</f>
        <v>3.15324</v>
      </c>
      <c r="F31" s="1">
        <f>'DATOS MENSUALES'!F646</f>
        <v>2.0362536</v>
      </c>
      <c r="G31" s="1">
        <f>'DATOS MENSUALES'!F647</f>
        <v>3.4928146</v>
      </c>
      <c r="H31" s="1">
        <f>'DATOS MENSUALES'!F648</f>
        <v>1.1244732</v>
      </c>
      <c r="I31" s="1">
        <f>'DATOS MENSUALES'!F649</f>
        <v>3.6934000000000005</v>
      </c>
      <c r="J31" s="1">
        <f>'DATOS MENSUALES'!F650</f>
        <v>0.2833414</v>
      </c>
      <c r="K31" s="1">
        <f>'DATOS MENSUALES'!F651</f>
        <v>0.1226792</v>
      </c>
      <c r="L31" s="1">
        <f>'DATOS MENSUALES'!F652</f>
        <v>0.08648639999999999</v>
      </c>
      <c r="M31" s="1">
        <f>'DATOS MENSUALES'!F653</f>
        <v>0.4584866</v>
      </c>
      <c r="N31" s="1">
        <f t="shared" si="11"/>
        <v>24.011033800000003</v>
      </c>
      <c r="O31" s="10"/>
      <c r="P31" s="60">
        <f t="shared" si="13"/>
        <v>0.21715071710694797</v>
      </c>
      <c r="Q31" s="60">
        <f t="shared" si="14"/>
        <v>44.665260731302915</v>
      </c>
      <c r="R31" s="60">
        <f t="shared" si="15"/>
        <v>-4.702934950116458</v>
      </c>
      <c r="S31" s="60">
        <f t="shared" si="16"/>
        <v>1.7962241522995242E-06</v>
      </c>
      <c r="T31" s="60">
        <f t="shared" si="17"/>
        <v>-0.9032308687948424</v>
      </c>
      <c r="U31" s="60">
        <f t="shared" si="18"/>
        <v>-7.90632573891743E-05</v>
      </c>
      <c r="V31" s="60">
        <f t="shared" si="19"/>
        <v>-18.186663026296724</v>
      </c>
      <c r="W31" s="60">
        <f t="shared" si="20"/>
        <v>0.0004423103833209016</v>
      </c>
      <c r="X31" s="60">
        <f t="shared" si="21"/>
        <v>-0.6298573251902121</v>
      </c>
      <c r="Y31" s="60">
        <f t="shared" si="22"/>
        <v>-0.0028398129172901797</v>
      </c>
      <c r="Z31" s="60">
        <f t="shared" si="23"/>
        <v>-0.002872488666099379</v>
      </c>
      <c r="AA31" s="60">
        <f t="shared" si="24"/>
        <v>2.188028589311113E-06</v>
      </c>
      <c r="AB31" s="60">
        <f t="shared" si="25"/>
        <v>-10.724620798955826</v>
      </c>
    </row>
    <row r="32" spans="1:28" ht="12.75">
      <c r="A32" s="12" t="s">
        <v>82</v>
      </c>
      <c r="B32" s="1">
        <f>'DATOS MENSUALES'!F654</f>
        <v>2.5130668</v>
      </c>
      <c r="C32" s="1">
        <f>'DATOS MENSUALES'!F655</f>
        <v>1.4641336</v>
      </c>
      <c r="D32" s="1">
        <f>'DATOS MENSUALES'!F656</f>
        <v>1.0240146</v>
      </c>
      <c r="E32" s="1">
        <f>'DATOS MENSUALES'!F657</f>
        <v>0.7815483</v>
      </c>
      <c r="F32" s="1">
        <f>'DATOS MENSUALES'!F658</f>
        <v>2.2060388</v>
      </c>
      <c r="G32" s="1">
        <f>'DATOS MENSUALES'!F659</f>
        <v>1.2680422</v>
      </c>
      <c r="H32" s="1">
        <f>'DATOS MENSUALES'!F660</f>
        <v>0.8103</v>
      </c>
      <c r="I32" s="1">
        <f>'DATOS MENSUALES'!F661</f>
        <v>0.7368812</v>
      </c>
      <c r="J32" s="1">
        <f>'DATOS MENSUALES'!F662</f>
        <v>0.2816107</v>
      </c>
      <c r="K32" s="1">
        <f>'DATOS MENSUALES'!F663</f>
        <v>0.0624767</v>
      </c>
      <c r="L32" s="1">
        <f>'DATOS MENSUALES'!F664</f>
        <v>0.127558</v>
      </c>
      <c r="M32" s="1">
        <f>'DATOS MENSUALES'!F665</f>
        <v>0.4430404</v>
      </c>
      <c r="N32" s="1">
        <f t="shared" si="11"/>
        <v>11.7187113</v>
      </c>
      <c r="O32" s="10"/>
      <c r="P32" s="60">
        <f t="shared" si="13"/>
        <v>3.9545300306740674</v>
      </c>
      <c r="Q32" s="60">
        <f t="shared" si="14"/>
        <v>-0.17410206129657022</v>
      </c>
      <c r="R32" s="60">
        <f t="shared" si="15"/>
        <v>-30.019995134370955</v>
      </c>
      <c r="S32" s="60">
        <f t="shared" si="16"/>
        <v>-13.136501429028662</v>
      </c>
      <c r="T32" s="60">
        <f t="shared" si="17"/>
        <v>-0.5059912639571625</v>
      </c>
      <c r="U32" s="60">
        <f t="shared" si="18"/>
        <v>-11.661444500205825</v>
      </c>
      <c r="V32" s="60">
        <f t="shared" si="19"/>
        <v>-25.51455683229357</v>
      </c>
      <c r="W32" s="60">
        <f t="shared" si="20"/>
        <v>-23.896006188426753</v>
      </c>
      <c r="X32" s="60">
        <f t="shared" si="21"/>
        <v>-0.6336801206349719</v>
      </c>
      <c r="Y32" s="60">
        <f t="shared" si="22"/>
        <v>-0.008219582785443264</v>
      </c>
      <c r="Z32" s="60">
        <f t="shared" si="23"/>
        <v>-0.0010327614362091479</v>
      </c>
      <c r="AA32" s="60">
        <f t="shared" si="24"/>
        <v>-1.4958202270499124E-08</v>
      </c>
      <c r="AB32" s="60">
        <f t="shared" si="25"/>
        <v>-3047.1031322599933</v>
      </c>
    </row>
    <row r="33" spans="1:28" ht="12.75">
      <c r="A33" s="12" t="s">
        <v>83</v>
      </c>
      <c r="B33" s="1">
        <f>'DATOS MENSUALES'!F666</f>
        <v>0.38749500000000003</v>
      </c>
      <c r="C33" s="1">
        <f>'DATOS MENSUALES'!F667</f>
        <v>2.4454979999999997</v>
      </c>
      <c r="D33" s="1">
        <f>'DATOS MENSUALES'!F668</f>
        <v>1.2009192</v>
      </c>
      <c r="E33" s="1">
        <f>'DATOS MENSUALES'!F669</f>
        <v>12.633051199999999</v>
      </c>
      <c r="F33" s="1">
        <f>'DATOS MENSUALES'!F670</f>
        <v>9.090987499999999</v>
      </c>
      <c r="G33" s="1">
        <f>'DATOS MENSUALES'!F671</f>
        <v>5.3296026</v>
      </c>
      <c r="H33" s="1">
        <f>'DATOS MENSUALES'!F672</f>
        <v>11.578971</v>
      </c>
      <c r="I33" s="1">
        <f>'DATOS MENSUALES'!F673</f>
        <v>9.8717481</v>
      </c>
      <c r="J33" s="1">
        <f>'DATOS MENSUALES'!F674</f>
        <v>1.0302544</v>
      </c>
      <c r="K33" s="1">
        <f>'DATOS MENSUALES'!F675</f>
        <v>0.36526590000000003</v>
      </c>
      <c r="L33" s="1">
        <f>'DATOS MENSUALES'!F676</f>
        <v>0.8145888</v>
      </c>
      <c r="M33" s="1">
        <f>'DATOS MENSUALES'!F677</f>
        <v>0.6967274999999999</v>
      </c>
      <c r="N33" s="1">
        <f t="shared" si="11"/>
        <v>55.44510919999999</v>
      </c>
      <c r="O33" s="10"/>
      <c r="P33" s="60">
        <f t="shared" si="13"/>
        <v>-0.16117445860719073</v>
      </c>
      <c r="Q33" s="60">
        <f t="shared" si="14"/>
        <v>0.07567529248305596</v>
      </c>
      <c r="R33" s="60">
        <f t="shared" si="15"/>
        <v>-25.179986476576037</v>
      </c>
      <c r="S33" s="60">
        <f t="shared" si="16"/>
        <v>855.2019287607338</v>
      </c>
      <c r="T33" s="60">
        <f t="shared" si="17"/>
        <v>225.65414455383814</v>
      </c>
      <c r="U33" s="60">
        <f t="shared" si="18"/>
        <v>5.772601188070533</v>
      </c>
      <c r="V33" s="60">
        <f t="shared" si="19"/>
        <v>479.0797452852765</v>
      </c>
      <c r="W33" s="60">
        <f t="shared" si="20"/>
        <v>244.67304777621487</v>
      </c>
      <c r="X33" s="60">
        <f t="shared" si="21"/>
        <v>-0.001341342014234274</v>
      </c>
      <c r="Y33" s="60">
        <f t="shared" si="22"/>
        <v>0.001029561643662147</v>
      </c>
      <c r="Z33" s="60">
        <f t="shared" si="23"/>
        <v>0.20117903034709073</v>
      </c>
      <c r="AA33" s="60">
        <f t="shared" si="24"/>
        <v>0.015855470352714254</v>
      </c>
      <c r="AB33" s="60">
        <f t="shared" si="25"/>
        <v>24970.857208075053</v>
      </c>
    </row>
    <row r="34" spans="1:28" s="24" customFormat="1" ht="12.75">
      <c r="A34" s="21" t="s">
        <v>84</v>
      </c>
      <c r="B34" s="22">
        <f>'DATOS MENSUALES'!F678</f>
        <v>0.7825584</v>
      </c>
      <c r="C34" s="22">
        <f>'DATOS MENSUALES'!F679</f>
        <v>1.6523539999999999</v>
      </c>
      <c r="D34" s="22">
        <f>'DATOS MENSUALES'!F680</f>
        <v>8.6959845</v>
      </c>
      <c r="E34" s="22">
        <f>'DATOS MENSUALES'!F681</f>
        <v>8.9626014</v>
      </c>
      <c r="F34" s="22">
        <f>'DATOS MENSUALES'!F682</f>
        <v>7.5968777</v>
      </c>
      <c r="G34" s="22">
        <f>'DATOS MENSUALES'!F683</f>
        <v>1.910784</v>
      </c>
      <c r="H34" s="22">
        <f>'DATOS MENSUALES'!F684</f>
        <v>1.8299099</v>
      </c>
      <c r="I34" s="22">
        <f>'DATOS MENSUALES'!F685</f>
        <v>2.2889201999999997</v>
      </c>
      <c r="J34" s="22">
        <f>'DATOS MENSUALES'!F686</f>
        <v>0.7029363</v>
      </c>
      <c r="K34" s="22">
        <f>'DATOS MENSUALES'!F687</f>
        <v>0.45556650000000004</v>
      </c>
      <c r="L34" s="22">
        <f>'DATOS MENSUALES'!F688</f>
        <v>0.2258155</v>
      </c>
      <c r="M34" s="22">
        <f>'DATOS MENSUALES'!F689</f>
        <v>0.42720480000000005</v>
      </c>
      <c r="N34" s="22">
        <f t="shared" si="11"/>
        <v>35.531513200000006</v>
      </c>
      <c r="O34" s="23"/>
      <c r="P34" s="60">
        <f t="shared" si="13"/>
        <v>-0.0033176296961099612</v>
      </c>
      <c r="Q34" s="60">
        <f t="shared" si="14"/>
        <v>-0.05072110402465301</v>
      </c>
      <c r="R34" s="60">
        <f t="shared" si="15"/>
        <v>95.07150891785845</v>
      </c>
      <c r="S34" s="60">
        <f t="shared" si="16"/>
        <v>197.29159119537437</v>
      </c>
      <c r="T34" s="60">
        <f t="shared" si="17"/>
        <v>96.95439924591992</v>
      </c>
      <c r="U34" s="60">
        <f t="shared" si="18"/>
        <v>-4.2906231385296305</v>
      </c>
      <c r="V34" s="60">
        <f t="shared" si="19"/>
        <v>-7.12591279010917</v>
      </c>
      <c r="W34" s="60">
        <f t="shared" si="20"/>
        <v>-2.3435628658075545</v>
      </c>
      <c r="X34" s="60">
        <f t="shared" si="21"/>
        <v>-0.08379897301335723</v>
      </c>
      <c r="Y34" s="60">
        <f t="shared" si="22"/>
        <v>0.006998168641158942</v>
      </c>
      <c r="Z34" s="60">
        <f t="shared" si="23"/>
        <v>-2.2493461985406526E-08</v>
      </c>
      <c r="AA34" s="60">
        <f t="shared" si="24"/>
        <v>-6.128003998266283E-06</v>
      </c>
      <c r="AB34" s="60">
        <f t="shared" si="25"/>
        <v>808.3113223464046</v>
      </c>
    </row>
    <row r="35" spans="1:28" s="24" customFormat="1" ht="12.75">
      <c r="A35" s="21" t="s">
        <v>85</v>
      </c>
      <c r="B35" s="22">
        <f>'DATOS MENSUALES'!F690</f>
        <v>1.9543789999999999</v>
      </c>
      <c r="C35" s="22">
        <f>'DATOS MENSUALES'!F691</f>
        <v>12.113472</v>
      </c>
      <c r="D35" s="22">
        <f>'DATOS MENSUALES'!F692</f>
        <v>27.1045691</v>
      </c>
      <c r="E35" s="22">
        <f>'DATOS MENSUALES'!F693</f>
        <v>8.339598</v>
      </c>
      <c r="F35" s="22">
        <f>'DATOS MENSUALES'!F694</f>
        <v>5.4788454</v>
      </c>
      <c r="G35" s="22">
        <f>'DATOS MENSUALES'!F695</f>
        <v>1.7611776</v>
      </c>
      <c r="H35" s="22">
        <f>'DATOS MENSUALES'!F696</f>
        <v>2.5679518</v>
      </c>
      <c r="I35" s="22">
        <f>'DATOS MENSUALES'!F697</f>
        <v>5.3145625</v>
      </c>
      <c r="J35" s="22">
        <f>'DATOS MENSUALES'!F698</f>
        <v>1.3049424</v>
      </c>
      <c r="K35" s="22">
        <f>'DATOS MENSUALES'!F699</f>
        <v>0.3269662</v>
      </c>
      <c r="L35" s="22">
        <f>'DATOS MENSUALES'!F700</f>
        <v>0.3983814</v>
      </c>
      <c r="M35" s="22">
        <f>'DATOS MENSUALES'!F701</f>
        <v>2.1833508000000004</v>
      </c>
      <c r="N35" s="22">
        <f t="shared" si="11"/>
        <v>68.8481962</v>
      </c>
      <c r="O35" s="23"/>
      <c r="P35" s="60">
        <f t="shared" si="13"/>
        <v>1.0695803562559285</v>
      </c>
      <c r="Q35" s="60">
        <f t="shared" si="14"/>
        <v>1027.5345967387711</v>
      </c>
      <c r="R35" s="60">
        <f t="shared" si="15"/>
        <v>12123.618358814974</v>
      </c>
      <c r="S35" s="60">
        <f t="shared" si="16"/>
        <v>140.4874813935687</v>
      </c>
      <c r="T35" s="60">
        <f t="shared" si="17"/>
        <v>15.178358526567475</v>
      </c>
      <c r="U35" s="60">
        <f t="shared" si="18"/>
        <v>-5.588171858575676</v>
      </c>
      <c r="V35" s="60">
        <f t="shared" si="19"/>
        <v>-1.6694504173972082</v>
      </c>
      <c r="W35" s="60">
        <f t="shared" si="20"/>
        <v>4.890098691066571</v>
      </c>
      <c r="X35" s="60">
        <f t="shared" si="21"/>
        <v>0.004443608597974881</v>
      </c>
      <c r="Y35" s="60">
        <f t="shared" si="22"/>
        <v>0.00024621052487634683</v>
      </c>
      <c r="Z35" s="60">
        <f t="shared" si="23"/>
        <v>0.004890757419736767</v>
      </c>
      <c r="AA35" s="60">
        <f t="shared" si="24"/>
        <v>5.248488214050818</v>
      </c>
      <c r="AB35" s="60">
        <f t="shared" si="25"/>
        <v>77482.5682134487</v>
      </c>
    </row>
    <row r="36" spans="1:28" s="24" customFormat="1" ht="12.75">
      <c r="A36" s="21" t="s">
        <v>86</v>
      </c>
      <c r="B36" s="22">
        <f>'DATOS MENSUALES'!F702</f>
        <v>0.1579641</v>
      </c>
      <c r="C36" s="22">
        <f>'DATOS MENSUALES'!F703</f>
        <v>0.3772125</v>
      </c>
      <c r="D36" s="22">
        <f>'DATOS MENSUALES'!F704</f>
        <v>0.7463466000000001</v>
      </c>
      <c r="E36" s="22">
        <f>'DATOS MENSUALES'!F705</f>
        <v>1.3451581</v>
      </c>
      <c r="F36" s="22">
        <f>'DATOS MENSUALES'!F706</f>
        <v>0.967233</v>
      </c>
      <c r="G36" s="22">
        <f>'DATOS MENSUALES'!F707</f>
        <v>2.509873</v>
      </c>
      <c r="H36" s="22">
        <f>'DATOS MENSUALES'!F708</f>
        <v>2.2446612</v>
      </c>
      <c r="I36" s="22">
        <f>'DATOS MENSUALES'!F709</f>
        <v>3.362606</v>
      </c>
      <c r="J36" s="22">
        <f>'DATOS MENSUALES'!F710</f>
        <v>0.4990044</v>
      </c>
      <c r="K36" s="22">
        <f>'DATOS MENSUALES'!F711</f>
        <v>0.3646</v>
      </c>
      <c r="L36" s="22">
        <f>'DATOS MENSUALES'!F712</f>
        <v>0.053824</v>
      </c>
      <c r="M36" s="22">
        <f>'DATOS MENSUALES'!F713</f>
        <v>0.34706950000000003</v>
      </c>
      <c r="N36" s="22">
        <f t="shared" si="11"/>
        <v>12.9755524</v>
      </c>
      <c r="O36" s="23"/>
      <c r="P36" s="60">
        <f t="shared" si="13"/>
        <v>-0.4632168174753499</v>
      </c>
      <c r="Q36" s="60">
        <f t="shared" si="14"/>
        <v>-4.4539058694494</v>
      </c>
      <c r="R36" s="60">
        <f t="shared" si="15"/>
        <v>-38.806399627794946</v>
      </c>
      <c r="S36" s="60">
        <f t="shared" si="16"/>
        <v>-5.792490353183442</v>
      </c>
      <c r="T36" s="60">
        <f t="shared" si="17"/>
        <v>-8.435643978686356</v>
      </c>
      <c r="U36" s="60">
        <f t="shared" si="18"/>
        <v>-1.0796081024465254</v>
      </c>
      <c r="V36" s="60">
        <f t="shared" si="19"/>
        <v>-3.440088680768607</v>
      </c>
      <c r="W36" s="60">
        <f t="shared" si="20"/>
        <v>-0.01650386748524083</v>
      </c>
      <c r="X36" s="60">
        <f t="shared" si="21"/>
        <v>-0.2640337098181446</v>
      </c>
      <c r="Y36" s="60">
        <f t="shared" si="22"/>
        <v>0.0010093268860734363</v>
      </c>
      <c r="Z36" s="60">
        <f t="shared" si="23"/>
        <v>-0.0053423350839966735</v>
      </c>
      <c r="AA36" s="60">
        <f t="shared" si="24"/>
        <v>-0.0009537756798096747</v>
      </c>
      <c r="AB36" s="60">
        <f t="shared" si="25"/>
        <v>-2321.3324083942</v>
      </c>
    </row>
    <row r="37" spans="1:28" s="24" customFormat="1" ht="12.75">
      <c r="A37" s="21" t="s">
        <v>87</v>
      </c>
      <c r="B37" s="22">
        <f>'DATOS MENSUALES'!F714</f>
        <v>0.6273544</v>
      </c>
      <c r="C37" s="22">
        <f>'DATOS MENSUALES'!F715</f>
        <v>0.40565700000000005</v>
      </c>
      <c r="D37" s="22">
        <f>'DATOS MENSUALES'!F716</f>
        <v>1.3049175</v>
      </c>
      <c r="E37" s="22">
        <f>'DATOS MENSUALES'!F717</f>
        <v>0.3099887</v>
      </c>
      <c r="F37" s="22">
        <f>'DATOS MENSUALES'!F718</f>
        <v>0.41987280000000005</v>
      </c>
      <c r="G37" s="22">
        <f>'DATOS MENSUALES'!F719</f>
        <v>0.7430247</v>
      </c>
      <c r="H37" s="22">
        <f>'DATOS MENSUALES'!F720</f>
        <v>3.823672</v>
      </c>
      <c r="I37" s="22">
        <f>'DATOS MENSUALES'!F721</f>
        <v>5.048388</v>
      </c>
      <c r="J37" s="22">
        <f>'DATOS MENSUALES'!F722</f>
        <v>0.5711166</v>
      </c>
      <c r="K37" s="22">
        <f>'DATOS MENSUALES'!F723</f>
        <v>0.0651298</v>
      </c>
      <c r="L37" s="22">
        <f>'DATOS MENSUALES'!F724</f>
        <v>0.0886521</v>
      </c>
      <c r="M37" s="22">
        <f>'DATOS MENSUALES'!F725</f>
        <v>0.2587092</v>
      </c>
      <c r="N37" s="22">
        <f t="shared" si="11"/>
        <v>13.666482799999999</v>
      </c>
      <c r="O37" s="23"/>
      <c r="P37" s="60">
        <f t="shared" si="13"/>
        <v>-0.028191392391624742</v>
      </c>
      <c r="Q37" s="60">
        <f t="shared" si="14"/>
        <v>-4.226875606182678</v>
      </c>
      <c r="R37" s="60">
        <f t="shared" si="15"/>
        <v>-22.59365754582821</v>
      </c>
      <c r="S37" s="60">
        <f t="shared" si="16"/>
        <v>-22.691516220619096</v>
      </c>
      <c r="T37" s="60">
        <f t="shared" si="17"/>
        <v>-17.233972207968804</v>
      </c>
      <c r="U37" s="60">
        <f t="shared" si="18"/>
        <v>-21.780979463589265</v>
      </c>
      <c r="V37" s="60">
        <f t="shared" si="19"/>
        <v>0.00033467986635310227</v>
      </c>
      <c r="W37" s="60">
        <f t="shared" si="20"/>
        <v>2.931451566529709</v>
      </c>
      <c r="X37" s="60">
        <f t="shared" si="21"/>
        <v>-0.18463016456056464</v>
      </c>
      <c r="Y37" s="60">
        <f t="shared" si="22"/>
        <v>-0.007899654346545994</v>
      </c>
      <c r="Z37" s="60">
        <f t="shared" si="23"/>
        <v>-0.002743190674966052</v>
      </c>
      <c r="AA37" s="60">
        <f t="shared" si="24"/>
        <v>-0.0065177331131509135</v>
      </c>
      <c r="AB37" s="60">
        <f t="shared" si="25"/>
        <v>-1976.5691077837055</v>
      </c>
    </row>
    <row r="38" spans="1:28" s="24" customFormat="1" ht="12.75">
      <c r="A38" s="21" t="s">
        <v>88</v>
      </c>
      <c r="B38" s="22">
        <f>'DATOS MENSUALES'!F726</f>
        <v>3.0727001</v>
      </c>
      <c r="C38" s="22">
        <f>'DATOS MENSUALES'!F727</f>
        <v>1.6884009</v>
      </c>
      <c r="D38" s="22">
        <f>'DATOS MENSUALES'!F728</f>
        <v>7.1040612</v>
      </c>
      <c r="E38" s="22">
        <f>'DATOS MENSUALES'!F729</f>
        <v>12.810624</v>
      </c>
      <c r="F38" s="22">
        <f>'DATOS MENSUALES'!F730</f>
        <v>8.8221203</v>
      </c>
      <c r="G38" s="22">
        <f>'DATOS MENSUALES'!F731</f>
        <v>5.6099775</v>
      </c>
      <c r="H38" s="22">
        <f>'DATOS MENSUALES'!F732</f>
        <v>1.7714676</v>
      </c>
      <c r="I38" s="22">
        <f>'DATOS MENSUALES'!F733</f>
        <v>1.8039258</v>
      </c>
      <c r="J38" s="22">
        <f>'DATOS MENSUALES'!F734</f>
        <v>0.19447199999999998</v>
      </c>
      <c r="K38" s="22">
        <f>'DATOS MENSUALES'!F735</f>
        <v>0.23973</v>
      </c>
      <c r="L38" s="22">
        <f>'DATOS MENSUALES'!F736</f>
        <v>0.1484742</v>
      </c>
      <c r="M38" s="22">
        <f>'DATOS MENSUALES'!F737</f>
        <v>0.5393870000000001</v>
      </c>
      <c r="N38" s="22">
        <f t="shared" si="11"/>
        <v>43.8053406</v>
      </c>
      <c r="O38" s="23"/>
      <c r="P38" s="60">
        <f t="shared" si="13"/>
        <v>9.814040984546658</v>
      </c>
      <c r="Q38" s="60">
        <f t="shared" si="14"/>
        <v>-0.03729949344705189</v>
      </c>
      <c r="R38" s="60">
        <f t="shared" si="15"/>
        <v>26.254317840312286</v>
      </c>
      <c r="S38" s="60">
        <f t="shared" si="16"/>
        <v>904.1019966487257</v>
      </c>
      <c r="T38" s="60">
        <f t="shared" si="17"/>
        <v>197.05845987715205</v>
      </c>
      <c r="U38" s="60">
        <f t="shared" si="18"/>
        <v>8.924397963149802</v>
      </c>
      <c r="V38" s="60">
        <f t="shared" si="19"/>
        <v>-7.795075501342165</v>
      </c>
      <c r="W38" s="60">
        <f t="shared" si="20"/>
        <v>-5.9620585471982555</v>
      </c>
      <c r="X38" s="60">
        <f t="shared" si="21"/>
        <v>-0.8467692701859555</v>
      </c>
      <c r="Y38" s="60">
        <f t="shared" si="22"/>
        <v>-1.4814553135059561E-05</v>
      </c>
      <c r="Z38" s="60">
        <f t="shared" si="23"/>
        <v>-0.0005151578546784723</v>
      </c>
      <c r="AA38" s="60">
        <f t="shared" si="24"/>
        <v>0.0008274779816081506</v>
      </c>
      <c r="AB38" s="60">
        <f t="shared" si="25"/>
        <v>5441.59974547233</v>
      </c>
    </row>
    <row r="39" spans="1:28" s="24" customFormat="1" ht="12.75">
      <c r="A39" s="21" t="s">
        <v>89</v>
      </c>
      <c r="B39" s="22">
        <f>'DATOS MENSUALES'!F738</f>
        <v>1.1583417</v>
      </c>
      <c r="C39" s="22">
        <f>'DATOS MENSUALES'!F739</f>
        <v>0.2415204</v>
      </c>
      <c r="D39" s="22">
        <f>'DATOS MENSUALES'!F740</f>
        <v>0.12373400000000001</v>
      </c>
      <c r="E39" s="22">
        <f>'DATOS MENSUALES'!F741</f>
        <v>0.9826845</v>
      </c>
      <c r="F39" s="22">
        <f>'DATOS MENSUALES'!F742</f>
        <v>0.3185521</v>
      </c>
      <c r="G39" s="22">
        <f>'DATOS MENSUALES'!F743</f>
        <v>1.873167</v>
      </c>
      <c r="H39" s="22">
        <f>'DATOS MENSUALES'!F744</f>
        <v>2.7306037</v>
      </c>
      <c r="I39" s="22">
        <f>'DATOS MENSUALES'!F745</f>
        <v>2.5170372</v>
      </c>
      <c r="J39" s="22">
        <f>'DATOS MENSUALES'!F746</f>
        <v>0.9129096000000001</v>
      </c>
      <c r="K39" s="22">
        <f>'DATOS MENSUALES'!F747</f>
        <v>0.11338799999999999</v>
      </c>
      <c r="L39" s="22">
        <f>'DATOS MENSUALES'!F748</f>
        <v>1.098489</v>
      </c>
      <c r="M39" s="22">
        <f>'DATOS MENSUALES'!F749</f>
        <v>0.4898829</v>
      </c>
      <c r="N39" s="22">
        <f t="shared" si="11"/>
        <v>12.560310100000002</v>
      </c>
      <c r="O39" s="23"/>
      <c r="P39" s="60">
        <f t="shared" si="13"/>
        <v>0.011641225923625608</v>
      </c>
      <c r="Q39" s="60">
        <f t="shared" si="14"/>
        <v>-5.649256355678307</v>
      </c>
      <c r="R39" s="60">
        <f t="shared" si="15"/>
        <v>-64.3945655547377</v>
      </c>
      <c r="S39" s="60">
        <f t="shared" si="16"/>
        <v>-10.05531222178457</v>
      </c>
      <c r="T39" s="60">
        <f t="shared" si="17"/>
        <v>-19.342602711965256</v>
      </c>
      <c r="U39" s="60">
        <f t="shared" si="18"/>
        <v>-4.595553471639451</v>
      </c>
      <c r="V39" s="60">
        <f t="shared" si="19"/>
        <v>-1.0726064109538591</v>
      </c>
      <c r="W39" s="60">
        <f t="shared" si="20"/>
        <v>-1.3316203097628216</v>
      </c>
      <c r="X39" s="60">
        <f t="shared" si="21"/>
        <v>-0.01179458312046032</v>
      </c>
      <c r="Y39" s="60">
        <f t="shared" si="22"/>
        <v>-0.003436256322373103</v>
      </c>
      <c r="Z39" s="60">
        <f t="shared" si="23"/>
        <v>0.6581639640906753</v>
      </c>
      <c r="AA39" s="60">
        <f t="shared" si="24"/>
        <v>8.740177005582076E-05</v>
      </c>
      <c r="AB39" s="60">
        <f t="shared" si="25"/>
        <v>-2546.650695217325</v>
      </c>
    </row>
    <row r="40" spans="1:28" s="24" customFormat="1" ht="12.75">
      <c r="A40" s="21" t="s">
        <v>90</v>
      </c>
      <c r="B40" s="22">
        <f>'DATOS MENSUALES'!F750</f>
        <v>0.8830825</v>
      </c>
      <c r="C40" s="22">
        <f>'DATOS MENSUALES'!F751</f>
        <v>1.3307106</v>
      </c>
      <c r="D40" s="22">
        <f>'DATOS MENSUALES'!F752</f>
        <v>5.4824</v>
      </c>
      <c r="E40" s="22">
        <f>'DATOS MENSUALES'!F753</f>
        <v>4.9058766</v>
      </c>
      <c r="F40" s="22">
        <f>'DATOS MENSUALES'!F754</f>
        <v>2.1829365</v>
      </c>
      <c r="G40" s="22">
        <f>'DATOS MENSUALES'!F755</f>
        <v>8.4161683</v>
      </c>
      <c r="H40" s="22">
        <f>'DATOS MENSUALES'!F756</f>
        <v>6.475566499999999</v>
      </c>
      <c r="I40" s="22">
        <f>'DATOS MENSUALES'!F757</f>
        <v>3.9204375000000002</v>
      </c>
      <c r="J40" s="22">
        <f>'DATOS MENSUALES'!F758</f>
        <v>0.1955966</v>
      </c>
      <c r="K40" s="22">
        <f>'DATOS MENSUALES'!F759</f>
        <v>0.0690642</v>
      </c>
      <c r="L40" s="22">
        <f>'DATOS MENSUALES'!F760</f>
        <v>0.222267</v>
      </c>
      <c r="M40" s="22">
        <f>'DATOS MENSUALES'!F761</f>
        <v>0.22337279999999998</v>
      </c>
      <c r="N40" s="22">
        <f t="shared" si="11"/>
        <v>34.3074791</v>
      </c>
      <c r="O40" s="23"/>
      <c r="P40" s="60">
        <f t="shared" si="13"/>
        <v>-0.00011494088754313028</v>
      </c>
      <c r="Q40" s="60">
        <f t="shared" si="14"/>
        <v>-0.3310997900254963</v>
      </c>
      <c r="R40" s="60">
        <f t="shared" si="15"/>
        <v>2.4629057846351046</v>
      </c>
      <c r="S40" s="60">
        <f t="shared" si="16"/>
        <v>5.496433053538504</v>
      </c>
      <c r="T40" s="60">
        <f t="shared" si="17"/>
        <v>-0.5512881770415987</v>
      </c>
      <c r="U40" s="60">
        <f t="shared" si="18"/>
        <v>116.24527011319739</v>
      </c>
      <c r="V40" s="60">
        <f t="shared" si="19"/>
        <v>20.15304576068042</v>
      </c>
      <c r="W40" s="60">
        <f t="shared" si="20"/>
        <v>0.027881369471748955</v>
      </c>
      <c r="X40" s="60">
        <f t="shared" si="21"/>
        <v>-0.8437531657637897</v>
      </c>
      <c r="Y40" s="60">
        <f t="shared" si="22"/>
        <v>-0.007440670449148158</v>
      </c>
      <c r="Z40" s="60">
        <f t="shared" si="23"/>
        <v>-2.586373507060815E-07</v>
      </c>
      <c r="AA40" s="60">
        <f t="shared" si="24"/>
        <v>-0.010960504903589791</v>
      </c>
      <c r="AB40" s="60">
        <f t="shared" si="25"/>
        <v>529.7070439600154</v>
      </c>
    </row>
    <row r="41" spans="1:28" s="24" customFormat="1" ht="12.75">
      <c r="A41" s="21" t="s">
        <v>91</v>
      </c>
      <c r="B41" s="22">
        <f>'DATOS MENSUALES'!F762</f>
        <v>0.6587625</v>
      </c>
      <c r="C41" s="22">
        <f>'DATOS MENSUALES'!F763</f>
        <v>2.4343392</v>
      </c>
      <c r="D41" s="22">
        <f>'DATOS MENSUALES'!F764</f>
        <v>10.010580399999998</v>
      </c>
      <c r="E41" s="22">
        <f>'DATOS MENSUALES'!F765</f>
        <v>2.7527526</v>
      </c>
      <c r="F41" s="22">
        <f>'DATOS MENSUALES'!F766</f>
        <v>2.0912204</v>
      </c>
      <c r="G41" s="22">
        <f>'DATOS MENSUALES'!F767</f>
        <v>2.7731510000000004</v>
      </c>
      <c r="H41" s="22">
        <f>'DATOS MENSUALES'!F768</f>
        <v>4.2309136</v>
      </c>
      <c r="I41" s="22">
        <f>'DATOS MENSUALES'!F769</f>
        <v>4.3956868</v>
      </c>
      <c r="J41" s="22">
        <f>'DATOS MENSUALES'!F770</f>
        <v>0.6932757999999999</v>
      </c>
      <c r="K41" s="22">
        <f>'DATOS MENSUALES'!F771</f>
        <v>0.116064</v>
      </c>
      <c r="L41" s="22">
        <f>'DATOS MENSUALES'!F772</f>
        <v>0.3000948</v>
      </c>
      <c r="M41" s="22">
        <f>'DATOS MENSUALES'!F773</f>
        <v>0.1009109</v>
      </c>
      <c r="N41" s="22">
        <f t="shared" si="11"/>
        <v>30.557751999999997</v>
      </c>
      <c r="O41" s="23"/>
      <c r="P41" s="60">
        <f t="shared" si="13"/>
        <v>-0.020333252285936673</v>
      </c>
      <c r="Q41" s="60">
        <f t="shared" si="14"/>
        <v>0.06984262644801642</v>
      </c>
      <c r="R41" s="60">
        <f t="shared" si="15"/>
        <v>203.15676445955106</v>
      </c>
      <c r="S41" s="60">
        <f t="shared" si="16"/>
        <v>-0.05856091943903961</v>
      </c>
      <c r="T41" s="60">
        <f t="shared" si="17"/>
        <v>-0.7577436738743749</v>
      </c>
      <c r="U41" s="60">
        <f t="shared" si="18"/>
        <v>-0.4434678433201969</v>
      </c>
      <c r="V41" s="60">
        <f t="shared" si="19"/>
        <v>0.10830689313883266</v>
      </c>
      <c r="W41" s="60">
        <f t="shared" si="20"/>
        <v>0.4717808122258899</v>
      </c>
      <c r="X41" s="60">
        <f t="shared" si="21"/>
        <v>-0.08947222658275976</v>
      </c>
      <c r="Y41" s="60">
        <f t="shared" si="22"/>
        <v>-0.003256669910974848</v>
      </c>
      <c r="Z41" s="60">
        <f t="shared" si="23"/>
        <v>0.00036485860193884677</v>
      </c>
      <c r="AA41" s="60">
        <f t="shared" si="24"/>
        <v>-0.040918616198315085</v>
      </c>
      <c r="AB41" s="60">
        <f t="shared" si="25"/>
        <v>81.82868632663846</v>
      </c>
    </row>
    <row r="42" spans="1:28" s="24" customFormat="1" ht="12.75">
      <c r="A42" s="21" t="s">
        <v>92</v>
      </c>
      <c r="B42" s="22">
        <f>'DATOS MENSUALES'!F774</f>
        <v>0.5350036</v>
      </c>
      <c r="C42" s="22">
        <f>'DATOS MENSUALES'!F775</f>
        <v>0.26927999999999996</v>
      </c>
      <c r="D42" s="22">
        <f>'DATOS MENSUALES'!F776</f>
        <v>0.41174720000000004</v>
      </c>
      <c r="E42" s="22">
        <f>'DATOS MENSUALES'!F777</f>
        <v>0.06386939999999999</v>
      </c>
      <c r="F42" s="22">
        <f>'DATOS MENSUALES'!F778</f>
        <v>0.0487736</v>
      </c>
      <c r="G42" s="22">
        <f>'DATOS MENSUALES'!F779</f>
        <v>1.0902202</v>
      </c>
      <c r="H42" s="22">
        <f>'DATOS MENSUALES'!F780</f>
        <v>2.1882456</v>
      </c>
      <c r="I42" s="22">
        <f>'DATOS MENSUALES'!F781</f>
        <v>0.376223</v>
      </c>
      <c r="J42" s="22">
        <f>'DATOS MENSUALES'!F782</f>
        <v>0.1968585</v>
      </c>
      <c r="K42" s="22">
        <f>'DATOS MENSUALES'!F783</f>
        <v>0.0944941</v>
      </c>
      <c r="L42" s="22">
        <f>'DATOS MENSUALES'!F784</f>
        <v>0.083258</v>
      </c>
      <c r="M42" s="22">
        <f>'DATOS MENSUALES'!F785</f>
        <v>0.07617080000000001</v>
      </c>
      <c r="N42" s="22">
        <f>SUM(B42:M42)</f>
        <v>5.434144</v>
      </c>
      <c r="O42" s="23"/>
      <c r="P42" s="60">
        <f t="shared" si="13"/>
        <v>-0.06242903569463607</v>
      </c>
      <c r="Q42" s="60">
        <f t="shared" si="14"/>
        <v>-5.389195341024679</v>
      </c>
      <c r="R42" s="60">
        <f t="shared" si="15"/>
        <v>-51.48673964437623</v>
      </c>
      <c r="S42" s="60">
        <f t="shared" si="16"/>
        <v>-29.138916470112964</v>
      </c>
      <c r="T42" s="60">
        <f t="shared" si="17"/>
        <v>-25.7801752938988</v>
      </c>
      <c r="U42" s="60">
        <f t="shared" si="18"/>
        <v>-14.625495731974185</v>
      </c>
      <c r="V42" s="60">
        <f t="shared" si="19"/>
        <v>-3.8403676795050474</v>
      </c>
      <c r="W42" s="60">
        <f t="shared" si="20"/>
        <v>-34.04325565753987</v>
      </c>
      <c r="X42" s="60">
        <f t="shared" si="21"/>
        <v>-0.8403773683606802</v>
      </c>
      <c r="Y42" s="60">
        <f t="shared" si="22"/>
        <v>-0.0048953314217155455</v>
      </c>
      <c r="Z42" s="60">
        <f t="shared" si="23"/>
        <v>-0.0030726775855550227</v>
      </c>
      <c r="AA42" s="60">
        <f t="shared" si="24"/>
        <v>-0.05037976911027189</v>
      </c>
      <c r="AB42" s="60">
        <f t="shared" si="25"/>
        <v>-8975.769326666941</v>
      </c>
    </row>
    <row r="43" spans="1:28" s="24" customFormat="1" ht="12.75">
      <c r="A43" s="21" t="s">
        <v>93</v>
      </c>
      <c r="B43" s="22">
        <f>'DATOS MENSUALES'!F786</f>
        <v>0.4252842</v>
      </c>
      <c r="C43" s="22">
        <f>'DATOS MENSUALES'!F787</f>
        <v>1.0029683999999999</v>
      </c>
      <c r="D43" s="22">
        <f>'DATOS MENSUALES'!F788</f>
        <v>1.148199</v>
      </c>
      <c r="E43" s="22">
        <f>'DATOS MENSUALES'!F789</f>
        <v>0.51282</v>
      </c>
      <c r="F43" s="22">
        <f>'DATOS MENSUALES'!F790</f>
        <v>0.7600247</v>
      </c>
      <c r="G43" s="22">
        <f>'DATOS MENSUALES'!F791</f>
        <v>6.2101383000000006</v>
      </c>
      <c r="H43" s="22">
        <f>'DATOS MENSUALES'!F792</f>
        <v>3.8528784</v>
      </c>
      <c r="I43" s="22">
        <f>'DATOS MENSUALES'!F793</f>
        <v>1.0943358</v>
      </c>
      <c r="J43" s="22">
        <f>'DATOS MENSUALES'!F794</f>
        <v>0.7441606</v>
      </c>
      <c r="K43" s="22">
        <f>'DATOS MENSUALES'!F795</f>
        <v>0.390432</v>
      </c>
      <c r="L43" s="22">
        <f>'DATOS MENSUALES'!F796</f>
        <v>0.3425633</v>
      </c>
      <c r="M43" s="22">
        <f>'DATOS MENSUALES'!F797</f>
        <v>0.3162544</v>
      </c>
      <c r="N43" s="22">
        <f>SUM(B43:M43)</f>
        <v>16.800059099999995</v>
      </c>
      <c r="O43" s="23"/>
      <c r="P43" s="60">
        <f t="shared" si="13"/>
        <v>-0.12987663349796735</v>
      </c>
      <c r="Q43" s="60">
        <f t="shared" si="14"/>
        <v>-1.0598082894673693</v>
      </c>
      <c r="R43" s="60">
        <f t="shared" si="15"/>
        <v>-26.563309272074147</v>
      </c>
      <c r="S43" s="60">
        <f t="shared" si="16"/>
        <v>-18.155449789371367</v>
      </c>
      <c r="T43" s="60">
        <f t="shared" si="17"/>
        <v>-11.282714519022651</v>
      </c>
      <c r="U43" s="60">
        <f t="shared" si="18"/>
        <v>19.12850216677224</v>
      </c>
      <c r="V43" s="60">
        <f t="shared" si="19"/>
        <v>0.0009596287633379366</v>
      </c>
      <c r="W43" s="60">
        <f t="shared" si="20"/>
        <v>-16.057790348417154</v>
      </c>
      <c r="X43" s="60">
        <f t="shared" si="21"/>
        <v>-0.062277120641232434</v>
      </c>
      <c r="Y43" s="60">
        <f t="shared" si="22"/>
        <v>0.002007143679695321</v>
      </c>
      <c r="Z43" s="60">
        <f t="shared" si="23"/>
        <v>0.0014786204755191032</v>
      </c>
      <c r="AA43" s="60">
        <f t="shared" si="24"/>
        <v>-0.0021591899052412315</v>
      </c>
      <c r="AB43" s="60">
        <f t="shared" si="25"/>
        <v>-834.8960769328489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12.925910805465419</v>
      </c>
      <c r="Q44" s="61">
        <f aca="true" t="shared" si="26" ref="Q44:AB44">SUM(Q18:Q43)</f>
        <v>1067.1213946703194</v>
      </c>
      <c r="R44" s="61">
        <f t="shared" si="26"/>
        <v>13976.075821203594</v>
      </c>
      <c r="S44" s="61">
        <f t="shared" si="26"/>
        <v>1941.6193734757974</v>
      </c>
      <c r="T44" s="61">
        <f t="shared" si="26"/>
        <v>2652.6646535218533</v>
      </c>
      <c r="U44" s="61">
        <f t="shared" si="26"/>
        <v>5380.7887324159</v>
      </c>
      <c r="V44" s="61">
        <f t="shared" si="26"/>
        <v>953.0259419433129</v>
      </c>
      <c r="W44" s="61">
        <f t="shared" si="26"/>
        <v>653.2456818401796</v>
      </c>
      <c r="X44" s="61">
        <f t="shared" si="26"/>
        <v>118.23290098636164</v>
      </c>
      <c r="Y44" s="61">
        <f t="shared" si="26"/>
        <v>0.5123081138357706</v>
      </c>
      <c r="Z44" s="61">
        <f t="shared" si="26"/>
        <v>0.8255869799507484</v>
      </c>
      <c r="AA44" s="61">
        <f t="shared" si="26"/>
        <v>5.271899864404416</v>
      </c>
      <c r="AB44" s="61">
        <f t="shared" si="26"/>
        <v>84963.0334818336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549 - Río Milanillos desde cabecera hasta confluencia con el río Frío, y río Frío y Herreros.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0.9334042121212125</v>
      </c>
      <c r="C5" s="43">
        <f>'ANUAL (Acum. S.LARGA)'!C6</f>
        <v>1.8936630818181819</v>
      </c>
      <c r="D5" s="43">
        <f>'ANUAL (Acum. S.LARGA)'!D6</f>
        <v>2.7325207636363644</v>
      </c>
      <c r="E5" s="43">
        <f>'ANUAL (Acum. S.LARGA)'!E6</f>
        <v>2.700612916666666</v>
      </c>
      <c r="F5" s="43">
        <f>'ANUAL (Acum. S.LARGA)'!F6</f>
        <v>2.6023620696969703</v>
      </c>
      <c r="G5" s="43">
        <f>'ANUAL (Acum. S.LARGA)'!G6</f>
        <v>3.6691980712121217</v>
      </c>
      <c r="H5" s="43">
        <f>'ANUAL (Acum. S.LARGA)'!H6</f>
        <v>3.8419990666666664</v>
      </c>
      <c r="I5" s="43">
        <f>'ANUAL (Acum. S.LARGA)'!I6</f>
        <v>3.5704459575757577</v>
      </c>
      <c r="J5" s="43">
        <f>'ANUAL (Acum. S.LARGA)'!J6</f>
        <v>1.230087495454546</v>
      </c>
      <c r="K5" s="43">
        <f>'ANUAL (Acum. S.LARGA)'!K6</f>
        <v>0.2722553272727273</v>
      </c>
      <c r="L5" s="43">
        <f>'ANUAL (Acum. S.LARGA)'!L6</f>
        <v>0.18317387272727276</v>
      </c>
      <c r="M5" s="43">
        <f>'ANUAL (Acum. S.LARGA)'!M6</f>
        <v>0.39208366818181806</v>
      </c>
      <c r="N5" s="43">
        <f>'ANUAL (Acum. S.LARGA)'!N6</f>
        <v>24.02180650303031</v>
      </c>
    </row>
    <row r="6" spans="1:14" ht="12.75">
      <c r="A6" s="13" t="s">
        <v>111</v>
      </c>
      <c r="B6" s="43">
        <f>'ANUAL (Acum. S.CORTA)'!B6</f>
        <v>0.9317036076923079</v>
      </c>
      <c r="C6" s="43">
        <f>'ANUAL (Acum. S.CORTA)'!C6</f>
        <v>2.02251975</v>
      </c>
      <c r="D6" s="43">
        <f>'ANUAL (Acum. S.CORTA)'!D6</f>
        <v>4.131937280769231</v>
      </c>
      <c r="E6" s="43">
        <f>'ANUAL (Acum. S.CORTA)'!E6</f>
        <v>3.1410841076923077</v>
      </c>
      <c r="F6" s="43">
        <f>'ANUAL (Acum. S.CORTA)'!F6</f>
        <v>3.0028969269230767</v>
      </c>
      <c r="G6" s="43">
        <f>'ANUAL (Acum. S.CORTA)'!G6</f>
        <v>3.5357344538461537</v>
      </c>
      <c r="H6" s="43">
        <f>'ANUAL (Acum. S.CORTA)'!H6</f>
        <v>3.7542426346153843</v>
      </c>
      <c r="I6" s="43">
        <f>'ANUAL (Acum. S.CORTA)'!I6</f>
        <v>3.617208057692307</v>
      </c>
      <c r="J6" s="43">
        <f>'ANUAL (Acum. S.CORTA)'!J6</f>
        <v>1.1405385692307695</v>
      </c>
      <c r="K6" s="43">
        <f>'ANUAL (Acum. S.CORTA)'!K6</f>
        <v>0.26429006538461536</v>
      </c>
      <c r="L6" s="43">
        <f>'ANUAL (Acum. S.CORTA)'!L6</f>
        <v>0.22863833461538466</v>
      </c>
      <c r="M6" s="43">
        <f>'ANUAL (Acum. S.CORTA)'!M6</f>
        <v>0.4455043192307692</v>
      </c>
      <c r="N6" s="43">
        <f>'ANUAL (Acum. S.CORTA)'!N6</f>
        <v>26.216298107692307</v>
      </c>
    </row>
    <row r="7" spans="1:14" ht="12.75">
      <c r="A7" s="13" t="s">
        <v>116</v>
      </c>
      <c r="B7" s="44">
        <f>(B5-B6)/B5*100</f>
        <v>0.1821937813029482</v>
      </c>
      <c r="C7" s="44">
        <f aca="true" t="shared" si="0" ref="C7:N7">(C5-C6)/C5*100</f>
        <v>-6.804624825768769</v>
      </c>
      <c r="D7" s="44">
        <f t="shared" si="0"/>
        <v>-51.21339005931508</v>
      </c>
      <c r="E7" s="44">
        <f t="shared" si="0"/>
        <v>-16.310045334794214</v>
      </c>
      <c r="F7" s="44">
        <f t="shared" si="0"/>
        <v>-15.391204086860458</v>
      </c>
      <c r="G7" s="44">
        <f t="shared" si="0"/>
        <v>3.637405634029406</v>
      </c>
      <c r="H7" s="44">
        <f t="shared" si="0"/>
        <v>2.2841346530419604</v>
      </c>
      <c r="I7" s="44">
        <f t="shared" si="0"/>
        <v>-1.3096991432493141</v>
      </c>
      <c r="J7" s="44">
        <f t="shared" si="0"/>
        <v>7.279882655069679</v>
      </c>
      <c r="K7" s="44">
        <f t="shared" si="0"/>
        <v>2.9256587806389733</v>
      </c>
      <c r="L7" s="44">
        <f t="shared" si="0"/>
        <v>-24.820385795851934</v>
      </c>
      <c r="M7" s="44">
        <f t="shared" si="0"/>
        <v>-13.62480903544771</v>
      </c>
      <c r="N7" s="44">
        <f t="shared" si="0"/>
        <v>-9.135414542553937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0.8773999593939397</v>
      </c>
      <c r="C10" s="43">
        <f aca="true" t="shared" si="1" ref="C10:M10">0.94*C5</f>
        <v>1.780043296909091</v>
      </c>
      <c r="D10" s="43">
        <f t="shared" si="1"/>
        <v>2.568569517818182</v>
      </c>
      <c r="E10" s="43">
        <f t="shared" si="1"/>
        <v>2.538576141666666</v>
      </c>
      <c r="F10" s="43">
        <f t="shared" si="1"/>
        <v>2.446220345515152</v>
      </c>
      <c r="G10" s="43">
        <f t="shared" si="1"/>
        <v>3.4490461869393942</v>
      </c>
      <c r="H10" s="43">
        <f t="shared" si="1"/>
        <v>3.6114791226666663</v>
      </c>
      <c r="I10" s="43">
        <f t="shared" si="1"/>
        <v>3.356219200121212</v>
      </c>
      <c r="J10" s="43">
        <f t="shared" si="1"/>
        <v>1.1562822457272732</v>
      </c>
      <c r="K10" s="43">
        <f t="shared" si="1"/>
        <v>0.25592000763636363</v>
      </c>
      <c r="L10" s="43">
        <f t="shared" si="1"/>
        <v>0.1721834403636364</v>
      </c>
      <c r="M10" s="43">
        <f t="shared" si="1"/>
        <v>0.36855864809090894</v>
      </c>
      <c r="N10" s="43">
        <f>SUM(B10:M10)</f>
        <v>22.58049811284848</v>
      </c>
    </row>
    <row r="11" spans="1:14" ht="12.75">
      <c r="A11" s="13" t="s">
        <v>111</v>
      </c>
      <c r="B11" s="43">
        <f>0.94*B6</f>
        <v>0.8758013912307694</v>
      </c>
      <c r="C11" s="43">
        <f aca="true" t="shared" si="2" ref="C11:M11">0.94*C6</f>
        <v>1.9011685649999996</v>
      </c>
      <c r="D11" s="43">
        <f t="shared" si="2"/>
        <v>3.8840210439230765</v>
      </c>
      <c r="E11" s="43">
        <f t="shared" si="2"/>
        <v>2.9526190612307692</v>
      </c>
      <c r="F11" s="43">
        <f t="shared" si="2"/>
        <v>2.822723111307692</v>
      </c>
      <c r="G11" s="43">
        <f t="shared" si="2"/>
        <v>3.3235903866153844</v>
      </c>
      <c r="H11" s="43">
        <f t="shared" si="2"/>
        <v>3.528988076538461</v>
      </c>
      <c r="I11" s="43">
        <f t="shared" si="2"/>
        <v>3.4001755742307687</v>
      </c>
      <c r="J11" s="43">
        <f t="shared" si="2"/>
        <v>1.0721062550769231</v>
      </c>
      <c r="K11" s="43">
        <f t="shared" si="2"/>
        <v>0.24843266146153842</v>
      </c>
      <c r="L11" s="43">
        <f t="shared" si="2"/>
        <v>0.21492003453846156</v>
      </c>
      <c r="M11" s="43">
        <f t="shared" si="2"/>
        <v>0.418774060076923</v>
      </c>
      <c r="N11" s="43">
        <f>SUM(B11:M11)</f>
        <v>24.643320221230773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0.11460800000000002</v>
      </c>
      <c r="C14" s="43">
        <f>'ANUAL (Acum. S.LARGA)'!C4</f>
        <v>0.0681055</v>
      </c>
      <c r="D14" s="43">
        <f>'ANUAL (Acum. S.LARGA)'!D4</f>
        <v>0.1233904</v>
      </c>
      <c r="E14" s="43">
        <f>'ANUAL (Acum. S.LARGA)'!E4</f>
        <v>0.06386939999999999</v>
      </c>
      <c r="F14" s="43">
        <f>'ANUAL (Acum. S.LARGA)'!F4</f>
        <v>0.0487736</v>
      </c>
      <c r="G14" s="43">
        <f>'ANUAL (Acum. S.LARGA)'!G4</f>
        <v>0.4745106</v>
      </c>
      <c r="H14" s="43">
        <f>'ANUAL (Acum. S.LARGA)'!H4</f>
        <v>0.5740331000000001</v>
      </c>
      <c r="I14" s="43">
        <f>'ANUAL (Acum. S.LARGA)'!I4</f>
        <v>0.376223</v>
      </c>
      <c r="J14" s="43">
        <f>'ANUAL (Acum. S.LARGA)'!J4</f>
        <v>0.1127784</v>
      </c>
      <c r="K14" s="43">
        <f>'ANUAL (Acum. S.LARGA)'!K4</f>
        <v>0.027621</v>
      </c>
      <c r="L14" s="43">
        <f>'ANUAL (Acum. S.LARGA)'!L4</f>
        <v>0.022116</v>
      </c>
      <c r="M14" s="43">
        <f>'ANUAL (Acum. S.LARGA)'!M4</f>
        <v>0.039744</v>
      </c>
      <c r="N14" s="43">
        <f>'ANUAL (Acum. S.LARGA)'!N4</f>
        <v>5.434144</v>
      </c>
    </row>
    <row r="15" spans="1:14" ht="12.75">
      <c r="A15" s="13" t="s">
        <v>111</v>
      </c>
      <c r="B15" s="43">
        <f>'ANUAL (Acum. S.CORTA)'!B4</f>
        <v>0.1256016</v>
      </c>
      <c r="C15" s="43">
        <f>'ANUAL (Acum. S.CORTA)'!C4</f>
        <v>0.0681055</v>
      </c>
      <c r="D15" s="43">
        <f>'ANUAL (Acum. S.CORTA)'!D4</f>
        <v>0.12373400000000001</v>
      </c>
      <c r="E15" s="43">
        <f>'ANUAL (Acum. S.CORTA)'!E4</f>
        <v>0.06386939999999999</v>
      </c>
      <c r="F15" s="43">
        <f>'ANUAL (Acum. S.CORTA)'!F4</f>
        <v>0.0487736</v>
      </c>
      <c r="G15" s="43">
        <f>'ANUAL (Acum. S.CORTA)'!G4</f>
        <v>0.665226</v>
      </c>
      <c r="H15" s="43">
        <f>'ANUAL (Acum. S.CORTA)'!H4</f>
        <v>0.7783287999999999</v>
      </c>
      <c r="I15" s="43">
        <f>'ANUAL (Acum. S.CORTA)'!I4</f>
        <v>0.376223</v>
      </c>
      <c r="J15" s="43">
        <f>'ANUAL (Acum. S.CORTA)'!J4</f>
        <v>0.19447199999999998</v>
      </c>
      <c r="K15" s="43">
        <f>'ANUAL (Acum. S.CORTA)'!K4</f>
        <v>0.0624767</v>
      </c>
      <c r="L15" s="43">
        <f>'ANUAL (Acum. S.CORTA)'!L4</f>
        <v>0.0408709</v>
      </c>
      <c r="M15" s="43">
        <f>'ANUAL (Acum. S.CORTA)'!M4</f>
        <v>0.07617080000000001</v>
      </c>
      <c r="N15" s="43">
        <f>'ANUAL (Acum. S.CORTA)'!N4</f>
        <v>5.434144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6.7062402</v>
      </c>
      <c r="C18" s="43">
        <f>'ANUAL (Acum. S.LARGA)'!C5</f>
        <v>12.113472</v>
      </c>
      <c r="D18" s="43">
        <f>'ANUAL (Acum. S.LARGA)'!D5</f>
        <v>27.1045691</v>
      </c>
      <c r="E18" s="43">
        <f>'ANUAL (Acum. S.LARGA)'!E5</f>
        <v>12.810624</v>
      </c>
      <c r="F18" s="43">
        <f>'ANUAL (Acum. S.LARGA)'!F5</f>
        <v>16.1411288</v>
      </c>
      <c r="G18" s="43">
        <f>'ANUAL (Acum. S.LARGA)'!G5</f>
        <v>20.8086816</v>
      </c>
      <c r="H18" s="43">
        <f>'ANUAL (Acum. S.LARGA)'!H5</f>
        <v>11.578971</v>
      </c>
      <c r="I18" s="43">
        <f>'ANUAL (Acum. S.LARGA)'!I5</f>
        <v>18.3840156</v>
      </c>
      <c r="J18" s="43">
        <f>'ANUAL (Acum. S.LARGA)'!J5</f>
        <v>8.369238</v>
      </c>
      <c r="K18" s="43">
        <f>'ANUAL (Acum. S.LARGA)'!K5</f>
        <v>2.6684586</v>
      </c>
      <c r="L18" s="43">
        <f>'ANUAL (Acum. S.LARGA)'!L5</f>
        <v>1.098489</v>
      </c>
      <c r="M18" s="43">
        <f>'ANUAL (Acum. S.LARGA)'!M5</f>
        <v>2.1833508000000004</v>
      </c>
      <c r="N18" s="43">
        <f>'ANUAL (Acum. S.LARGA)'!N5</f>
        <v>68.8481962</v>
      </c>
    </row>
    <row r="19" spans="1:14" ht="12.75">
      <c r="A19" s="13" t="s">
        <v>111</v>
      </c>
      <c r="B19" s="43">
        <f>'ANUAL (Acum. S.CORTA)'!B5</f>
        <v>3.0727001</v>
      </c>
      <c r="C19" s="43">
        <f>'ANUAL (Acum. S.CORTA)'!C5</f>
        <v>12.113472</v>
      </c>
      <c r="D19" s="43">
        <f>'ANUAL (Acum. S.CORTA)'!D5</f>
        <v>27.1045691</v>
      </c>
      <c r="E19" s="43">
        <f>'ANUAL (Acum. S.CORTA)'!E5</f>
        <v>12.810624</v>
      </c>
      <c r="F19" s="43">
        <f>'ANUAL (Acum. S.CORTA)'!F5</f>
        <v>16.1411288</v>
      </c>
      <c r="G19" s="43">
        <f>'ANUAL (Acum. S.CORTA)'!G5</f>
        <v>20.8086816</v>
      </c>
      <c r="H19" s="43">
        <f>'ANUAL (Acum. S.CORTA)'!H5</f>
        <v>11.578971</v>
      </c>
      <c r="I19" s="43">
        <f>'ANUAL (Acum. S.CORTA)'!I5</f>
        <v>11.225005199999998</v>
      </c>
      <c r="J19" s="43">
        <f>'ANUAL (Acum. S.CORTA)'!J5</f>
        <v>5.6588832</v>
      </c>
      <c r="K19" s="43">
        <f>'ANUAL (Acum. S.CORTA)'!K5</f>
        <v>0.9501786</v>
      </c>
      <c r="L19" s="43">
        <f>'ANUAL (Acum. S.CORTA)'!L5</f>
        <v>1.098489</v>
      </c>
      <c r="M19" s="43">
        <f>'ANUAL (Acum. S.CORTA)'!M5</f>
        <v>2.1833508000000004</v>
      </c>
      <c r="N19" s="43">
        <f>'ANUAL (Acum. S.CORTA)'!N5</f>
        <v>68.8481962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0.73234295</v>
      </c>
      <c r="C22" s="43">
        <f>'ANUAL (Acum. S.LARGA)'!C9</f>
        <v>1.20670395</v>
      </c>
      <c r="D22" s="43">
        <f>'ANUAL (Acum. S.LARGA)'!D9</f>
        <v>1.1830992</v>
      </c>
      <c r="E22" s="43">
        <f>'ANUAL (Acum. S.LARGA)'!E9</f>
        <v>1.48926365</v>
      </c>
      <c r="F22" s="43">
        <f>'ANUAL (Acum. S.LARGA)'!F9</f>
        <v>1.5710177</v>
      </c>
      <c r="G22" s="43">
        <f>'ANUAL (Acum. S.LARGA)'!G9</f>
        <v>2.2606498999999998</v>
      </c>
      <c r="H22" s="43">
        <f>'ANUAL (Acum. S.LARGA)'!H9</f>
        <v>3.3291975</v>
      </c>
      <c r="I22" s="43">
        <f>'ANUAL (Acum. S.LARGA)'!I9</f>
        <v>2.3662611</v>
      </c>
      <c r="J22" s="43">
        <f>'ANUAL (Acum. S.LARGA)'!J9</f>
        <v>0.6981060499999999</v>
      </c>
      <c r="K22" s="43">
        <f>'ANUAL (Acum. S.LARGA)'!K9</f>
        <v>0.1757439</v>
      </c>
      <c r="L22" s="43">
        <f>'ANUAL (Acum. S.LARGA)'!L9</f>
        <v>0.12321935</v>
      </c>
      <c r="M22" s="43">
        <f>'ANUAL (Acum. S.LARGA)'!M9</f>
        <v>0.2670073</v>
      </c>
      <c r="N22" s="43">
        <f>'ANUAL (Acum. S.LARGA)'!N9</f>
        <v>19.47391795</v>
      </c>
    </row>
    <row r="23" spans="1:14" ht="12.75">
      <c r="A23" s="13" t="s">
        <v>111</v>
      </c>
      <c r="B23" s="43">
        <f>'ANUAL (Acum. S.CORTA)'!B9</f>
        <v>0.7737476999999999</v>
      </c>
      <c r="C23" s="43">
        <f>'ANUAL (Acum. S.CORTA)'!C9</f>
        <v>1.3123968000000001</v>
      </c>
      <c r="D23" s="43">
        <f>'ANUAL (Acum. S.CORTA)'!D9</f>
        <v>1.32284215</v>
      </c>
      <c r="E23" s="43">
        <f>'ANUAL (Acum. S.CORTA)'!E9</f>
        <v>1.2967602999999999</v>
      </c>
      <c r="F23" s="43">
        <f>'ANUAL (Acum. S.CORTA)'!F9</f>
        <v>1.78547645</v>
      </c>
      <c r="G23" s="43">
        <f>'ANUAL (Acum. S.CORTA)'!G9</f>
        <v>1.8919755</v>
      </c>
      <c r="H23" s="43">
        <f>'ANUAL (Acum. S.CORTA)'!H9</f>
        <v>2.8426000499999997</v>
      </c>
      <c r="I23" s="43">
        <f>'ANUAL (Acum. S.CORTA)'!I9</f>
        <v>3.0405433</v>
      </c>
      <c r="J23" s="43">
        <f>'ANUAL (Acum. S.CORTA)'!J9</f>
        <v>0.7029759</v>
      </c>
      <c r="K23" s="43">
        <f>'ANUAL (Acum. S.CORTA)'!K9</f>
        <v>0.1925345</v>
      </c>
      <c r="L23" s="43">
        <f>'ANUAL (Acum. S.CORTA)'!L9</f>
        <v>0.1486014</v>
      </c>
      <c r="M23" s="43">
        <f>'ANUAL (Acum. S.CORTA)'!M9</f>
        <v>0.34836875</v>
      </c>
      <c r="N23" s="43">
        <f>'ANUAL (Acum. S.CORTA)'!N9</f>
        <v>21.52981965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0.9491525471143765</v>
      </c>
      <c r="C26" s="43">
        <f>'ANUAL (Acum. S.LARGA)'!C12</f>
        <v>2.3016378775911983</v>
      </c>
      <c r="D26" s="43">
        <f>'ANUAL (Acum. S.LARGA)'!D12</f>
        <v>4.206144300776877</v>
      </c>
      <c r="E26" s="43">
        <f>'ANUAL (Acum. S.LARGA)'!E12</f>
        <v>3.1874261205912897</v>
      </c>
      <c r="F26" s="43">
        <f>'ANUAL (Acum. S.LARGA)'!F12</f>
        <v>2.947522217594144</v>
      </c>
      <c r="G26" s="43">
        <f>'ANUAL (Acum. S.LARGA)'!G12</f>
        <v>3.680558086177218</v>
      </c>
      <c r="H26" s="43">
        <f>'ANUAL (Acum. S.LARGA)'!H12</f>
        <v>2.651651055980832</v>
      </c>
      <c r="I26" s="43">
        <f>'ANUAL (Acum. S.LARGA)'!I12</f>
        <v>3.3610076774775877</v>
      </c>
      <c r="J26" s="43">
        <f>'ANUAL (Acum. S.LARGA)'!J12</f>
        <v>1.5160230487342774</v>
      </c>
      <c r="K26" s="43">
        <f>'ANUAL (Acum. S.LARGA)'!K12</f>
        <v>0.3671515519429757</v>
      </c>
      <c r="L26" s="43">
        <f>'ANUAL (Acum. S.LARGA)'!L12</f>
        <v>0.19513980747789603</v>
      </c>
      <c r="M26" s="43">
        <f>'ANUAL (Acum. S.LARGA)'!M12</f>
        <v>0.40228561886925185</v>
      </c>
      <c r="N26" s="43">
        <f>'ANUAL (Acum. S.LARGA)'!N12</f>
        <v>14.369097012464545</v>
      </c>
    </row>
    <row r="27" spans="1:14" ht="12.75">
      <c r="A27" s="13" t="s">
        <v>111</v>
      </c>
      <c r="B27" s="43">
        <f>'ANUAL (Acum. S.CORTA)'!B12</f>
        <v>0.7260022984793394</v>
      </c>
      <c r="C27" s="43">
        <f>'ANUAL (Acum. S.CORTA)'!C12</f>
        <v>2.451141000838043</v>
      </c>
      <c r="D27" s="43">
        <f>'ANUAL (Acum. S.CORTA)'!D12</f>
        <v>6.146720358493117</v>
      </c>
      <c r="E27" s="43">
        <f>'ANUAL (Acum. S.CORTA)'!E12</f>
        <v>3.756143172292572</v>
      </c>
      <c r="F27" s="43">
        <f>'ANUAL (Acum. S.CORTA)'!F12</f>
        <v>3.776825244413813</v>
      </c>
      <c r="G27" s="43">
        <f>'ANUAL (Acum. S.CORTA)'!G12</f>
        <v>4.250622614695562</v>
      </c>
      <c r="H27" s="43">
        <f>'ANUAL (Acum. S.CORTA)'!H12</f>
        <v>2.933655085817558</v>
      </c>
      <c r="I27" s="43">
        <f>'ANUAL (Acum. S.CORTA)'!I12</f>
        <v>2.7175140392207813</v>
      </c>
      <c r="J27" s="43">
        <f>'ANUAL (Acum. S.CORTA)'!J12</f>
        <v>1.2934310981147559</v>
      </c>
      <c r="K27" s="43">
        <f>'ANUAL (Acum. S.CORTA)'!K12</f>
        <v>0.2278187681606991</v>
      </c>
      <c r="L27" s="43">
        <f>'ANUAL (Acum. S.CORTA)'!L12</f>
        <v>0.24040707484991525</v>
      </c>
      <c r="M27" s="43">
        <f>'ANUAL (Acum. S.CORTA)'!M12</f>
        <v>0.43032008769313407</v>
      </c>
      <c r="N27" s="43">
        <f>'ANUAL (Acum. S.CORTA)'!N12</f>
        <v>15.945547356172444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1.02</v>
      </c>
      <c r="C30" s="43">
        <f>'ANUAL (Acum. S.LARGA)'!C13</f>
        <v>1.22</v>
      </c>
      <c r="D30" s="43">
        <f>'ANUAL (Acum. S.LARGA)'!D13</f>
        <v>1.54</v>
      </c>
      <c r="E30" s="43">
        <f>'ANUAL (Acum. S.LARGA)'!E13</f>
        <v>1.18</v>
      </c>
      <c r="F30" s="43">
        <f>'ANUAL (Acum. S.LARGA)'!F13</f>
        <v>1.13</v>
      </c>
      <c r="G30" s="43">
        <f>'ANUAL (Acum. S.LARGA)'!G13</f>
        <v>1</v>
      </c>
      <c r="H30" s="43">
        <f>'ANUAL (Acum. S.LARGA)'!H13</f>
        <v>0.69</v>
      </c>
      <c r="I30" s="43">
        <f>'ANUAL (Acum. S.LARGA)'!I13</f>
        <v>0.94</v>
      </c>
      <c r="J30" s="43">
        <f>'ANUAL (Acum. S.LARGA)'!J13</f>
        <v>1.23</v>
      </c>
      <c r="K30" s="43">
        <f>'ANUAL (Acum. S.LARGA)'!K13</f>
        <v>1.35</v>
      </c>
      <c r="L30" s="43">
        <f>'ANUAL (Acum. S.LARGA)'!L13</f>
        <v>1.07</v>
      </c>
      <c r="M30" s="43">
        <f>'ANUAL (Acum. S.LARGA)'!M13</f>
        <v>1.03</v>
      </c>
      <c r="N30" s="43">
        <f>'ANUAL (Acum. S.LARGA)'!N13</f>
        <v>0.6</v>
      </c>
    </row>
    <row r="31" spans="1:14" ht="12.75">
      <c r="A31" s="13" t="s">
        <v>111</v>
      </c>
      <c r="B31" s="43">
        <f>'ANUAL (Acum. S.CORTA)'!B13</f>
        <v>0.78</v>
      </c>
      <c r="C31" s="43">
        <f>'ANUAL (Acum. S.CORTA)'!C13</f>
        <v>1.21</v>
      </c>
      <c r="D31" s="43">
        <f>'ANUAL (Acum. S.CORTA)'!D13</f>
        <v>1.49</v>
      </c>
      <c r="E31" s="43">
        <f>'ANUAL (Acum. S.CORTA)'!E13</f>
        <v>1.2</v>
      </c>
      <c r="F31" s="43">
        <f>'ANUAL (Acum. S.CORTA)'!F13</f>
        <v>1.26</v>
      </c>
      <c r="G31" s="43">
        <f>'ANUAL (Acum. S.CORTA)'!G13</f>
        <v>1.2</v>
      </c>
      <c r="H31" s="43">
        <f>'ANUAL (Acum. S.CORTA)'!H13</f>
        <v>0.78</v>
      </c>
      <c r="I31" s="43">
        <f>'ANUAL (Acum. S.CORTA)'!I13</f>
        <v>0.75</v>
      </c>
      <c r="J31" s="43">
        <f>'ANUAL (Acum. S.CORTA)'!J13</f>
        <v>1.13</v>
      </c>
      <c r="K31" s="43">
        <f>'ANUAL (Acum. S.CORTA)'!K13</f>
        <v>0.86</v>
      </c>
      <c r="L31" s="43">
        <f>'ANUAL (Acum. S.CORTA)'!L13</f>
        <v>1.05</v>
      </c>
      <c r="M31" s="43">
        <f>'ANUAL (Acum. S.CORTA)'!M13</f>
        <v>0.97</v>
      </c>
      <c r="N31" s="43">
        <f>'ANUAL (Acum. S.CORTA)'!N13</f>
        <v>0.61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3.851841257888474</v>
      </c>
      <c r="C34" s="43">
        <f>'ANUAL (Acum. S.LARGA)'!C14</f>
        <v>2.62501949608031</v>
      </c>
      <c r="D34" s="43">
        <f>'ANUAL (Acum. S.LARGA)'!D14</f>
        <v>3.8116811394409025</v>
      </c>
      <c r="E34" s="43">
        <f>'ANUAL (Acum. S.LARGA)'!E14</f>
        <v>1.890529897349059</v>
      </c>
      <c r="F34" s="43">
        <f>'ANUAL (Acum. S.LARGA)'!F14</f>
        <v>2.2462571099969924</v>
      </c>
      <c r="G34" s="43">
        <f>'ANUAL (Acum. S.LARGA)'!G14</f>
        <v>2.4716165471617186</v>
      </c>
      <c r="H34" s="43">
        <f>'ANUAL (Acum. S.LARGA)'!H14</f>
        <v>1.0713512544238961</v>
      </c>
      <c r="I34" s="43">
        <f>'ANUAL (Acum. S.LARGA)'!I14</f>
        <v>1.983727056257192</v>
      </c>
      <c r="J34" s="43">
        <f>'ANUAL (Acum. S.LARGA)'!J14</f>
        <v>2.5832332149477</v>
      </c>
      <c r="K34" s="43">
        <f>'ANUAL (Acum. S.LARGA)'!K14</f>
        <v>4.7553385970466495</v>
      </c>
      <c r="L34" s="43">
        <f>'ANUAL (Acum. S.LARGA)'!L14</f>
        <v>2.982951237180354</v>
      </c>
      <c r="M34" s="43">
        <f>'ANUAL (Acum. S.LARGA)'!M14</f>
        <v>2.15586002548003</v>
      </c>
      <c r="N34" s="43">
        <f>'ANUAL (Acum. S.LARGA)'!N14</f>
        <v>0.8013136049127219</v>
      </c>
    </row>
    <row r="35" spans="1:14" ht="12.75">
      <c r="A35" s="13" t="s">
        <v>111</v>
      </c>
      <c r="B35" s="43">
        <f>'ANUAL (Acum. S.CORTA)'!B14</f>
        <v>1.4637579451596046</v>
      </c>
      <c r="C35" s="43">
        <f>'ANUAL (Acum. S.CORTA)'!C14</f>
        <v>3.1400100710827568</v>
      </c>
      <c r="D35" s="43">
        <f>'ANUAL (Acum. S.CORTA)'!D14</f>
        <v>2.6078161999460665</v>
      </c>
      <c r="E35" s="43">
        <f>'ANUAL (Acum. S.CORTA)'!E14</f>
        <v>1.5876683263997142</v>
      </c>
      <c r="F35" s="43">
        <f>'ANUAL (Acum. S.CORTA)'!F14</f>
        <v>2.133652934029278</v>
      </c>
      <c r="G35" s="43">
        <f>'ANUAL (Acum. S.CORTA)'!G14</f>
        <v>3.036060298213977</v>
      </c>
      <c r="H35" s="43">
        <f>'ANUAL (Acum. S.CORTA)'!H14</f>
        <v>1.6356849756908796</v>
      </c>
      <c r="I35" s="43">
        <f>'ANUAL (Acum. S.CORTA)'!I14</f>
        <v>1.410533015640287</v>
      </c>
      <c r="J35" s="43">
        <f>'ANUAL (Acum. S.CORTA)'!J14</f>
        <v>2.3677211177729576</v>
      </c>
      <c r="K35" s="43">
        <f>'ANUAL (Acum. S.CORTA)'!K14</f>
        <v>1.8775211329495363</v>
      </c>
      <c r="L35" s="43">
        <f>'ANUAL (Acum. S.CORTA)'!L14</f>
        <v>2.574798219802478</v>
      </c>
      <c r="M35" s="43">
        <f>'ANUAL (Acum. S.CORTA)'!M14</f>
        <v>2.866912187326213</v>
      </c>
      <c r="N35" s="43">
        <f>'ANUAL (Acum. S.CORTA)'!N14</f>
        <v>0.9081002859135152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0.5471974639164858</v>
      </c>
      <c r="C38" s="52">
        <f>'ANUAL (Acum. S.LARGA)'!N15</f>
        <v>0.31890094187095264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0.5128572843103801</v>
      </c>
      <c r="C39" s="52">
        <f>'ANUAL (Acum. S.CORTA)'!N15</f>
        <v>-0.0791351408538898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549 - Río Milanillos desde cabecera hasta confluencia con el río Frío, y río Frío y Herreros.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0.082099</v>
      </c>
      <c r="C4" s="1">
        <f t="shared" si="0"/>
        <v>0.0668325</v>
      </c>
      <c r="D4" s="1">
        <f t="shared" si="0"/>
        <v>0.1018426</v>
      </c>
      <c r="E4" s="1">
        <f t="shared" si="0"/>
        <v>0.060417</v>
      </c>
      <c r="F4" s="1">
        <f>MIN(F18:F83)</f>
        <v>0.0487736</v>
      </c>
      <c r="G4" s="1">
        <f t="shared" si="0"/>
        <v>0.3504231</v>
      </c>
      <c r="H4" s="1">
        <f t="shared" si="0"/>
        <v>0.3890079</v>
      </c>
      <c r="I4" s="1">
        <f t="shared" si="0"/>
        <v>0.257957</v>
      </c>
      <c r="J4" s="1">
        <f t="shared" si="0"/>
        <v>0.1013663</v>
      </c>
      <c r="K4" s="1">
        <f t="shared" si="0"/>
        <v>0.0237336</v>
      </c>
      <c r="L4" s="1">
        <f t="shared" si="0"/>
        <v>0.020176</v>
      </c>
      <c r="M4" s="1">
        <f t="shared" si="0"/>
        <v>0.0314496</v>
      </c>
      <c r="N4" s="1">
        <f t="shared" si="0"/>
        <v>3.8710381</v>
      </c>
    </row>
    <row r="5" spans="1:14" ht="12.75">
      <c r="A5" s="13" t="s">
        <v>94</v>
      </c>
      <c r="B5" s="1">
        <f aca="true" t="shared" si="1" ref="B5:N5">MAX(B18:B83)</f>
        <v>4.5070047</v>
      </c>
      <c r="C5" s="1">
        <f t="shared" si="1"/>
        <v>9.2869952</v>
      </c>
      <c r="D5" s="1">
        <f t="shared" si="1"/>
        <v>20.4746745</v>
      </c>
      <c r="E5" s="1">
        <f t="shared" si="1"/>
        <v>9.8624256</v>
      </c>
      <c r="F5" s="1">
        <f>MAX(F18:F83)</f>
        <v>12.369458</v>
      </c>
      <c r="G5" s="1">
        <f t="shared" si="1"/>
        <v>15.81741</v>
      </c>
      <c r="H5" s="1">
        <f t="shared" si="1"/>
        <v>7.6270622</v>
      </c>
      <c r="I5" s="1">
        <f t="shared" si="1"/>
        <v>12.931722</v>
      </c>
      <c r="J5" s="1">
        <f t="shared" si="1"/>
        <v>5.7980915</v>
      </c>
      <c r="K5" s="1">
        <f t="shared" si="1"/>
        <v>2.066811</v>
      </c>
      <c r="L5" s="1">
        <f t="shared" si="1"/>
        <v>0.8909292</v>
      </c>
      <c r="M5" s="1">
        <f t="shared" si="1"/>
        <v>1.5111232</v>
      </c>
      <c r="N5" s="1">
        <f t="shared" si="1"/>
        <v>51.4210299</v>
      </c>
    </row>
    <row r="6" spans="1:14" ht="12.75">
      <c r="A6" s="13" t="s">
        <v>16</v>
      </c>
      <c r="B6" s="1">
        <f aca="true" t="shared" si="2" ref="B6:M6">AVERAGE(B18:B83)</f>
        <v>0.6326179984848485</v>
      </c>
      <c r="C6" s="1">
        <f t="shared" si="2"/>
        <v>1.359103187878788</v>
      </c>
      <c r="D6" s="1">
        <f t="shared" si="2"/>
        <v>1.992366619696969</v>
      </c>
      <c r="E6" s="1">
        <f t="shared" si="2"/>
        <v>2.058598971212121</v>
      </c>
      <c r="F6" s="1">
        <f>AVERAGE(F18:F83)</f>
        <v>1.9829746318181818</v>
      </c>
      <c r="G6" s="1">
        <f t="shared" si="2"/>
        <v>2.7491943151515152</v>
      </c>
      <c r="H6" s="1">
        <f t="shared" si="2"/>
        <v>2.6368275015151514</v>
      </c>
      <c r="I6" s="1">
        <f t="shared" si="2"/>
        <v>2.502956004545455</v>
      </c>
      <c r="J6" s="1">
        <f t="shared" si="2"/>
        <v>0.9161851484848484</v>
      </c>
      <c r="K6" s="1">
        <f t="shared" si="2"/>
        <v>0.22429717121212117</v>
      </c>
      <c r="L6" s="1">
        <f t="shared" si="2"/>
        <v>0.15457618181818183</v>
      </c>
      <c r="M6" s="1">
        <f t="shared" si="2"/>
        <v>0.2876316348484848</v>
      </c>
      <c r="N6" s="1">
        <f>SUM(B6:M6)</f>
        <v>17.497329366666666</v>
      </c>
    </row>
    <row r="7" spans="1:14" ht="12.75">
      <c r="A7" s="13" t="s">
        <v>17</v>
      </c>
      <c r="B7" s="1">
        <f aca="true" t="shared" si="3" ref="B7:M7">PERCENTILE(B18:B83,0.1)</f>
        <v>0.1377173</v>
      </c>
      <c r="C7" s="1">
        <f t="shared" si="3"/>
        <v>0.222585</v>
      </c>
      <c r="D7" s="1">
        <f t="shared" si="3"/>
        <v>0.2372369</v>
      </c>
      <c r="E7" s="1">
        <f t="shared" si="3"/>
        <v>0.24495625</v>
      </c>
      <c r="F7" s="1">
        <f>PERCENTILE(F18:F83,0.1)</f>
        <v>0.22646335</v>
      </c>
      <c r="G7" s="1">
        <f t="shared" si="3"/>
        <v>0.6572418</v>
      </c>
      <c r="H7" s="1">
        <f t="shared" si="3"/>
        <v>0.6406992</v>
      </c>
      <c r="I7" s="1">
        <f t="shared" si="3"/>
        <v>0.5780844</v>
      </c>
      <c r="J7" s="1">
        <f t="shared" si="3"/>
        <v>0.1712074</v>
      </c>
      <c r="K7" s="1">
        <f t="shared" si="3"/>
        <v>0.0600776</v>
      </c>
      <c r="L7" s="1">
        <f t="shared" si="3"/>
        <v>0.0455846</v>
      </c>
      <c r="M7" s="1">
        <f t="shared" si="3"/>
        <v>0.0703849</v>
      </c>
      <c r="N7" s="1">
        <f>PERCENTILE(N18:N83,0.1)</f>
        <v>6.2218295999999995</v>
      </c>
    </row>
    <row r="8" spans="1:14" ht="12.75">
      <c r="A8" s="13" t="s">
        <v>18</v>
      </c>
      <c r="B8" s="1">
        <f aca="true" t="shared" si="4" ref="B8:M8">PERCENTILE(B18:B83,0.25)</f>
        <v>0.28395119999999996</v>
      </c>
      <c r="C8" s="1">
        <f t="shared" si="4"/>
        <v>0.505898025</v>
      </c>
      <c r="D8" s="1">
        <f t="shared" si="4"/>
        <v>0.49486265</v>
      </c>
      <c r="E8" s="1">
        <f t="shared" si="4"/>
        <v>0.5252654999999999</v>
      </c>
      <c r="F8" s="1">
        <f>PERCENTILE(F18:F83,0.25)</f>
        <v>0.522554575</v>
      </c>
      <c r="G8" s="1">
        <f t="shared" si="4"/>
        <v>0.938598</v>
      </c>
      <c r="H8" s="1">
        <f t="shared" si="4"/>
        <v>1.2445309500000001</v>
      </c>
      <c r="I8" s="1">
        <f t="shared" si="4"/>
        <v>0.9539109</v>
      </c>
      <c r="J8" s="1">
        <f t="shared" si="4"/>
        <v>0.28626075</v>
      </c>
      <c r="K8" s="1">
        <f t="shared" si="4"/>
        <v>0.08761085</v>
      </c>
      <c r="L8" s="1">
        <f t="shared" si="4"/>
        <v>0.07070955000000001</v>
      </c>
      <c r="M8" s="1">
        <f t="shared" si="4"/>
        <v>0.089859825</v>
      </c>
      <c r="N8" s="1">
        <f>PERCENTILE(N18:N83,0.25)</f>
        <v>9.234366275</v>
      </c>
    </row>
    <row r="9" spans="1:14" ht="12.75">
      <c r="A9" s="13" t="s">
        <v>19</v>
      </c>
      <c r="B9" s="1">
        <f aca="true" t="shared" si="5" ref="B9:M9">PERCENTILE(B18:B83,0.5)</f>
        <v>0.4705942</v>
      </c>
      <c r="C9" s="1">
        <f t="shared" si="5"/>
        <v>0.8264183</v>
      </c>
      <c r="D9" s="1">
        <f t="shared" si="5"/>
        <v>0.838616</v>
      </c>
      <c r="E9" s="1">
        <f t="shared" si="5"/>
        <v>1.1375123</v>
      </c>
      <c r="F9" s="1">
        <f>PERCENTILE(F18:F83,0.5)</f>
        <v>1.21545445</v>
      </c>
      <c r="G9" s="1">
        <f t="shared" si="5"/>
        <v>1.63458785</v>
      </c>
      <c r="H9" s="1">
        <f t="shared" si="5"/>
        <v>2.27573265</v>
      </c>
      <c r="I9" s="1">
        <f t="shared" si="5"/>
        <v>1.63443455</v>
      </c>
      <c r="J9" s="1">
        <f t="shared" si="5"/>
        <v>0.5336025</v>
      </c>
      <c r="K9" s="1">
        <f t="shared" si="5"/>
        <v>0.15050694999999997</v>
      </c>
      <c r="L9" s="1">
        <f t="shared" si="5"/>
        <v>0.1108624</v>
      </c>
      <c r="M9" s="1">
        <f t="shared" si="5"/>
        <v>0.2069714</v>
      </c>
      <c r="N9" s="1">
        <f>PERCENTILE(N18:N83,0.5)</f>
        <v>13.528365999999998</v>
      </c>
    </row>
    <row r="10" spans="1:14" ht="12.75">
      <c r="A10" s="13" t="s">
        <v>20</v>
      </c>
      <c r="B10" s="1">
        <f aca="true" t="shared" si="6" ref="B10:M10">PERCENTILE(B18:B83,0.75)</f>
        <v>0.77351815</v>
      </c>
      <c r="C10" s="1">
        <f t="shared" si="6"/>
        <v>1.3932552999999999</v>
      </c>
      <c r="D10" s="1">
        <f t="shared" si="6"/>
        <v>1.95630335</v>
      </c>
      <c r="E10" s="1">
        <f t="shared" si="6"/>
        <v>2.4138729</v>
      </c>
      <c r="F10" s="1">
        <f>PERCENTILE(F18:F83,0.75)</f>
        <v>2.4350386</v>
      </c>
      <c r="G10" s="1">
        <f t="shared" si="6"/>
        <v>3.83546365</v>
      </c>
      <c r="H10" s="1">
        <f t="shared" si="6"/>
        <v>3.305954475</v>
      </c>
      <c r="I10" s="1">
        <f t="shared" si="6"/>
        <v>3.1962995999999997</v>
      </c>
      <c r="J10" s="1">
        <f t="shared" si="6"/>
        <v>0.887264225</v>
      </c>
      <c r="K10" s="1">
        <f t="shared" si="6"/>
        <v>0.24332625</v>
      </c>
      <c r="L10" s="1">
        <f t="shared" si="6"/>
        <v>0.190441525</v>
      </c>
      <c r="M10" s="1">
        <f t="shared" si="6"/>
        <v>0.39956220000000003</v>
      </c>
      <c r="N10" s="1">
        <f>PERCENTILE(N18:N83,0.75)</f>
        <v>25.83026845</v>
      </c>
    </row>
    <row r="11" spans="1:14" ht="12.75">
      <c r="A11" s="13" t="s">
        <v>21</v>
      </c>
      <c r="B11" s="1">
        <f aca="true" t="shared" si="7" ref="B11:M11">PERCENTILE(B18:B83,0.9)</f>
        <v>1.3399659</v>
      </c>
      <c r="C11" s="1">
        <f t="shared" si="7"/>
        <v>2.7882802499999997</v>
      </c>
      <c r="D11" s="1">
        <f t="shared" si="7"/>
        <v>4.2903499</v>
      </c>
      <c r="E11" s="1">
        <f t="shared" si="7"/>
        <v>6.0830132</v>
      </c>
      <c r="F11" s="1">
        <f>PERCENTILE(F18:F83,0.9)</f>
        <v>5.3890208</v>
      </c>
      <c r="G11" s="1">
        <f t="shared" si="7"/>
        <v>5.670560099999999</v>
      </c>
      <c r="H11" s="1">
        <f t="shared" si="7"/>
        <v>5.22123055</v>
      </c>
      <c r="I11" s="1">
        <f t="shared" si="7"/>
        <v>5.726297499999999</v>
      </c>
      <c r="J11" s="1">
        <f t="shared" si="7"/>
        <v>2.3378539</v>
      </c>
      <c r="K11" s="1">
        <f t="shared" si="7"/>
        <v>0.3494651</v>
      </c>
      <c r="L11" s="1">
        <f t="shared" si="7"/>
        <v>0.26595355</v>
      </c>
      <c r="M11" s="1">
        <f t="shared" si="7"/>
        <v>0.6251702</v>
      </c>
      <c r="N11" s="1">
        <f>PERCENTILE(N18:N83,0.9)</f>
        <v>31.553182350000004</v>
      </c>
    </row>
    <row r="12" spans="1:14" ht="12.75">
      <c r="A12" s="13" t="s">
        <v>25</v>
      </c>
      <c r="B12" s="1">
        <f aca="true" t="shared" si="8" ref="B12:M12">STDEV(B18:B83)</f>
        <v>0.6512856000954378</v>
      </c>
      <c r="C12" s="1">
        <f t="shared" si="8"/>
        <v>1.6782427137318496</v>
      </c>
      <c r="D12" s="1">
        <f t="shared" si="8"/>
        <v>3.1051550268797565</v>
      </c>
      <c r="E12" s="1">
        <f t="shared" si="8"/>
        <v>2.3887654469494346</v>
      </c>
      <c r="F12" s="1">
        <f>STDEV(F18:F83)</f>
        <v>2.249438239861296</v>
      </c>
      <c r="G12" s="1">
        <f t="shared" si="8"/>
        <v>2.757786596230854</v>
      </c>
      <c r="H12" s="1">
        <f t="shared" si="8"/>
        <v>1.8283730184338987</v>
      </c>
      <c r="I12" s="1">
        <f t="shared" si="8"/>
        <v>2.3680737929113507</v>
      </c>
      <c r="J12" s="1">
        <f t="shared" si="8"/>
        <v>1.097184419568759</v>
      </c>
      <c r="K12" s="1">
        <f t="shared" si="8"/>
        <v>0.2856167411834735</v>
      </c>
      <c r="L12" s="1">
        <f t="shared" si="8"/>
        <v>0.1548702438336249</v>
      </c>
      <c r="M12" s="1">
        <f t="shared" si="8"/>
        <v>0.27630340636969386</v>
      </c>
      <c r="N12" s="1">
        <f>STDEV(N18:N83)</f>
        <v>10.534236756629479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1.23</v>
      </c>
      <c r="D13" s="1">
        <f t="shared" si="9"/>
        <v>1.56</v>
      </c>
      <c r="E13" s="1">
        <f t="shared" si="9"/>
        <v>1.16</v>
      </c>
      <c r="F13" s="1">
        <f t="shared" si="9"/>
        <v>1.13</v>
      </c>
      <c r="G13" s="1">
        <f t="shared" si="9"/>
        <v>1</v>
      </c>
      <c r="H13" s="1">
        <f t="shared" si="9"/>
        <v>0.69</v>
      </c>
      <c r="I13" s="1">
        <f t="shared" si="9"/>
        <v>0.95</v>
      </c>
      <c r="J13" s="1">
        <f t="shared" si="9"/>
        <v>1.2</v>
      </c>
      <c r="K13" s="1">
        <f t="shared" si="9"/>
        <v>1.27</v>
      </c>
      <c r="L13" s="1">
        <f t="shared" si="9"/>
        <v>1</v>
      </c>
      <c r="M13" s="1">
        <f t="shared" si="9"/>
        <v>0.96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3.686399540660111</v>
      </c>
      <c r="C14" s="53">
        <f t="shared" si="10"/>
        <v>2.75818666711312</v>
      </c>
      <c r="D14" s="53">
        <f t="shared" si="10"/>
        <v>3.9756257957050605</v>
      </c>
      <c r="E14" s="53">
        <f t="shared" si="10"/>
        <v>1.840458538675382</v>
      </c>
      <c r="F14" s="53">
        <f t="shared" si="10"/>
        <v>2.3049590689240644</v>
      </c>
      <c r="G14" s="53">
        <f t="shared" si="10"/>
        <v>2.428022931805899</v>
      </c>
      <c r="H14" s="53">
        <f t="shared" si="10"/>
        <v>1.0256935225090096</v>
      </c>
      <c r="I14" s="53">
        <f t="shared" si="10"/>
        <v>1.9958815435554544</v>
      </c>
      <c r="J14" s="53">
        <f t="shared" si="10"/>
        <v>2.4368367413257785</v>
      </c>
      <c r="K14" s="53">
        <f t="shared" si="10"/>
        <v>4.626808583729916</v>
      </c>
      <c r="L14" s="53">
        <f t="shared" si="10"/>
        <v>2.8718860644756643</v>
      </c>
      <c r="M14" s="53">
        <f t="shared" si="10"/>
        <v>2.0614595316149043</v>
      </c>
      <c r="N14" s="53">
        <f t="shared" si="10"/>
        <v>0.8225572105253389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0.27508577176287846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0.56865</v>
      </c>
      <c r="C18" s="1">
        <f>'DATOS MENSUALES'!E7</f>
        <v>2.845773</v>
      </c>
      <c r="D18" s="1">
        <f>'DATOS MENSUALES'!E8</f>
        <v>0.3859562</v>
      </c>
      <c r="E18" s="1">
        <f>'DATOS MENSUALES'!E9</f>
        <v>1.5478514</v>
      </c>
      <c r="F18" s="1">
        <f>'DATOS MENSUALES'!E10</f>
        <v>5.5771514</v>
      </c>
      <c r="G18" s="1">
        <f>'DATOS MENSUALES'!E11</f>
        <v>6.71255</v>
      </c>
      <c r="H18" s="1">
        <f>'DATOS MENSUALES'!E12</f>
        <v>5.388008</v>
      </c>
      <c r="I18" s="1">
        <f>'DATOS MENSUALES'!E13</f>
        <v>7.7899367</v>
      </c>
      <c r="J18" s="1">
        <f>'DATOS MENSUALES'!E14</f>
        <v>1.6448289</v>
      </c>
      <c r="K18" s="1">
        <f>'DATOS MENSUALES'!E15</f>
        <v>0.3492064</v>
      </c>
      <c r="L18" s="1">
        <f>'DATOS MENSUALES'!E16</f>
        <v>0.1076205</v>
      </c>
      <c r="M18" s="1">
        <f>'DATOS MENSUALES'!E17</f>
        <v>0.1251036</v>
      </c>
      <c r="N18" s="1">
        <f aca="true" t="shared" si="11" ref="N18:N49">SUM(B18:M18)</f>
        <v>33.0426361</v>
      </c>
      <c r="O18" s="1"/>
      <c r="P18" s="60">
        <f aca="true" t="shared" si="12" ref="P18:P49">(B18-B$6)^3</f>
        <v>-0.00026175096197566394</v>
      </c>
      <c r="Q18" s="60">
        <f aca="true" t="shared" si="13" ref="Q18:Q49">(C18-C$6)^3</f>
        <v>3.285818485714967</v>
      </c>
      <c r="R18" s="60">
        <f aca="true" t="shared" si="14" ref="R18:AB33">(D18-D$6)^3</f>
        <v>-4.145429535406497</v>
      </c>
      <c r="S18" s="60">
        <f t="shared" si="14"/>
        <v>-0.13323518529456482</v>
      </c>
      <c r="T18" s="60">
        <f t="shared" si="14"/>
        <v>46.429958777754265</v>
      </c>
      <c r="U18" s="60">
        <f t="shared" si="14"/>
        <v>62.257137336522234</v>
      </c>
      <c r="V18" s="60">
        <f t="shared" si="14"/>
        <v>20.823669058027672</v>
      </c>
      <c r="W18" s="60">
        <f t="shared" si="14"/>
        <v>147.78255608557706</v>
      </c>
      <c r="X18" s="60">
        <f t="shared" si="14"/>
        <v>0.3868527913603722</v>
      </c>
      <c r="Y18" s="60">
        <f t="shared" si="14"/>
        <v>0.0019488731884637735</v>
      </c>
      <c r="Z18" s="60">
        <f t="shared" si="14"/>
        <v>-0.00010352958026032046</v>
      </c>
      <c r="AA18" s="60">
        <f t="shared" si="14"/>
        <v>-0.004293236893827395</v>
      </c>
      <c r="AB18" s="60">
        <f t="shared" si="14"/>
        <v>3756.6253716051065</v>
      </c>
    </row>
    <row r="19" spans="1:28" ht="12.75">
      <c r="A19" s="12" t="s">
        <v>29</v>
      </c>
      <c r="B19" s="1">
        <f>'DATOS MENSUALES'!E18</f>
        <v>0.082099</v>
      </c>
      <c r="C19" s="1">
        <f>'DATOS MENSUALES'!E19</f>
        <v>0.1923695</v>
      </c>
      <c r="D19" s="1">
        <f>'DATOS MENSUALES'!E20</f>
        <v>0.1218576</v>
      </c>
      <c r="E19" s="1">
        <f>'DATOS MENSUALES'!E21</f>
        <v>0.4107252</v>
      </c>
      <c r="F19" s="1">
        <f>'DATOS MENSUALES'!E22</f>
        <v>0.231932</v>
      </c>
      <c r="G19" s="1">
        <f>'DATOS MENSUALES'!E23</f>
        <v>1.7351316</v>
      </c>
      <c r="H19" s="1">
        <f>'DATOS MENSUALES'!E24</f>
        <v>2.3125004</v>
      </c>
      <c r="I19" s="1">
        <f>'DATOS MENSUALES'!E25</f>
        <v>0.8398</v>
      </c>
      <c r="J19" s="1">
        <f>'DATOS MENSUALES'!E26</f>
        <v>0.304878</v>
      </c>
      <c r="K19" s="1">
        <f>'DATOS MENSUALES'!E27</f>
        <v>0.0585948</v>
      </c>
      <c r="L19" s="1">
        <f>'DATOS MENSUALES'!E28</f>
        <v>0.062062</v>
      </c>
      <c r="M19" s="1">
        <f>'DATOS MENSUALES'!E29</f>
        <v>0.2565963</v>
      </c>
      <c r="N19" s="1">
        <f t="shared" si="11"/>
        <v>6.608546400000001</v>
      </c>
      <c r="O19" s="10"/>
      <c r="P19" s="60">
        <f t="shared" si="12"/>
        <v>-0.1668464357078521</v>
      </c>
      <c r="Q19" s="60">
        <f t="shared" si="13"/>
        <v>-1.5882366486342092</v>
      </c>
      <c r="R19" s="60">
        <f t="shared" si="14"/>
        <v>-6.544544426623781</v>
      </c>
      <c r="S19" s="60">
        <f t="shared" si="14"/>
        <v>-4.474781394964489</v>
      </c>
      <c r="T19" s="60">
        <f t="shared" si="14"/>
        <v>-5.3689598881387885</v>
      </c>
      <c r="U19" s="60">
        <f t="shared" si="14"/>
        <v>-1.0427842063687933</v>
      </c>
      <c r="V19" s="60">
        <f t="shared" si="14"/>
        <v>-0.03411534146049201</v>
      </c>
      <c r="W19" s="60">
        <f t="shared" si="14"/>
        <v>-4.600435692427484</v>
      </c>
      <c r="X19" s="60">
        <f t="shared" si="14"/>
        <v>-0.22844329889308426</v>
      </c>
      <c r="Y19" s="60">
        <f t="shared" si="14"/>
        <v>-0.004549735711280709</v>
      </c>
      <c r="Z19" s="60">
        <f t="shared" si="14"/>
        <v>-0.000791817210360208</v>
      </c>
      <c r="AA19" s="60">
        <f t="shared" si="14"/>
        <v>-2.98929865275902E-05</v>
      </c>
      <c r="AB19" s="60">
        <f t="shared" si="14"/>
        <v>-1291.0350257717148</v>
      </c>
    </row>
    <row r="20" spans="1:28" ht="12.75">
      <c r="A20" s="12" t="s">
        <v>30</v>
      </c>
      <c r="B20" s="1">
        <f>'DATOS MENSUALES'!E30</f>
        <v>0.4685674</v>
      </c>
      <c r="C20" s="1">
        <f>'DATOS MENSUALES'!E31</f>
        <v>0.3729152</v>
      </c>
      <c r="D20" s="1">
        <f>'DATOS MENSUALES'!E32</f>
        <v>0.6148422</v>
      </c>
      <c r="E20" s="1">
        <f>'DATOS MENSUALES'!E33</f>
        <v>2.4117831</v>
      </c>
      <c r="F20" s="1">
        <f>'DATOS MENSUALES'!E34</f>
        <v>0.4395512</v>
      </c>
      <c r="G20" s="1">
        <f>'DATOS MENSUALES'!E35</f>
        <v>0.895797</v>
      </c>
      <c r="H20" s="1">
        <f>'DATOS MENSUALES'!E36</f>
        <v>2.488484</v>
      </c>
      <c r="I20" s="1">
        <f>'DATOS MENSUALES'!E37</f>
        <v>1.5127536</v>
      </c>
      <c r="J20" s="1">
        <f>'DATOS MENSUALES'!E38</f>
        <v>0.1095136</v>
      </c>
      <c r="K20" s="1">
        <f>'DATOS MENSUALES'!E39</f>
        <v>0.1407406</v>
      </c>
      <c r="L20" s="1">
        <f>'DATOS MENSUALES'!E40</f>
        <v>0.0451782</v>
      </c>
      <c r="M20" s="1">
        <f>'DATOS MENSUALES'!E41</f>
        <v>0.17025</v>
      </c>
      <c r="N20" s="1">
        <f t="shared" si="11"/>
        <v>9.6703761</v>
      </c>
      <c r="O20" s="10"/>
      <c r="P20" s="60">
        <f t="shared" si="12"/>
        <v>-0.004415027950296674</v>
      </c>
      <c r="Q20" s="60">
        <f t="shared" si="13"/>
        <v>-0.9591336437321332</v>
      </c>
      <c r="R20" s="60">
        <f t="shared" si="14"/>
        <v>-2.613953871422179</v>
      </c>
      <c r="S20" s="60">
        <f t="shared" si="14"/>
        <v>0.04405584522234086</v>
      </c>
      <c r="T20" s="60">
        <f t="shared" si="14"/>
        <v>-3.67667521869284</v>
      </c>
      <c r="U20" s="60">
        <f t="shared" si="14"/>
        <v>-6.366571029242971</v>
      </c>
      <c r="V20" s="60">
        <f t="shared" si="14"/>
        <v>-0.0032644166011156607</v>
      </c>
      <c r="W20" s="60">
        <f t="shared" si="14"/>
        <v>-0.9708942517670652</v>
      </c>
      <c r="X20" s="60">
        <f t="shared" si="14"/>
        <v>-0.5249164929806368</v>
      </c>
      <c r="Y20" s="60">
        <f t="shared" si="14"/>
        <v>-0.0005833669627578419</v>
      </c>
      <c r="Z20" s="60">
        <f t="shared" si="14"/>
        <v>-0.0013092661223571337</v>
      </c>
      <c r="AA20" s="60">
        <f t="shared" si="14"/>
        <v>-0.0016173367753563026</v>
      </c>
      <c r="AB20" s="60">
        <f t="shared" si="14"/>
        <v>-479.48852941183645</v>
      </c>
    </row>
    <row r="21" spans="1:28" ht="12.75">
      <c r="A21" s="12" t="s">
        <v>31</v>
      </c>
      <c r="B21" s="1">
        <f>'DATOS MENSUALES'!E42</f>
        <v>0.4422336</v>
      </c>
      <c r="C21" s="1">
        <f>'DATOS MENSUALES'!E43</f>
        <v>0.3615084</v>
      </c>
      <c r="D21" s="1">
        <f>'DATOS MENSUALES'!E44</f>
        <v>1.4073912</v>
      </c>
      <c r="E21" s="1">
        <f>'DATOS MENSUALES'!E45</f>
        <v>0.3265192</v>
      </c>
      <c r="F21" s="1">
        <f>'DATOS MENSUALES'!E46</f>
        <v>0.1105647</v>
      </c>
      <c r="G21" s="1">
        <f>'DATOS MENSUALES'!E47</f>
        <v>0.6779772</v>
      </c>
      <c r="H21" s="1">
        <f>'DATOS MENSUALES'!E48</f>
        <v>1.4739372</v>
      </c>
      <c r="I21" s="1">
        <f>'DATOS MENSUALES'!E49</f>
        <v>0.9014752</v>
      </c>
      <c r="J21" s="1">
        <f>'DATOS MENSUALES'!E50</f>
        <v>0.5488209</v>
      </c>
      <c r="K21" s="1">
        <f>'DATOS MENSUALES'!E51</f>
        <v>0.06194</v>
      </c>
      <c r="L21" s="1">
        <f>'DATOS MENSUALES'!E52</f>
        <v>0.0791622</v>
      </c>
      <c r="M21" s="1">
        <f>'DATOS MENSUALES'!E53</f>
        <v>0.2609536</v>
      </c>
      <c r="N21" s="1">
        <f t="shared" si="11"/>
        <v>6.652483399999999</v>
      </c>
      <c r="O21" s="10"/>
      <c r="P21" s="60">
        <f t="shared" si="12"/>
        <v>-0.006900714637159889</v>
      </c>
      <c r="Q21" s="60">
        <f t="shared" si="13"/>
        <v>-0.9928017048581471</v>
      </c>
      <c r="R21" s="60">
        <f t="shared" si="14"/>
        <v>-0.2001763900777265</v>
      </c>
      <c r="S21" s="60">
        <f t="shared" si="14"/>
        <v>-5.196413099854863</v>
      </c>
      <c r="T21" s="60">
        <f t="shared" si="14"/>
        <v>-6.564517467318708</v>
      </c>
      <c r="U21" s="60">
        <f t="shared" si="14"/>
        <v>-8.885397851244484</v>
      </c>
      <c r="V21" s="60">
        <f t="shared" si="14"/>
        <v>-1.572592664674601</v>
      </c>
      <c r="W21" s="60">
        <f t="shared" si="14"/>
        <v>-4.107383107510263</v>
      </c>
      <c r="X21" s="60">
        <f t="shared" si="14"/>
        <v>-0.0495781899181862</v>
      </c>
      <c r="Y21" s="60">
        <f t="shared" si="14"/>
        <v>-0.004279710849077048</v>
      </c>
      <c r="Z21" s="60">
        <f t="shared" si="14"/>
        <v>-0.0004288995748432156</v>
      </c>
      <c r="AA21" s="60">
        <f t="shared" si="14"/>
        <v>-1.898722542448878E-05</v>
      </c>
      <c r="AB21" s="60">
        <f t="shared" si="14"/>
        <v>-1275.4697524559786</v>
      </c>
    </row>
    <row r="22" spans="1:28" ht="12.75">
      <c r="A22" s="12" t="s">
        <v>32</v>
      </c>
      <c r="B22" s="1">
        <f>'DATOS MENSUALES'!E54</f>
        <v>0.2830195</v>
      </c>
      <c r="C22" s="1">
        <f>'DATOS MENSUALES'!E55</f>
        <v>0.5083089</v>
      </c>
      <c r="D22" s="1">
        <f>'DATOS MENSUALES'!E56</f>
        <v>0.3355814</v>
      </c>
      <c r="E22" s="1">
        <f>'DATOS MENSUALES'!E57</f>
        <v>0.2285928</v>
      </c>
      <c r="F22" s="1">
        <f>'DATOS MENSUALES'!E58</f>
        <v>1.2485792</v>
      </c>
      <c r="G22" s="1">
        <f>'DATOS MENSUALES'!E59</f>
        <v>0.8290044</v>
      </c>
      <c r="H22" s="1">
        <f>'DATOS MENSUALES'!E60</f>
        <v>0.3890079</v>
      </c>
      <c r="I22" s="1">
        <f>'DATOS MENSUALES'!E61</f>
        <v>0.279855</v>
      </c>
      <c r="J22" s="1">
        <f>'DATOS MENSUALES'!E62</f>
        <v>0.215326</v>
      </c>
      <c r="K22" s="1">
        <f>'DATOS MENSUALES'!E63</f>
        <v>0.0493515</v>
      </c>
      <c r="L22" s="1">
        <f>'DATOS MENSUALES'!E64</f>
        <v>0.044109</v>
      </c>
      <c r="M22" s="1">
        <f>'DATOS MENSUALES'!E65</f>
        <v>0.0423192</v>
      </c>
      <c r="N22" s="1">
        <f t="shared" si="11"/>
        <v>4.4530548</v>
      </c>
      <c r="O22" s="10"/>
      <c r="P22" s="60">
        <f t="shared" si="12"/>
        <v>-0.042727617392098384</v>
      </c>
      <c r="Q22" s="60">
        <f t="shared" si="13"/>
        <v>-0.6158482282561317</v>
      </c>
      <c r="R22" s="60">
        <f t="shared" si="14"/>
        <v>-4.547771488332488</v>
      </c>
      <c r="S22" s="60">
        <f t="shared" si="14"/>
        <v>-6.128549000525895</v>
      </c>
      <c r="T22" s="60">
        <f t="shared" si="14"/>
        <v>-0.39608637217438414</v>
      </c>
      <c r="U22" s="60">
        <f t="shared" si="14"/>
        <v>-7.079988517400811</v>
      </c>
      <c r="V22" s="60">
        <f t="shared" si="14"/>
        <v>-11.357542278073925</v>
      </c>
      <c r="W22" s="60">
        <f t="shared" si="14"/>
        <v>-10.986961046311842</v>
      </c>
      <c r="X22" s="60">
        <f t="shared" si="14"/>
        <v>-0.34426449899274564</v>
      </c>
      <c r="Y22" s="60">
        <f t="shared" si="14"/>
        <v>-0.005354385092052301</v>
      </c>
      <c r="Z22" s="60">
        <f t="shared" si="14"/>
        <v>-0.0013480308273874763</v>
      </c>
      <c r="AA22" s="60">
        <f t="shared" si="14"/>
        <v>-0.014762458483257287</v>
      </c>
      <c r="AB22" s="60">
        <f t="shared" si="14"/>
        <v>-2219.5237413415416</v>
      </c>
    </row>
    <row r="23" spans="1:28" ht="12.75">
      <c r="A23" s="12" t="s">
        <v>34</v>
      </c>
      <c r="B23" s="11">
        <f>'DATOS MENSUALES'!E66</f>
        <v>0.3529526</v>
      </c>
      <c r="C23" s="1">
        <f>'DATOS MENSUALES'!E67</f>
        <v>0.604851</v>
      </c>
      <c r="D23" s="1">
        <f>'DATOS MENSUALES'!E68</f>
        <v>1.370908</v>
      </c>
      <c r="E23" s="1">
        <f>'DATOS MENSUALES'!E69</f>
        <v>0.44387</v>
      </c>
      <c r="F23" s="1">
        <f>'DATOS MENSUALES'!E70</f>
        <v>0.5152869</v>
      </c>
      <c r="G23" s="1">
        <f>'DATOS MENSUALES'!E71</f>
        <v>1.305731</v>
      </c>
      <c r="H23" s="1">
        <f>'DATOS MENSUALES'!E72</f>
        <v>2.61308</v>
      </c>
      <c r="I23" s="1">
        <f>'DATOS MENSUALES'!E73</f>
        <v>3.4348368</v>
      </c>
      <c r="J23" s="1">
        <f>'DATOS MENSUALES'!E74</f>
        <v>0.531608</v>
      </c>
      <c r="K23" s="1">
        <f>'DATOS MENSUALES'!E75</f>
        <v>0.1201032</v>
      </c>
      <c r="L23" s="1">
        <f>'DATOS MENSUALES'!E76</f>
        <v>0.1137486</v>
      </c>
      <c r="M23" s="1">
        <f>'DATOS MENSUALES'!E77</f>
        <v>0.1074609</v>
      </c>
      <c r="N23" s="1">
        <f t="shared" si="11"/>
        <v>11.514437</v>
      </c>
      <c r="O23" s="10"/>
      <c r="P23" s="60">
        <f t="shared" si="12"/>
        <v>-0.02187339573104109</v>
      </c>
      <c r="Q23" s="60">
        <f t="shared" si="13"/>
        <v>-0.4290913264086486</v>
      </c>
      <c r="R23" s="60">
        <f t="shared" si="14"/>
        <v>-0.24001404062070403</v>
      </c>
      <c r="S23" s="60">
        <f t="shared" si="14"/>
        <v>-4.210163018696539</v>
      </c>
      <c r="T23" s="60">
        <f t="shared" si="14"/>
        <v>-3.161556825131069</v>
      </c>
      <c r="U23" s="60">
        <f t="shared" si="14"/>
        <v>-3.0075804488994025</v>
      </c>
      <c r="V23" s="60">
        <f t="shared" si="14"/>
        <v>-1.3392256914927503E-05</v>
      </c>
      <c r="W23" s="60">
        <f t="shared" si="14"/>
        <v>0.8092469759414195</v>
      </c>
      <c r="X23" s="60">
        <f t="shared" si="14"/>
        <v>-0.056878799944824164</v>
      </c>
      <c r="Y23" s="60">
        <f t="shared" si="14"/>
        <v>-0.0011311697241363553</v>
      </c>
      <c r="Z23" s="60">
        <f t="shared" si="14"/>
        <v>-6.805514653105702E-05</v>
      </c>
      <c r="AA23" s="60">
        <f t="shared" si="14"/>
        <v>-0.005848611173459493</v>
      </c>
      <c r="AB23" s="60">
        <f t="shared" si="14"/>
        <v>-214.1576386732186</v>
      </c>
    </row>
    <row r="24" spans="1:28" ht="12.75">
      <c r="A24" s="12" t="s">
        <v>33</v>
      </c>
      <c r="B24" s="1">
        <f>'DATOS MENSUALES'!E78</f>
        <v>0.1924002</v>
      </c>
      <c r="C24" s="1">
        <f>'DATOS MENSUALES'!E79</f>
        <v>0.2385848</v>
      </c>
      <c r="D24" s="1">
        <f>'DATOS MENSUALES'!E80</f>
        <v>0.306944</v>
      </c>
      <c r="E24" s="1">
        <f>'DATOS MENSUALES'!E81</f>
        <v>0.5183508</v>
      </c>
      <c r="F24" s="1">
        <f>'DATOS MENSUALES'!E82</f>
        <v>2.0669576</v>
      </c>
      <c r="G24" s="1">
        <f>'DATOS MENSUALES'!E83</f>
        <v>3.073081</v>
      </c>
      <c r="H24" s="1">
        <f>'DATOS MENSUALES'!E84</f>
        <v>1.486227</v>
      </c>
      <c r="I24" s="1">
        <f>'DATOS MENSUALES'!E85</f>
        <v>1.1766444</v>
      </c>
      <c r="J24" s="1">
        <f>'DATOS MENSUALES'!E86</f>
        <v>0.228228</v>
      </c>
      <c r="K24" s="1">
        <f>'DATOS MENSUALES'!E87</f>
        <v>0.1588371</v>
      </c>
      <c r="L24" s="1">
        <f>'DATOS MENSUALES'!E88</f>
        <v>0.093318</v>
      </c>
      <c r="M24" s="1">
        <f>'DATOS MENSUALES'!E89</f>
        <v>0.419549</v>
      </c>
      <c r="N24" s="1">
        <f t="shared" si="11"/>
        <v>9.9591219</v>
      </c>
      <c r="O24" s="10"/>
      <c r="P24" s="60">
        <f t="shared" si="12"/>
        <v>-0.08531055998608911</v>
      </c>
      <c r="Q24" s="60">
        <f t="shared" si="13"/>
        <v>-1.4068797003240958</v>
      </c>
      <c r="R24" s="60">
        <f t="shared" si="14"/>
        <v>-4.787694765163311</v>
      </c>
      <c r="S24" s="60">
        <f t="shared" si="14"/>
        <v>-3.6540299730962342</v>
      </c>
      <c r="T24" s="60">
        <f t="shared" si="14"/>
        <v>0.0005923435435686572</v>
      </c>
      <c r="U24" s="60">
        <f t="shared" si="14"/>
        <v>0.033976550365303164</v>
      </c>
      <c r="V24" s="60">
        <f t="shared" si="14"/>
        <v>-1.5232587340550459</v>
      </c>
      <c r="W24" s="60">
        <f t="shared" si="14"/>
        <v>-2.3331180226649764</v>
      </c>
      <c r="X24" s="60">
        <f t="shared" si="14"/>
        <v>-0.3255998252671825</v>
      </c>
      <c r="Y24" s="60">
        <f t="shared" si="14"/>
        <v>-0.0002804977747712916</v>
      </c>
      <c r="Z24" s="60">
        <f t="shared" si="14"/>
        <v>-0.00022987529923298593</v>
      </c>
      <c r="AA24" s="60">
        <f t="shared" si="14"/>
        <v>0.0022956512147289296</v>
      </c>
      <c r="AB24" s="60">
        <f t="shared" si="14"/>
        <v>-428.35541151211567</v>
      </c>
    </row>
    <row r="25" spans="1:28" ht="12.75">
      <c r="A25" s="12" t="s">
        <v>35</v>
      </c>
      <c r="B25" s="1">
        <f>'DATOS MENSUALES'!E90</f>
        <v>0.876386</v>
      </c>
      <c r="C25" s="1">
        <f>'DATOS MENSUALES'!E91</f>
        <v>0.5211269</v>
      </c>
      <c r="D25" s="1">
        <f>'DATOS MENSUALES'!E92</f>
        <v>0.2301958</v>
      </c>
      <c r="E25" s="1">
        <f>'DATOS MENSUALES'!E93</f>
        <v>2.4145695</v>
      </c>
      <c r="F25" s="1">
        <f>'DATOS MENSUALES'!E94</f>
        <v>1.7111563</v>
      </c>
      <c r="G25" s="1">
        <f>'DATOS MENSUALES'!E95</f>
        <v>1.1667794</v>
      </c>
      <c r="H25" s="1">
        <f>'DATOS MENSUALES'!E96</f>
        <v>1.1672298</v>
      </c>
      <c r="I25" s="1">
        <f>'DATOS MENSUALES'!E97</f>
        <v>1.251042</v>
      </c>
      <c r="J25" s="1">
        <f>'DATOS MENSUALES'!E98</f>
        <v>0.223965</v>
      </c>
      <c r="K25" s="1">
        <f>'DATOS MENSUALES'!E99</f>
        <v>0.0613536</v>
      </c>
      <c r="L25" s="1">
        <f>'DATOS MENSUALES'!E100</f>
        <v>0.1923355</v>
      </c>
      <c r="M25" s="1">
        <f>'DATOS MENSUALES'!E101</f>
        <v>0.120001</v>
      </c>
      <c r="N25" s="1">
        <f t="shared" si="11"/>
        <v>9.9361408</v>
      </c>
      <c r="O25" s="10"/>
      <c r="P25" s="60">
        <f t="shared" si="12"/>
        <v>0.014485386600784647</v>
      </c>
      <c r="Q25" s="60">
        <f t="shared" si="13"/>
        <v>-0.5884305183289751</v>
      </c>
      <c r="R25" s="60">
        <f t="shared" si="14"/>
        <v>-5.471973885288958</v>
      </c>
      <c r="S25" s="60">
        <f t="shared" si="14"/>
        <v>0.04510681173697018</v>
      </c>
      <c r="T25" s="60">
        <f t="shared" si="14"/>
        <v>-0.02008335330842929</v>
      </c>
      <c r="U25" s="60">
        <f t="shared" si="14"/>
        <v>-3.9624254394400626</v>
      </c>
      <c r="V25" s="60">
        <f t="shared" si="14"/>
        <v>-3.173915733279515</v>
      </c>
      <c r="W25" s="60">
        <f t="shared" si="14"/>
        <v>-1.9621106411188596</v>
      </c>
      <c r="X25" s="60">
        <f t="shared" si="14"/>
        <v>-0.3316902521768928</v>
      </c>
      <c r="Y25" s="60">
        <f t="shared" si="14"/>
        <v>-0.004326250787502622</v>
      </c>
      <c r="Z25" s="60">
        <f t="shared" si="14"/>
        <v>5.3835956183569825E-05</v>
      </c>
      <c r="AA25" s="60">
        <f t="shared" si="14"/>
        <v>-0.0047104258245282285</v>
      </c>
      <c r="AB25" s="60">
        <f t="shared" si="14"/>
        <v>-432.2850406330244</v>
      </c>
    </row>
    <row r="26" spans="1:28" ht="12.75">
      <c r="A26" s="12" t="s">
        <v>36</v>
      </c>
      <c r="B26" s="1">
        <f>'DATOS MENSUALES'!E102</f>
        <v>0.4077777</v>
      </c>
      <c r="C26" s="1">
        <f>'DATOS MENSUALES'!E103</f>
        <v>0.1265216</v>
      </c>
      <c r="D26" s="1">
        <f>'DATOS MENSUALES'!E104</f>
        <v>0.1443479</v>
      </c>
      <c r="E26" s="1">
        <f>'DATOS MENSUALES'!E105</f>
        <v>0.1315426</v>
      </c>
      <c r="F26" s="1">
        <f>'DATOS MENSUALES'!E106</f>
        <v>0.1804715</v>
      </c>
      <c r="G26" s="1">
        <f>'DATOS MENSUALES'!E107</f>
        <v>0.3504231</v>
      </c>
      <c r="H26" s="1">
        <f>'DATOS MENSUALES'!E108</f>
        <v>0.733818</v>
      </c>
      <c r="I26" s="1">
        <f>'DATOS MENSUALES'!E109</f>
        <v>1.14219</v>
      </c>
      <c r="J26" s="1">
        <f>'DATOS MENSUALES'!E110</f>
        <v>0.380196</v>
      </c>
      <c r="K26" s="1">
        <f>'DATOS MENSUALES'!E111</f>
        <v>0.1659864</v>
      </c>
      <c r="L26" s="1">
        <f>'DATOS MENSUALES'!E112</f>
        <v>0.0723</v>
      </c>
      <c r="M26" s="1">
        <f>'DATOS MENSUALES'!E113</f>
        <v>0.4207176</v>
      </c>
      <c r="N26" s="1">
        <f t="shared" si="11"/>
        <v>4.2562923999999995</v>
      </c>
      <c r="O26" s="10"/>
      <c r="P26" s="60">
        <f t="shared" si="12"/>
        <v>-0.011366387543900647</v>
      </c>
      <c r="Q26" s="60">
        <f t="shared" si="13"/>
        <v>-1.8726086624698466</v>
      </c>
      <c r="R26" s="60">
        <f t="shared" si="14"/>
        <v>-6.311303983078766</v>
      </c>
      <c r="S26" s="60">
        <f t="shared" si="14"/>
        <v>-7.1562129759407425</v>
      </c>
      <c r="T26" s="60">
        <f t="shared" si="14"/>
        <v>-5.856364291568579</v>
      </c>
      <c r="U26" s="60">
        <f t="shared" si="14"/>
        <v>-13.802777467330696</v>
      </c>
      <c r="V26" s="60">
        <f t="shared" si="14"/>
        <v>-6.891644554132853</v>
      </c>
      <c r="W26" s="60">
        <f t="shared" si="14"/>
        <v>-2.5197088004641746</v>
      </c>
      <c r="X26" s="60">
        <f t="shared" si="14"/>
        <v>-0.15398130339865845</v>
      </c>
      <c r="Y26" s="60">
        <f t="shared" si="14"/>
        <v>-0.00019826513778847414</v>
      </c>
      <c r="Z26" s="60">
        <f t="shared" si="14"/>
        <v>-0.0005569579246961046</v>
      </c>
      <c r="AA26" s="60">
        <f t="shared" si="14"/>
        <v>0.002357201861943644</v>
      </c>
      <c r="AB26" s="60">
        <f t="shared" si="14"/>
        <v>-2321.4856000158657</v>
      </c>
    </row>
    <row r="27" spans="1:28" ht="12.75">
      <c r="A27" s="12" t="s">
        <v>37</v>
      </c>
      <c r="B27" s="1">
        <f>'DATOS MENSUALES'!E114</f>
        <v>0.3090066</v>
      </c>
      <c r="C27" s="1">
        <f>'DATOS MENSUALES'!E115</f>
        <v>0.7497155</v>
      </c>
      <c r="D27" s="1">
        <f>'DATOS MENSUALES'!E116</f>
        <v>0.6755771</v>
      </c>
      <c r="E27" s="1">
        <f>'DATOS MENSUALES'!E117</f>
        <v>0.237636</v>
      </c>
      <c r="F27" s="1">
        <f>'DATOS MENSUALES'!E118</f>
        <v>0.4988027</v>
      </c>
      <c r="G27" s="1">
        <f>'DATOS MENSUALES'!E119</f>
        <v>0.5845296</v>
      </c>
      <c r="H27" s="1">
        <f>'DATOS MENSUALES'!E120</f>
        <v>0.494149</v>
      </c>
      <c r="I27" s="1">
        <f>'DATOS MENSUALES'!E121</f>
        <v>0.934568</v>
      </c>
      <c r="J27" s="1">
        <f>'DATOS MENSUALES'!E122</f>
        <v>0.1671525</v>
      </c>
      <c r="K27" s="1">
        <f>'DATOS MENSUALES'!E123</f>
        <v>0.07728</v>
      </c>
      <c r="L27" s="1">
        <f>'DATOS MENSUALES'!E124</f>
        <v>0.073892</v>
      </c>
      <c r="M27" s="1">
        <f>'DATOS MENSUALES'!E125</f>
        <v>0.077672</v>
      </c>
      <c r="N27" s="1">
        <f t="shared" si="11"/>
        <v>4.879981</v>
      </c>
      <c r="O27" s="10"/>
      <c r="P27" s="60">
        <f t="shared" si="12"/>
        <v>-0.03388998922617892</v>
      </c>
      <c r="Q27" s="60">
        <f t="shared" si="13"/>
        <v>-0.22629816186434412</v>
      </c>
      <c r="R27" s="60">
        <f t="shared" si="14"/>
        <v>-2.2832269607167395</v>
      </c>
      <c r="S27" s="60">
        <f t="shared" si="14"/>
        <v>-6.038142301554077</v>
      </c>
      <c r="T27" s="60">
        <f t="shared" si="14"/>
        <v>-3.269283949243197</v>
      </c>
      <c r="U27" s="60">
        <f t="shared" si="14"/>
        <v>-10.143128188531952</v>
      </c>
      <c r="V27" s="60">
        <f t="shared" si="14"/>
        <v>-9.837189475290677</v>
      </c>
      <c r="W27" s="60">
        <f t="shared" si="14"/>
        <v>-3.8579850120966745</v>
      </c>
      <c r="X27" s="60">
        <f t="shared" si="14"/>
        <v>-0.4202446988931104</v>
      </c>
      <c r="Y27" s="60">
        <f t="shared" si="14"/>
        <v>-0.0031776362882023233</v>
      </c>
      <c r="Z27" s="60">
        <f t="shared" si="14"/>
        <v>-0.0005252489563203366</v>
      </c>
      <c r="AA27" s="60">
        <f t="shared" si="14"/>
        <v>-0.009255660716876406</v>
      </c>
      <c r="AB27" s="60">
        <f t="shared" si="14"/>
        <v>-2008.6500618054877</v>
      </c>
    </row>
    <row r="28" spans="1:28" ht="12.75">
      <c r="A28" s="12" t="s">
        <v>38</v>
      </c>
      <c r="B28" s="1">
        <f>'DATOS MENSUALES'!E126</f>
        <v>0.4306783</v>
      </c>
      <c r="C28" s="1">
        <f>'DATOS MENSUALES'!E127</f>
        <v>0.8490339</v>
      </c>
      <c r="D28" s="1">
        <f>'DATOS MENSUALES'!E128</f>
        <v>0.5020335</v>
      </c>
      <c r="E28" s="1">
        <f>'DATOS MENSUALES'!E129</f>
        <v>1.360946</v>
      </c>
      <c r="F28" s="1">
        <f>'DATOS MENSUALES'!E130</f>
        <v>1.152592</v>
      </c>
      <c r="G28" s="1">
        <f>'DATOS MENSUALES'!E131</f>
        <v>2.4600168</v>
      </c>
      <c r="H28" s="1">
        <f>'DATOS MENSUALES'!E132</f>
        <v>2.2389649</v>
      </c>
      <c r="I28" s="1">
        <f>'DATOS MENSUALES'!E133</f>
        <v>1.5866676</v>
      </c>
      <c r="J28" s="1">
        <f>'DATOS MENSUALES'!E134</f>
        <v>0.6780543</v>
      </c>
      <c r="K28" s="1">
        <f>'DATOS MENSUALES'!E135</f>
        <v>0.203005</v>
      </c>
      <c r="L28" s="1">
        <f>'DATOS MENSUALES'!E136</f>
        <v>0.2078284</v>
      </c>
      <c r="M28" s="1">
        <f>'DATOS MENSUALES'!E137</f>
        <v>0.31898</v>
      </c>
      <c r="N28" s="1">
        <f t="shared" si="11"/>
        <v>11.988800699999999</v>
      </c>
      <c r="O28" s="10"/>
      <c r="P28" s="60">
        <f t="shared" si="12"/>
        <v>-0.008235028574289269</v>
      </c>
      <c r="Q28" s="60">
        <f t="shared" si="13"/>
        <v>-0.13270507267739046</v>
      </c>
      <c r="R28" s="60">
        <f t="shared" si="14"/>
        <v>-3.310168173184922</v>
      </c>
      <c r="S28" s="60">
        <f t="shared" si="14"/>
        <v>-0.33956142269578143</v>
      </c>
      <c r="T28" s="60">
        <f t="shared" si="14"/>
        <v>-0.5725781497883559</v>
      </c>
      <c r="U28" s="60">
        <f t="shared" si="14"/>
        <v>-0.024182075055085264</v>
      </c>
      <c r="V28" s="60">
        <f t="shared" si="14"/>
        <v>-0.06297952112936658</v>
      </c>
      <c r="W28" s="60">
        <f t="shared" si="14"/>
        <v>-0.769301487287758</v>
      </c>
      <c r="X28" s="60">
        <f t="shared" si="14"/>
        <v>-0.01350351957159432</v>
      </c>
      <c r="Y28" s="60">
        <f t="shared" si="14"/>
        <v>-9.652945387627815E-06</v>
      </c>
      <c r="Z28" s="60">
        <f t="shared" si="14"/>
        <v>0.000151012573290579</v>
      </c>
      <c r="AA28" s="60">
        <f t="shared" si="14"/>
        <v>3.080666532874093E-05</v>
      </c>
      <c r="AB28" s="60">
        <f t="shared" si="14"/>
        <v>-167.15017729991882</v>
      </c>
    </row>
    <row r="29" spans="1:28" ht="12.75">
      <c r="A29" s="12" t="s">
        <v>39</v>
      </c>
      <c r="B29" s="1">
        <f>'DATOS MENSUALES'!E138</f>
        <v>0.2400156</v>
      </c>
      <c r="C29" s="1">
        <f>'DATOS MENSUALES'!E139</f>
        <v>1.7382504</v>
      </c>
      <c r="D29" s="1">
        <f>'DATOS MENSUALES'!E140</f>
        <v>1.2782883</v>
      </c>
      <c r="E29" s="1">
        <f>'DATOS MENSUALES'!E141</f>
        <v>0.4569946</v>
      </c>
      <c r="F29" s="1">
        <f>'DATOS MENSUALES'!E142</f>
        <v>1.1672451</v>
      </c>
      <c r="G29" s="1">
        <f>'DATOS MENSUALES'!E143</f>
        <v>1.1642224</v>
      </c>
      <c r="H29" s="1">
        <f>'DATOS MENSUALES'!E144</f>
        <v>2.7328248</v>
      </c>
      <c r="I29" s="1">
        <f>'DATOS MENSUALES'!E145</f>
        <v>0.8944543</v>
      </c>
      <c r="J29" s="1">
        <f>'DATOS MENSUALES'!E146</f>
        <v>0.1013663</v>
      </c>
      <c r="K29" s="1">
        <f>'DATOS MENSUALES'!E147</f>
        <v>0.314688</v>
      </c>
      <c r="L29" s="1">
        <f>'DATOS MENSUALES'!E148</f>
        <v>0.203188</v>
      </c>
      <c r="M29" s="1">
        <f>'DATOS MENSUALES'!E149</f>
        <v>0.1181635</v>
      </c>
      <c r="N29" s="1">
        <f t="shared" si="11"/>
        <v>10.4097013</v>
      </c>
      <c r="O29" s="10"/>
      <c r="P29" s="60">
        <f t="shared" si="12"/>
        <v>-0.06051441585243501</v>
      </c>
      <c r="Q29" s="60">
        <f t="shared" si="13"/>
        <v>0.054503400732490964</v>
      </c>
      <c r="R29" s="60">
        <f t="shared" si="14"/>
        <v>-0.3641141383441626</v>
      </c>
      <c r="S29" s="60">
        <f t="shared" si="14"/>
        <v>-4.108333930272285</v>
      </c>
      <c r="T29" s="60">
        <f t="shared" si="14"/>
        <v>-0.5427983964738319</v>
      </c>
      <c r="U29" s="60">
        <f t="shared" si="14"/>
        <v>-3.981664962375071</v>
      </c>
      <c r="V29" s="60">
        <f t="shared" si="14"/>
        <v>0.0008846613106109487</v>
      </c>
      <c r="W29" s="60">
        <f t="shared" si="14"/>
        <v>-4.161640644508483</v>
      </c>
      <c r="X29" s="60">
        <f t="shared" si="14"/>
        <v>-0.5409824791334064</v>
      </c>
      <c r="Y29" s="60">
        <f t="shared" si="14"/>
        <v>0.0007385384409716236</v>
      </c>
      <c r="Z29" s="60">
        <f t="shared" si="14"/>
        <v>0.00011487501858363405</v>
      </c>
      <c r="AA29" s="60">
        <f t="shared" si="14"/>
        <v>-0.004867031409984423</v>
      </c>
      <c r="AB29" s="60">
        <f t="shared" si="14"/>
        <v>-356.043250907136</v>
      </c>
    </row>
    <row r="30" spans="1:28" ht="12.75">
      <c r="A30" s="12" t="s">
        <v>40</v>
      </c>
      <c r="B30" s="1">
        <f>'DATOS MENSUALES'!E150</f>
        <v>0.1914484</v>
      </c>
      <c r="C30" s="1">
        <f>'DATOS MENSUALES'!E151</f>
        <v>0.1327134</v>
      </c>
      <c r="D30" s="1">
        <f>'DATOS MENSUALES'!E152</f>
        <v>0.5719128</v>
      </c>
      <c r="E30" s="1">
        <f>'DATOS MENSUALES'!E153</f>
        <v>0.1809504</v>
      </c>
      <c r="F30" s="1">
        <f>'DATOS MENSUALES'!E154</f>
        <v>0.2209947</v>
      </c>
      <c r="G30" s="1">
        <f>'DATOS MENSUALES'!E155</f>
        <v>0.7671409</v>
      </c>
      <c r="H30" s="1">
        <f>'DATOS MENSUALES'!E156</f>
        <v>3.209632</v>
      </c>
      <c r="I30" s="1">
        <f>'DATOS MENSUALES'!E157</f>
        <v>0.6662519</v>
      </c>
      <c r="J30" s="1">
        <f>'DATOS MENSUALES'!E158</f>
        <v>0.4382345</v>
      </c>
      <c r="K30" s="1">
        <f>'DATOS MENSUALES'!E159</f>
        <v>0.086078</v>
      </c>
      <c r="L30" s="1">
        <f>'DATOS MENSUALES'!E160</f>
        <v>0.033507</v>
      </c>
      <c r="M30" s="1">
        <f>'DATOS MENSUALES'!E161</f>
        <v>0.088595</v>
      </c>
      <c r="N30" s="1">
        <f t="shared" si="11"/>
        <v>6.587458999999999</v>
      </c>
      <c r="O30" s="10"/>
      <c r="P30" s="60">
        <f t="shared" si="12"/>
        <v>-0.08586511010797747</v>
      </c>
      <c r="Q30" s="60">
        <f t="shared" si="13"/>
        <v>-1.844529377291737</v>
      </c>
      <c r="R30" s="60">
        <f t="shared" si="14"/>
        <v>-2.8660341235612417</v>
      </c>
      <c r="S30" s="60">
        <f t="shared" si="14"/>
        <v>-6.619770502060622</v>
      </c>
      <c r="T30" s="60">
        <f t="shared" si="14"/>
        <v>-5.470195816448015</v>
      </c>
      <c r="U30" s="60">
        <f t="shared" si="14"/>
        <v>-7.786567681030133</v>
      </c>
      <c r="V30" s="60">
        <f t="shared" si="14"/>
        <v>0.18794001624325146</v>
      </c>
      <c r="W30" s="60">
        <f t="shared" si="14"/>
        <v>-6.1960881766004015</v>
      </c>
      <c r="X30" s="60">
        <f t="shared" si="14"/>
        <v>-0.10918152739772644</v>
      </c>
      <c r="Y30" s="60">
        <f t="shared" si="14"/>
        <v>-0.0026406135871313925</v>
      </c>
      <c r="Z30" s="60">
        <f t="shared" si="14"/>
        <v>-0.001774601410694113</v>
      </c>
      <c r="AA30" s="60">
        <f t="shared" si="14"/>
        <v>-0.00788495213119465</v>
      </c>
      <c r="AB30" s="60">
        <f t="shared" si="14"/>
        <v>-1298.5502815219288</v>
      </c>
    </row>
    <row r="31" spans="1:28" ht="12.75">
      <c r="A31" s="12" t="s">
        <v>41</v>
      </c>
      <c r="B31" s="1">
        <f>'DATOS MENSUALES'!E162</f>
        <v>0.2527788</v>
      </c>
      <c r="C31" s="1">
        <f>'DATOS MENSUALES'!E163</f>
        <v>0.1419555</v>
      </c>
      <c r="D31" s="1">
        <f>'DATOS MENSUALES'!E164</f>
        <v>3.8173488</v>
      </c>
      <c r="E31" s="1">
        <f>'DATOS MENSUALES'!E165</f>
        <v>0.270324</v>
      </c>
      <c r="F31" s="1">
        <f>'DATOS MENSUALES'!E166</f>
        <v>0.505221</v>
      </c>
      <c r="G31" s="1">
        <f>'DATOS MENSUALES'!E167</f>
        <v>1.4034384</v>
      </c>
      <c r="H31" s="1">
        <f>'DATOS MENSUALES'!E168</f>
        <v>0.5936331</v>
      </c>
      <c r="I31" s="1">
        <f>'DATOS MENSUALES'!E169</f>
        <v>1.9706328</v>
      </c>
      <c r="J31" s="1">
        <f>'DATOS MENSUALES'!E170</f>
        <v>0.271631</v>
      </c>
      <c r="K31" s="1">
        <f>'DATOS MENSUALES'!E171</f>
        <v>0.0399714</v>
      </c>
      <c r="L31" s="1">
        <f>'DATOS MENSUALES'!E172</f>
        <v>0.0559075</v>
      </c>
      <c r="M31" s="1">
        <f>'DATOS MENSUALES'!E173</f>
        <v>0.0314496</v>
      </c>
      <c r="N31" s="1">
        <f t="shared" si="11"/>
        <v>9.3542919</v>
      </c>
      <c r="O31" s="10"/>
      <c r="P31" s="60">
        <f t="shared" si="12"/>
        <v>-0.05480237025660356</v>
      </c>
      <c r="Q31" s="60">
        <f t="shared" si="13"/>
        <v>-1.8031416093158912</v>
      </c>
      <c r="R31" s="60">
        <f t="shared" si="14"/>
        <v>6.078212574553883</v>
      </c>
      <c r="S31" s="60">
        <f t="shared" si="14"/>
        <v>-5.718773480288653</v>
      </c>
      <c r="T31" s="60">
        <f t="shared" si="14"/>
        <v>-3.227053059062916</v>
      </c>
      <c r="U31" s="60">
        <f t="shared" si="14"/>
        <v>-2.437243339282981</v>
      </c>
      <c r="V31" s="60">
        <f t="shared" si="14"/>
        <v>-8.529607946343045</v>
      </c>
      <c r="W31" s="60">
        <f t="shared" si="14"/>
        <v>-0.15084335868362123</v>
      </c>
      <c r="X31" s="60">
        <f t="shared" si="14"/>
        <v>-0.26778005342781414</v>
      </c>
      <c r="Y31" s="60">
        <f t="shared" si="14"/>
        <v>-0.006262650547085028</v>
      </c>
      <c r="Z31" s="60">
        <f t="shared" si="14"/>
        <v>-0.0009605898173366961</v>
      </c>
      <c r="AA31" s="60">
        <f t="shared" si="14"/>
        <v>-0.016813030962497824</v>
      </c>
      <c r="AB31" s="60">
        <f t="shared" si="14"/>
        <v>-539.9571533109597</v>
      </c>
    </row>
    <row r="32" spans="1:28" ht="12.75">
      <c r="A32" s="12" t="s">
        <v>42</v>
      </c>
      <c r="B32" s="1">
        <f>'DATOS MENSUALES'!E174</f>
        <v>0.1435392</v>
      </c>
      <c r="C32" s="1">
        <f>'DATOS MENSUALES'!E175</f>
        <v>0.33701</v>
      </c>
      <c r="D32" s="1">
        <f>'DATOS MENSUALES'!E176</f>
        <v>0.1821226</v>
      </c>
      <c r="E32" s="1">
        <f>'DATOS MENSUALES'!E177</f>
        <v>1.7773168</v>
      </c>
      <c r="F32" s="1">
        <f>'DATOS MENSUALES'!E178</f>
        <v>1.5706224</v>
      </c>
      <c r="G32" s="1">
        <f>'DATOS MENSUALES'!E179</f>
        <v>0.6365064</v>
      </c>
      <c r="H32" s="1">
        <f>'DATOS MENSUALES'!E180</f>
        <v>0.598413</v>
      </c>
      <c r="I32" s="1">
        <f>'DATOS MENSUALES'!E181</f>
        <v>0.3119886</v>
      </c>
      <c r="J32" s="1">
        <f>'DATOS MENSUALES'!E182</f>
        <v>0.1620522</v>
      </c>
      <c r="K32" s="1">
        <f>'DATOS MENSUALES'!E183</f>
        <v>0.04399</v>
      </c>
      <c r="L32" s="1">
        <f>'DATOS MENSUALES'!E184</f>
        <v>0.045991</v>
      </c>
      <c r="M32" s="1">
        <f>'DATOS MENSUALES'!E185</f>
        <v>0.046648</v>
      </c>
      <c r="N32" s="1">
        <f t="shared" si="11"/>
        <v>5.8562002</v>
      </c>
      <c r="O32" s="10"/>
      <c r="P32" s="60">
        <f t="shared" si="12"/>
        <v>-0.11698670522687382</v>
      </c>
      <c r="Q32" s="60">
        <f t="shared" si="13"/>
        <v>-1.0677546743710582</v>
      </c>
      <c r="R32" s="60">
        <f t="shared" si="14"/>
        <v>-5.932139622134926</v>
      </c>
      <c r="S32" s="60">
        <f t="shared" si="14"/>
        <v>-0.022254949705867343</v>
      </c>
      <c r="T32" s="60">
        <f t="shared" si="14"/>
        <v>-0.07011404910406241</v>
      </c>
      <c r="U32" s="60">
        <f t="shared" si="14"/>
        <v>-9.429877354098233</v>
      </c>
      <c r="V32" s="60">
        <f t="shared" si="14"/>
        <v>-8.469884749020055</v>
      </c>
      <c r="W32" s="60">
        <f t="shared" si="14"/>
        <v>-10.51738445640285</v>
      </c>
      <c r="X32" s="60">
        <f t="shared" si="14"/>
        <v>-0.428887854006314</v>
      </c>
      <c r="Y32" s="60">
        <f t="shared" si="14"/>
        <v>-0.005861908022043978</v>
      </c>
      <c r="Z32" s="60">
        <f t="shared" si="14"/>
        <v>-0.001280299832404517</v>
      </c>
      <c r="AA32" s="60">
        <f t="shared" si="14"/>
        <v>-0.013994669680532703</v>
      </c>
      <c r="AB32" s="60">
        <f t="shared" si="14"/>
        <v>-1577.5579595450456</v>
      </c>
    </row>
    <row r="33" spans="1:28" ht="12.75">
      <c r="A33" s="12" t="s">
        <v>43</v>
      </c>
      <c r="B33" s="1">
        <f>'DATOS MENSUALES'!E186</f>
        <v>0.4762375</v>
      </c>
      <c r="C33" s="1">
        <f>'DATOS MENSUALES'!E187</f>
        <v>0.5502903</v>
      </c>
      <c r="D33" s="1">
        <f>'DATOS MENSUALES'!E188</f>
        <v>2.6823511</v>
      </c>
      <c r="E33" s="1">
        <f>'DATOS MENSUALES'!E189</f>
        <v>1.2134913</v>
      </c>
      <c r="F33" s="1">
        <f>'DATOS MENSUALES'!E190</f>
        <v>0.3610788</v>
      </c>
      <c r="G33" s="1">
        <f>'DATOS MENSUALES'!E191</f>
        <v>4.8582612</v>
      </c>
      <c r="H33" s="1">
        <f>'DATOS MENSUALES'!E192</f>
        <v>3.2275703</v>
      </c>
      <c r="I33" s="1">
        <f>'DATOS MENSUALES'!E193</f>
        <v>1.473754</v>
      </c>
      <c r="J33" s="1">
        <f>'DATOS MENSUALES'!E194</f>
        <v>0.3969332</v>
      </c>
      <c r="K33" s="1">
        <f>'DATOS MENSUALES'!E195</f>
        <v>0.1122888</v>
      </c>
      <c r="L33" s="1">
        <f>'DATOS MENSUALES'!E196</f>
        <v>0.0443352</v>
      </c>
      <c r="M33" s="1">
        <f>'DATOS MENSUALES'!E197</f>
        <v>0.2134251</v>
      </c>
      <c r="N33" s="1">
        <f t="shared" si="11"/>
        <v>15.6100168</v>
      </c>
      <c r="O33" s="10"/>
      <c r="P33" s="60">
        <f t="shared" si="12"/>
        <v>-0.0038242632450874274</v>
      </c>
      <c r="Q33" s="60">
        <f t="shared" si="13"/>
        <v>-0.529107829980406</v>
      </c>
      <c r="R33" s="60">
        <f t="shared" si="14"/>
        <v>0.3284868337153978</v>
      </c>
      <c r="S33" s="60">
        <f t="shared" si="14"/>
        <v>-0.6035817942014349</v>
      </c>
      <c r="T33" s="60">
        <f t="shared" si="14"/>
        <v>-4.266471737591321</v>
      </c>
      <c r="U33" s="60">
        <f t="shared" si="14"/>
        <v>9.381473544844953</v>
      </c>
      <c r="V33" s="60">
        <f t="shared" si="14"/>
        <v>0.20615568146433882</v>
      </c>
      <c r="W33" s="60">
        <f t="shared" si="14"/>
        <v>-1.0901891870606017</v>
      </c>
      <c r="X33" s="60">
        <f t="shared" si="14"/>
        <v>-0.14000205313878172</v>
      </c>
      <c r="Y33" s="60">
        <f t="shared" si="14"/>
        <v>-0.0014052430490010673</v>
      </c>
      <c r="Z33" s="60">
        <f t="shared" si="14"/>
        <v>-0.001339766817832463</v>
      </c>
      <c r="AA33" s="60">
        <f t="shared" si="14"/>
        <v>-0.0004086264330758795</v>
      </c>
      <c r="AB33" s="60">
        <f t="shared" si="14"/>
        <v>-6.722510589189753</v>
      </c>
    </row>
    <row r="34" spans="1:28" ht="12.75">
      <c r="A34" s="12" t="s">
        <v>44</v>
      </c>
      <c r="B34" s="1">
        <f>'DATOS MENSUALES'!E198</f>
        <v>0.2592165</v>
      </c>
      <c r="C34" s="1">
        <f>'DATOS MENSUALES'!E199</f>
        <v>0.2463864</v>
      </c>
      <c r="D34" s="1">
        <f>'DATOS MENSUALES'!E200</f>
        <v>0.4417175</v>
      </c>
      <c r="E34" s="1">
        <f>'DATOS MENSUALES'!E201</f>
        <v>0.4116516</v>
      </c>
      <c r="F34" s="1">
        <f>'DATOS MENSUALES'!E202</f>
        <v>0.5720059</v>
      </c>
      <c r="G34" s="1">
        <f>'DATOS MENSUALES'!E203</f>
        <v>1.0232768</v>
      </c>
      <c r="H34" s="1">
        <f>'DATOS MENSUALES'!E204</f>
        <v>0.822415</v>
      </c>
      <c r="I34" s="1">
        <f>'DATOS MENSUALES'!E205</f>
        <v>1.027973</v>
      </c>
      <c r="J34" s="1">
        <f>'DATOS MENSUALES'!E206</f>
        <v>0.596496</v>
      </c>
      <c r="K34" s="1">
        <f>'DATOS MENSUALES'!E207</f>
        <v>0.07903</v>
      </c>
      <c r="L34" s="1">
        <f>'DATOS MENSUALES'!E208</f>
        <v>0.0524208</v>
      </c>
      <c r="M34" s="1">
        <f>'DATOS MENSUALES'!E209</f>
        <v>0.103306</v>
      </c>
      <c r="N34" s="1">
        <f t="shared" si="11"/>
        <v>5.6358955</v>
      </c>
      <c r="O34" s="10"/>
      <c r="P34" s="60">
        <f t="shared" si="12"/>
        <v>-0.052062877696773716</v>
      </c>
      <c r="Q34" s="60">
        <f t="shared" si="13"/>
        <v>-1.3776976616069425</v>
      </c>
      <c r="R34" s="60">
        <f aca="true" t="shared" si="15" ref="R34:R50">(D34-D$6)^3</f>
        <v>-3.728555489796586</v>
      </c>
      <c r="S34" s="60">
        <f aca="true" t="shared" si="16" ref="S34:S50">(E34-E$6)^3</f>
        <v>-4.467238752714404</v>
      </c>
      <c r="T34" s="60">
        <f aca="true" t="shared" si="17" ref="T34:T50">(F34-F$6)^3</f>
        <v>-2.8090027776991295</v>
      </c>
      <c r="U34" s="60">
        <f aca="true" t="shared" si="18" ref="U34:U50">(G34-G$6)^3</f>
        <v>-5.141148025331803</v>
      </c>
      <c r="V34" s="60">
        <f aca="true" t="shared" si="19" ref="V34:V50">(H34-H$6)^3</f>
        <v>-5.97321419757456</v>
      </c>
      <c r="W34" s="60">
        <f aca="true" t="shared" si="20" ref="W34:W50">(I34-I$6)^3</f>
        <v>-3.208935949070752</v>
      </c>
      <c r="X34" s="60">
        <f aca="true" t="shared" si="21" ref="X34:X50">(J34-J$6)^3</f>
        <v>-0.03267259914802616</v>
      </c>
      <c r="Y34" s="60">
        <f aca="true" t="shared" si="22" ref="Y34:Y50">(K34-K$6)^3</f>
        <v>-0.0030655078937739614</v>
      </c>
      <c r="Z34" s="60">
        <f aca="true" t="shared" si="23" ref="Z34:Z50">(L34-L$6)^3</f>
        <v>-0.0010660651689744372</v>
      </c>
      <c r="AA34" s="60">
        <f aca="true" t="shared" si="24" ref="AA34:AA50">(M34-M$6)^3</f>
        <v>-0.0062626366478267</v>
      </c>
      <c r="AB34" s="60">
        <f aca="true" t="shared" si="25" ref="AB34:AB50">(N34-N$6)^3</f>
        <v>-1668.8279904898488</v>
      </c>
    </row>
    <row r="35" spans="1:28" ht="12.75">
      <c r="A35" s="12" t="s">
        <v>45</v>
      </c>
      <c r="B35" s="1">
        <f>'DATOS MENSUALES'!E210</f>
        <v>0.1937352</v>
      </c>
      <c r="C35" s="1">
        <f>'DATOS MENSUALES'!E211</f>
        <v>0.21945</v>
      </c>
      <c r="D35" s="1">
        <f>'DATOS MENSUALES'!E212</f>
        <v>0.1185847</v>
      </c>
      <c r="E35" s="1">
        <f>'DATOS MENSUALES'!E213</f>
        <v>0.3403625</v>
      </c>
      <c r="F35" s="1">
        <f>'DATOS MENSUALES'!E214</f>
        <v>1.0268511</v>
      </c>
      <c r="G35" s="1">
        <f>'DATOS MENSUALES'!E215</f>
        <v>0.9143778</v>
      </c>
      <c r="H35" s="1">
        <f>'DATOS MENSUALES'!E216</f>
        <v>1.7160686</v>
      </c>
      <c r="I35" s="1">
        <f>'DATOS MENSUALES'!E217</f>
        <v>0.4049864</v>
      </c>
      <c r="J35" s="1">
        <f>'DATOS MENSUALES'!E218</f>
        <v>0.4182528</v>
      </c>
      <c r="K35" s="1">
        <f>'DATOS MENSUALES'!E219</f>
        <v>0.1095268</v>
      </c>
      <c r="L35" s="1">
        <f>'DATOS MENSUALES'!E220</f>
        <v>0.071832</v>
      </c>
      <c r="M35" s="1">
        <f>'DATOS MENSUALES'!E221</f>
        <v>0.059568</v>
      </c>
      <c r="N35" s="1">
        <f t="shared" si="11"/>
        <v>5.5935959</v>
      </c>
      <c r="O35" s="10"/>
      <c r="P35" s="60">
        <f t="shared" si="12"/>
        <v>-0.08453677550935455</v>
      </c>
      <c r="Q35" s="60">
        <f t="shared" si="13"/>
        <v>-1.480192260213079</v>
      </c>
      <c r="R35" s="60">
        <f t="shared" si="15"/>
        <v>-6.578958278419568</v>
      </c>
      <c r="S35" s="60">
        <f t="shared" si="16"/>
        <v>-5.072812371591516</v>
      </c>
      <c r="T35" s="60">
        <f t="shared" si="17"/>
        <v>-0.8740615602952263</v>
      </c>
      <c r="U35" s="60">
        <f t="shared" si="18"/>
        <v>-6.177004556022132</v>
      </c>
      <c r="V35" s="60">
        <f t="shared" si="19"/>
        <v>-0.7806165927353145</v>
      </c>
      <c r="W35" s="60">
        <f t="shared" si="20"/>
        <v>-9.234163831551975</v>
      </c>
      <c r="X35" s="60">
        <f t="shared" si="21"/>
        <v>-0.12345566529823035</v>
      </c>
      <c r="Y35" s="60">
        <f t="shared" si="22"/>
        <v>-0.001511782657368901</v>
      </c>
      <c r="Z35" s="60">
        <f t="shared" si="23"/>
        <v>-0.0005665162841874647</v>
      </c>
      <c r="AA35" s="60">
        <f t="shared" si="24"/>
        <v>-0.01186227875193404</v>
      </c>
      <c r="AB35" s="60">
        <f t="shared" si="25"/>
        <v>-1686.745586310248</v>
      </c>
    </row>
    <row r="36" spans="1:28" ht="12.75">
      <c r="A36" s="12" t="s">
        <v>46</v>
      </c>
      <c r="B36" s="1">
        <f>'DATOS MENSUALES'!E222</f>
        <v>0.5245296</v>
      </c>
      <c r="C36" s="1">
        <f>'DATOS MENSUALES'!E223</f>
        <v>0.2313738</v>
      </c>
      <c r="D36" s="1">
        <f>'DATOS MENSUALES'!E224</f>
        <v>1.617961</v>
      </c>
      <c r="E36" s="1">
        <f>'DATOS MENSUALES'!E225</f>
        <v>2.059596</v>
      </c>
      <c r="F36" s="1">
        <f>'DATOS MENSUALES'!E226</f>
        <v>0.382386</v>
      </c>
      <c r="G36" s="1">
        <f>'DATOS MENSUALES'!E227</f>
        <v>1.3220676</v>
      </c>
      <c r="H36" s="1">
        <f>'DATOS MENSUALES'!E228</f>
        <v>0.82728</v>
      </c>
      <c r="I36" s="1">
        <f>'DATOS MENSUALES'!E229</f>
        <v>0.601668</v>
      </c>
      <c r="J36" s="1">
        <f>'DATOS MENSUALES'!E230</f>
        <v>0.4082784</v>
      </c>
      <c r="K36" s="1">
        <f>'DATOS MENSUALES'!E231</f>
        <v>0.181686</v>
      </c>
      <c r="L36" s="1">
        <f>'DATOS MENSUALES'!E232</f>
        <v>0.4960758</v>
      </c>
      <c r="M36" s="1">
        <f>'DATOS MENSUALES'!E233</f>
        <v>0.6035824</v>
      </c>
      <c r="N36" s="1">
        <f t="shared" si="11"/>
        <v>9.2564846</v>
      </c>
      <c r="O36" s="10"/>
      <c r="P36" s="60">
        <f t="shared" si="12"/>
        <v>-0.0012628077723032354</v>
      </c>
      <c r="Q36" s="60">
        <f t="shared" si="13"/>
        <v>-1.4342164321939077</v>
      </c>
      <c r="R36" s="60">
        <f t="shared" si="15"/>
        <v>-0.05248401804860909</v>
      </c>
      <c r="S36" s="60">
        <f t="shared" si="16"/>
        <v>9.911128217115585E-10</v>
      </c>
      <c r="T36" s="60">
        <f t="shared" si="17"/>
        <v>-4.100522355707194</v>
      </c>
      <c r="U36" s="60">
        <f t="shared" si="18"/>
        <v>-2.906615652954204</v>
      </c>
      <c r="V36" s="60">
        <f t="shared" si="19"/>
        <v>-5.925294820867704</v>
      </c>
      <c r="W36" s="60">
        <f t="shared" si="20"/>
        <v>-6.872958547411559</v>
      </c>
      <c r="X36" s="60">
        <f t="shared" si="21"/>
        <v>-0.13102433067463884</v>
      </c>
      <c r="Y36" s="60">
        <f t="shared" si="22"/>
        <v>-7.736961115704753E-05</v>
      </c>
      <c r="Z36" s="60">
        <f t="shared" si="23"/>
        <v>0.03982636478966299</v>
      </c>
      <c r="AA36" s="60">
        <f t="shared" si="24"/>
        <v>0.03153974911280839</v>
      </c>
      <c r="AB36" s="60">
        <f t="shared" si="25"/>
        <v>-559.648314529234</v>
      </c>
    </row>
    <row r="37" spans="1:28" ht="12.75">
      <c r="A37" s="12" t="s">
        <v>47</v>
      </c>
      <c r="B37" s="1">
        <f>'DATOS MENSUALES'!E234</f>
        <v>0.789089</v>
      </c>
      <c r="C37" s="1">
        <f>'DATOS MENSUALES'!E235</f>
        <v>0.566007</v>
      </c>
      <c r="D37" s="1">
        <f>'DATOS MENSUALES'!E236</f>
        <v>3.7110024</v>
      </c>
      <c r="E37" s="1">
        <f>'DATOS MENSUALES'!E237</f>
        <v>1.5531192</v>
      </c>
      <c r="F37" s="1">
        <f>'DATOS MENSUALES'!E238</f>
        <v>2.3665432</v>
      </c>
      <c r="G37" s="1">
        <f>'DATOS MENSUALES'!E239</f>
        <v>1.4625356</v>
      </c>
      <c r="H37" s="1">
        <f>'DATOS MENSUALES'!E240</f>
        <v>0.4123393</v>
      </c>
      <c r="I37" s="1">
        <f>'DATOS MENSUALES'!E241</f>
        <v>0.3151783</v>
      </c>
      <c r="J37" s="1">
        <f>'DATOS MENSUALES'!E242</f>
        <v>0.1506384</v>
      </c>
      <c r="K37" s="1">
        <f>'DATOS MENSUALES'!E243</f>
        <v>0.0237336</v>
      </c>
      <c r="L37" s="1">
        <f>'DATOS MENSUALES'!E244</f>
        <v>0.020176</v>
      </c>
      <c r="M37" s="1">
        <f>'DATOS MENSUALES'!E245</f>
        <v>0.0697914</v>
      </c>
      <c r="N37" s="1">
        <f t="shared" si="11"/>
        <v>11.440153399999998</v>
      </c>
      <c r="O37" s="10"/>
      <c r="P37" s="60">
        <f t="shared" si="12"/>
        <v>0.003830906805362271</v>
      </c>
      <c r="Q37" s="60">
        <f t="shared" si="13"/>
        <v>-0.4988587419658188</v>
      </c>
      <c r="R37" s="60">
        <f t="shared" si="15"/>
        <v>5.076349878058687</v>
      </c>
      <c r="S37" s="60">
        <f t="shared" si="16"/>
        <v>-0.1291550347938775</v>
      </c>
      <c r="T37" s="60">
        <f t="shared" si="17"/>
        <v>0.056432466714843386</v>
      </c>
      <c r="U37" s="60">
        <f t="shared" si="18"/>
        <v>-2.1300514717419667</v>
      </c>
      <c r="V37" s="60">
        <f t="shared" si="19"/>
        <v>-11.007541206177853</v>
      </c>
      <c r="W37" s="60">
        <f t="shared" si="20"/>
        <v>-10.471516381919212</v>
      </c>
      <c r="X37" s="60">
        <f t="shared" si="21"/>
        <v>-0.4486577238628914</v>
      </c>
      <c r="Y37" s="60">
        <f t="shared" si="22"/>
        <v>-0.008067819291958489</v>
      </c>
      <c r="Z37" s="60">
        <f t="shared" si="23"/>
        <v>-0.002427725436755148</v>
      </c>
      <c r="AA37" s="60">
        <f t="shared" si="24"/>
        <v>-0.010337470652027165</v>
      </c>
      <c r="AB37" s="60">
        <f t="shared" si="25"/>
        <v>-222.23403495440436</v>
      </c>
    </row>
    <row r="38" spans="1:28" ht="12.75">
      <c r="A38" s="12" t="s">
        <v>48</v>
      </c>
      <c r="B38" s="1">
        <f>'DATOS MENSUALES'!E246</f>
        <v>1.594264</v>
      </c>
      <c r="C38" s="1">
        <f>'DATOS MENSUALES'!E247</f>
        <v>2.4275108</v>
      </c>
      <c r="D38" s="1">
        <f>'DATOS MENSUALES'!E248</f>
        <v>1.8813366</v>
      </c>
      <c r="E38" s="1">
        <f>'DATOS MENSUALES'!E249</f>
        <v>3.811255</v>
      </c>
      <c r="F38" s="1">
        <f>'DATOS MENSUALES'!E250</f>
        <v>2.591324</v>
      </c>
      <c r="G38" s="1">
        <f>'DATOS MENSUALES'!E251</f>
        <v>0.821015</v>
      </c>
      <c r="H38" s="1">
        <f>'DATOS MENSUALES'!E252</f>
        <v>1.134786</v>
      </c>
      <c r="I38" s="1">
        <f>'DATOS MENSUALES'!E253</f>
        <v>0.581256</v>
      </c>
      <c r="J38" s="1">
        <f>'DATOS MENSUALES'!E254</f>
        <v>0.326535</v>
      </c>
      <c r="K38" s="1">
        <f>'DATOS MENSUALES'!E255</f>
        <v>0.246451</v>
      </c>
      <c r="L38" s="1">
        <f>'DATOS MENSUALES'!E256</f>
        <v>0.1172655</v>
      </c>
      <c r="M38" s="1">
        <f>'DATOS MENSUALES'!E257</f>
        <v>0.435965</v>
      </c>
      <c r="N38" s="1">
        <f t="shared" si="11"/>
        <v>15.968963899999999</v>
      </c>
      <c r="O38" s="10"/>
      <c r="P38" s="60">
        <f t="shared" si="12"/>
        <v>0.8892946722930823</v>
      </c>
      <c r="Q38" s="60">
        <f t="shared" si="13"/>
        <v>1.219581760909202</v>
      </c>
      <c r="R38" s="60">
        <f t="shared" si="15"/>
        <v>-0.0013687409181797896</v>
      </c>
      <c r="S38" s="60">
        <f t="shared" si="16"/>
        <v>5.383814319292407</v>
      </c>
      <c r="T38" s="60">
        <f t="shared" si="17"/>
        <v>0.22514338119535704</v>
      </c>
      <c r="U38" s="60">
        <f t="shared" si="18"/>
        <v>-7.168730580220569</v>
      </c>
      <c r="V38" s="60">
        <f t="shared" si="19"/>
        <v>-3.388798898513659</v>
      </c>
      <c r="W38" s="60">
        <f t="shared" si="20"/>
        <v>-7.096705341671153</v>
      </c>
      <c r="X38" s="60">
        <f t="shared" si="21"/>
        <v>-0.20501386666097304</v>
      </c>
      <c r="Y38" s="60">
        <f t="shared" si="22"/>
        <v>1.08729248176309E-05</v>
      </c>
      <c r="Z38" s="60">
        <f t="shared" si="23"/>
        <v>-5.193971428960216E-05</v>
      </c>
      <c r="AA38" s="60">
        <f t="shared" si="24"/>
        <v>0.0032637474706359746</v>
      </c>
      <c r="AB38" s="60">
        <f t="shared" si="25"/>
        <v>-3.570110421492431</v>
      </c>
    </row>
    <row r="39" spans="1:28" ht="12.75">
      <c r="A39" s="12" t="s">
        <v>49</v>
      </c>
      <c r="B39" s="1">
        <f>'DATOS MENSUALES'!E258</f>
        <v>1.4217176</v>
      </c>
      <c r="C39" s="1">
        <f>'DATOS MENSUALES'!E259</f>
        <v>5.9340525</v>
      </c>
      <c r="D39" s="1">
        <f>'DATOS MENSUALES'!E260</f>
        <v>3.5543072</v>
      </c>
      <c r="E39" s="1">
        <f>'DATOS MENSUALES'!E261</f>
        <v>2.9128772</v>
      </c>
      <c r="F39" s="1">
        <f>'DATOS MENSUALES'!E262</f>
        <v>0.661676</v>
      </c>
      <c r="G39" s="1">
        <f>'DATOS MENSUALES'!E263</f>
        <v>4.329815</v>
      </c>
      <c r="H39" s="1">
        <f>'DATOS MENSUALES'!E264</f>
        <v>4.1058354</v>
      </c>
      <c r="I39" s="1">
        <f>'DATOS MENSUALES'!E265</f>
        <v>3.1314423</v>
      </c>
      <c r="J39" s="1">
        <f>'DATOS MENSUALES'!E266</f>
        <v>0.808496</v>
      </c>
      <c r="K39" s="1">
        <f>'DATOS MENSUALES'!E267</f>
        <v>0.1854819</v>
      </c>
      <c r="L39" s="1">
        <f>'DATOS MENSUALES'!E268</f>
        <v>0.1446555</v>
      </c>
      <c r="M39" s="1">
        <f>'DATOS MENSUALES'!E269</f>
        <v>0.4720474</v>
      </c>
      <c r="N39" s="1">
        <f t="shared" si="11"/>
        <v>27.662404000000002</v>
      </c>
      <c r="O39" s="10"/>
      <c r="P39" s="60">
        <f t="shared" si="12"/>
        <v>0.4913551045871622</v>
      </c>
      <c r="Q39" s="60">
        <f t="shared" si="13"/>
        <v>95.75442662331409</v>
      </c>
      <c r="R39" s="60">
        <f t="shared" si="15"/>
        <v>3.8106014201712597</v>
      </c>
      <c r="S39" s="60">
        <f t="shared" si="16"/>
        <v>0.6234448124691647</v>
      </c>
      <c r="T39" s="60">
        <f t="shared" si="17"/>
        <v>-2.3067628887506837</v>
      </c>
      <c r="U39" s="60">
        <f t="shared" si="18"/>
        <v>3.948962259289879</v>
      </c>
      <c r="V39" s="60">
        <f t="shared" si="19"/>
        <v>3.1700958431417234</v>
      </c>
      <c r="W39" s="60">
        <f t="shared" si="20"/>
        <v>0.24824895908911548</v>
      </c>
      <c r="X39" s="60">
        <f t="shared" si="21"/>
        <v>-0.001248865961431939</v>
      </c>
      <c r="Y39" s="60">
        <f t="shared" si="22"/>
        <v>-5.8480068829923114E-05</v>
      </c>
      <c r="Z39" s="60">
        <f t="shared" si="23"/>
        <v>-9.763927876532166E-07</v>
      </c>
      <c r="AA39" s="60">
        <f t="shared" si="24"/>
        <v>0.006271827925863525</v>
      </c>
      <c r="AB39" s="60">
        <f t="shared" si="25"/>
        <v>1050.34437726054</v>
      </c>
    </row>
    <row r="40" spans="1:28" ht="12.75">
      <c r="A40" s="12" t="s">
        <v>50</v>
      </c>
      <c r="B40" s="1">
        <f>'DATOS MENSUALES'!E270</f>
        <v>0.5210902</v>
      </c>
      <c r="C40" s="1">
        <f>'DATOS MENSUALES'!E271</f>
        <v>0.5050944</v>
      </c>
      <c r="D40" s="1">
        <f>'DATOS MENSUALES'!E272</f>
        <v>0.4957064</v>
      </c>
      <c r="E40" s="1">
        <f>'DATOS MENSUALES'!E273</f>
        <v>2.7190485</v>
      </c>
      <c r="F40" s="1">
        <f>'DATOS MENSUALES'!E274</f>
        <v>2.4578704</v>
      </c>
      <c r="G40" s="1">
        <f>'DATOS MENSUALES'!E275</f>
        <v>3.4076745</v>
      </c>
      <c r="H40" s="1">
        <f>'DATOS MENSUALES'!E276</f>
        <v>3.9357108</v>
      </c>
      <c r="I40" s="1">
        <f>'DATOS MENSUALES'!E277</f>
        <v>1.2745302</v>
      </c>
      <c r="J40" s="1">
        <f>'DATOS MENSUALES'!E278</f>
        <v>0.7900935</v>
      </c>
      <c r="K40" s="1">
        <f>'DATOS MENSUALES'!E279</f>
        <v>0.3336696</v>
      </c>
      <c r="L40" s="1">
        <f>'DATOS MENSUALES'!E280</f>
        <v>0.2390304</v>
      </c>
      <c r="M40" s="1">
        <f>'DATOS MENSUALES'!E281</f>
        <v>0.9676186</v>
      </c>
      <c r="N40" s="1">
        <f t="shared" si="11"/>
        <v>17.647137500000003</v>
      </c>
      <c r="O40" s="10"/>
      <c r="P40" s="60">
        <f t="shared" si="12"/>
        <v>-0.0013872329266480566</v>
      </c>
      <c r="Q40" s="60">
        <f t="shared" si="13"/>
        <v>-0.6228550916196741</v>
      </c>
      <c r="R40" s="60">
        <f t="shared" si="15"/>
        <v>-3.3525066392983143</v>
      </c>
      <c r="S40" s="60">
        <f t="shared" si="16"/>
        <v>0.2880838444215791</v>
      </c>
      <c r="T40" s="60">
        <f t="shared" si="17"/>
        <v>0.1071013385685233</v>
      </c>
      <c r="U40" s="60">
        <f t="shared" si="18"/>
        <v>0.2855144755289008</v>
      </c>
      <c r="V40" s="60">
        <f t="shared" si="19"/>
        <v>2.191343185312498</v>
      </c>
      <c r="W40" s="60">
        <f t="shared" si="20"/>
        <v>-1.8537313393464598</v>
      </c>
      <c r="X40" s="60">
        <f t="shared" si="21"/>
        <v>-0.002004744209796283</v>
      </c>
      <c r="Y40" s="60">
        <f t="shared" si="22"/>
        <v>0.0013083488868904983</v>
      </c>
      <c r="Z40" s="60">
        <f t="shared" si="23"/>
        <v>0.0006023709753518551</v>
      </c>
      <c r="AA40" s="60">
        <f t="shared" si="24"/>
        <v>0.3144139184047904</v>
      </c>
      <c r="AB40" s="60">
        <f t="shared" si="25"/>
        <v>0.0033620655587051225</v>
      </c>
    </row>
    <row r="41" spans="1:28" ht="12.75">
      <c r="A41" s="12" t="s">
        <v>51</v>
      </c>
      <c r="B41" s="1">
        <f>'DATOS MENSUALES'!E282</f>
        <v>0.627428</v>
      </c>
      <c r="C41" s="1">
        <f>'DATOS MENSUALES'!E283</f>
        <v>2.7307875</v>
      </c>
      <c r="D41" s="1">
        <f>'DATOS MENSUALES'!E284</f>
        <v>4.2166215</v>
      </c>
      <c r="E41" s="1">
        <f>'DATOS MENSUALES'!E285</f>
        <v>0.9148563</v>
      </c>
      <c r="F41" s="1">
        <f>'DATOS MENSUALES'!E286</f>
        <v>2.5818528</v>
      </c>
      <c r="G41" s="1">
        <f>'DATOS MENSUALES'!E287</f>
        <v>3.744172</v>
      </c>
      <c r="H41" s="1">
        <f>'DATOS MENSUALES'!E288</f>
        <v>4.576502</v>
      </c>
      <c r="I41" s="1">
        <f>'DATOS MENSUALES'!E289</f>
        <v>1.0133586</v>
      </c>
      <c r="J41" s="1">
        <f>'DATOS MENSUALES'!E290</f>
        <v>0.9584001</v>
      </c>
      <c r="K41" s="1">
        <f>'DATOS MENSUALES'!E291</f>
        <v>0.2894112</v>
      </c>
      <c r="L41" s="1">
        <f>'DATOS MENSUALES'!E292</f>
        <v>0.1360544</v>
      </c>
      <c r="M41" s="1">
        <f>'DATOS MENSUALES'!E293</f>
        <v>0.1633999</v>
      </c>
      <c r="N41" s="1">
        <f t="shared" si="11"/>
        <v>21.952844299999995</v>
      </c>
      <c r="O41" s="10"/>
      <c r="P41" s="60">
        <f t="shared" si="12"/>
        <v>-1.3979823656321622E-07</v>
      </c>
      <c r="Q41" s="60">
        <f t="shared" si="13"/>
        <v>2.580848520728237</v>
      </c>
      <c r="R41" s="60">
        <f t="shared" si="15"/>
        <v>11.004077905969327</v>
      </c>
      <c r="S41" s="60">
        <f t="shared" si="16"/>
        <v>-1.4961838848978959</v>
      </c>
      <c r="T41" s="60">
        <f t="shared" si="17"/>
        <v>0.21479068553646186</v>
      </c>
      <c r="U41" s="60">
        <f t="shared" si="18"/>
        <v>0.9850085988127801</v>
      </c>
      <c r="V41" s="60">
        <f t="shared" si="19"/>
        <v>7.297709444094433</v>
      </c>
      <c r="W41" s="60">
        <f t="shared" si="20"/>
        <v>-3.3052683179402957</v>
      </c>
      <c r="X41" s="60">
        <f t="shared" si="21"/>
        <v>7.52313550732219E-05</v>
      </c>
      <c r="Y41" s="60">
        <f t="shared" si="22"/>
        <v>0.00027607285186910123</v>
      </c>
      <c r="Z41" s="60">
        <f t="shared" si="23"/>
        <v>-6.354015823994522E-06</v>
      </c>
      <c r="AA41" s="60">
        <f t="shared" si="24"/>
        <v>-0.001917333454322191</v>
      </c>
      <c r="AB41" s="60">
        <f t="shared" si="25"/>
        <v>88.44915960317077</v>
      </c>
    </row>
    <row r="42" spans="1:28" ht="12.75">
      <c r="A42" s="12" t="s">
        <v>52</v>
      </c>
      <c r="B42" s="1">
        <f>'DATOS MENSUALES'!E294</f>
        <v>0.8963934</v>
      </c>
      <c r="C42" s="1">
        <f>'DATOS MENSUALES'!E295</f>
        <v>0.5639364</v>
      </c>
      <c r="D42" s="1">
        <f>'DATOS MENSUALES'!E296</f>
        <v>0.47607</v>
      </c>
      <c r="E42" s="1">
        <f>'DATOS MENSUALES'!E297</f>
        <v>0.7606038</v>
      </c>
      <c r="F42" s="1">
        <f>'DATOS MENSUALES'!E298</f>
        <v>1.053483</v>
      </c>
      <c r="G42" s="1">
        <f>'DATOS MENSUALES'!E299</f>
        <v>5.4713343</v>
      </c>
      <c r="H42" s="1">
        <f>'DATOS MENSUALES'!E300</f>
        <v>1.7644046</v>
      </c>
      <c r="I42" s="1">
        <f>'DATOS MENSUALES'!E301</f>
        <v>1.0119396</v>
      </c>
      <c r="J42" s="1">
        <f>'DATOS MENSUALES'!E302</f>
        <v>0.3887184</v>
      </c>
      <c r="K42" s="1">
        <f>'DATOS MENSUALES'!E303</f>
        <v>0.2022378</v>
      </c>
      <c r="L42" s="1">
        <f>'DATOS MENSUALES'!E304</f>
        <v>0.174336</v>
      </c>
      <c r="M42" s="1">
        <f>'DATOS MENSUALES'!E305</f>
        <v>0.7523664</v>
      </c>
      <c r="N42" s="1">
        <f t="shared" si="11"/>
        <v>13.5158237</v>
      </c>
      <c r="O42" s="10"/>
      <c r="P42" s="60">
        <f t="shared" si="12"/>
        <v>0.018352823092697937</v>
      </c>
      <c r="Q42" s="60">
        <f t="shared" si="13"/>
        <v>-0.5027761836783115</v>
      </c>
      <c r="R42" s="60">
        <f t="shared" si="15"/>
        <v>-3.486201620168725</v>
      </c>
      <c r="S42" s="60">
        <f t="shared" si="16"/>
        <v>-2.1868511854073946</v>
      </c>
      <c r="T42" s="60">
        <f t="shared" si="17"/>
        <v>-0.8030386579898557</v>
      </c>
      <c r="U42" s="60">
        <f t="shared" si="18"/>
        <v>20.171182770516054</v>
      </c>
      <c r="V42" s="60">
        <f t="shared" si="19"/>
        <v>-0.6640200185730539</v>
      </c>
      <c r="W42" s="60">
        <f t="shared" si="20"/>
        <v>-3.3147231781036726</v>
      </c>
      <c r="X42" s="60">
        <f t="shared" si="21"/>
        <v>-0.14675241629893665</v>
      </c>
      <c r="Y42" s="60">
        <f t="shared" si="22"/>
        <v>-1.0734439855374653E-05</v>
      </c>
      <c r="Z42" s="60">
        <f t="shared" si="23"/>
        <v>7.715229201086905E-06</v>
      </c>
      <c r="AA42" s="60">
        <f t="shared" si="24"/>
        <v>0.10037267190358713</v>
      </c>
      <c r="AB42" s="60">
        <f t="shared" si="25"/>
        <v>-63.116370158576736</v>
      </c>
    </row>
    <row r="43" spans="1:28" ht="12.75">
      <c r="A43" s="12" t="s">
        <v>53</v>
      </c>
      <c r="B43" s="1">
        <f>'DATOS MENSUALES'!E306</f>
        <v>0.591086</v>
      </c>
      <c r="C43" s="1">
        <f>'DATOS MENSUALES'!E307</f>
        <v>2.5526738</v>
      </c>
      <c r="D43" s="1">
        <f>'DATOS MENSUALES'!E308</f>
        <v>2.87768</v>
      </c>
      <c r="E43" s="1">
        <f>'DATOS MENSUALES'!E309</f>
        <v>7.9533276</v>
      </c>
      <c r="F43" s="1">
        <f>'DATOS MENSUALES'!E310</f>
        <v>3.347268</v>
      </c>
      <c r="G43" s="1">
        <f>'DATOS MENSUALES'!E311</f>
        <v>2.0665834</v>
      </c>
      <c r="H43" s="1">
        <f>'DATOS MENSUALES'!E312</f>
        <v>1.7486623</v>
      </c>
      <c r="I43" s="1">
        <f>'DATOS MENSUALES'!E313</f>
        <v>0.5749128</v>
      </c>
      <c r="J43" s="1">
        <f>'DATOS MENSUALES'!E314</f>
        <v>0.7971488</v>
      </c>
      <c r="K43" s="1">
        <f>'DATOS MENSUALES'!E315</f>
        <v>0.0648404</v>
      </c>
      <c r="L43" s="1">
        <f>'DATOS MENSUALES'!E316</f>
        <v>0.050184</v>
      </c>
      <c r="M43" s="1">
        <f>'DATOS MENSUALES'!E317</f>
        <v>0.1020249</v>
      </c>
      <c r="N43" s="1">
        <f t="shared" si="11"/>
        <v>22.726392</v>
      </c>
      <c r="O43" s="10"/>
      <c r="P43" s="60">
        <f t="shared" si="12"/>
        <v>-7.163883068028165E-05</v>
      </c>
      <c r="Q43" s="60">
        <f t="shared" si="13"/>
        <v>1.7003735918944312</v>
      </c>
      <c r="R43" s="60">
        <f t="shared" si="15"/>
        <v>0.6938907276344543</v>
      </c>
      <c r="S43" s="60">
        <f t="shared" si="16"/>
        <v>204.82900239401465</v>
      </c>
      <c r="T43" s="60">
        <f t="shared" si="17"/>
        <v>2.53935432718918</v>
      </c>
      <c r="U43" s="60">
        <f t="shared" si="18"/>
        <v>-0.318067785727446</v>
      </c>
      <c r="V43" s="60">
        <f t="shared" si="19"/>
        <v>-0.7006179506998638</v>
      </c>
      <c r="W43" s="60">
        <f t="shared" si="20"/>
        <v>-7.167212560531961</v>
      </c>
      <c r="X43" s="60">
        <f t="shared" si="21"/>
        <v>-0.0016867036644026502</v>
      </c>
      <c r="Y43" s="60">
        <f t="shared" si="22"/>
        <v>-0.004054421515593109</v>
      </c>
      <c r="Z43" s="60">
        <f t="shared" si="23"/>
        <v>-0.0011376375636090036</v>
      </c>
      <c r="AA43" s="60">
        <f t="shared" si="24"/>
        <v>-0.0063941260345066475</v>
      </c>
      <c r="AB43" s="60">
        <f t="shared" si="25"/>
        <v>142.97876169520336</v>
      </c>
    </row>
    <row r="44" spans="1:28" ht="12.75">
      <c r="A44" s="12" t="s">
        <v>54</v>
      </c>
      <c r="B44" s="1">
        <f>'DATOS MENSUALES'!E318</f>
        <v>0.4904293</v>
      </c>
      <c r="C44" s="1">
        <f>'DATOS MENSUALES'!E319</f>
        <v>1.1694658</v>
      </c>
      <c r="D44" s="1">
        <f>'DATOS MENSUALES'!E320</f>
        <v>0.7164608</v>
      </c>
      <c r="E44" s="1">
        <f>'DATOS MENSUALES'!E321</f>
        <v>0.7098902</v>
      </c>
      <c r="F44" s="1">
        <f>'DATOS MENSUALES'!E322</f>
        <v>0.737451</v>
      </c>
      <c r="G44" s="1">
        <f>'DATOS MENSUALES'!E323</f>
        <v>3.8658942</v>
      </c>
      <c r="H44" s="1">
        <f>'DATOS MENSUALES'!E324</f>
        <v>2.2179874</v>
      </c>
      <c r="I44" s="1">
        <f>'DATOS MENSUALES'!E325</f>
        <v>2.9276875</v>
      </c>
      <c r="J44" s="1">
        <f>'DATOS MENSUALES'!E326</f>
        <v>0.4063527</v>
      </c>
      <c r="K44" s="1">
        <f>'DATOS MENSUALES'!E327</f>
        <v>0.10592</v>
      </c>
      <c r="L44" s="1">
        <f>'DATOS MENSUALES'!E328</f>
        <v>0.1129492</v>
      </c>
      <c r="M44" s="1">
        <f>'DATOS MENSUALES'!E329</f>
        <v>0.0804202</v>
      </c>
      <c r="N44" s="1">
        <f t="shared" si="11"/>
        <v>13.540908299999998</v>
      </c>
      <c r="O44" s="10"/>
      <c r="P44" s="60">
        <f t="shared" si="12"/>
        <v>-0.0028747179240968075</v>
      </c>
      <c r="Q44" s="60">
        <f t="shared" si="13"/>
        <v>-0.006819804007497521</v>
      </c>
      <c r="R44" s="60">
        <f t="shared" si="15"/>
        <v>-2.07709258362605</v>
      </c>
      <c r="S44" s="60">
        <f t="shared" si="16"/>
        <v>-2.453321956900161</v>
      </c>
      <c r="T44" s="60">
        <f t="shared" si="17"/>
        <v>-1.9322170764712057</v>
      </c>
      <c r="U44" s="60">
        <f t="shared" si="18"/>
        <v>1.3925455636747004</v>
      </c>
      <c r="V44" s="60">
        <f t="shared" si="19"/>
        <v>-0.07347587532059571</v>
      </c>
      <c r="W44" s="60">
        <f t="shared" si="20"/>
        <v>0.07662022100080496</v>
      </c>
      <c r="X44" s="60">
        <f t="shared" si="21"/>
        <v>-0.13252030250049412</v>
      </c>
      <c r="Y44" s="60">
        <f t="shared" si="22"/>
        <v>-0.001658837608904026</v>
      </c>
      <c r="Z44" s="60">
        <f t="shared" si="23"/>
        <v>-7.213146784217188E-05</v>
      </c>
      <c r="AA44" s="60">
        <f t="shared" si="24"/>
        <v>-0.008896950086535998</v>
      </c>
      <c r="AB44" s="60">
        <f t="shared" si="25"/>
        <v>-61.93091791939232</v>
      </c>
    </row>
    <row r="45" spans="1:28" ht="12.75">
      <c r="A45" s="12" t="s">
        <v>55</v>
      </c>
      <c r="B45" s="1">
        <f>'DATOS MENSUALES'!E330</f>
        <v>0.5483178</v>
      </c>
      <c r="C45" s="1">
        <f>'DATOS MENSUALES'!E331</f>
        <v>1.176169</v>
      </c>
      <c r="D45" s="1">
        <f>'DATOS MENSUALES'!E332</f>
        <v>0.826243</v>
      </c>
      <c r="E45" s="1">
        <f>'DATOS MENSUALES'!E333</f>
        <v>0.7199889</v>
      </c>
      <c r="F45" s="1">
        <f>'DATOS MENSUALES'!E334</f>
        <v>1.2831</v>
      </c>
      <c r="G45" s="1">
        <f>'DATOS MENSUALES'!E335</f>
        <v>3.606808</v>
      </c>
      <c r="H45" s="1">
        <f>'DATOS MENSUALES'!E336</f>
        <v>6.6816984</v>
      </c>
      <c r="I45" s="1">
        <f>'DATOS MENSUALES'!E337</f>
        <v>3.5136624</v>
      </c>
      <c r="J45" s="1">
        <f>'DATOS MENSUALES'!E338</f>
        <v>0.72657</v>
      </c>
      <c r="K45" s="1">
        <f>'DATOS MENSUALES'!E339</f>
        <v>0.1740596</v>
      </c>
      <c r="L45" s="1">
        <f>'DATOS MENSUALES'!E340</f>
        <v>0.1445925</v>
      </c>
      <c r="M45" s="1">
        <f>'DATOS MENSUALES'!E341</f>
        <v>0.20246</v>
      </c>
      <c r="N45" s="1">
        <f t="shared" si="11"/>
        <v>19.6036696</v>
      </c>
      <c r="O45" s="10"/>
      <c r="P45" s="60">
        <f t="shared" si="12"/>
        <v>-0.0005990813386017362</v>
      </c>
      <c r="Q45" s="60">
        <f t="shared" si="13"/>
        <v>-0.006121877431181326</v>
      </c>
      <c r="R45" s="60">
        <f t="shared" si="15"/>
        <v>-1.5857465531599262</v>
      </c>
      <c r="S45" s="60">
        <f t="shared" si="16"/>
        <v>-2.3986244951664277</v>
      </c>
      <c r="T45" s="60">
        <f t="shared" si="17"/>
        <v>-0.34281574177683705</v>
      </c>
      <c r="U45" s="60">
        <f t="shared" si="18"/>
        <v>0.6307759221629524</v>
      </c>
      <c r="V45" s="60">
        <f t="shared" si="19"/>
        <v>66.17805424059901</v>
      </c>
      <c r="W45" s="60">
        <f t="shared" si="20"/>
        <v>1.0324642943154823</v>
      </c>
      <c r="X45" s="60">
        <f t="shared" si="21"/>
        <v>-0.0068174049470010245</v>
      </c>
      <c r="Y45" s="60">
        <f t="shared" si="22"/>
        <v>-0.00012679026351157145</v>
      </c>
      <c r="Z45" s="60">
        <f t="shared" si="23"/>
        <v>-9.951125296010269E-07</v>
      </c>
      <c r="AA45" s="60">
        <f t="shared" si="24"/>
        <v>-0.0006178527023199266</v>
      </c>
      <c r="AB45" s="60">
        <f t="shared" si="25"/>
        <v>9.345134792788198</v>
      </c>
    </row>
    <row r="46" spans="1:28" ht="12.75">
      <c r="A46" s="12" t="s">
        <v>56</v>
      </c>
      <c r="B46" s="1">
        <f>'DATOS MENSUALES'!E342</f>
        <v>0.2868278</v>
      </c>
      <c r="C46" s="1">
        <f>'DATOS MENSUALES'!E343</f>
        <v>1.4825976</v>
      </c>
      <c r="D46" s="1">
        <f>'DATOS MENSUALES'!E344</f>
        <v>0.9602684</v>
      </c>
      <c r="E46" s="1">
        <f>'DATOS MENSUALES'!E345</f>
        <v>1.1168094</v>
      </c>
      <c r="F46" s="1">
        <f>'DATOS MENSUALES'!E346</f>
        <v>0.9428525</v>
      </c>
      <c r="G46" s="1">
        <f>'DATOS MENSUALES'!E347</f>
        <v>4.386252</v>
      </c>
      <c r="H46" s="1">
        <f>'DATOS MENSUALES'!E348</f>
        <v>3.307528</v>
      </c>
      <c r="I46" s="1">
        <f>'DATOS MENSUALES'!E349</f>
        <v>4.4309813</v>
      </c>
      <c r="J46" s="1">
        <f>'DATOS MENSUALES'!E350</f>
        <v>0.9801304</v>
      </c>
      <c r="K46" s="1">
        <f>'DATOS MENSUALES'!E351</f>
        <v>0.1506329</v>
      </c>
      <c r="L46" s="1">
        <f>'DATOS MENSUALES'!E352</f>
        <v>0.0614029</v>
      </c>
      <c r="M46" s="1">
        <f>'DATOS MENSUALES'!E353</f>
        <v>0.646758</v>
      </c>
      <c r="N46" s="1">
        <f t="shared" si="11"/>
        <v>18.753041200000002</v>
      </c>
      <c r="O46" s="10"/>
      <c r="P46" s="60">
        <f t="shared" si="12"/>
        <v>-0.04134643188551102</v>
      </c>
      <c r="Q46" s="60">
        <f t="shared" si="13"/>
        <v>0.0018833972033957306</v>
      </c>
      <c r="R46" s="60">
        <f t="shared" si="15"/>
        <v>-1.0994186168720308</v>
      </c>
      <c r="S46" s="60">
        <f t="shared" si="16"/>
        <v>-0.8353368323339561</v>
      </c>
      <c r="T46" s="60">
        <f t="shared" si="17"/>
        <v>-1.1252603398639431</v>
      </c>
      <c r="U46" s="60">
        <f t="shared" si="18"/>
        <v>4.387245615547965</v>
      </c>
      <c r="V46" s="60">
        <f t="shared" si="19"/>
        <v>0.3017073479565147</v>
      </c>
      <c r="W46" s="60">
        <f t="shared" si="20"/>
        <v>7.167012839277691</v>
      </c>
      <c r="X46" s="60">
        <f t="shared" si="21"/>
        <v>0.00026147182595422476</v>
      </c>
      <c r="Y46" s="60">
        <f t="shared" si="22"/>
        <v>-0.0003997336320992733</v>
      </c>
      <c r="Z46" s="60">
        <f t="shared" si="23"/>
        <v>-0.0008088615259576206</v>
      </c>
      <c r="AA46" s="60">
        <f t="shared" si="24"/>
        <v>0.046317154400994306</v>
      </c>
      <c r="AB46" s="60">
        <f t="shared" si="25"/>
        <v>1.9800217489989096</v>
      </c>
    </row>
    <row r="47" spans="1:28" ht="12.75">
      <c r="A47" s="12" t="s">
        <v>57</v>
      </c>
      <c r="B47" s="1">
        <f>'DATOS MENSUALES'!E354</f>
        <v>0.5004507</v>
      </c>
      <c r="C47" s="1">
        <f>'DATOS MENSUALES'!E355</f>
        <v>0.7464112</v>
      </c>
      <c r="D47" s="1">
        <f>'DATOS MENSUALES'!E356</f>
        <v>0.576352</v>
      </c>
      <c r="E47" s="1">
        <f>'DATOS MENSUALES'!E357</f>
        <v>6.0489028</v>
      </c>
      <c r="F47" s="1">
        <f>'DATOS MENSUALES'!E358</f>
        <v>1.36855</v>
      </c>
      <c r="G47" s="1">
        <f>'DATOS MENSUALES'!E359</f>
        <v>0.7623216</v>
      </c>
      <c r="H47" s="1">
        <f>'DATOS MENSUALES'!E360</f>
        <v>1.3053144</v>
      </c>
      <c r="I47" s="1">
        <f>'DATOS MENSUALES'!E361</f>
        <v>1.1099424</v>
      </c>
      <c r="J47" s="1">
        <f>'DATOS MENSUALES'!E362</f>
        <v>0.3309075</v>
      </c>
      <c r="K47" s="1">
        <f>'DATOS MENSUALES'!E363</f>
        <v>0.0976872</v>
      </c>
      <c r="L47" s="1">
        <f>'DATOS MENSUALES'!E364</f>
        <v>0.1147284</v>
      </c>
      <c r="M47" s="1">
        <f>'DATOS MENSUALES'!E365</f>
        <v>0.0531162</v>
      </c>
      <c r="N47" s="1">
        <f t="shared" si="11"/>
        <v>13.014684399999998</v>
      </c>
      <c r="O47" s="10"/>
      <c r="P47" s="60">
        <f t="shared" si="12"/>
        <v>-0.002308724114640559</v>
      </c>
      <c r="Q47" s="60">
        <f t="shared" si="13"/>
        <v>-0.22999934721907875</v>
      </c>
      <c r="R47" s="60">
        <f t="shared" si="15"/>
        <v>-2.839247236841329</v>
      </c>
      <c r="S47" s="60">
        <f t="shared" si="16"/>
        <v>63.535711059059594</v>
      </c>
      <c r="T47" s="60">
        <f t="shared" si="17"/>
        <v>-0.23195612970238555</v>
      </c>
      <c r="U47" s="60">
        <f t="shared" si="18"/>
        <v>-7.843504273295808</v>
      </c>
      <c r="V47" s="60">
        <f t="shared" si="19"/>
        <v>-2.360675714284682</v>
      </c>
      <c r="W47" s="60">
        <f t="shared" si="20"/>
        <v>-2.703124654553337</v>
      </c>
      <c r="X47" s="60">
        <f t="shared" si="21"/>
        <v>-0.2004868150702207</v>
      </c>
      <c r="Y47" s="60">
        <f t="shared" si="22"/>
        <v>-0.0020295685763642678</v>
      </c>
      <c r="Z47" s="60">
        <f t="shared" si="23"/>
        <v>-6.327212964530563E-05</v>
      </c>
      <c r="AA47" s="60">
        <f t="shared" si="24"/>
        <v>-0.012897760091132355</v>
      </c>
      <c r="AB47" s="60">
        <f t="shared" si="25"/>
        <v>-90.07474265966992</v>
      </c>
    </row>
    <row r="48" spans="1:28" ht="12.75">
      <c r="A48" s="12" t="s">
        <v>58</v>
      </c>
      <c r="B48" s="1">
        <f>'DATOS MENSUALES'!E366</f>
        <v>0.1111129</v>
      </c>
      <c r="C48" s="1">
        <f>'DATOS MENSUALES'!E367</f>
        <v>0.9733282</v>
      </c>
      <c r="D48" s="1">
        <f>'DATOS MENSUALES'!E368</f>
        <v>0.3165825</v>
      </c>
      <c r="E48" s="1">
        <f>'DATOS MENSUALES'!E369</f>
        <v>1.09463</v>
      </c>
      <c r="F48" s="1">
        <f>'DATOS MENSUALES'!E370</f>
        <v>1.1840994</v>
      </c>
      <c r="G48" s="1">
        <f>'DATOS MENSUALES'!E371</f>
        <v>0.5263903</v>
      </c>
      <c r="H48" s="1">
        <f>'DATOS MENSUALES'!E372</f>
        <v>4.588969</v>
      </c>
      <c r="I48" s="1">
        <f>'DATOS MENSUALES'!E373</f>
        <v>12.931722</v>
      </c>
      <c r="J48" s="1">
        <f>'DATOS MENSUALES'!E374</f>
        <v>5.7980915</v>
      </c>
      <c r="K48" s="1">
        <f>'DATOS MENSUALES'!E375</f>
        <v>0.6105826</v>
      </c>
      <c r="L48" s="1">
        <f>'DATOS MENSUALES'!E376</f>
        <v>0.1573299</v>
      </c>
      <c r="M48" s="1">
        <f>'DATOS MENSUALES'!E377</f>
        <v>0.0896313</v>
      </c>
      <c r="N48" s="1">
        <f t="shared" si="11"/>
        <v>28.3824696</v>
      </c>
      <c r="O48" s="10"/>
      <c r="P48" s="60">
        <f t="shared" si="12"/>
        <v>-0.14183247320190157</v>
      </c>
      <c r="Q48" s="60">
        <f t="shared" si="13"/>
        <v>-0.05741193690063778</v>
      </c>
      <c r="R48" s="60">
        <f t="shared" si="15"/>
        <v>-4.706024802546125</v>
      </c>
      <c r="S48" s="60">
        <f t="shared" si="16"/>
        <v>-0.8957548419989636</v>
      </c>
      <c r="T48" s="60">
        <f t="shared" si="17"/>
        <v>-0.5098434799162717</v>
      </c>
      <c r="U48" s="60">
        <f t="shared" si="18"/>
        <v>-10.982558311121213</v>
      </c>
      <c r="V48" s="60">
        <f t="shared" si="19"/>
        <v>7.439330981979052</v>
      </c>
      <c r="W48" s="60">
        <f t="shared" si="20"/>
        <v>1134.2238314622766</v>
      </c>
      <c r="X48" s="60">
        <f t="shared" si="21"/>
        <v>116.35052106383341</v>
      </c>
      <c r="Y48" s="60">
        <f t="shared" si="22"/>
        <v>0.05764013360807878</v>
      </c>
      <c r="Z48" s="60">
        <f t="shared" si="23"/>
        <v>2.0881345356630177E-08</v>
      </c>
      <c r="AA48" s="60">
        <f t="shared" si="24"/>
        <v>-0.007762431382266597</v>
      </c>
      <c r="AB48" s="60">
        <f t="shared" si="25"/>
        <v>1289.7397506599339</v>
      </c>
    </row>
    <row r="49" spans="1:28" ht="12.75">
      <c r="A49" s="12" t="s">
        <v>59</v>
      </c>
      <c r="B49" s="1">
        <f>'DATOS MENSUALES'!E378</f>
        <v>0.2608276</v>
      </c>
      <c r="C49" s="1">
        <f>'DATOS MENSUALES'!E379</f>
        <v>0.6634386</v>
      </c>
      <c r="D49" s="1">
        <f>'DATOS MENSUALES'!E380</f>
        <v>1.4080956</v>
      </c>
      <c r="E49" s="1">
        <f>'DATOS MENSUALES'!E381</f>
        <v>0.808122</v>
      </c>
      <c r="F49" s="1">
        <f>'DATOS MENSUALES'!E382</f>
        <v>7.1576456</v>
      </c>
      <c r="G49" s="1">
        <f>'DATOS MENSUALES'!E383</f>
        <v>11.3411284</v>
      </c>
      <c r="H49" s="1">
        <f>'DATOS MENSUALES'!E384</f>
        <v>5.0588197</v>
      </c>
      <c r="I49" s="1">
        <f>'DATOS MENSUALES'!E385</f>
        <v>6.040104</v>
      </c>
      <c r="J49" s="1">
        <f>'DATOS MENSUALES'!E386</f>
        <v>3.107559</v>
      </c>
      <c r="K49" s="1">
        <f>'DATOS MENSUALES'!E387</f>
        <v>0.3497238</v>
      </c>
      <c r="L49" s="1">
        <f>'DATOS MENSUALES'!E388</f>
        <v>0.144562</v>
      </c>
      <c r="M49" s="1">
        <f>'DATOS MENSUALES'!E389</f>
        <v>0.7948024</v>
      </c>
      <c r="N49" s="1">
        <f t="shared" si="11"/>
        <v>37.13482870000001</v>
      </c>
      <c r="O49" s="10"/>
      <c r="P49" s="60">
        <f t="shared" si="12"/>
        <v>-0.05139188053157282</v>
      </c>
      <c r="Q49" s="60">
        <f t="shared" si="13"/>
        <v>-0.3366663338706344</v>
      </c>
      <c r="R49" s="60">
        <f t="shared" si="15"/>
        <v>-0.19945413138855178</v>
      </c>
      <c r="S49" s="60">
        <f t="shared" si="16"/>
        <v>-1.9553616557960927</v>
      </c>
      <c r="T49" s="60">
        <f t="shared" si="17"/>
        <v>138.56330102252358</v>
      </c>
      <c r="U49" s="60">
        <f t="shared" si="18"/>
        <v>634.2680127432923</v>
      </c>
      <c r="V49" s="60">
        <f t="shared" si="19"/>
        <v>14.207518155412616</v>
      </c>
      <c r="W49" s="60">
        <f t="shared" si="20"/>
        <v>44.25472981865237</v>
      </c>
      <c r="X49" s="60">
        <f t="shared" si="21"/>
        <v>10.523238791013224</v>
      </c>
      <c r="Y49" s="60">
        <f t="shared" si="22"/>
        <v>0.0019731915566294227</v>
      </c>
      <c r="Z49" s="60">
        <f t="shared" si="23"/>
        <v>-1.0042605820258635E-06</v>
      </c>
      <c r="AA49" s="60">
        <f t="shared" si="24"/>
        <v>0.13045557239275601</v>
      </c>
      <c r="AB49" s="60">
        <f t="shared" si="25"/>
        <v>7572.835968971598</v>
      </c>
    </row>
    <row r="50" spans="1:28" ht="12.75">
      <c r="A50" s="12" t="s">
        <v>60</v>
      </c>
      <c r="B50" s="1">
        <f>'DATOS MENSUALES'!E390</f>
        <v>4.5070047</v>
      </c>
      <c r="C50" s="1">
        <f>'DATOS MENSUALES'!E391</f>
        <v>6.073959</v>
      </c>
      <c r="D50" s="1">
        <f>'DATOS MENSUALES'!E392</f>
        <v>4.3640783</v>
      </c>
      <c r="E50" s="1">
        <f>'DATOS MENSUALES'!E393</f>
        <v>1.6367024</v>
      </c>
      <c r="F50" s="1">
        <f>'DATOS MENSUALES'!E394</f>
        <v>1.0049022</v>
      </c>
      <c r="G50" s="1">
        <f>'DATOS MENSUALES'!E395</f>
        <v>2.6510865</v>
      </c>
      <c r="H50" s="1">
        <f>'DATOS MENSUALES'!E396</f>
        <v>2.4156011</v>
      </c>
      <c r="I50" s="1">
        <f>'DATOS MENSUALES'!E397</f>
        <v>2.0543004</v>
      </c>
      <c r="J50" s="1">
        <f>'DATOS MENSUALES'!E398</f>
        <v>2.1092556</v>
      </c>
      <c r="K50" s="1">
        <f>'DATOS MENSUALES'!E399</f>
        <v>0.233952</v>
      </c>
      <c r="L50" s="1">
        <f>'DATOS MENSUALES'!E400</f>
        <v>0.0914699</v>
      </c>
      <c r="M50" s="1">
        <f>'DATOS MENSUALES'!E401</f>
        <v>0.0541386</v>
      </c>
      <c r="N50" s="1">
        <f aca="true" t="shared" si="26" ref="N50:N81">SUM(B50:M50)</f>
        <v>27.1964507</v>
      </c>
      <c r="O50" s="10"/>
      <c r="P50" s="60">
        <f aca="true" t="shared" si="27" ref="P50:P83">(B50-B$6)^3</f>
        <v>58.157924067154426</v>
      </c>
      <c r="Q50" s="60">
        <f aca="true" t="shared" si="28" ref="Q50:Q83">(C50-C$6)^3</f>
        <v>104.81060974954678</v>
      </c>
      <c r="R50" s="60">
        <f t="shared" si="15"/>
        <v>13.34091684752691</v>
      </c>
      <c r="S50" s="60">
        <f t="shared" si="16"/>
        <v>-0.07509620450516456</v>
      </c>
      <c r="T50" s="60">
        <f t="shared" si="17"/>
        <v>-0.9356492070187696</v>
      </c>
      <c r="U50" s="60">
        <f t="shared" si="18"/>
        <v>-0.0009443017888861424</v>
      </c>
      <c r="V50" s="60">
        <f t="shared" si="19"/>
        <v>-0.01082706802462869</v>
      </c>
      <c r="W50" s="60">
        <f t="shared" si="20"/>
        <v>-0.09031071732034134</v>
      </c>
      <c r="X50" s="60">
        <f t="shared" si="21"/>
        <v>1.6982368849098792</v>
      </c>
      <c r="Y50" s="60">
        <f t="shared" si="22"/>
        <v>8.9998180654305E-07</v>
      </c>
      <c r="Z50" s="60">
        <f t="shared" si="23"/>
        <v>-0.0002513146337205334</v>
      </c>
      <c r="AA50" s="60">
        <f t="shared" si="24"/>
        <v>-0.012729806141786655</v>
      </c>
      <c r="AB50" s="60">
        <f t="shared" si="25"/>
        <v>912.4250012261256</v>
      </c>
    </row>
    <row r="51" spans="1:28" ht="12.75">
      <c r="A51" s="12" t="s">
        <v>61</v>
      </c>
      <c r="B51" s="1">
        <f>'DATOS MENSUALES'!E402</f>
        <v>0.3402114</v>
      </c>
      <c r="C51" s="1">
        <f>'DATOS MENSUALES'!E403</f>
        <v>0.7836535</v>
      </c>
      <c r="D51" s="1">
        <f>'DATOS MENSUALES'!E404</f>
        <v>0.943583</v>
      </c>
      <c r="E51" s="1">
        <f>'DATOS MENSUALES'!E405</f>
        <v>8.1145236</v>
      </c>
      <c r="F51" s="1">
        <f>'DATOS MENSUALES'!E406</f>
        <v>3.297602</v>
      </c>
      <c r="G51" s="1">
        <f>'DATOS MENSUALES'!E407</f>
        <v>6.7128471</v>
      </c>
      <c r="H51" s="1">
        <f>'DATOS MENSUALES'!E408</f>
        <v>5.9612546</v>
      </c>
      <c r="I51" s="1">
        <f>'DATOS MENSUALES'!E409</f>
        <v>3.0334119</v>
      </c>
      <c r="J51" s="1">
        <f>'DATOS MENSUALES'!E410</f>
        <v>0.5861024</v>
      </c>
      <c r="K51" s="1">
        <f>'DATOS MENSUALES'!E411</f>
        <v>0.1779955</v>
      </c>
      <c r="L51" s="1">
        <f>'DATOS MENSUALES'!E412</f>
        <v>0.0715848</v>
      </c>
      <c r="M51" s="1">
        <f>'DATOS MENSUALES'!E413</f>
        <v>0.0905454</v>
      </c>
      <c r="N51" s="1">
        <f t="shared" si="26"/>
        <v>30.113315200000002</v>
      </c>
      <c r="O51" s="10"/>
      <c r="P51" s="60">
        <f t="shared" si="27"/>
        <v>-0.02500123752921539</v>
      </c>
      <c r="Q51" s="60">
        <f t="shared" si="28"/>
        <v>-0.19055575808380829</v>
      </c>
      <c r="R51" s="60">
        <f aca="true" t="shared" si="29" ref="R51:R83">(D51-D$6)^3</f>
        <v>-1.1536064810282731</v>
      </c>
      <c r="S51" s="60">
        <f aca="true" t="shared" si="30" ref="S51:S83">(E51-E$6)^3</f>
        <v>222.09633097084372</v>
      </c>
      <c r="T51" s="60">
        <f aca="true" t="shared" si="31" ref="T51:AB79">(F51-F$6)^3</f>
        <v>2.2719983299617637</v>
      </c>
      <c r="U51" s="60">
        <f t="shared" si="31"/>
        <v>62.27113909428386</v>
      </c>
      <c r="V51" s="60">
        <f t="shared" si="31"/>
        <v>36.74095504582769</v>
      </c>
      <c r="W51" s="60">
        <f t="shared" si="31"/>
        <v>0.14926151366095686</v>
      </c>
      <c r="X51" s="60">
        <f t="shared" si="31"/>
        <v>-0.03596404070940521</v>
      </c>
      <c r="Y51" s="60">
        <f t="shared" si="31"/>
        <v>-9.926359507008151E-05</v>
      </c>
      <c r="Z51" s="60">
        <f t="shared" si="31"/>
        <v>-0.0005716089065297152</v>
      </c>
      <c r="AA51" s="60">
        <f t="shared" si="31"/>
        <v>-0.007655417460287236</v>
      </c>
      <c r="AB51" s="60">
        <f t="shared" si="31"/>
        <v>2007.9993964567175</v>
      </c>
    </row>
    <row r="52" spans="1:28" ht="12.75">
      <c r="A52" s="12" t="s">
        <v>62</v>
      </c>
      <c r="B52" s="1">
        <f>'DATOS MENSUALES'!E414</f>
        <v>0.7268056</v>
      </c>
      <c r="C52" s="1">
        <f>'DATOS MENSUALES'!E415</f>
        <v>1.2304096</v>
      </c>
      <c r="D52" s="1">
        <f>'DATOS MENSUALES'!E416</f>
        <v>0.244278</v>
      </c>
      <c r="E52" s="1">
        <f>'DATOS MENSUALES'!E417</f>
        <v>2.4522044</v>
      </c>
      <c r="F52" s="1">
        <f>'DATOS MENSUALES'!E418</f>
        <v>1.8951254</v>
      </c>
      <c r="G52" s="1">
        <f>'DATOS MENSUALES'!E419</f>
        <v>2.3014758</v>
      </c>
      <c r="H52" s="1">
        <f>'DATOS MENSUALES'!E420</f>
        <v>5.2024588</v>
      </c>
      <c r="I52" s="1">
        <f>'DATOS MENSUALES'!E421</f>
        <v>5.4190506</v>
      </c>
      <c r="J52" s="1">
        <f>'DATOS MENSUALES'!E422</f>
        <v>3.5235036</v>
      </c>
      <c r="K52" s="1">
        <f>'DATOS MENSUALES'!E423</f>
        <v>0.189945</v>
      </c>
      <c r="L52" s="1">
        <f>'DATOS MENSUALES'!E424</f>
        <v>0.112086</v>
      </c>
      <c r="M52" s="1">
        <f>'DATOS MENSUALES'!E425</f>
        <v>0.5246576</v>
      </c>
      <c r="N52" s="1">
        <f t="shared" si="26"/>
        <v>23.822000400000004</v>
      </c>
      <c r="O52" s="10"/>
      <c r="P52" s="60">
        <f t="shared" si="27"/>
        <v>0.0008355668723667813</v>
      </c>
      <c r="Q52" s="60">
        <f t="shared" si="28"/>
        <v>-0.002131428293710361</v>
      </c>
      <c r="R52" s="60">
        <f t="shared" si="29"/>
        <v>-5.341833366699894</v>
      </c>
      <c r="S52" s="60">
        <f t="shared" si="30"/>
        <v>0.06097941298988993</v>
      </c>
      <c r="T52" s="60">
        <f t="shared" si="31"/>
        <v>-0.0006779753511686693</v>
      </c>
      <c r="U52" s="60">
        <f t="shared" si="31"/>
        <v>-0.08974601306272566</v>
      </c>
      <c r="V52" s="60">
        <f t="shared" si="31"/>
        <v>16.888175556321716</v>
      </c>
      <c r="W52" s="60">
        <f t="shared" si="31"/>
        <v>24.79732442562261</v>
      </c>
      <c r="X52" s="60">
        <f t="shared" si="31"/>
        <v>17.724836354615704</v>
      </c>
      <c r="Y52" s="60">
        <f t="shared" si="31"/>
        <v>-4.053802394690675E-05</v>
      </c>
      <c r="Z52" s="60">
        <f t="shared" si="31"/>
        <v>-7.671243501690486E-05</v>
      </c>
      <c r="AA52" s="60">
        <f t="shared" si="31"/>
        <v>0.013316428789152313</v>
      </c>
      <c r="AB52" s="60">
        <f t="shared" si="31"/>
        <v>252.9960986271093</v>
      </c>
    </row>
    <row r="53" spans="1:28" ht="12.75">
      <c r="A53" s="12" t="s">
        <v>63</v>
      </c>
      <c r="B53" s="1">
        <f>'DATOS MENSUALES'!E426</f>
        <v>0.2305248</v>
      </c>
      <c r="C53" s="1">
        <f>'DATOS MENSUALES'!E427</f>
        <v>0.899721</v>
      </c>
      <c r="D53" s="1">
        <f>'DATOS MENSUALES'!E428</f>
        <v>0.6859636</v>
      </c>
      <c r="E53" s="1">
        <f>'DATOS MENSUALES'!E429</f>
        <v>1.3683851</v>
      </c>
      <c r="F53" s="1">
        <f>'DATOS MENSUALES'!E430</f>
        <v>1.0947398</v>
      </c>
      <c r="G53" s="1">
        <f>'DATOS MENSUALES'!E431</f>
        <v>2.9605446</v>
      </c>
      <c r="H53" s="1">
        <f>'DATOS MENSUALES'!E432</f>
        <v>3.3012339</v>
      </c>
      <c r="I53" s="1">
        <f>'DATOS MENSUALES'!E433</f>
        <v>6.9992688</v>
      </c>
      <c r="J53" s="1">
        <f>'DATOS MENSUALES'!E434</f>
        <v>2.966328</v>
      </c>
      <c r="K53" s="1">
        <f>'DATOS MENSUALES'!E435</f>
        <v>2.066811</v>
      </c>
      <c r="L53" s="1">
        <f>'DATOS MENSUALES'!E436</f>
        <v>0.6178142</v>
      </c>
      <c r="M53" s="1">
        <f>'DATOS MENSUALES'!E437</f>
        <v>1.0047906</v>
      </c>
      <c r="N53" s="1">
        <f t="shared" si="26"/>
        <v>24.196125400000003</v>
      </c>
      <c r="O53" s="10"/>
      <c r="P53" s="60">
        <f t="shared" si="27"/>
        <v>-0.06501000221991073</v>
      </c>
      <c r="Q53" s="60">
        <f t="shared" si="28"/>
        <v>-0.09694433936434843</v>
      </c>
      <c r="R53" s="60">
        <f t="shared" si="29"/>
        <v>-2.229623467157703</v>
      </c>
      <c r="S53" s="60">
        <f t="shared" si="30"/>
        <v>-0.32881456694570826</v>
      </c>
      <c r="T53" s="60">
        <f t="shared" si="31"/>
        <v>-0.7007827445855574</v>
      </c>
      <c r="U53" s="60">
        <f t="shared" si="31"/>
        <v>0.009440793806965657</v>
      </c>
      <c r="V53" s="60">
        <f t="shared" si="31"/>
        <v>0.2932928114644274</v>
      </c>
      <c r="W53" s="60">
        <f t="shared" si="31"/>
        <v>90.90118581267869</v>
      </c>
      <c r="X53" s="60">
        <f t="shared" si="31"/>
        <v>8.616926125980502</v>
      </c>
      <c r="Y53" s="60">
        <f t="shared" si="31"/>
        <v>6.255071354848619</v>
      </c>
      <c r="Z53" s="60">
        <f t="shared" si="31"/>
        <v>0.0994059968628765</v>
      </c>
      <c r="AA53" s="60">
        <f t="shared" si="31"/>
        <v>0.3688470340669454</v>
      </c>
      <c r="AB53" s="60">
        <f t="shared" si="31"/>
        <v>300.6008909429236</v>
      </c>
    </row>
    <row r="54" spans="1:28" ht="12.75">
      <c r="A54" s="12" t="s">
        <v>64</v>
      </c>
      <c r="B54" s="1">
        <f>'DATOS MENSUALES'!E438</f>
        <v>0.8780499</v>
      </c>
      <c r="C54" s="1">
        <f>'DATOS MENSUALES'!E439</f>
        <v>6.150124</v>
      </c>
      <c r="D54" s="1">
        <f>'DATOS MENSUALES'!E440</f>
        <v>3.971421</v>
      </c>
      <c r="E54" s="1">
        <f>'DATOS MENSUALES'!E441</f>
        <v>6.1171236</v>
      </c>
      <c r="F54" s="1">
        <f>'DATOS MENSUALES'!E442</f>
        <v>5.7438024</v>
      </c>
      <c r="G54" s="1">
        <f>'DATOS MENSUALES'!E443</f>
        <v>3.8661898</v>
      </c>
      <c r="H54" s="1">
        <f>'DATOS MENSUALES'!E444</f>
        <v>2.1258</v>
      </c>
      <c r="I54" s="1">
        <f>'DATOS MENSUALES'!E445</f>
        <v>1.4533372</v>
      </c>
      <c r="J54" s="1">
        <f>'DATOS MENSUALES'!E446</f>
        <v>2.2087971</v>
      </c>
      <c r="K54" s="1">
        <f>'DATOS MENSUALES'!E447</f>
        <v>0.8585878</v>
      </c>
      <c r="L54" s="1">
        <f>'DATOS MENSUALES'!E448</f>
        <v>0.2351661</v>
      </c>
      <c r="M54" s="1">
        <f>'DATOS MENSUALES'!E449</f>
        <v>0.0709784</v>
      </c>
      <c r="N54" s="1">
        <f t="shared" si="26"/>
        <v>33.679377300000006</v>
      </c>
      <c r="O54" s="10"/>
      <c r="P54" s="60">
        <f t="shared" si="27"/>
        <v>0.014784036852012676</v>
      </c>
      <c r="Q54" s="60">
        <f t="shared" si="28"/>
        <v>109.97251882159928</v>
      </c>
      <c r="R54" s="60">
        <f t="shared" si="29"/>
        <v>7.751275688302309</v>
      </c>
      <c r="S54" s="60">
        <f t="shared" si="30"/>
        <v>66.85048422250436</v>
      </c>
      <c r="T54" s="60">
        <f t="shared" si="31"/>
        <v>53.19249169596684</v>
      </c>
      <c r="U54" s="60">
        <f t="shared" si="31"/>
        <v>1.3936517125536783</v>
      </c>
      <c r="V54" s="60">
        <f t="shared" si="31"/>
        <v>-0.13345437582889347</v>
      </c>
      <c r="W54" s="60">
        <f t="shared" si="31"/>
        <v>-1.1563646537051204</v>
      </c>
      <c r="X54" s="60">
        <f t="shared" si="31"/>
        <v>2.1597550656336604</v>
      </c>
      <c r="Y54" s="60">
        <f t="shared" si="31"/>
        <v>0.25519072463233555</v>
      </c>
      <c r="Z54" s="60">
        <f t="shared" si="31"/>
        <v>0.0005234101552151752</v>
      </c>
      <c r="AA54" s="60">
        <f t="shared" si="31"/>
        <v>-0.010169404765835525</v>
      </c>
      <c r="AB54" s="60">
        <f t="shared" si="31"/>
        <v>4237.409635733976</v>
      </c>
    </row>
    <row r="55" spans="1:28" ht="12.75">
      <c r="A55" s="12" t="s">
        <v>65</v>
      </c>
      <c r="B55" s="1">
        <f>'DATOS MENSUALES'!E450</f>
        <v>1.3245428</v>
      </c>
      <c r="C55" s="1">
        <f>'DATOS MENSUALES'!E451</f>
        <v>0.5333614</v>
      </c>
      <c r="D55" s="1">
        <f>'DATOS MENSUALES'!E452</f>
        <v>2.1054124</v>
      </c>
      <c r="E55" s="1">
        <f>'DATOS MENSUALES'!E453</f>
        <v>2.7256066</v>
      </c>
      <c r="F55" s="1">
        <f>'DATOS MENSUALES'!E454</f>
        <v>6.1162848</v>
      </c>
      <c r="G55" s="1">
        <f>'DATOS MENSUALES'!E455</f>
        <v>8.698104</v>
      </c>
      <c r="H55" s="1">
        <f>'DATOS MENSUALES'!E456</f>
        <v>3.1406622</v>
      </c>
      <c r="I55" s="1">
        <f>'DATOS MENSUALES'!E457</f>
        <v>5.895855</v>
      </c>
      <c r="J55" s="1">
        <f>'DATOS MENSUALES'!E458</f>
        <v>2.3602719</v>
      </c>
      <c r="K55" s="1">
        <f>'DATOS MENSUALES'!E459</f>
        <v>0.1399464</v>
      </c>
      <c r="L55" s="1">
        <f>'DATOS MENSUALES'!E460</f>
        <v>0.0744812</v>
      </c>
      <c r="M55" s="1">
        <f>'DATOS MENSUALES'!E461</f>
        <v>0.103306</v>
      </c>
      <c r="N55" s="1">
        <f t="shared" si="26"/>
        <v>33.217834700000004</v>
      </c>
      <c r="O55" s="10"/>
      <c r="P55" s="60">
        <f t="shared" si="27"/>
        <v>0.3312658701972192</v>
      </c>
      <c r="Q55" s="60">
        <f t="shared" si="28"/>
        <v>-0.5630316254000799</v>
      </c>
      <c r="R55" s="60">
        <f t="shared" si="29"/>
        <v>0.0014446514166526153</v>
      </c>
      <c r="S55" s="60">
        <f t="shared" si="30"/>
        <v>0.2967511450078876</v>
      </c>
      <c r="T55" s="60">
        <f t="shared" si="31"/>
        <v>70.61451641912554</v>
      </c>
      <c r="U55" s="60">
        <f t="shared" si="31"/>
        <v>210.52909657209966</v>
      </c>
      <c r="V55" s="60">
        <f t="shared" si="31"/>
        <v>0.1278981376212465</v>
      </c>
      <c r="W55" s="60">
        <f t="shared" si="31"/>
        <v>39.05825113180935</v>
      </c>
      <c r="X55" s="60">
        <f t="shared" si="31"/>
        <v>3.011479082724419</v>
      </c>
      <c r="Y55" s="60">
        <f t="shared" si="31"/>
        <v>-0.0006001601743689262</v>
      </c>
      <c r="Z55" s="60">
        <f t="shared" si="31"/>
        <v>-0.0005138258169369625</v>
      </c>
      <c r="AA55" s="60">
        <f t="shared" si="31"/>
        <v>-0.0062626366478267</v>
      </c>
      <c r="AB55" s="60">
        <f t="shared" si="31"/>
        <v>3885.0758915373945</v>
      </c>
    </row>
    <row r="56" spans="1:28" ht="12.75">
      <c r="A56" s="12" t="s">
        <v>66</v>
      </c>
      <c r="B56" s="1">
        <f>'DATOS MENSUALES'!E462</f>
        <v>0.1318954</v>
      </c>
      <c r="C56" s="1">
        <f>'DATOS MENSUALES'!E463</f>
        <v>0.7613382</v>
      </c>
      <c r="D56" s="1">
        <f>'DATOS MENSUALES'!E464</f>
        <v>0.8790705</v>
      </c>
      <c r="E56" s="1">
        <f>'DATOS MENSUALES'!E465</f>
        <v>2.024946</v>
      </c>
      <c r="F56" s="1">
        <f>'DATOS MENSUALES'!E466</f>
        <v>2.986343</v>
      </c>
      <c r="G56" s="1">
        <f>'DATOS MENSUALES'!E467</f>
        <v>5.2413244</v>
      </c>
      <c r="H56" s="1">
        <f>'DATOS MENSUALES'!E468</f>
        <v>5.2400023</v>
      </c>
      <c r="I56" s="1">
        <f>'DATOS MENSUALES'!E469</f>
        <v>1.459511</v>
      </c>
      <c r="J56" s="1">
        <f>'DATOS MENSUALES'!E470</f>
        <v>0.2689596</v>
      </c>
      <c r="K56" s="1">
        <f>'DATOS MENSUALES'!E471</f>
        <v>0.0953208</v>
      </c>
      <c r="L56" s="1">
        <f>'DATOS MENSUALES'!E472</f>
        <v>0.029652</v>
      </c>
      <c r="M56" s="1">
        <f>'DATOS MENSUALES'!E473</f>
        <v>0.2557938</v>
      </c>
      <c r="N56" s="1">
        <f t="shared" si="26"/>
        <v>19.374156999999997</v>
      </c>
      <c r="O56" s="10"/>
      <c r="P56" s="60">
        <f t="shared" si="27"/>
        <v>-0.12554273246379558</v>
      </c>
      <c r="Q56" s="60">
        <f t="shared" si="28"/>
        <v>-0.21359516724710914</v>
      </c>
      <c r="R56" s="60">
        <f t="shared" si="29"/>
        <v>-1.3798506615151243</v>
      </c>
      <c r="S56" s="60">
        <f t="shared" si="30"/>
        <v>-3.8112746127233596E-05</v>
      </c>
      <c r="T56" s="60">
        <f t="shared" si="31"/>
        <v>1.0101391804752629</v>
      </c>
      <c r="U56" s="60">
        <f t="shared" si="31"/>
        <v>15.477903120215139</v>
      </c>
      <c r="V56" s="60">
        <f t="shared" si="31"/>
        <v>17.640463564166883</v>
      </c>
      <c r="W56" s="60">
        <f t="shared" si="31"/>
        <v>-1.1360794199703126</v>
      </c>
      <c r="X56" s="60">
        <f t="shared" si="31"/>
        <v>-0.2711233716313388</v>
      </c>
      <c r="Y56" s="60">
        <f t="shared" si="31"/>
        <v>-0.0021455095960792253</v>
      </c>
      <c r="Z56" s="60">
        <f t="shared" si="31"/>
        <v>-0.001949573177940201</v>
      </c>
      <c r="AA56" s="60">
        <f t="shared" si="31"/>
        <v>-3.227234895349244E-05</v>
      </c>
      <c r="AB56" s="60">
        <f t="shared" si="31"/>
        <v>6.611091490287474</v>
      </c>
    </row>
    <row r="57" spans="1:28" ht="12.75">
      <c r="A57" s="12" t="s">
        <v>67</v>
      </c>
      <c r="B57" s="1">
        <f>'DATOS MENSUALES'!E474</f>
        <v>1.404564</v>
      </c>
      <c r="C57" s="1">
        <f>'DATOS MENSUALES'!E475</f>
        <v>2.5062441</v>
      </c>
      <c r="D57" s="1">
        <f>'DATOS MENSUALES'!E476</f>
        <v>1.9622218</v>
      </c>
      <c r="E57" s="1">
        <f>'DATOS MENSUALES'!E477</f>
        <v>1.39977</v>
      </c>
      <c r="F57" s="1">
        <f>'DATOS MENSUALES'!E478</f>
        <v>3.337542</v>
      </c>
      <c r="G57" s="1">
        <f>'DATOS MENSUALES'!E479</f>
        <v>3.1187066</v>
      </c>
      <c r="H57" s="1">
        <f>'DATOS MENSUALES'!E480</f>
        <v>4.1832915</v>
      </c>
      <c r="I57" s="1">
        <f>'DATOS MENSUALES'!E481</f>
        <v>5.55674</v>
      </c>
      <c r="J57" s="1">
        <f>'DATOS MENSUALES'!E482</f>
        <v>0.9135203</v>
      </c>
      <c r="K57" s="1">
        <f>'DATOS MENSUALES'!E483</f>
        <v>0.105621</v>
      </c>
      <c r="L57" s="1">
        <f>'DATOS MENSUALES'!E484</f>
        <v>0.2132987</v>
      </c>
      <c r="M57" s="1">
        <f>'DATOS MENSUALES'!E485</f>
        <v>0.0869702</v>
      </c>
      <c r="N57" s="1">
        <f t="shared" si="26"/>
        <v>24.788490199999995</v>
      </c>
      <c r="O57" s="10"/>
      <c r="P57" s="60">
        <f t="shared" si="27"/>
        <v>0.4600031080539377</v>
      </c>
      <c r="Q57" s="60">
        <f t="shared" si="28"/>
        <v>1.509559747092698</v>
      </c>
      <c r="R57" s="60">
        <f t="shared" si="29"/>
        <v>-2.739290376609931E-05</v>
      </c>
      <c r="S57" s="60">
        <f t="shared" si="30"/>
        <v>-0.2859684131648336</v>
      </c>
      <c r="T57" s="60">
        <f t="shared" si="31"/>
        <v>2.485431667264322</v>
      </c>
      <c r="U57" s="60">
        <f t="shared" si="31"/>
        <v>0.05045295930259837</v>
      </c>
      <c r="V57" s="60">
        <f t="shared" si="31"/>
        <v>3.698447365244061</v>
      </c>
      <c r="W57" s="60">
        <f t="shared" si="31"/>
        <v>28.478357922716945</v>
      </c>
      <c r="X57" s="60">
        <f t="shared" si="31"/>
        <v>-1.8924201524445713E-08</v>
      </c>
      <c r="Y57" s="60">
        <f t="shared" si="31"/>
        <v>-0.0016714391844811483</v>
      </c>
      <c r="Z57" s="60">
        <f t="shared" si="31"/>
        <v>0.00020249486432791046</v>
      </c>
      <c r="AA57" s="60">
        <f t="shared" si="31"/>
        <v>-0.00807963496882859</v>
      </c>
      <c r="AB57" s="60">
        <f t="shared" si="31"/>
        <v>387.6055928003828</v>
      </c>
    </row>
    <row r="58" spans="1:28" ht="12.75">
      <c r="A58" s="12" t="s">
        <v>68</v>
      </c>
      <c r="B58" s="1">
        <f>'DATOS MENSUALES'!E486</f>
        <v>0.8878428</v>
      </c>
      <c r="C58" s="1">
        <f>'DATOS MENSUALES'!E487</f>
        <v>1.0251792</v>
      </c>
      <c r="D58" s="1">
        <f>'DATOS MENSUALES'!E488</f>
        <v>0.4097004</v>
      </c>
      <c r="E58" s="1">
        <f>'DATOS MENSUALES'!E489</f>
        <v>0.6391616</v>
      </c>
      <c r="F58" s="1">
        <f>'DATOS MENSUALES'!E490</f>
        <v>0.4724736</v>
      </c>
      <c r="G58" s="1">
        <f>'DATOS MENSUALES'!E491</f>
        <v>1.5340441</v>
      </c>
      <c r="H58" s="1">
        <f>'DATOS MENSUALES'!E492</f>
        <v>1.9007688</v>
      </c>
      <c r="I58" s="1">
        <f>'DATOS MENSUALES'!E493</f>
        <v>5.0240362</v>
      </c>
      <c r="J58" s="1">
        <f>'DATOS MENSUALES'!E494</f>
        <v>0.357084</v>
      </c>
      <c r="K58" s="1">
        <f>'DATOS MENSUALES'!E495</f>
        <v>0.087604</v>
      </c>
      <c r="L58" s="1">
        <f>'DATOS MENSUALES'!E496</f>
        <v>0.213265</v>
      </c>
      <c r="M58" s="1">
        <f>'DATOS MENSUALES'!E497</f>
        <v>0.234828</v>
      </c>
      <c r="N58" s="1">
        <f t="shared" si="26"/>
        <v>12.785987700000002</v>
      </c>
      <c r="O58" s="10"/>
      <c r="P58" s="60">
        <f t="shared" si="27"/>
        <v>0.01662526682675543</v>
      </c>
      <c r="Q58" s="60">
        <f t="shared" si="28"/>
        <v>-0.03723427096437732</v>
      </c>
      <c r="R58" s="60">
        <f t="shared" si="29"/>
        <v>-3.964313566876189</v>
      </c>
      <c r="S58" s="60">
        <f t="shared" si="30"/>
        <v>-2.8598858942661725</v>
      </c>
      <c r="T58" s="60">
        <f t="shared" si="31"/>
        <v>-3.446379345250643</v>
      </c>
      <c r="U58" s="60">
        <f t="shared" si="31"/>
        <v>-1.7942787113374632</v>
      </c>
      <c r="V58" s="60">
        <f t="shared" si="31"/>
        <v>-0.39878365873653293</v>
      </c>
      <c r="W58" s="60">
        <f t="shared" si="31"/>
        <v>16.023595842080017</v>
      </c>
      <c r="X58" s="60">
        <f t="shared" si="31"/>
        <v>-0.17477171709753048</v>
      </c>
      <c r="Y58" s="60">
        <f t="shared" si="31"/>
        <v>-0.00255411505569983</v>
      </c>
      <c r="Z58" s="60">
        <f t="shared" si="31"/>
        <v>0.00020214643777965058</v>
      </c>
      <c r="AA58" s="60">
        <f t="shared" si="31"/>
        <v>-0.00014722835422084797</v>
      </c>
      <c r="AB58" s="60">
        <f t="shared" si="31"/>
        <v>-104.57642743989618</v>
      </c>
    </row>
    <row r="59" spans="1:28" ht="12.75">
      <c r="A59" s="12" t="s">
        <v>69</v>
      </c>
      <c r="B59" s="1">
        <f>'DATOS MENSUALES'!E498</f>
        <v>0.1164</v>
      </c>
      <c r="C59" s="1">
        <f>'DATOS MENSUALES'!E499</f>
        <v>0.0668325</v>
      </c>
      <c r="D59" s="1">
        <f>'DATOS MENSUALES'!E500</f>
        <v>0.7386583</v>
      </c>
      <c r="E59" s="1">
        <f>'DATOS MENSUALES'!E501</f>
        <v>1.6427674</v>
      </c>
      <c r="F59" s="1">
        <f>'DATOS MENSUALES'!E502</f>
        <v>1.1751502</v>
      </c>
      <c r="G59" s="1">
        <f>'DATOS MENSUALES'!E503</f>
        <v>1.0112586</v>
      </c>
      <c r="H59" s="1">
        <f>'DATOS MENSUALES'!E504</f>
        <v>1.438846</v>
      </c>
      <c r="I59" s="1">
        <f>'DATOS MENSUALES'!E505</f>
        <v>0.6725172</v>
      </c>
      <c r="J59" s="1">
        <f>'DATOS MENSUALES'!E506</f>
        <v>0.471312</v>
      </c>
      <c r="K59" s="1">
        <f>'DATOS MENSUALES'!E507</f>
        <v>0.2125536</v>
      </c>
      <c r="L59" s="1">
        <f>'DATOS MENSUALES'!E508</f>
        <v>0.0532305</v>
      </c>
      <c r="M59" s="1">
        <f>'DATOS MENSUALES'!E509</f>
        <v>0.5006115</v>
      </c>
      <c r="N59" s="1">
        <f t="shared" si="26"/>
        <v>8.100137799999999</v>
      </c>
      <c r="O59" s="10"/>
      <c r="P59" s="60">
        <f t="shared" si="27"/>
        <v>-0.13756229979023488</v>
      </c>
      <c r="Q59" s="60">
        <f t="shared" si="28"/>
        <v>-2.1580449206157173</v>
      </c>
      <c r="R59" s="60">
        <f t="shared" si="29"/>
        <v>-1.9705593682061568</v>
      </c>
      <c r="S59" s="60">
        <f t="shared" si="30"/>
        <v>-0.0719038885618605</v>
      </c>
      <c r="T59" s="60">
        <f t="shared" si="31"/>
        <v>-0.5271703202760525</v>
      </c>
      <c r="U59" s="60">
        <f t="shared" si="31"/>
        <v>-5.249296748621209</v>
      </c>
      <c r="V59" s="60">
        <f t="shared" si="31"/>
        <v>-1.7192947459314927</v>
      </c>
      <c r="W59" s="60">
        <f t="shared" si="31"/>
        <v>-6.1328965948076775</v>
      </c>
      <c r="X59" s="60">
        <f t="shared" si="31"/>
        <v>-0.08804578716598983</v>
      </c>
      <c r="Y59" s="60">
        <f t="shared" si="31"/>
        <v>-1.6195731080130405E-06</v>
      </c>
      <c r="Z59" s="60">
        <f t="shared" si="31"/>
        <v>-0.00104091614925297</v>
      </c>
      <c r="AA59" s="60">
        <f t="shared" si="31"/>
        <v>0.00966085676522746</v>
      </c>
      <c r="AB59" s="60">
        <f t="shared" si="31"/>
        <v>-829.8397628916466</v>
      </c>
    </row>
    <row r="60" spans="1:28" ht="12.75">
      <c r="A60" s="12" t="s">
        <v>70</v>
      </c>
      <c r="B60" s="1">
        <f>'DATOS MENSUALES'!E510</f>
        <v>0.799332</v>
      </c>
      <c r="C60" s="1">
        <f>'DATOS MENSUALES'!E511</f>
        <v>1.9242459</v>
      </c>
      <c r="D60" s="1">
        <f>'DATOS MENSUALES'!E512</f>
        <v>1.5266342</v>
      </c>
      <c r="E60" s="1">
        <f>'DATOS MENSUALES'!E513</f>
        <v>0.621765</v>
      </c>
      <c r="F60" s="1">
        <f>'DATOS MENSUALES'!E514</f>
        <v>0.1541124</v>
      </c>
      <c r="G60" s="1">
        <f>'DATOS MENSUALES'!E515</f>
        <v>0.5700167</v>
      </c>
      <c r="H60" s="1">
        <f>'DATOS MENSUALES'!E516</f>
        <v>0.5074782</v>
      </c>
      <c r="I60" s="1">
        <f>'DATOS MENSUALES'!E517</f>
        <v>2.2948709</v>
      </c>
      <c r="J60" s="1">
        <f>'DATOS MENSUALES'!E518</f>
        <v>0.2281013</v>
      </c>
      <c r="K60" s="1">
        <f>'DATOS MENSUALES'!E519</f>
        <v>0.0827718</v>
      </c>
      <c r="L60" s="1">
        <f>'DATOS MENSUALES'!E520</f>
        <v>0.2870016</v>
      </c>
      <c r="M60" s="1">
        <f>'DATOS MENSUALES'!E521</f>
        <v>0.1072144</v>
      </c>
      <c r="N60" s="1">
        <f t="shared" si="26"/>
        <v>9.103544399999999</v>
      </c>
      <c r="O60" s="10"/>
      <c r="P60" s="60">
        <f t="shared" si="27"/>
        <v>0.004633575320736705</v>
      </c>
      <c r="Q60" s="60">
        <f t="shared" si="28"/>
        <v>0.1804988313552288</v>
      </c>
      <c r="R60" s="60">
        <f t="shared" si="29"/>
        <v>-0.10102047607169401</v>
      </c>
      <c r="S60" s="60">
        <f t="shared" si="30"/>
        <v>-2.9663320389303123</v>
      </c>
      <c r="T60" s="60">
        <f t="shared" si="31"/>
        <v>-6.1170632898300985</v>
      </c>
      <c r="U60" s="60">
        <f t="shared" si="31"/>
        <v>-10.348511517294117</v>
      </c>
      <c r="V60" s="60">
        <f t="shared" si="31"/>
        <v>-9.65474324343719</v>
      </c>
      <c r="W60" s="60">
        <f t="shared" si="31"/>
        <v>-0.009009962409277095</v>
      </c>
      <c r="X60" s="60">
        <f t="shared" si="31"/>
        <v>-0.32577975404331894</v>
      </c>
      <c r="Y60" s="60">
        <f t="shared" si="31"/>
        <v>-0.002834672614521983</v>
      </c>
      <c r="Z60" s="60">
        <f t="shared" si="31"/>
        <v>0.0023222772045217014</v>
      </c>
      <c r="AA60" s="60">
        <f t="shared" si="31"/>
        <v>-0.005872649305763166</v>
      </c>
      <c r="AB60" s="60">
        <f t="shared" si="31"/>
        <v>-591.3893748952454</v>
      </c>
    </row>
    <row r="61" spans="1:28" ht="12.75">
      <c r="A61" s="12" t="s">
        <v>71</v>
      </c>
      <c r="B61" s="1">
        <f>'DATOS MENSUALES'!E522</f>
        <v>0.0900657</v>
      </c>
      <c r="C61" s="1">
        <f>'DATOS MENSUALES'!E523</f>
        <v>0.5231376</v>
      </c>
      <c r="D61" s="1">
        <f>'DATOS MENSUALES'!E524</f>
        <v>0.7900524</v>
      </c>
      <c r="E61" s="1">
        <f>'DATOS MENSUALES'!E525</f>
        <v>2.391276</v>
      </c>
      <c r="F61" s="1">
        <f>'DATOS MENSUALES'!E526</f>
        <v>1.2468095</v>
      </c>
      <c r="G61" s="1">
        <f>'DATOS MENSUALES'!E527</f>
        <v>1.0393992</v>
      </c>
      <c r="H61" s="1">
        <f>'DATOS MENSUALES'!E528</f>
        <v>7.0798455</v>
      </c>
      <c r="I61" s="1">
        <f>'DATOS MENSUALES'!E529</f>
        <v>8.1554928</v>
      </c>
      <c r="J61" s="1">
        <f>'DATOS MENSUALES'!E530</f>
        <v>4.2826059</v>
      </c>
      <c r="K61" s="1">
        <f>'DATOS MENSUALES'!E531</f>
        <v>0.2227068</v>
      </c>
      <c r="L61" s="1">
        <f>'DATOS MENSUALES'!E532</f>
        <v>0.1823858</v>
      </c>
      <c r="M61" s="1">
        <f>'DATOS MENSUALES'!E533</f>
        <v>0.1113266</v>
      </c>
      <c r="N61" s="1">
        <f t="shared" si="26"/>
        <v>26.1151038</v>
      </c>
      <c r="O61" s="10"/>
      <c r="P61" s="60">
        <f t="shared" si="27"/>
        <v>-0.15970732038943886</v>
      </c>
      <c r="Q61" s="60">
        <f t="shared" si="28"/>
        <v>-0.5842049074883183</v>
      </c>
      <c r="R61" s="60">
        <f t="shared" si="29"/>
        <v>-1.7380167216910716</v>
      </c>
      <c r="S61" s="60">
        <f t="shared" si="30"/>
        <v>0.03681869930818157</v>
      </c>
      <c r="T61" s="60">
        <f t="shared" si="31"/>
        <v>-0.3989566699495348</v>
      </c>
      <c r="U61" s="60">
        <f t="shared" si="31"/>
        <v>-4.998413903981156</v>
      </c>
      <c r="V61" s="60">
        <f t="shared" si="31"/>
        <v>87.7069921950355</v>
      </c>
      <c r="W61" s="60">
        <f t="shared" si="31"/>
        <v>180.6051766538817</v>
      </c>
      <c r="X61" s="60">
        <f t="shared" si="31"/>
        <v>38.15093497220278</v>
      </c>
      <c r="Y61" s="60">
        <f t="shared" si="31"/>
        <v>-4.022495041440228E-09</v>
      </c>
      <c r="Z61" s="60">
        <f t="shared" si="31"/>
        <v>2.1507259663084545E-05</v>
      </c>
      <c r="AA61" s="60">
        <f t="shared" si="31"/>
        <v>-0.005480171435206989</v>
      </c>
      <c r="AB61" s="60">
        <f t="shared" si="31"/>
        <v>640.0079478898778</v>
      </c>
    </row>
    <row r="62" spans="1:28" ht="12.75">
      <c r="A62" s="12" t="s">
        <v>72</v>
      </c>
      <c r="B62" s="1">
        <f>'DATOS MENSUALES'!E534</f>
        <v>0.6143607</v>
      </c>
      <c r="C62" s="1">
        <f>'DATOS MENSUALES'!E535</f>
        <v>2.2777595</v>
      </c>
      <c r="D62" s="1">
        <f>'DATOS MENSUALES'!E536</f>
        <v>1.938548</v>
      </c>
      <c r="E62" s="1">
        <f>'DATOS MENSUALES'!E537</f>
        <v>0.7907244</v>
      </c>
      <c r="F62" s="1">
        <f>'DATOS MENSUALES'!E538</f>
        <v>4.3192206</v>
      </c>
      <c r="G62" s="1">
        <f>'DATOS MENSUALES'!E539</f>
        <v>2.1206263</v>
      </c>
      <c r="H62" s="1">
        <f>'DATOS MENSUALES'!E540</f>
        <v>2.7280264</v>
      </c>
      <c r="I62" s="1">
        <f>'DATOS MENSUALES'!E541</f>
        <v>1.768902</v>
      </c>
      <c r="J62" s="1">
        <f>'DATOS MENSUALES'!E542</f>
        <v>0.7711808</v>
      </c>
      <c r="K62" s="1">
        <f>'DATOS MENSUALES'!E543</f>
        <v>0.0800596</v>
      </c>
      <c r="L62" s="1">
        <f>'DATOS MENSUALES'!E544</f>
        <v>0.0745338</v>
      </c>
      <c r="M62" s="1">
        <f>'DATOS MENSUALES'!E545</f>
        <v>0.076725</v>
      </c>
      <c r="N62" s="1">
        <f t="shared" si="26"/>
        <v>17.5606671</v>
      </c>
      <c r="O62" s="10"/>
      <c r="P62" s="60">
        <f t="shared" si="27"/>
        <v>-6.0856860966347965E-06</v>
      </c>
      <c r="Q62" s="60">
        <f t="shared" si="28"/>
        <v>0.7752810884841963</v>
      </c>
      <c r="R62" s="60">
        <f t="shared" si="29"/>
        <v>-0.00015588260874980893</v>
      </c>
      <c r="S62" s="60">
        <f t="shared" si="30"/>
        <v>-2.0381158895976745</v>
      </c>
      <c r="T62" s="60">
        <f t="shared" si="31"/>
        <v>12.75133614836379</v>
      </c>
      <c r="U62" s="60">
        <f t="shared" si="31"/>
        <v>-0.24834580830185463</v>
      </c>
      <c r="V62" s="60">
        <f t="shared" si="31"/>
        <v>0.0007585230429734256</v>
      </c>
      <c r="W62" s="60">
        <f t="shared" si="31"/>
        <v>-0.39553419624094377</v>
      </c>
      <c r="X62" s="60">
        <f t="shared" si="31"/>
        <v>-0.0030488992889074525</v>
      </c>
      <c r="Y62" s="60">
        <f t="shared" si="31"/>
        <v>-0.0030007872254870895</v>
      </c>
      <c r="Z62" s="60">
        <f t="shared" si="31"/>
        <v>-0.0005128141620776613</v>
      </c>
      <c r="AA62" s="60">
        <f t="shared" si="31"/>
        <v>-0.009381466387347919</v>
      </c>
      <c r="AB62" s="60">
        <f t="shared" si="31"/>
        <v>0.00025408998738219997</v>
      </c>
    </row>
    <row r="63" spans="1:28" ht="12.75">
      <c r="A63" s="12" t="s">
        <v>73</v>
      </c>
      <c r="B63" s="1">
        <f>'DATOS MENSUALES'!E546</f>
        <v>0.11508</v>
      </c>
      <c r="C63" s="1">
        <f>'DATOS MENSUALES'!E547</f>
        <v>0.909954</v>
      </c>
      <c r="D63" s="1">
        <f>'DATOS MENSUALES'!E548</f>
        <v>0.9477465</v>
      </c>
      <c r="E63" s="1">
        <f>'DATOS MENSUALES'!E549</f>
        <v>0.5484768</v>
      </c>
      <c r="F63" s="1">
        <f>'DATOS MENSUALES'!E550</f>
        <v>1.7936555</v>
      </c>
      <c r="G63" s="1">
        <f>'DATOS MENSUALES'!E551</f>
        <v>2.605512</v>
      </c>
      <c r="H63" s="1">
        <f>'DATOS MENSUALES'!E552</f>
        <v>1.6308872</v>
      </c>
      <c r="I63" s="1">
        <f>'DATOS MENSUALES'!E553</f>
        <v>2.4109548</v>
      </c>
      <c r="J63" s="1">
        <f>'DATOS MENSUALES'!E554</f>
        <v>0.280055</v>
      </c>
      <c r="K63" s="1">
        <f>'DATOS MENSUALES'!E555</f>
        <v>0.2115984</v>
      </c>
      <c r="L63" s="1">
        <f>'DATOS MENSUALES'!E556</f>
        <v>0.0704178</v>
      </c>
      <c r="M63" s="1">
        <f>'DATOS MENSUALES'!E557</f>
        <v>0.73704</v>
      </c>
      <c r="N63" s="1">
        <f t="shared" si="26"/>
        <v>12.261377999999999</v>
      </c>
      <c r="O63" s="10"/>
      <c r="P63" s="60">
        <f t="shared" si="27"/>
        <v>-0.13862026531188498</v>
      </c>
      <c r="Q63" s="60">
        <f t="shared" si="28"/>
        <v>-0.09060910826018531</v>
      </c>
      <c r="R63" s="60">
        <f t="shared" si="29"/>
        <v>-1.139922060990282</v>
      </c>
      <c r="S63" s="60">
        <f t="shared" si="30"/>
        <v>-3.4437867553579906</v>
      </c>
      <c r="T63" s="60">
        <f t="shared" si="31"/>
        <v>-0.006785525901715377</v>
      </c>
      <c r="U63" s="60">
        <f t="shared" si="31"/>
        <v>-0.0029662650279059363</v>
      </c>
      <c r="V63" s="60">
        <f t="shared" si="31"/>
        <v>-1.017926975708228</v>
      </c>
      <c r="W63" s="60">
        <f t="shared" si="31"/>
        <v>-0.0007787185862186521</v>
      </c>
      <c r="X63" s="60">
        <f t="shared" si="31"/>
        <v>-0.25741742194568884</v>
      </c>
      <c r="Y63" s="60">
        <f t="shared" si="31"/>
        <v>-2.0477884839351586E-06</v>
      </c>
      <c r="Z63" s="60">
        <f t="shared" si="31"/>
        <v>-0.0005960629516699326</v>
      </c>
      <c r="AA63" s="60">
        <f t="shared" si="31"/>
        <v>0.09076605416537631</v>
      </c>
      <c r="AB63" s="60">
        <f t="shared" si="31"/>
        <v>-143.54458434310607</v>
      </c>
    </row>
    <row r="64" spans="1:28" ht="12.75">
      <c r="A64" s="12" t="s">
        <v>74</v>
      </c>
      <c r="B64" s="1">
        <f>'DATOS MENSUALES'!E558</f>
        <v>0.550179</v>
      </c>
      <c r="C64" s="1">
        <f>'DATOS MENSUALES'!E559</f>
        <v>0.5780298</v>
      </c>
      <c r="D64" s="1">
        <f>'DATOS MENSUALES'!E560</f>
        <v>0.981342</v>
      </c>
      <c r="E64" s="1">
        <f>'DATOS MENSUALES'!E561</f>
        <v>1.1582152</v>
      </c>
      <c r="F64" s="1">
        <f>'DATOS MENSUALES'!E562</f>
        <v>12.369458</v>
      </c>
      <c r="G64" s="1">
        <f>'DATOS MENSUALES'!E563</f>
        <v>7.66557</v>
      </c>
      <c r="H64" s="1">
        <f>'DATOS MENSUALES'!E564</f>
        <v>2.7664556</v>
      </c>
      <c r="I64" s="1">
        <f>'DATOS MENSUALES'!E565</f>
        <v>1.2890625</v>
      </c>
      <c r="J64" s="1">
        <f>'DATOS MENSUALES'!E566</f>
        <v>0.5493015</v>
      </c>
      <c r="K64" s="1">
        <f>'DATOS MENSUALES'!E567</f>
        <v>0.7816284</v>
      </c>
      <c r="L64" s="1">
        <f>'DATOS MENSUALES'!E568</f>
        <v>0.105502</v>
      </c>
      <c r="M64" s="1">
        <f>'DATOS MENSUALES'!E569</f>
        <v>0.2187226</v>
      </c>
      <c r="N64" s="1">
        <f t="shared" si="26"/>
        <v>29.013466599999997</v>
      </c>
      <c r="O64" s="10"/>
      <c r="P64" s="60">
        <f t="shared" si="27"/>
        <v>-0.0005602709710787525</v>
      </c>
      <c r="Q64" s="60">
        <f t="shared" si="28"/>
        <v>-0.4765138448510798</v>
      </c>
      <c r="R64" s="60">
        <f t="shared" si="29"/>
        <v>-1.0334398257662618</v>
      </c>
      <c r="S64" s="60">
        <f t="shared" si="30"/>
        <v>-0.7299329617589027</v>
      </c>
      <c r="T64" s="60">
        <f t="shared" si="31"/>
        <v>1120.4838210574305</v>
      </c>
      <c r="U64" s="60">
        <f t="shared" si="31"/>
        <v>118.83248696788756</v>
      </c>
      <c r="V64" s="60">
        <f t="shared" si="31"/>
        <v>0.0021781984829312693</v>
      </c>
      <c r="W64" s="60">
        <f t="shared" si="31"/>
        <v>-1.7887175275789602</v>
      </c>
      <c r="X64" s="60">
        <f t="shared" si="31"/>
        <v>-0.04938386409573239</v>
      </c>
      <c r="Y64" s="60">
        <f t="shared" si="31"/>
        <v>0.17311716656657594</v>
      </c>
      <c r="Z64" s="60">
        <f t="shared" si="31"/>
        <v>-0.00011818414097707789</v>
      </c>
      <c r="AA64" s="60">
        <f t="shared" si="31"/>
        <v>-0.0003272114568425726</v>
      </c>
      <c r="AB64" s="60">
        <f t="shared" si="31"/>
        <v>1527.2864356826394</v>
      </c>
    </row>
    <row r="65" spans="1:28" ht="12.75">
      <c r="A65" s="12" t="s">
        <v>75</v>
      </c>
      <c r="B65" s="1">
        <f>'DATOS MENSUALES'!E570</f>
        <v>1.216516</v>
      </c>
      <c r="C65" s="1">
        <f>'DATOS MENSUALES'!E571</f>
        <v>1.2175504</v>
      </c>
      <c r="D65" s="1">
        <f>'DATOS MENSUALES'!E572</f>
        <v>6.5069312</v>
      </c>
      <c r="E65" s="1">
        <f>'DATOS MENSUALES'!E573</f>
        <v>4.8521474</v>
      </c>
      <c r="F65" s="1">
        <f>'DATOS MENSUALES'!E574</f>
        <v>1.7722016</v>
      </c>
      <c r="G65" s="1">
        <f>'DATOS MENSUALES'!E575</f>
        <v>1.1164882</v>
      </c>
      <c r="H65" s="1">
        <f>'DATOS MENSUALES'!E576</f>
        <v>4.068088</v>
      </c>
      <c r="I65" s="1">
        <f>'DATOS MENSUALES'!E577</f>
        <v>5.1023148</v>
      </c>
      <c r="J65" s="1">
        <f>'DATOS MENSUALES'!E578</f>
        <v>2.3154359</v>
      </c>
      <c r="K65" s="1">
        <f>'DATOS MENSUALES'!E579</f>
        <v>0.7428654</v>
      </c>
      <c r="L65" s="1">
        <f>'DATOS MENSUALES'!E580</f>
        <v>0.1096388</v>
      </c>
      <c r="M65" s="1">
        <f>'DATOS MENSUALES'!E581</f>
        <v>0.081096</v>
      </c>
      <c r="N65" s="1">
        <f t="shared" si="26"/>
        <v>29.1012737</v>
      </c>
      <c r="O65" s="10"/>
      <c r="P65" s="60">
        <f t="shared" si="27"/>
        <v>0.19907236064045983</v>
      </c>
      <c r="Q65" s="60">
        <f t="shared" si="28"/>
        <v>-0.0028363203543600745</v>
      </c>
      <c r="R65" s="60">
        <f t="shared" si="29"/>
        <v>92.01266505744182</v>
      </c>
      <c r="S65" s="60">
        <f t="shared" si="30"/>
        <v>21.800608407835924</v>
      </c>
      <c r="T65" s="60">
        <f t="shared" si="31"/>
        <v>-0.009363649045753313</v>
      </c>
      <c r="U65" s="60">
        <f t="shared" si="31"/>
        <v>-4.352352461614776</v>
      </c>
      <c r="V65" s="60">
        <f t="shared" si="31"/>
        <v>2.93194659825184</v>
      </c>
      <c r="W65" s="60">
        <f t="shared" si="31"/>
        <v>17.562999578472052</v>
      </c>
      <c r="X65" s="60">
        <f t="shared" si="31"/>
        <v>2.739596776256311</v>
      </c>
      <c r="Y65" s="60">
        <f t="shared" si="31"/>
        <v>0.13944974220897496</v>
      </c>
      <c r="Z65" s="60">
        <f t="shared" si="31"/>
        <v>-9.074512363988022E-05</v>
      </c>
      <c r="AA65" s="60">
        <f t="shared" si="31"/>
        <v>-0.008810184062066038</v>
      </c>
      <c r="AB65" s="60">
        <f t="shared" si="31"/>
        <v>1562.4887899516027</v>
      </c>
    </row>
    <row r="66" spans="1:28" ht="12.75">
      <c r="A66" s="12" t="s">
        <v>76</v>
      </c>
      <c r="B66" s="1">
        <f>'DATOS MENSUALES'!E582</f>
        <v>0.472621</v>
      </c>
      <c r="C66" s="1">
        <f>'DATOS MENSUALES'!E583</f>
        <v>0.8242891</v>
      </c>
      <c r="D66" s="1">
        <f>'DATOS MENSUALES'!E584</f>
        <v>0.1519632</v>
      </c>
      <c r="E66" s="1">
        <f>'DATOS MENSUALES'!E585</f>
        <v>0.2522765</v>
      </c>
      <c r="F66" s="1">
        <f>'DATOS MENSUALES'!E586</f>
        <v>0.6431844</v>
      </c>
      <c r="G66" s="1">
        <f>'DATOS MENSUALES'!E587</f>
        <v>1.055124</v>
      </c>
      <c r="H66" s="1">
        <f>'DATOS MENSUALES'!E588</f>
        <v>2.3725611</v>
      </c>
      <c r="I66" s="1">
        <f>'DATOS MENSUALES'!E589</f>
        <v>1.863534</v>
      </c>
      <c r="J66" s="1">
        <f>'DATOS MENSUALES'!E590</f>
        <v>1.3257384</v>
      </c>
      <c r="K66" s="1">
        <f>'DATOS MENSUALES'!E591</f>
        <v>0.13728</v>
      </c>
      <c r="L66" s="1">
        <f>'DATOS MENSUALES'!E592</f>
        <v>0.13056</v>
      </c>
      <c r="M66" s="1">
        <f>'DATOS MENSUALES'!E593</f>
        <v>0.2367794</v>
      </c>
      <c r="N66" s="1">
        <f t="shared" si="26"/>
        <v>9.4659111</v>
      </c>
      <c r="O66" s="10"/>
      <c r="P66" s="60">
        <f t="shared" si="27"/>
        <v>-0.004095769487960698</v>
      </c>
      <c r="Q66" s="60">
        <f t="shared" si="28"/>
        <v>-0.15297079237701605</v>
      </c>
      <c r="R66" s="60">
        <f t="shared" si="29"/>
        <v>-6.233602351609764</v>
      </c>
      <c r="S66" s="60">
        <f t="shared" si="30"/>
        <v>-5.893670530582049</v>
      </c>
      <c r="T66" s="60">
        <f t="shared" si="31"/>
        <v>-2.4049741976397656</v>
      </c>
      <c r="U66" s="60">
        <f t="shared" si="31"/>
        <v>-4.861768745797278</v>
      </c>
      <c r="V66" s="60">
        <f t="shared" si="31"/>
        <v>-0.018455501586962124</v>
      </c>
      <c r="W66" s="60">
        <f t="shared" si="31"/>
        <v>-0.2614344004235502</v>
      </c>
      <c r="X66" s="60">
        <f t="shared" si="31"/>
        <v>0.06869595013850376</v>
      </c>
      <c r="Y66" s="60">
        <f t="shared" si="31"/>
        <v>-0.0006588929836746852</v>
      </c>
      <c r="Z66" s="60">
        <f t="shared" si="31"/>
        <v>-1.3851981039344679E-05</v>
      </c>
      <c r="AA66" s="60">
        <f t="shared" si="31"/>
        <v>-0.00013150132598096318</v>
      </c>
      <c r="AB66" s="60">
        <f t="shared" si="31"/>
        <v>-518.0560287927341</v>
      </c>
    </row>
    <row r="67" spans="1:28" ht="12.75">
      <c r="A67" s="12" t="s">
        <v>77</v>
      </c>
      <c r="B67" s="1">
        <f>'DATOS MENSUALES'!E594</f>
        <v>0.3275844</v>
      </c>
      <c r="C67" s="1">
        <f>'DATOS MENSUALES'!E595</f>
        <v>3.7185075</v>
      </c>
      <c r="D67" s="1">
        <f>'DATOS MENSUALES'!E596</f>
        <v>11.7453688</v>
      </c>
      <c r="E67" s="1">
        <f>'DATOS MENSUALES'!E597</f>
        <v>3.1289796</v>
      </c>
      <c r="F67" s="1">
        <f>'DATOS MENSUALES'!E598</f>
        <v>1.6448642</v>
      </c>
      <c r="G67" s="1">
        <f>'DATOS MENSUALES'!E599</f>
        <v>1.2132848</v>
      </c>
      <c r="H67" s="1">
        <f>'DATOS MENSUALES'!E600</f>
        <v>2.8158323</v>
      </c>
      <c r="I67" s="1">
        <f>'DATOS MENSUALES'!E601</f>
        <v>1.1987856</v>
      </c>
      <c r="J67" s="1">
        <f>'DATOS MENSUALES'!E602</f>
        <v>0.65037</v>
      </c>
      <c r="K67" s="1">
        <f>'DATOS MENSUALES'!E603</f>
        <v>0.309831</v>
      </c>
      <c r="L67" s="1">
        <f>'DATOS MENSUALES'!E604</f>
        <v>0.121602</v>
      </c>
      <c r="M67" s="1">
        <f>'DATOS MENSUALES'!E605</f>
        <v>0.6008612</v>
      </c>
      <c r="N67" s="1">
        <f t="shared" si="26"/>
        <v>27.4758714</v>
      </c>
      <c r="O67" s="10"/>
      <c r="P67" s="60">
        <f t="shared" si="27"/>
        <v>-0.02838200253010225</v>
      </c>
      <c r="Q67" s="60">
        <f t="shared" si="28"/>
        <v>13.134305282455399</v>
      </c>
      <c r="R67" s="60">
        <f t="shared" si="29"/>
        <v>927.715822955012</v>
      </c>
      <c r="S67" s="60">
        <f t="shared" si="30"/>
        <v>1.2263508108121335</v>
      </c>
      <c r="T67" s="60">
        <f t="shared" si="31"/>
        <v>-0.038652332885174896</v>
      </c>
      <c r="U67" s="60">
        <f t="shared" si="31"/>
        <v>-3.6232382521040227</v>
      </c>
      <c r="V67" s="60">
        <f t="shared" si="31"/>
        <v>0.005735800257123864</v>
      </c>
      <c r="W67" s="60">
        <f t="shared" si="31"/>
        <v>-2.2182118534471593</v>
      </c>
      <c r="X67" s="60">
        <f t="shared" si="31"/>
        <v>-0.018781885199991376</v>
      </c>
      <c r="Y67" s="60">
        <f t="shared" si="31"/>
        <v>0.0006257685592637245</v>
      </c>
      <c r="Z67" s="60">
        <f t="shared" si="31"/>
        <v>-3.585271797406293E-05</v>
      </c>
      <c r="AA67" s="60">
        <f t="shared" si="31"/>
        <v>0.030731817302533593</v>
      </c>
      <c r="AB67" s="60">
        <f t="shared" si="31"/>
        <v>993.5764134498049</v>
      </c>
    </row>
    <row r="68" spans="1:28" ht="12.75">
      <c r="A68" s="12" t="s">
        <v>78</v>
      </c>
      <c r="B68" s="1">
        <f>'DATOS MENSUALES'!E606</f>
        <v>0.3207624</v>
      </c>
      <c r="C68" s="1">
        <f>'DATOS MENSUALES'!E607</f>
        <v>0.90372</v>
      </c>
      <c r="D68" s="1">
        <f>'DATOS MENSUALES'!E608</f>
        <v>0.6880316</v>
      </c>
      <c r="E68" s="1">
        <f>'DATOS MENSUALES'!E609</f>
        <v>0.7234176</v>
      </c>
      <c r="F68" s="1">
        <f>'DATOS MENSUALES'!E610</f>
        <v>0.867031</v>
      </c>
      <c r="G68" s="1">
        <f>'DATOS MENSUALES'!E611</f>
        <v>15.81741</v>
      </c>
      <c r="H68" s="1">
        <f>'DATOS MENSUALES'!E612</f>
        <v>7.6270622</v>
      </c>
      <c r="I68" s="1">
        <f>'DATOS MENSUALES'!E613</f>
        <v>2.327859</v>
      </c>
      <c r="J68" s="1">
        <f>'DATOS MENSUALES'!E614</f>
        <v>0.5377733</v>
      </c>
      <c r="K68" s="1">
        <f>'DATOS MENSUALES'!E615</f>
        <v>0.128744</v>
      </c>
      <c r="L68" s="1">
        <f>'DATOS MENSUALES'!E616</f>
        <v>0.0553696</v>
      </c>
      <c r="M68" s="1">
        <f>'DATOS MENSUALES'!E617</f>
        <v>0.3565265</v>
      </c>
      <c r="N68" s="1">
        <f t="shared" si="26"/>
        <v>30.353707200000002</v>
      </c>
      <c r="O68" s="10"/>
      <c r="P68" s="60">
        <f t="shared" si="27"/>
        <v>-0.030329177650998768</v>
      </c>
      <c r="Q68" s="60">
        <f t="shared" si="28"/>
        <v>-0.09443456389506026</v>
      </c>
      <c r="R68" s="60">
        <f t="shared" si="29"/>
        <v>-2.2190519216725537</v>
      </c>
      <c r="S68" s="60">
        <f t="shared" si="30"/>
        <v>-2.380240239678077</v>
      </c>
      <c r="T68" s="60">
        <f t="shared" si="31"/>
        <v>-1.3897182943668989</v>
      </c>
      <c r="U68" s="60">
        <f t="shared" si="31"/>
        <v>2231.767151458377</v>
      </c>
      <c r="V68" s="60">
        <f t="shared" si="31"/>
        <v>124.26903187183885</v>
      </c>
      <c r="W68" s="60">
        <f t="shared" si="31"/>
        <v>-0.00536829223371442</v>
      </c>
      <c r="X68" s="60">
        <f t="shared" si="31"/>
        <v>-0.0541868840947285</v>
      </c>
      <c r="Y68" s="60">
        <f t="shared" si="31"/>
        <v>-0.0008724394893788082</v>
      </c>
      <c r="Z68" s="60">
        <f t="shared" si="31"/>
        <v>-0.0009763858088022345</v>
      </c>
      <c r="AA68" s="60">
        <f t="shared" si="31"/>
        <v>0.0003270096458376287</v>
      </c>
      <c r="AB68" s="60">
        <f t="shared" si="31"/>
        <v>2124.985064702203</v>
      </c>
    </row>
    <row r="69" spans="1:28" ht="12.75">
      <c r="A69" s="12" t="s">
        <v>79</v>
      </c>
      <c r="B69" s="1">
        <f>'DATOS MENSUALES'!E618</f>
        <v>0.6318172</v>
      </c>
      <c r="C69" s="1">
        <f>'DATOS MENSUALES'!E619</f>
        <v>0.8328024</v>
      </c>
      <c r="D69" s="1">
        <f>'DATOS MENSUALES'!E620</f>
        <v>0.6002451</v>
      </c>
      <c r="E69" s="1">
        <f>'DATOS MENSUALES'!E621</f>
        <v>0.1782068</v>
      </c>
      <c r="F69" s="1">
        <f>'DATOS MENSUALES'!E622</f>
        <v>0.2432836</v>
      </c>
      <c r="G69" s="1">
        <f>'DATOS MENSUALES'!E623</f>
        <v>0.479298</v>
      </c>
      <c r="H69" s="1">
        <f>'DATOS MENSUALES'!E624</f>
        <v>0.9761365</v>
      </c>
      <c r="I69" s="1">
        <f>'DATOS MENSUALES'!E625</f>
        <v>0.6027593</v>
      </c>
      <c r="J69" s="1">
        <f>'DATOS MENSUALES'!E626</f>
        <v>1.5054282</v>
      </c>
      <c r="K69" s="1">
        <f>'DATOS MENSUALES'!E627</f>
        <v>0.180438</v>
      </c>
      <c r="L69" s="1">
        <f>'DATOS MENSUALES'!E628</f>
        <v>0.2449055</v>
      </c>
      <c r="M69" s="1">
        <f>'DATOS MENSUALES'!E629</f>
        <v>0.2092678</v>
      </c>
      <c r="N69" s="1">
        <f t="shared" si="26"/>
        <v>6.684588399999999</v>
      </c>
      <c r="O69" s="10"/>
      <c r="P69" s="60">
        <f t="shared" si="27"/>
        <v>-5.135346216055176E-10</v>
      </c>
      <c r="Q69" s="60">
        <f t="shared" si="28"/>
        <v>-0.14578138115561112</v>
      </c>
      <c r="R69" s="60">
        <f t="shared" si="29"/>
        <v>-2.6979347426952627</v>
      </c>
      <c r="S69" s="60">
        <f t="shared" si="30"/>
        <v>-6.648831137278861</v>
      </c>
      <c r="T69" s="60">
        <f t="shared" si="31"/>
        <v>-5.265218202076868</v>
      </c>
      <c r="U69" s="60">
        <f t="shared" si="31"/>
        <v>-11.695480240242844</v>
      </c>
      <c r="V69" s="60">
        <f t="shared" si="31"/>
        <v>-4.580010749521204</v>
      </c>
      <c r="W69" s="60">
        <f t="shared" si="31"/>
        <v>-6.861130530783153</v>
      </c>
      <c r="X69" s="60">
        <f t="shared" si="31"/>
        <v>0.20458953242224875</v>
      </c>
      <c r="Y69" s="60">
        <f t="shared" si="31"/>
        <v>-8.436868152964744E-05</v>
      </c>
      <c r="Z69" s="60">
        <f t="shared" si="31"/>
        <v>0.0007370317491584078</v>
      </c>
      <c r="AA69" s="60">
        <f t="shared" si="31"/>
        <v>-0.0004812237377539641</v>
      </c>
      <c r="AB69" s="60">
        <f t="shared" si="31"/>
        <v>-1264.1755806885735</v>
      </c>
    </row>
    <row r="70" spans="1:28" ht="12.75">
      <c r="A70" s="12" t="s">
        <v>80</v>
      </c>
      <c r="B70" s="1">
        <f>'DATOS MENSUALES'!E630</f>
        <v>0.578748</v>
      </c>
      <c r="C70" s="1">
        <f>'DATOS MENSUALES'!E631</f>
        <v>0.8285475</v>
      </c>
      <c r="D70" s="1">
        <f>'DATOS MENSUALES'!E632</f>
        <v>1.6849975</v>
      </c>
      <c r="E70" s="1">
        <f>'DATOS MENSUALES'!E633</f>
        <v>0.5460096</v>
      </c>
      <c r="F70" s="1">
        <f>'DATOS MENSUALES'!E634</f>
        <v>0.1761504</v>
      </c>
      <c r="G70" s="1">
        <f>'DATOS MENSUALES'!E635</f>
        <v>0.7908978</v>
      </c>
      <c r="H70" s="1">
        <f>'DATOS MENSUALES'!E636</f>
        <v>0.931121</v>
      </c>
      <c r="I70" s="1">
        <f>'DATOS MENSUALES'!E637</f>
        <v>1.9499036</v>
      </c>
      <c r="J70" s="1">
        <f>'DATOS MENSUALES'!E638</f>
        <v>3.0942588</v>
      </c>
      <c r="K70" s="1">
        <f>'DATOS MENSUALES'!E639</f>
        <v>0.150381</v>
      </c>
      <c r="L70" s="1">
        <f>'DATOS MENSUALES'!E640</f>
        <v>0.0405636</v>
      </c>
      <c r="M70" s="1">
        <f>'DATOS MENSUALES'!E641</f>
        <v>0.1798464</v>
      </c>
      <c r="N70" s="1">
        <f t="shared" si="26"/>
        <v>10.951425200000001</v>
      </c>
      <c r="O70" s="10"/>
      <c r="P70" s="60">
        <f t="shared" si="27"/>
        <v>-0.00015632948241219567</v>
      </c>
      <c r="Q70" s="60">
        <f t="shared" si="28"/>
        <v>-0.1493457693215846</v>
      </c>
      <c r="R70" s="60">
        <f t="shared" si="29"/>
        <v>-0.0290389360229032</v>
      </c>
      <c r="S70" s="60">
        <f t="shared" si="30"/>
        <v>-3.4606934662036295</v>
      </c>
      <c r="T70" s="60">
        <f t="shared" si="31"/>
        <v>-5.898583329833662</v>
      </c>
      <c r="U70" s="60">
        <f t="shared" si="31"/>
        <v>-7.509920735815406</v>
      </c>
      <c r="V70" s="60">
        <f t="shared" si="31"/>
        <v>-4.962641631177454</v>
      </c>
      <c r="W70" s="60">
        <f t="shared" si="31"/>
        <v>-0.16916045890107304</v>
      </c>
      <c r="X70" s="60">
        <f t="shared" si="31"/>
        <v>10.332791925986381</v>
      </c>
      <c r="Y70" s="60">
        <f t="shared" si="31"/>
        <v>-0.00040384842013662</v>
      </c>
      <c r="Z70" s="60">
        <f t="shared" si="31"/>
        <v>-0.0014820345940685998</v>
      </c>
      <c r="AA70" s="60">
        <f t="shared" si="31"/>
        <v>-0.0012522118721111166</v>
      </c>
      <c r="AB70" s="60">
        <f t="shared" si="31"/>
        <v>-280.4845401080048</v>
      </c>
    </row>
    <row r="71" spans="1:28" ht="12.75">
      <c r="A71" s="12" t="s">
        <v>81</v>
      </c>
      <c r="B71" s="1">
        <f>'DATOS MENSUALES'!E642</f>
        <v>1.0147182</v>
      </c>
      <c r="C71" s="1">
        <f>'DATOS MENSUALES'!E643</f>
        <v>4.0609316</v>
      </c>
      <c r="D71" s="1">
        <f>'DATOS MENSUALES'!E644</f>
        <v>1.913108</v>
      </c>
      <c r="E71" s="1">
        <f>'DATOS MENSUALES'!E645</f>
        <v>2.0014315</v>
      </c>
      <c r="F71" s="1">
        <f>'DATOS MENSUALES'!E646</f>
        <v>1.5135057</v>
      </c>
      <c r="G71" s="1">
        <f>'DATOS MENSUALES'!E647</f>
        <v>2.3969537</v>
      </c>
      <c r="H71" s="1">
        <f>'DATOS MENSUALES'!E648</f>
        <v>0.6829854</v>
      </c>
      <c r="I71" s="1">
        <f>'DATOS MENSUALES'!E649</f>
        <v>2.6432</v>
      </c>
      <c r="J71" s="1">
        <f>'DATOS MENSUALES'!E650</f>
        <v>0.2596256</v>
      </c>
      <c r="K71" s="1">
        <f>'DATOS MENSUALES'!E651</f>
        <v>0.10377</v>
      </c>
      <c r="L71" s="1">
        <f>'DATOS MENSUALES'!E652</f>
        <v>0.0845208</v>
      </c>
      <c r="M71" s="1">
        <f>'DATOS MENSUALES'!E653</f>
        <v>0.3606975</v>
      </c>
      <c r="N71" s="1">
        <f t="shared" si="26"/>
        <v>17.035448000000002</v>
      </c>
      <c r="O71" s="10"/>
      <c r="P71" s="60">
        <f t="shared" si="27"/>
        <v>0.05578684492493075</v>
      </c>
      <c r="Q71" s="60">
        <f t="shared" si="28"/>
        <v>19.723014458239618</v>
      </c>
      <c r="R71" s="60">
        <f t="shared" si="29"/>
        <v>-0.0004978970054269023</v>
      </c>
      <c r="S71" s="60">
        <f t="shared" si="30"/>
        <v>-0.00018683014257132137</v>
      </c>
      <c r="T71" s="60">
        <f t="shared" si="31"/>
        <v>-0.10347145863324342</v>
      </c>
      <c r="U71" s="60">
        <f t="shared" si="31"/>
        <v>-0.043703708690938176</v>
      </c>
      <c r="V71" s="60">
        <f t="shared" si="31"/>
        <v>-7.458790185952918</v>
      </c>
      <c r="W71" s="60">
        <f t="shared" si="31"/>
        <v>0.0027583719514416116</v>
      </c>
      <c r="X71" s="60">
        <f t="shared" si="31"/>
        <v>-0.28302341391550834</v>
      </c>
      <c r="Y71" s="60">
        <f t="shared" si="31"/>
        <v>-0.0017508739902847958</v>
      </c>
      <c r="Z71" s="60">
        <f t="shared" si="31"/>
        <v>-0.0003438147569977521</v>
      </c>
      <c r="AA71" s="60">
        <f t="shared" si="31"/>
        <v>0.00039007093653279317</v>
      </c>
      <c r="AB71" s="60">
        <f t="shared" si="31"/>
        <v>-0.09853518278510891</v>
      </c>
    </row>
    <row r="72" spans="1:28" ht="12.75">
      <c r="A72" s="12" t="s">
        <v>82</v>
      </c>
      <c r="B72" s="1">
        <f>'DATOS MENSUALES'!E654</f>
        <v>1.7785006</v>
      </c>
      <c r="C72" s="1">
        <f>'DATOS MENSUALES'!E655</f>
        <v>1.0727106</v>
      </c>
      <c r="D72" s="1">
        <f>'DATOS MENSUALES'!E656</f>
        <v>0.6930882</v>
      </c>
      <c r="E72" s="1">
        <f>'DATOS MENSUALES'!E657</f>
        <v>0.5479461</v>
      </c>
      <c r="F72" s="1">
        <f>'DATOS MENSUALES'!E658</f>
        <v>1.5355445</v>
      </c>
      <c r="G72" s="1">
        <f>'DATOS MENSUALES'!E659</f>
        <v>0.8727672</v>
      </c>
      <c r="H72" s="1">
        <f>'DATOS MENSUALES'!E660</f>
        <v>0.550128</v>
      </c>
      <c r="I72" s="1">
        <f>'DATOS MENSUALES'!E661</f>
        <v>0.5584436</v>
      </c>
      <c r="J72" s="1">
        <f>'DATOS MENSUALES'!E662</f>
        <v>0.1817625</v>
      </c>
      <c r="K72" s="1">
        <f>'DATOS MENSUALES'!E663</f>
        <v>0.0588016</v>
      </c>
      <c r="L72" s="1">
        <f>'DATOS MENSUALES'!E664</f>
        <v>0.1003168</v>
      </c>
      <c r="M72" s="1">
        <f>'DATOS MENSUALES'!E665</f>
        <v>0.2878578</v>
      </c>
      <c r="N72" s="1">
        <f t="shared" si="26"/>
        <v>8.2378675</v>
      </c>
      <c r="O72" s="10"/>
      <c r="P72" s="60">
        <f t="shared" si="27"/>
        <v>1.5045976394567069</v>
      </c>
      <c r="Q72" s="60">
        <f t="shared" si="28"/>
        <v>-0.023490124654365875</v>
      </c>
      <c r="R72" s="60">
        <f t="shared" si="29"/>
        <v>-2.1933436181326424</v>
      </c>
      <c r="S72" s="60">
        <f t="shared" si="30"/>
        <v>-3.4474187661014644</v>
      </c>
      <c r="T72" s="60">
        <f t="shared" si="31"/>
        <v>-0.08957270380790128</v>
      </c>
      <c r="U72" s="60">
        <f t="shared" si="31"/>
        <v>-6.606859939219496</v>
      </c>
      <c r="V72" s="60">
        <f t="shared" si="31"/>
        <v>-9.08614654268157</v>
      </c>
      <c r="W72" s="60">
        <f t="shared" si="31"/>
        <v>-7.352451254768108</v>
      </c>
      <c r="X72" s="60">
        <f t="shared" si="31"/>
        <v>-0.3961304106439027</v>
      </c>
      <c r="Y72" s="60">
        <f t="shared" si="31"/>
        <v>-0.004532722467916749</v>
      </c>
      <c r="Z72" s="60">
        <f t="shared" si="31"/>
        <v>-0.00015974398878265702</v>
      </c>
      <c r="AA72" s="60">
        <f t="shared" si="31"/>
        <v>1.156850033333957E-11</v>
      </c>
      <c r="AB72" s="60">
        <f t="shared" si="31"/>
        <v>-793.8843531191442</v>
      </c>
    </row>
    <row r="73" spans="1:28" ht="12.75">
      <c r="A73" s="12" t="s">
        <v>83</v>
      </c>
      <c r="B73" s="1">
        <f>'DATOS MENSUALES'!E666</f>
        <v>0.2867463</v>
      </c>
      <c r="C73" s="1">
        <f>'DATOS MENSUALES'!E667</f>
        <v>1.4475372</v>
      </c>
      <c r="D73" s="1">
        <f>'DATOS MENSUALES'!E668</f>
        <v>0.8174244</v>
      </c>
      <c r="E73" s="1">
        <f>'DATOS MENSUALES'!E669</f>
        <v>9.4969776</v>
      </c>
      <c r="F73" s="1">
        <f>'DATOS MENSUALES'!E670</f>
        <v>7.6296325</v>
      </c>
      <c r="G73" s="1">
        <f>'DATOS MENSUALES'!E671</f>
        <v>4.1299944</v>
      </c>
      <c r="H73" s="1">
        <f>'DATOS MENSUALES'!E672</f>
        <v>7.3758957</v>
      </c>
      <c r="I73" s="1">
        <f>'DATOS MENSUALES'!E673</f>
        <v>6.995727</v>
      </c>
      <c r="J73" s="1">
        <f>'DATOS MENSUALES'!E674</f>
        <v>0.7943348</v>
      </c>
      <c r="K73" s="1">
        <f>'DATOS MENSUALES'!E675</f>
        <v>0.2833371</v>
      </c>
      <c r="L73" s="1">
        <f>'DATOS MENSUALES'!E676</f>
        <v>0.6813856</v>
      </c>
      <c r="M73" s="1">
        <f>'DATOS MENSUALES'!E677</f>
        <v>0.4507524</v>
      </c>
      <c r="N73" s="1">
        <f t="shared" si="26"/>
        <v>40.389745</v>
      </c>
      <c r="O73" s="10"/>
      <c r="P73" s="60">
        <f t="shared" si="27"/>
        <v>-0.04137567385213173</v>
      </c>
      <c r="Q73" s="60">
        <f t="shared" si="28"/>
        <v>0.000691604780114988</v>
      </c>
      <c r="R73" s="60">
        <f t="shared" si="29"/>
        <v>-1.6219950679756256</v>
      </c>
      <c r="S73" s="60">
        <f t="shared" si="30"/>
        <v>411.5615964709675</v>
      </c>
      <c r="T73" s="60">
        <f t="shared" si="31"/>
        <v>180.04224668264538</v>
      </c>
      <c r="U73" s="60">
        <f t="shared" si="31"/>
        <v>2.6326456954305932</v>
      </c>
      <c r="V73" s="60">
        <f t="shared" si="31"/>
        <v>106.4336303145983</v>
      </c>
      <c r="W73" s="60">
        <f t="shared" si="31"/>
        <v>90.6865430859273</v>
      </c>
      <c r="X73" s="60">
        <f t="shared" si="31"/>
        <v>-0.0018091739539747317</v>
      </c>
      <c r="Y73" s="60">
        <f t="shared" si="31"/>
        <v>0.00020579625858801147</v>
      </c>
      <c r="Z73" s="60">
        <f t="shared" si="31"/>
        <v>0.14620445012391223</v>
      </c>
      <c r="AA73" s="60">
        <f t="shared" si="31"/>
        <v>0.004340379961377557</v>
      </c>
      <c r="AB73" s="60">
        <f t="shared" si="31"/>
        <v>11997.060998196564</v>
      </c>
    </row>
    <row r="74" spans="1:28" s="24" customFormat="1" ht="12.75">
      <c r="A74" s="21" t="s">
        <v>84</v>
      </c>
      <c r="B74" s="22">
        <f>'DATOS MENSUALES'!E678</f>
        <v>0.4590006</v>
      </c>
      <c r="C74" s="22">
        <f>'DATOS MENSUALES'!E679</f>
        <v>1.039698</v>
      </c>
      <c r="D74" s="22">
        <f>'DATOS MENSUALES'!E680</f>
        <v>5.7892035</v>
      </c>
      <c r="E74" s="22">
        <f>'DATOS MENSUALES'!E681</f>
        <v>7.2784332</v>
      </c>
      <c r="F74" s="22">
        <f>'DATOS MENSUALES'!E682</f>
        <v>5.2008902</v>
      </c>
      <c r="G74" s="22">
        <f>'DATOS MENSUALES'!E683</f>
        <v>1.301224</v>
      </c>
      <c r="H74" s="22">
        <f>'DATOS MENSUALES'!E684</f>
        <v>1.2242698</v>
      </c>
      <c r="I74" s="22">
        <f>'DATOS MENSUALES'!E685</f>
        <v>1.6822015</v>
      </c>
      <c r="J74" s="22">
        <f>'DATOS MENSUALES'!E686</f>
        <v>0.4718472</v>
      </c>
      <c r="K74" s="22">
        <f>'DATOS MENSUALES'!E687</f>
        <v>0.356596</v>
      </c>
      <c r="L74" s="22">
        <f>'DATOS MENSUALES'!E688</f>
        <v>0.1895578</v>
      </c>
      <c r="M74" s="22">
        <f>'DATOS MENSUALES'!E689</f>
        <v>0.3167208</v>
      </c>
      <c r="N74" s="22">
        <f t="shared" si="26"/>
        <v>25.3096426</v>
      </c>
      <c r="O74" s="23"/>
      <c r="P74" s="60">
        <f t="shared" si="27"/>
        <v>-0.0052333494259810326</v>
      </c>
      <c r="Q74" s="60">
        <f t="shared" si="28"/>
        <v>-0.032585613155319444</v>
      </c>
      <c r="R74" s="60">
        <f t="shared" si="29"/>
        <v>54.73508768379814</v>
      </c>
      <c r="S74" s="60">
        <f t="shared" si="30"/>
        <v>142.22309742944472</v>
      </c>
      <c r="T74" s="60">
        <f t="shared" si="31"/>
        <v>33.321453293661534</v>
      </c>
      <c r="U74" s="60">
        <f t="shared" si="31"/>
        <v>-3.0358406748061926</v>
      </c>
      <c r="V74" s="60">
        <f t="shared" si="31"/>
        <v>-2.8185035878495657</v>
      </c>
      <c r="W74" s="60">
        <f t="shared" si="31"/>
        <v>-0.5528913874203023</v>
      </c>
      <c r="X74" s="60">
        <f t="shared" si="31"/>
        <v>-0.0877284016027497</v>
      </c>
      <c r="Y74" s="60">
        <f t="shared" si="31"/>
        <v>0.0023156237673482172</v>
      </c>
      <c r="Z74" s="60">
        <f t="shared" si="31"/>
        <v>4.2807482290550865E-05</v>
      </c>
      <c r="AA74" s="60">
        <f t="shared" si="31"/>
        <v>2.4614656073082968E-05</v>
      </c>
      <c r="AB74" s="60">
        <f t="shared" si="31"/>
        <v>476.8029610226137</v>
      </c>
    </row>
    <row r="75" spans="1:28" s="24" customFormat="1" ht="12.75">
      <c r="A75" s="21" t="s">
        <v>85</v>
      </c>
      <c r="B75" s="22">
        <f>'DATOS MENSUALES'!E690</f>
        <v>1.355389</v>
      </c>
      <c r="C75" s="22">
        <f>'DATOS MENSUALES'!E691</f>
        <v>9.2869952</v>
      </c>
      <c r="D75" s="22">
        <f>'DATOS MENSUALES'!E692</f>
        <v>20.4746745</v>
      </c>
      <c r="E75" s="22">
        <f>'DATOS MENSUALES'!E693</f>
        <v>6.3936918</v>
      </c>
      <c r="F75" s="22">
        <f>'DATOS MENSUALES'!E694</f>
        <v>3.737727</v>
      </c>
      <c r="G75" s="22">
        <f>'DATOS MENSUALES'!E695</f>
        <v>1.1894064</v>
      </c>
      <c r="H75" s="22">
        <f>'DATOS MENSUALES'!E696</f>
        <v>2.0106414</v>
      </c>
      <c r="I75" s="22">
        <f>'DATOS MENSUALES'!E697</f>
        <v>3.838575</v>
      </c>
      <c r="J75" s="22">
        <f>'DATOS MENSUALES'!E698</f>
        <v>0.996831</v>
      </c>
      <c r="K75" s="22">
        <f>'DATOS MENSUALES'!E699</f>
        <v>0.2812766</v>
      </c>
      <c r="L75" s="22">
        <f>'DATOS MENSUALES'!E700</f>
        <v>0.3446988</v>
      </c>
      <c r="M75" s="22">
        <f>'DATOS MENSUALES'!E701</f>
        <v>1.5111232</v>
      </c>
      <c r="N75" s="22">
        <f t="shared" si="26"/>
        <v>51.4210299</v>
      </c>
      <c r="O75" s="23"/>
      <c r="P75" s="60">
        <f t="shared" si="27"/>
        <v>0.377574068284056</v>
      </c>
      <c r="Q75" s="60">
        <f t="shared" si="28"/>
        <v>498.27968088330726</v>
      </c>
      <c r="R75" s="60">
        <f t="shared" si="29"/>
        <v>6313.47698267932</v>
      </c>
      <c r="S75" s="60">
        <f t="shared" si="30"/>
        <v>81.46952886547216</v>
      </c>
      <c r="T75" s="60">
        <f t="shared" si="31"/>
        <v>5.403156061270218</v>
      </c>
      <c r="U75" s="60">
        <f t="shared" si="31"/>
        <v>-3.794867821434963</v>
      </c>
      <c r="V75" s="60">
        <f t="shared" si="31"/>
        <v>-0.2455332272007274</v>
      </c>
      <c r="W75" s="60">
        <f t="shared" si="31"/>
        <v>2.38258147729637</v>
      </c>
      <c r="X75" s="60">
        <f t="shared" si="31"/>
        <v>0.0005245007282943033</v>
      </c>
      <c r="Y75" s="60">
        <f t="shared" si="31"/>
        <v>0.00018499256474963498</v>
      </c>
      <c r="Z75" s="60">
        <f t="shared" si="31"/>
        <v>0.006872288121009053</v>
      </c>
      <c r="AA75" s="60">
        <f t="shared" si="31"/>
        <v>1.8314831984398903</v>
      </c>
      <c r="AB75" s="60">
        <f t="shared" si="31"/>
        <v>39039.98680949295</v>
      </c>
    </row>
    <row r="76" spans="1:28" s="24" customFormat="1" ht="12.75">
      <c r="A76" s="21" t="s">
        <v>86</v>
      </c>
      <c r="B76" s="22">
        <f>'DATOS MENSUALES'!E702</f>
        <v>0.1195803</v>
      </c>
      <c r="C76" s="22">
        <f>'DATOS MENSUALES'!E703</f>
        <v>0.2752813</v>
      </c>
      <c r="D76" s="22">
        <f>'DATOS MENSUALES'!E704</f>
        <v>0.4945814</v>
      </c>
      <c r="E76" s="22">
        <f>'DATOS MENSUALES'!E705</f>
        <v>0.9648353</v>
      </c>
      <c r="F76" s="22">
        <f>'DATOS MENSUALES'!E706</f>
        <v>0.619191</v>
      </c>
      <c r="G76" s="22">
        <f>'DATOS MENSUALES'!E707</f>
        <v>1.915376</v>
      </c>
      <c r="H76" s="22">
        <f>'DATOS MENSUALES'!E708</f>
        <v>1.4887044</v>
      </c>
      <c r="I76" s="22">
        <f>'DATOS MENSUALES'!E709</f>
        <v>2.2718384</v>
      </c>
      <c r="J76" s="22">
        <f>'DATOS MENSUALES'!E710</f>
        <v>0.4110651</v>
      </c>
      <c r="K76" s="22">
        <f>'DATOS MENSUALES'!E711</f>
        <v>0.3084516</v>
      </c>
      <c r="L76" s="22">
        <f>'DATOS MENSUALES'!E712</f>
        <v>0.050112</v>
      </c>
      <c r="M76" s="22">
        <f>'DATOS MENSUALES'!E713</f>
        <v>0.2621795</v>
      </c>
      <c r="N76" s="22">
        <f t="shared" si="26"/>
        <v>9.1811963</v>
      </c>
      <c r="O76" s="23"/>
      <c r="P76" s="60">
        <f t="shared" si="27"/>
        <v>-0.13503546240492034</v>
      </c>
      <c r="Q76" s="60">
        <f t="shared" si="28"/>
        <v>-1.2731329320104536</v>
      </c>
      <c r="R76" s="60">
        <f t="shared" si="29"/>
        <v>-3.3600722957235436</v>
      </c>
      <c r="S76" s="60">
        <f t="shared" si="30"/>
        <v>-1.3084902268872445</v>
      </c>
      <c r="T76" s="60">
        <f t="shared" si="31"/>
        <v>-2.5365090791472285</v>
      </c>
      <c r="U76" s="60">
        <f t="shared" si="31"/>
        <v>-0.579714670624064</v>
      </c>
      <c r="V76" s="60">
        <f t="shared" si="31"/>
        <v>-1.5134405521298553</v>
      </c>
      <c r="W76" s="60">
        <f t="shared" si="31"/>
        <v>-0.012345227074841187</v>
      </c>
      <c r="X76" s="60">
        <f t="shared" si="31"/>
        <v>-0.1288794929299081</v>
      </c>
      <c r="Y76" s="60">
        <f t="shared" si="31"/>
        <v>0.0005959789620238078</v>
      </c>
      <c r="Z76" s="60">
        <f t="shared" si="31"/>
        <v>-0.0011399930966564118</v>
      </c>
      <c r="AA76" s="60">
        <f t="shared" si="31"/>
        <v>-1.6488177213082986E-05</v>
      </c>
      <c r="AB76" s="60">
        <f t="shared" si="31"/>
        <v>-575.1277059554651</v>
      </c>
    </row>
    <row r="77" spans="1:28" s="24" customFormat="1" ht="12.75">
      <c r="A77" s="21" t="s">
        <v>87</v>
      </c>
      <c r="B77" s="22">
        <f>'DATOS MENSUALES'!E714</f>
        <v>0.4206378</v>
      </c>
      <c r="C77" s="22">
        <f>'DATOS MENSUALES'!E715</f>
        <v>0.2987696</v>
      </c>
      <c r="D77" s="22">
        <f>'DATOS MENSUALES'!E716</f>
        <v>0.850989</v>
      </c>
      <c r="E77" s="22">
        <f>'DATOS MENSUALES'!E717</f>
        <v>0.1663354</v>
      </c>
      <c r="F77" s="22">
        <f>'DATOS MENSUALES'!E718</f>
        <v>0.27183</v>
      </c>
      <c r="G77" s="22">
        <f>'DATOS MENSUALES'!E719</f>
        <v>0.498079</v>
      </c>
      <c r="H77" s="22">
        <f>'DATOS MENSUALES'!E720</f>
        <v>2.5882695</v>
      </c>
      <c r="I77" s="22">
        <f>'DATOS MENSUALES'!E721</f>
        <v>3.390412</v>
      </c>
      <c r="J77" s="22">
        <f>'DATOS MENSUALES'!E722</f>
        <v>0.4101834</v>
      </c>
      <c r="K77" s="22">
        <f>'DATOS MENSUALES'!E723</f>
        <v>0.0487285</v>
      </c>
      <c r="L77" s="22">
        <f>'DATOS MENSUALES'!E724</f>
        <v>0.0780843</v>
      </c>
      <c r="M77" s="22">
        <f>'DATOS MENSUALES'!E725</f>
        <v>0.204675</v>
      </c>
      <c r="N77" s="22">
        <f t="shared" si="26"/>
        <v>9.226993499999999</v>
      </c>
      <c r="O77" s="23"/>
      <c r="P77" s="60">
        <f t="shared" si="27"/>
        <v>-0.009525458371476924</v>
      </c>
      <c r="Q77" s="60">
        <f t="shared" si="28"/>
        <v>-1.1921408119321164</v>
      </c>
      <c r="R77" s="60">
        <f t="shared" si="29"/>
        <v>-1.4869215568882597</v>
      </c>
      <c r="S77" s="60">
        <f t="shared" si="30"/>
        <v>-6.7755551714672</v>
      </c>
      <c r="T77" s="60">
        <f t="shared" si="31"/>
        <v>-5.010258776431967</v>
      </c>
      <c r="U77" s="60">
        <f t="shared" si="31"/>
        <v>-11.407572246764246</v>
      </c>
      <c r="V77" s="60">
        <f t="shared" si="31"/>
        <v>-0.00011449391687474528</v>
      </c>
      <c r="W77" s="60">
        <f t="shared" si="31"/>
        <v>0.698940945664812</v>
      </c>
      <c r="X77" s="60">
        <f t="shared" si="31"/>
        <v>-0.1295555590298408</v>
      </c>
      <c r="Y77" s="60">
        <f t="shared" si="31"/>
        <v>-0.005411791629661915</v>
      </c>
      <c r="Z77" s="60">
        <f t="shared" si="31"/>
        <v>-0.00044755461123599803</v>
      </c>
      <c r="AA77" s="60">
        <f t="shared" si="31"/>
        <v>-0.000570891240585641</v>
      </c>
      <c r="AB77" s="60">
        <f t="shared" si="31"/>
        <v>-565.6781984848052</v>
      </c>
    </row>
    <row r="78" spans="1:28" s="24" customFormat="1" ht="12.75">
      <c r="A78" s="21" t="s">
        <v>88</v>
      </c>
      <c r="B78" s="22">
        <f>'DATOS MENSUALES'!E726</f>
        <v>2.1787892</v>
      </c>
      <c r="C78" s="22">
        <f>'DATOS MENSUALES'!E727</f>
        <v>1.215993</v>
      </c>
      <c r="D78" s="22">
        <f>'DATOS MENSUALES'!E728</f>
        <v>5.5214144</v>
      </c>
      <c r="E78" s="22">
        <f>'DATOS MENSUALES'!E729</f>
        <v>9.8624256</v>
      </c>
      <c r="F78" s="22">
        <f>'DATOS MENSUALES'!E730</f>
        <v>6.5012927</v>
      </c>
      <c r="G78" s="22">
        <f>'DATOS MENSUALES'!E731</f>
        <v>4.0778733</v>
      </c>
      <c r="H78" s="22">
        <f>'DATOS MENSUALES'!E732</f>
        <v>1.2231562</v>
      </c>
      <c r="I78" s="22">
        <f>'DATOS MENSUALES'!E733</f>
        <v>1.2708508</v>
      </c>
      <c r="J78" s="22">
        <f>'DATOS MENSUALES'!E734</f>
        <v>0.1501756</v>
      </c>
      <c r="K78" s="22">
        <f>'DATOS MENSUALES'!E735</f>
        <v>0.20557</v>
      </c>
      <c r="L78" s="22">
        <f>'DATOS MENSUALES'!E736</f>
        <v>0.1325996</v>
      </c>
      <c r="M78" s="22">
        <f>'DATOS MENSUALES'!E737</f>
        <v>0.4125171</v>
      </c>
      <c r="N78" s="22">
        <f t="shared" si="26"/>
        <v>32.752657500000005</v>
      </c>
      <c r="O78" s="23"/>
      <c r="P78" s="60">
        <f t="shared" si="27"/>
        <v>3.6963470463863732</v>
      </c>
      <c r="Q78" s="60">
        <f t="shared" si="28"/>
        <v>-0.002930971905784978</v>
      </c>
      <c r="R78" s="60">
        <f t="shared" si="29"/>
        <v>43.95139005806043</v>
      </c>
      <c r="S78" s="60">
        <f t="shared" si="30"/>
        <v>475.25077899065377</v>
      </c>
      <c r="T78" s="60">
        <f t="shared" si="31"/>
        <v>92.24235873559878</v>
      </c>
      <c r="U78" s="60">
        <f t="shared" si="31"/>
        <v>2.345633729463489</v>
      </c>
      <c r="V78" s="60">
        <f t="shared" si="31"/>
        <v>-2.8251748069741573</v>
      </c>
      <c r="W78" s="60">
        <f t="shared" si="31"/>
        <v>-1.87043825486048</v>
      </c>
      <c r="X78" s="60">
        <f t="shared" si="31"/>
        <v>-0.44947190410184495</v>
      </c>
      <c r="Y78" s="60">
        <f t="shared" si="31"/>
        <v>-6.567748940774268E-06</v>
      </c>
      <c r="Z78" s="60">
        <f t="shared" si="31"/>
        <v>-1.0614032982299031E-05</v>
      </c>
      <c r="AA78" s="60">
        <f t="shared" si="31"/>
        <v>0.0019477610968116</v>
      </c>
      <c r="AB78" s="60">
        <f t="shared" si="31"/>
        <v>3550.296795973235</v>
      </c>
    </row>
    <row r="79" spans="1:28" s="24" customFormat="1" ht="12.75">
      <c r="A79" s="21" t="s">
        <v>89</v>
      </c>
      <c r="B79" s="22">
        <f>'DATOS MENSUALES'!E738</f>
        <v>0.8124742</v>
      </c>
      <c r="C79" s="22">
        <f>'DATOS MENSUALES'!E739</f>
        <v>0.22572</v>
      </c>
      <c r="D79" s="22">
        <f>'DATOS MENSUALES'!E740</f>
        <v>0.1018426</v>
      </c>
      <c r="E79" s="22">
        <f>'DATOS MENSUALES'!E741</f>
        <v>0.6901434</v>
      </c>
      <c r="F79" s="22">
        <f>'DATOS MENSUALES'!E742</f>
        <v>0.204725</v>
      </c>
      <c r="G79" s="22">
        <f>'DATOS MENSUALES'!E743</f>
        <v>1.2713075</v>
      </c>
      <c r="H79" s="22">
        <f>'DATOS MENSUALES'!E744</f>
        <v>1.8770895</v>
      </c>
      <c r="I79" s="22">
        <f>'DATOS MENSUALES'!E745</f>
        <v>1.8117804</v>
      </c>
      <c r="J79" s="22">
        <f>'DATOS MENSUALES'!E746</f>
        <v>0.6539072</v>
      </c>
      <c r="K79" s="22">
        <f>'DATOS MENSUALES'!E747</f>
        <v>0.109093</v>
      </c>
      <c r="L79" s="22">
        <f>'DATOS MENSUALES'!E748</f>
        <v>0.8909292</v>
      </c>
      <c r="M79" s="22">
        <f>'DATOS MENSUALES'!E749</f>
        <v>0.3506463</v>
      </c>
      <c r="N79" s="22">
        <f t="shared" si="26"/>
        <v>8.999658299999998</v>
      </c>
      <c r="O79" s="23"/>
      <c r="P79" s="60">
        <f t="shared" si="27"/>
        <v>0.00581803395042156</v>
      </c>
      <c r="Q79" s="60">
        <f t="shared" si="28"/>
        <v>-1.455895818336264</v>
      </c>
      <c r="R79" s="60">
        <f t="shared" si="29"/>
        <v>-6.756886109385488</v>
      </c>
      <c r="S79" s="60">
        <f t="shared" si="30"/>
        <v>-2.5626665845599788</v>
      </c>
      <c r="T79" s="60">
        <f t="shared" si="31"/>
        <v>-5.623130755627464</v>
      </c>
      <c r="U79" s="60">
        <f t="shared" si="31"/>
        <v>-3.227925657330009</v>
      </c>
      <c r="V79" s="60">
        <f t="shared" si="31"/>
        <v>-0.43852216551397966</v>
      </c>
      <c r="W79" s="60">
        <f aca="true" t="shared" si="32" ref="W79:AB82">(I79-I$6)^3</f>
        <v>-0.33019097843233075</v>
      </c>
      <c r="X79" s="60">
        <f t="shared" si="32"/>
        <v>-0.018042027231567954</v>
      </c>
      <c r="Y79" s="60">
        <f t="shared" si="32"/>
        <v>-0.0015289898829818965</v>
      </c>
      <c r="Z79" s="60">
        <f t="shared" si="32"/>
        <v>0.39926221682006363</v>
      </c>
      <c r="AA79" s="60">
        <f t="shared" si="32"/>
        <v>0.00025022165860984604</v>
      </c>
      <c r="AB79" s="60">
        <f t="shared" si="32"/>
        <v>-613.6203419975952</v>
      </c>
    </row>
    <row r="80" spans="1:28" s="24" customFormat="1" ht="12.75">
      <c r="A80" s="21" t="s">
        <v>90</v>
      </c>
      <c r="B80" s="22">
        <f>'DATOS MENSUALES'!E750</f>
        <v>0.6124701</v>
      </c>
      <c r="C80" s="22">
        <f>'DATOS MENSUALES'!E751</f>
        <v>1.0163898</v>
      </c>
      <c r="D80" s="22">
        <f>'DATOS MENSUALES'!E752</f>
        <v>3.767192</v>
      </c>
      <c r="E80" s="22">
        <f>'DATOS MENSUALES'!E753</f>
        <v>4.6268694</v>
      </c>
      <c r="F80" s="22">
        <f>'DATOS MENSUALES'!E754</f>
        <v>1.9578915</v>
      </c>
      <c r="G80" s="22">
        <f>'DATOS MENSUALES'!E755</f>
        <v>5.8697859</v>
      </c>
      <c r="H80" s="22">
        <f>'DATOS MENSUALES'!E756</f>
        <v>4.5958665</v>
      </c>
      <c r="I80" s="22">
        <f>'DATOS MENSUALES'!E757</f>
        <v>2.948375</v>
      </c>
      <c r="J80" s="22">
        <f>'DATOS MENSUALES'!E758</f>
        <v>0.1752623</v>
      </c>
      <c r="K80" s="22">
        <f>'DATOS MENSUALES'!E759</f>
        <v>0.0667998</v>
      </c>
      <c r="L80" s="22">
        <f>'DATOS MENSUALES'!E760</f>
        <v>0.1907361</v>
      </c>
      <c r="M80" s="22">
        <f>'DATOS MENSUALES'!E761</f>
        <v>0.176172</v>
      </c>
      <c r="N80" s="22">
        <f t="shared" si="26"/>
        <v>26.003810399999995</v>
      </c>
      <c r="O80" s="23"/>
      <c r="P80" s="60">
        <f t="shared" si="27"/>
        <v>-8.178793854653164E-06</v>
      </c>
      <c r="Q80" s="60">
        <f t="shared" si="28"/>
        <v>-0.04025253261686717</v>
      </c>
      <c r="R80" s="60">
        <f t="shared" si="29"/>
        <v>5.590709053816494</v>
      </c>
      <c r="S80" s="60">
        <f t="shared" si="30"/>
        <v>16.940345123951143</v>
      </c>
      <c r="T80" s="60">
        <f aca="true" t="shared" si="33" ref="T80:V83">(F80-F$6)^3</f>
        <v>-1.578139105104623E-05</v>
      </c>
      <c r="U80" s="60">
        <f t="shared" si="33"/>
        <v>30.388607446598158</v>
      </c>
      <c r="V80" s="60">
        <f t="shared" si="33"/>
        <v>7.518466079171274</v>
      </c>
      <c r="W80" s="60">
        <f t="shared" si="32"/>
        <v>0.08837027416706644</v>
      </c>
      <c r="X80" s="60">
        <f t="shared" si="32"/>
        <v>-0.406741946938356</v>
      </c>
      <c r="Y80" s="60">
        <f t="shared" si="32"/>
        <v>-0.003906788747157246</v>
      </c>
      <c r="Z80" s="60">
        <f t="shared" si="32"/>
        <v>4.728052795371518E-05</v>
      </c>
      <c r="AA80" s="60">
        <f t="shared" si="32"/>
        <v>-0.0013846909309855123</v>
      </c>
      <c r="AB80" s="60">
        <f t="shared" si="32"/>
        <v>615.5308353439505</v>
      </c>
    </row>
    <row r="81" spans="1:28" s="24" customFormat="1" ht="12.75">
      <c r="A81" s="21" t="s">
        <v>91</v>
      </c>
      <c r="B81" s="22">
        <f>'DATOS MENSUALES'!E762</f>
        <v>0.4511525</v>
      </c>
      <c r="C81" s="22">
        <f>'DATOS MENSUALES'!E763</f>
        <v>1.7284806</v>
      </c>
      <c r="D81" s="22">
        <f>'DATOS MENSUALES'!E764</f>
        <v>7.2988838</v>
      </c>
      <c r="E81" s="22">
        <f>'DATOS MENSUALES'!E765</f>
        <v>2.0978955</v>
      </c>
      <c r="F81" s="22">
        <f>'DATOS MENSUALES'!E766</f>
        <v>1.4838614</v>
      </c>
      <c r="G81" s="22">
        <f>'DATOS MENSUALES'!E767</f>
        <v>2.118812</v>
      </c>
      <c r="H81" s="22">
        <f>'DATOS MENSUALES'!E768</f>
        <v>2.6712124</v>
      </c>
      <c r="I81" s="22">
        <f>'DATOS MENSUALES'!E769</f>
        <v>3.2179187</v>
      </c>
      <c r="J81" s="22">
        <f>'DATOS MENSUALES'!E770</f>
        <v>0.5827794</v>
      </c>
      <c r="K81" s="22">
        <f>'DATOS MENSUALES'!E771</f>
        <v>0.105456</v>
      </c>
      <c r="L81" s="22">
        <f>'DATOS MENSUALES'!E772</f>
        <v>0.2428248</v>
      </c>
      <c r="M81" s="22">
        <f>'DATOS MENSUALES'!E773</f>
        <v>0.087495</v>
      </c>
      <c r="N81" s="22">
        <f t="shared" si="26"/>
        <v>22.086772099999997</v>
      </c>
      <c r="O81" s="23"/>
      <c r="P81" s="60">
        <f t="shared" si="27"/>
        <v>-0.005975609350494478</v>
      </c>
      <c r="Q81" s="60">
        <f t="shared" si="28"/>
        <v>0.05039773317024707</v>
      </c>
      <c r="R81" s="60">
        <f t="shared" si="29"/>
        <v>149.4268783918065</v>
      </c>
      <c r="S81" s="60">
        <f t="shared" si="30"/>
        <v>6.0682374663346123E-05</v>
      </c>
      <c r="T81" s="60">
        <f t="shared" si="33"/>
        <v>-0.12433610270303161</v>
      </c>
      <c r="U81" s="60">
        <f t="shared" si="33"/>
        <v>-0.250502498958404</v>
      </c>
      <c r="V81" s="60">
        <f t="shared" si="33"/>
        <v>4.065399594500137E-05</v>
      </c>
      <c r="W81" s="60">
        <f t="shared" si="32"/>
        <v>0.36546866493624175</v>
      </c>
      <c r="X81" s="60">
        <f t="shared" si="32"/>
        <v>-0.03706118066520934</v>
      </c>
      <c r="Y81" s="60">
        <f t="shared" si="32"/>
        <v>-0.0016784204784882739</v>
      </c>
      <c r="Z81" s="60">
        <f t="shared" si="32"/>
        <v>0.0006872642310714256</v>
      </c>
      <c r="AA81" s="60">
        <f t="shared" si="32"/>
        <v>-0.008016407385818118</v>
      </c>
      <c r="AB81" s="60">
        <f t="shared" si="32"/>
        <v>96.66736162646717</v>
      </c>
    </row>
    <row r="82" spans="1:28" s="24" customFormat="1" ht="12.75">
      <c r="A82" s="21" t="s">
        <v>92</v>
      </c>
      <c r="B82" s="22">
        <f>'DATOS MENSUALES'!E774</f>
        <v>0.371681</v>
      </c>
      <c r="C82" s="22">
        <f>'DATOS MENSUALES'!E775</f>
        <v>0.20961</v>
      </c>
      <c r="D82" s="22">
        <f>'DATOS MENSUALES'!E776</f>
        <v>0.3168384</v>
      </c>
      <c r="E82" s="22">
        <f>'DATOS MENSUALES'!E777</f>
        <v>0.060417</v>
      </c>
      <c r="F82" s="22">
        <f>'DATOS MENSUALES'!E778</f>
        <v>0.0487736</v>
      </c>
      <c r="G82" s="22">
        <f>'DATOS MENSUALES'!E779</f>
        <v>0.8325921</v>
      </c>
      <c r="H82" s="22">
        <f>'DATOS MENSUALES'!E780</f>
        <v>1.39824</v>
      </c>
      <c r="I82" s="22">
        <f>'DATOS MENSUALES'!E781</f>
        <v>0.257957</v>
      </c>
      <c r="J82" s="22">
        <f>'DATOS MENSUALES'!E782</f>
        <v>0.1440082</v>
      </c>
      <c r="K82" s="22">
        <f>'DATOS MENSUALES'!E783</f>
        <v>0.0876314</v>
      </c>
      <c r="L82" s="22">
        <f>'DATOS MENSUALES'!E784</f>
        <v>0.072303</v>
      </c>
      <c r="M82" s="22">
        <f>'DATOS MENSUALES'!E785</f>
        <v>0.0709864</v>
      </c>
      <c r="N82" s="22">
        <f>SUM(B82:M82)</f>
        <v>3.8710381</v>
      </c>
      <c r="O82" s="23"/>
      <c r="P82" s="60">
        <f t="shared" si="27"/>
        <v>-0.017766708928985506</v>
      </c>
      <c r="Q82" s="60">
        <f t="shared" si="28"/>
        <v>-1.5188651089408276</v>
      </c>
      <c r="R82" s="60">
        <f t="shared" si="29"/>
        <v>-4.70386923636495</v>
      </c>
      <c r="S82" s="60">
        <f t="shared" si="30"/>
        <v>-7.978203479908491</v>
      </c>
      <c r="T82" s="60">
        <f t="shared" si="33"/>
        <v>-7.236104530190926</v>
      </c>
      <c r="U82" s="60">
        <f t="shared" si="33"/>
        <v>-7.04037767744162</v>
      </c>
      <c r="V82" s="60">
        <f t="shared" si="33"/>
        <v>-1.900115846136269</v>
      </c>
      <c r="W82" s="60">
        <f t="shared" si="32"/>
        <v>-11.31484107365929</v>
      </c>
      <c r="X82" s="60">
        <f t="shared" si="32"/>
        <v>-0.4604160959186568</v>
      </c>
      <c r="Y82" s="60">
        <f t="shared" si="32"/>
        <v>-0.0025525794546553504</v>
      </c>
      <c r="Z82" s="60">
        <f t="shared" si="32"/>
        <v>-0.0005568970025866832</v>
      </c>
      <c r="AA82" s="60">
        <f t="shared" si="32"/>
        <v>-0.010168278280452346</v>
      </c>
      <c r="AB82" s="60">
        <f t="shared" si="32"/>
        <v>-2530.0727184340103</v>
      </c>
    </row>
    <row r="83" spans="1:28" s="24" customFormat="1" ht="12.75">
      <c r="A83" s="21" t="s">
        <v>93</v>
      </c>
      <c r="B83" s="22">
        <f>'DATOS MENSUALES'!E786</f>
        <v>0.2924343</v>
      </c>
      <c r="C83" s="22">
        <f>'DATOS MENSUALES'!E787</f>
        <v>0.793716</v>
      </c>
      <c r="D83" s="22">
        <f>'DATOS MENSUALES'!E788</f>
        <v>0.7680608</v>
      </c>
      <c r="E83" s="22">
        <f>'DATOS MENSUALES'!E789</f>
        <v>0.50094</v>
      </c>
      <c r="F83" s="22">
        <f>'DATOS MENSUALES'!E790</f>
        <v>0.5443576</v>
      </c>
      <c r="G83" s="22">
        <f>'DATOS MENSUALES'!E791</f>
        <v>4.7312079</v>
      </c>
      <c r="H83" s="22">
        <f>'DATOS MENSUALES'!E792</f>
        <v>2.5789428</v>
      </c>
      <c r="I83" s="22">
        <f>'DATOS MENSUALES'!E793</f>
        <v>0.7171536</v>
      </c>
      <c r="J83" s="22">
        <f>'DATOS MENSUALES'!E794</f>
        <v>0.535597</v>
      </c>
      <c r="K83" s="22">
        <f>'DATOS MENSUALES'!E795</f>
        <v>0.343371</v>
      </c>
      <c r="L83" s="22">
        <f>'DATOS MENSUALES'!E796</f>
        <v>0.2973519</v>
      </c>
      <c r="M83" s="22">
        <f>'DATOS MENSUALES'!E797</f>
        <v>0.2350964</v>
      </c>
      <c r="N83" s="22">
        <f>SUM(B83:M83)</f>
        <v>12.338229299999998</v>
      </c>
      <c r="O83" s="23"/>
      <c r="P83" s="60">
        <f t="shared" si="27"/>
        <v>-0.039367741060780385</v>
      </c>
      <c r="Q83" s="60">
        <f t="shared" si="28"/>
        <v>-0.18073317931486205</v>
      </c>
      <c r="R83" s="60">
        <f t="shared" si="29"/>
        <v>-1.8351422826459032</v>
      </c>
      <c r="S83" s="60">
        <f t="shared" si="30"/>
        <v>-3.779350252541519</v>
      </c>
      <c r="T83" s="60">
        <f t="shared" si="33"/>
        <v>-2.977389091325763</v>
      </c>
      <c r="U83" s="60">
        <f t="shared" si="33"/>
        <v>7.786098266156346</v>
      </c>
      <c r="V83" s="60">
        <f t="shared" si="33"/>
        <v>-0.00019395071926902512</v>
      </c>
      <c r="W83" s="60">
        <f aca="true" t="shared" si="34" ref="W83:AB83">(I83-I$6)^3</f>
        <v>-5.695084997618263</v>
      </c>
      <c r="X83" s="60">
        <f t="shared" si="34"/>
        <v>-0.055127180474337734</v>
      </c>
      <c r="Y83" s="60">
        <f t="shared" si="34"/>
        <v>0.0016882974146941747</v>
      </c>
      <c r="Z83" s="60">
        <f t="shared" si="34"/>
        <v>0.002910469551719372</v>
      </c>
      <c r="AA83" s="60">
        <f t="shared" si="34"/>
        <v>-0.0001449946687325438</v>
      </c>
      <c r="AB83" s="60">
        <f t="shared" si="34"/>
        <v>-137.31622474133368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64.18983014815402</v>
      </c>
      <c r="Q84" s="61">
        <f t="shared" si="35"/>
        <v>821.7455498607688</v>
      </c>
      <c r="R84" s="61">
        <f t="shared" si="35"/>
        <v>7502.478463003928</v>
      </c>
      <c r="S84" s="61">
        <f t="shared" si="35"/>
        <v>1581.2333248674354</v>
      </c>
      <c r="T84" s="61">
        <f t="shared" si="35"/>
        <v>1653.6166406693023</v>
      </c>
      <c r="U84" s="61">
        <f t="shared" si="35"/>
        <v>3209.8456453797585</v>
      </c>
      <c r="V84" s="61">
        <f t="shared" si="35"/>
        <v>395.1494839407698</v>
      </c>
      <c r="W84" s="61">
        <f t="shared" si="35"/>
        <v>1670.58990186975</v>
      </c>
      <c r="X84" s="61">
        <f t="shared" si="35"/>
        <v>202.86854980394605</v>
      </c>
      <c r="Y84" s="61">
        <f t="shared" si="35"/>
        <v>6.794881804356517</v>
      </c>
      <c r="Z84" s="61">
        <f t="shared" si="35"/>
        <v>0.672388919133053</v>
      </c>
      <c r="AA84" s="61">
        <f t="shared" si="35"/>
        <v>2.740835217395361</v>
      </c>
      <c r="AB84" s="61">
        <f t="shared" si="35"/>
        <v>60607.27159532754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549 - Río Milanillos desde cabecera hasta confluencia con el río Frío, y río Frío y Herreros.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0.0900657</v>
      </c>
      <c r="C4" s="1">
        <f t="shared" si="0"/>
        <v>0.0668325</v>
      </c>
      <c r="D4" s="1">
        <f t="shared" si="0"/>
        <v>0.1018426</v>
      </c>
      <c r="E4" s="1">
        <f t="shared" si="0"/>
        <v>0.060417</v>
      </c>
      <c r="F4" s="1">
        <f t="shared" si="0"/>
        <v>0.0487736</v>
      </c>
      <c r="G4" s="1">
        <f t="shared" si="0"/>
        <v>0.479298</v>
      </c>
      <c r="H4" s="1">
        <f t="shared" si="0"/>
        <v>0.5074782</v>
      </c>
      <c r="I4" s="1">
        <f t="shared" si="0"/>
        <v>0.257957</v>
      </c>
      <c r="J4" s="1">
        <f t="shared" si="0"/>
        <v>0.1440082</v>
      </c>
      <c r="K4" s="1">
        <f t="shared" si="0"/>
        <v>0.0487285</v>
      </c>
      <c r="L4" s="1">
        <f t="shared" si="0"/>
        <v>0.0405636</v>
      </c>
      <c r="M4" s="1">
        <f t="shared" si="0"/>
        <v>0.0709864</v>
      </c>
      <c r="N4" s="1">
        <f>MIN(N18:N43)</f>
        <v>3.8710381</v>
      </c>
    </row>
    <row r="5" spans="1:14" ht="12.75">
      <c r="A5" s="13" t="s">
        <v>94</v>
      </c>
      <c r="B5" s="1">
        <f aca="true" t="shared" si="1" ref="B5:M5">MAX(B18:B43)</f>
        <v>2.1787892</v>
      </c>
      <c r="C5" s="1">
        <f t="shared" si="1"/>
        <v>9.2869952</v>
      </c>
      <c r="D5" s="1">
        <f t="shared" si="1"/>
        <v>20.4746745</v>
      </c>
      <c r="E5" s="1">
        <f t="shared" si="1"/>
        <v>9.8624256</v>
      </c>
      <c r="F5" s="1">
        <f t="shared" si="1"/>
        <v>12.369458</v>
      </c>
      <c r="G5" s="1">
        <f t="shared" si="1"/>
        <v>15.81741</v>
      </c>
      <c r="H5" s="1">
        <f t="shared" si="1"/>
        <v>7.6270622</v>
      </c>
      <c r="I5" s="1">
        <f t="shared" si="1"/>
        <v>8.1554928</v>
      </c>
      <c r="J5" s="1">
        <f t="shared" si="1"/>
        <v>4.2826059</v>
      </c>
      <c r="K5" s="1">
        <f t="shared" si="1"/>
        <v>0.7816284</v>
      </c>
      <c r="L5" s="1">
        <f t="shared" si="1"/>
        <v>0.8909292</v>
      </c>
      <c r="M5" s="1">
        <f t="shared" si="1"/>
        <v>1.5111232</v>
      </c>
      <c r="N5" s="1">
        <f>MAX(N18:N43)</f>
        <v>51.4210299</v>
      </c>
    </row>
    <row r="6" spans="1:14" ht="12.75">
      <c r="A6" s="13" t="s">
        <v>16</v>
      </c>
      <c r="B6" s="1">
        <f aca="true" t="shared" si="2" ref="B6:M6">AVERAGE(B18:B43)</f>
        <v>0.6490339730769232</v>
      </c>
      <c r="C6" s="1">
        <f t="shared" si="2"/>
        <v>1.4731687807692306</v>
      </c>
      <c r="D6" s="1">
        <f t="shared" si="2"/>
        <v>2.9814430846153837</v>
      </c>
      <c r="E6" s="1">
        <f t="shared" si="2"/>
        <v>2.390837142307692</v>
      </c>
      <c r="F6" s="1">
        <f t="shared" si="2"/>
        <v>2.235646834615385</v>
      </c>
      <c r="G6" s="1">
        <f t="shared" si="2"/>
        <v>2.624011888461538</v>
      </c>
      <c r="H6" s="1">
        <f t="shared" si="2"/>
        <v>2.581096553846154</v>
      </c>
      <c r="I6" s="1">
        <f t="shared" si="2"/>
        <v>2.5486702192307695</v>
      </c>
      <c r="J6" s="1">
        <f t="shared" si="2"/>
        <v>0.8513855538461539</v>
      </c>
      <c r="K6" s="1">
        <f t="shared" si="2"/>
        <v>0.21874402307692306</v>
      </c>
      <c r="L6" s="1">
        <f t="shared" si="2"/>
        <v>0.19401525769230765</v>
      </c>
      <c r="M6" s="1">
        <f t="shared" si="2"/>
        <v>0.32222172307692315</v>
      </c>
      <c r="N6" s="1">
        <f>SUM(B6:M6)</f>
        <v>19.07027503461538</v>
      </c>
    </row>
    <row r="7" spans="1:14" ht="12.75">
      <c r="A7" s="13" t="s">
        <v>17</v>
      </c>
      <c r="B7" s="1">
        <f aca="true" t="shared" si="3" ref="B7:M7">PERCENTILE(B18:B43,0.1)</f>
        <v>0.11799015</v>
      </c>
      <c r="C7" s="1">
        <f t="shared" si="3"/>
        <v>0.25050065</v>
      </c>
      <c r="D7" s="1">
        <f t="shared" si="3"/>
        <v>0.3632694</v>
      </c>
      <c r="E7" s="1">
        <f t="shared" si="3"/>
        <v>0.21524165</v>
      </c>
      <c r="F7" s="1">
        <f t="shared" si="3"/>
        <v>0.1904377</v>
      </c>
      <c r="G7" s="1">
        <f t="shared" si="3"/>
        <v>0.68045725</v>
      </c>
      <c r="H7" s="1">
        <f t="shared" si="3"/>
        <v>0.8070531999999999</v>
      </c>
      <c r="I7" s="1">
        <f t="shared" si="3"/>
        <v>0.63763825</v>
      </c>
      <c r="J7" s="1">
        <f t="shared" si="3"/>
        <v>0.17851240000000002</v>
      </c>
      <c r="K7" s="1">
        <f t="shared" si="3"/>
        <v>0.0734297</v>
      </c>
      <c r="L7" s="1">
        <f t="shared" si="3"/>
        <v>0.05430005</v>
      </c>
      <c r="M7" s="1">
        <f t="shared" si="3"/>
        <v>0.0842955</v>
      </c>
      <c r="N7" s="1">
        <f>PERCENTILE(N18:N43,0.1)</f>
        <v>8.16900265</v>
      </c>
    </row>
    <row r="8" spans="1:14" ht="12.75">
      <c r="A8" s="13" t="s">
        <v>18</v>
      </c>
      <c r="B8" s="1">
        <f aca="true" t="shared" si="4" ref="B8:M8">PERCENTILE(B18:B43,0.25)</f>
        <v>0.32246790000000003</v>
      </c>
      <c r="C8" s="1">
        <f t="shared" si="4"/>
        <v>0.63195135</v>
      </c>
      <c r="D8" s="1">
        <f t="shared" si="4"/>
        <v>0.68929575</v>
      </c>
      <c r="E8" s="1">
        <f t="shared" si="4"/>
        <v>0.548078775</v>
      </c>
      <c r="F8" s="1">
        <f t="shared" si="4"/>
        <v>0.4904446</v>
      </c>
      <c r="G8" s="1">
        <f t="shared" si="4"/>
        <v>1.01829375</v>
      </c>
      <c r="H8" s="1">
        <f t="shared" si="4"/>
        <v>1.26776235</v>
      </c>
      <c r="I8" s="1">
        <f t="shared" si="4"/>
        <v>1.275403725</v>
      </c>
      <c r="J8" s="1">
        <f t="shared" si="4"/>
        <v>0.29931225</v>
      </c>
      <c r="K8" s="1">
        <f t="shared" si="4"/>
        <v>0.09166605</v>
      </c>
      <c r="L8" s="1">
        <f t="shared" si="4"/>
        <v>0.075421425</v>
      </c>
      <c r="M8" s="1">
        <f t="shared" si="4"/>
        <v>0.1770906</v>
      </c>
      <c r="N8" s="1">
        <f>PERCENTILE(N18:N43,0.25)</f>
        <v>9.192645599999999</v>
      </c>
    </row>
    <row r="9" spans="1:14" ht="12.75">
      <c r="A9" s="13" t="s">
        <v>19</v>
      </c>
      <c r="B9" s="1">
        <f aca="true" t="shared" si="5" ref="B9:M9">PERCENTILE(B18:B43,0.5)</f>
        <v>0.5114</v>
      </c>
      <c r="C9" s="1">
        <f t="shared" si="5"/>
        <v>0.9631719000000001</v>
      </c>
      <c r="D9" s="1">
        <f t="shared" si="5"/>
        <v>0.89936775</v>
      </c>
      <c r="E9" s="1">
        <f t="shared" si="5"/>
        <v>0.87777985</v>
      </c>
      <c r="F9" s="1">
        <f t="shared" si="5"/>
        <v>1.36533545</v>
      </c>
      <c r="G9" s="1">
        <f t="shared" si="5"/>
        <v>1.28626575</v>
      </c>
      <c r="H9" s="1">
        <f t="shared" si="5"/>
        <v>1.9557050999999999</v>
      </c>
      <c r="I9" s="1">
        <f t="shared" si="5"/>
        <v>2.110871</v>
      </c>
      <c r="J9" s="1">
        <f t="shared" si="5"/>
        <v>0.53668515</v>
      </c>
      <c r="K9" s="1">
        <f t="shared" si="5"/>
        <v>0.1654095</v>
      </c>
      <c r="L9" s="1">
        <f t="shared" si="5"/>
        <v>0.126081</v>
      </c>
      <c r="M9" s="1">
        <f t="shared" si="5"/>
        <v>0.2359379</v>
      </c>
      <c r="N9" s="1">
        <f>PERCENTILE(N18:N43,0.5)</f>
        <v>14.910717850000001</v>
      </c>
    </row>
    <row r="10" spans="1:14" ht="12.75">
      <c r="A10" s="13" t="s">
        <v>20</v>
      </c>
      <c r="B10" s="1">
        <f aca="true" t="shared" si="6" ref="B10:M10">PERCENTILE(B18:B43,0.75)</f>
        <v>0.8091886500000001</v>
      </c>
      <c r="C10" s="1">
        <f t="shared" si="6"/>
        <v>1.3900405</v>
      </c>
      <c r="D10" s="1">
        <f t="shared" si="6"/>
        <v>3.310031</v>
      </c>
      <c r="E10" s="1">
        <f t="shared" si="6"/>
        <v>2.9445537</v>
      </c>
      <c r="F10" s="1">
        <f t="shared" si="6"/>
        <v>1.9168325</v>
      </c>
      <c r="G10" s="1">
        <f t="shared" si="6"/>
        <v>2.553372425</v>
      </c>
      <c r="H10" s="1">
        <f t="shared" si="6"/>
        <v>2.7568483</v>
      </c>
      <c r="I10" s="1">
        <f t="shared" si="6"/>
        <v>3.150532775</v>
      </c>
      <c r="J10" s="1">
        <f t="shared" si="6"/>
        <v>0.7885463</v>
      </c>
      <c r="K10" s="1">
        <f t="shared" si="6"/>
        <v>0.282821975</v>
      </c>
      <c r="L10" s="1">
        <f t="shared" si="6"/>
        <v>0.23543485</v>
      </c>
      <c r="M10" s="1">
        <f t="shared" si="6"/>
        <v>0.35965475</v>
      </c>
      <c r="N10" s="1">
        <f>PERCENTILE(N18:N43,0.75)</f>
        <v>27.1356795</v>
      </c>
    </row>
    <row r="11" spans="1:14" ht="12.75">
      <c r="A11" s="13" t="s">
        <v>21</v>
      </c>
      <c r="B11" s="1">
        <f aca="true" t="shared" si="7" ref="B11:M11">PERCENTILE(B18:B43,0.9)</f>
        <v>1.2859525</v>
      </c>
      <c r="C11" s="1">
        <f t="shared" si="7"/>
        <v>2.9981335</v>
      </c>
      <c r="D11" s="1">
        <f t="shared" si="7"/>
        <v>6.9029074999999995</v>
      </c>
      <c r="E11" s="1">
        <f t="shared" si="7"/>
        <v>6.836062500000001</v>
      </c>
      <c r="F11" s="1">
        <f t="shared" si="7"/>
        <v>5.85109145</v>
      </c>
      <c r="G11" s="1">
        <f t="shared" si="7"/>
        <v>5.300496900000001</v>
      </c>
      <c r="H11" s="1">
        <f t="shared" si="7"/>
        <v>5.837856</v>
      </c>
      <c r="I11" s="1">
        <f t="shared" si="7"/>
        <v>5.0631755</v>
      </c>
      <c r="J11" s="1">
        <f t="shared" si="7"/>
        <v>1.9104320500000003</v>
      </c>
      <c r="K11" s="1">
        <f t="shared" si="7"/>
        <v>0.3499835</v>
      </c>
      <c r="L11" s="1">
        <f t="shared" si="7"/>
        <v>0.32102535</v>
      </c>
      <c r="M11" s="1">
        <f t="shared" si="7"/>
        <v>0.55073635</v>
      </c>
      <c r="N11" s="1">
        <f>PERCENTILE(N18:N43,0.9)</f>
        <v>31.553182350000004</v>
      </c>
    </row>
    <row r="12" spans="1:14" ht="12.75">
      <c r="A12" s="13" t="s">
        <v>25</v>
      </c>
      <c r="B12" s="1">
        <f aca="true" t="shared" si="8" ref="B12:M12">STDEV(B18:B43)</f>
        <v>0.512288396704316</v>
      </c>
      <c r="C12" s="1">
        <f t="shared" si="8"/>
        <v>1.861160609862689</v>
      </c>
      <c r="D12" s="1">
        <f t="shared" si="8"/>
        <v>4.557718213900939</v>
      </c>
      <c r="E12" s="1">
        <f t="shared" si="8"/>
        <v>2.899869092283377</v>
      </c>
      <c r="F12" s="1">
        <f t="shared" si="8"/>
        <v>2.885753861615831</v>
      </c>
      <c r="G12" s="1">
        <f t="shared" si="8"/>
        <v>3.234435105492</v>
      </c>
      <c r="H12" s="1">
        <f t="shared" si="8"/>
        <v>2.022064365427062</v>
      </c>
      <c r="I12" s="1">
        <f t="shared" si="8"/>
        <v>1.946276149330603</v>
      </c>
      <c r="J12" s="1">
        <f t="shared" si="8"/>
        <v>0.9788929166269316</v>
      </c>
      <c r="K12" s="1">
        <f t="shared" si="8"/>
        <v>0.18540985348048866</v>
      </c>
      <c r="L12" s="1">
        <f t="shared" si="8"/>
        <v>0.19602316610109977</v>
      </c>
      <c r="M12" s="1">
        <f t="shared" si="8"/>
        <v>0.29371602279668607</v>
      </c>
      <c r="N12" s="1">
        <f>STDEV(N18:N43)</f>
        <v>11.90762103037332</v>
      </c>
    </row>
    <row r="13" spans="1:14" ht="12.75">
      <c r="A13" s="13" t="s">
        <v>127</v>
      </c>
      <c r="B13" s="1">
        <f>ROUND(B12/B6,2)</f>
        <v>0.79</v>
      </c>
      <c r="C13" s="1">
        <f aca="true" t="shared" si="9" ref="C13:N13">ROUND(C12/C6,2)</f>
        <v>1.26</v>
      </c>
      <c r="D13" s="1">
        <f t="shared" si="9"/>
        <v>1.53</v>
      </c>
      <c r="E13" s="1">
        <f t="shared" si="9"/>
        <v>1.21</v>
      </c>
      <c r="F13" s="1">
        <f t="shared" si="9"/>
        <v>1.29</v>
      </c>
      <c r="G13" s="1">
        <f t="shared" si="9"/>
        <v>1.23</v>
      </c>
      <c r="H13" s="1">
        <f t="shared" si="9"/>
        <v>0.78</v>
      </c>
      <c r="I13" s="1">
        <f t="shared" si="9"/>
        <v>0.76</v>
      </c>
      <c r="J13" s="1">
        <f t="shared" si="9"/>
        <v>1.15</v>
      </c>
      <c r="K13" s="1">
        <f t="shared" si="9"/>
        <v>0.85</v>
      </c>
      <c r="L13" s="1">
        <f t="shared" si="9"/>
        <v>1.01</v>
      </c>
      <c r="M13" s="1">
        <f t="shared" si="9"/>
        <v>0.91</v>
      </c>
      <c r="N13" s="1">
        <f t="shared" si="9"/>
        <v>0.62</v>
      </c>
    </row>
    <row r="14" spans="1:14" ht="12.75">
      <c r="A14" s="13" t="s">
        <v>126</v>
      </c>
      <c r="B14" s="53">
        <f>26*P44/(25*24*B12^3)</f>
        <v>1.5417923327714806</v>
      </c>
      <c r="C14" s="53">
        <f aca="true" t="shared" si="10" ref="C14:N14">26*Q44/(25*24*C12^3)</f>
        <v>3.3127897852538597</v>
      </c>
      <c r="D14" s="53">
        <f t="shared" si="10"/>
        <v>2.7359971325143464</v>
      </c>
      <c r="E14" s="53">
        <f t="shared" si="10"/>
        <v>1.5702799445995899</v>
      </c>
      <c r="F14" s="53">
        <f t="shared" si="10"/>
        <v>2.23021807557998</v>
      </c>
      <c r="G14" s="53">
        <f t="shared" si="10"/>
        <v>3.0752654242977417</v>
      </c>
      <c r="H14" s="53">
        <f t="shared" si="10"/>
        <v>1.5583634597075566</v>
      </c>
      <c r="I14" s="53">
        <f t="shared" si="10"/>
        <v>1.4721101568161201</v>
      </c>
      <c r="J14" s="53">
        <f t="shared" si="10"/>
        <v>2.436250357643152</v>
      </c>
      <c r="K14" s="53">
        <f t="shared" si="10"/>
        <v>2.0445201700063165</v>
      </c>
      <c r="L14" s="53">
        <f t="shared" si="10"/>
        <v>2.5113923323467913</v>
      </c>
      <c r="M14" s="53">
        <f t="shared" si="10"/>
        <v>2.8950711310251096</v>
      </c>
      <c r="N14" s="53">
        <f t="shared" si="10"/>
        <v>0.9457261954950039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-0.09380069067162261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0.8878428</v>
      </c>
      <c r="C18" s="1">
        <f>'DATOS MENSUALES'!E487</f>
        <v>1.0251792</v>
      </c>
      <c r="D18" s="1">
        <f>'DATOS MENSUALES'!E488</f>
        <v>0.4097004</v>
      </c>
      <c r="E18" s="1">
        <f>'DATOS MENSUALES'!E489</f>
        <v>0.6391616</v>
      </c>
      <c r="F18" s="1">
        <f>'DATOS MENSUALES'!E490</f>
        <v>0.4724736</v>
      </c>
      <c r="G18" s="1">
        <f>'DATOS MENSUALES'!E491</f>
        <v>1.5340441</v>
      </c>
      <c r="H18" s="1">
        <f>'DATOS MENSUALES'!E492</f>
        <v>1.9007688</v>
      </c>
      <c r="I18" s="1">
        <f>'DATOS MENSUALES'!E493</f>
        <v>5.0240362</v>
      </c>
      <c r="J18" s="1">
        <f>'DATOS MENSUALES'!E494</f>
        <v>0.357084</v>
      </c>
      <c r="K18" s="1">
        <f>'DATOS MENSUALES'!E495</f>
        <v>0.087604</v>
      </c>
      <c r="L18" s="1">
        <f>'DATOS MENSUALES'!E496</f>
        <v>0.213265</v>
      </c>
      <c r="M18" s="1">
        <f>'DATOS MENSUALES'!E497</f>
        <v>0.234828</v>
      </c>
      <c r="N18" s="1">
        <f aca="true" t="shared" si="11" ref="N18:N41">SUM(B18:M18)</f>
        <v>12.785987700000002</v>
      </c>
      <c r="O18" s="10"/>
      <c r="P18" s="60">
        <f aca="true" t="shared" si="12" ref="P18:P43">(B18-B$6)^3</f>
        <v>0.01361918520533559</v>
      </c>
      <c r="Q18" s="60">
        <f aca="true" t="shared" si="13" ref="Q18:AB33">(C18-C$6)^3</f>
        <v>-0.08990911860202702</v>
      </c>
      <c r="R18" s="60">
        <f t="shared" si="13"/>
        <v>-17.00914719302283</v>
      </c>
      <c r="S18" s="60">
        <f t="shared" si="13"/>
        <v>-5.37478378872654</v>
      </c>
      <c r="T18" s="60">
        <f t="shared" si="13"/>
        <v>-5.481317433113114</v>
      </c>
      <c r="U18" s="60">
        <f t="shared" si="13"/>
        <v>-1.2949141918063236</v>
      </c>
      <c r="V18" s="60">
        <f t="shared" si="13"/>
        <v>-0.31488687931266346</v>
      </c>
      <c r="W18" s="60">
        <f t="shared" si="13"/>
        <v>15.167648452416358</v>
      </c>
      <c r="X18" s="60">
        <f t="shared" si="13"/>
        <v>-0.12077468877587993</v>
      </c>
      <c r="Y18" s="60">
        <f t="shared" si="13"/>
        <v>-0.0022553075161541817</v>
      </c>
      <c r="Z18" s="60">
        <f t="shared" si="13"/>
        <v>7.133041655517639E-06</v>
      </c>
      <c r="AA18" s="60">
        <f t="shared" si="13"/>
        <v>-0.000667483790603603</v>
      </c>
      <c r="AB18" s="60">
        <f t="shared" si="13"/>
        <v>-248.18075523381802</v>
      </c>
    </row>
    <row r="19" spans="1:28" ht="12.75">
      <c r="A19" s="12" t="s">
        <v>69</v>
      </c>
      <c r="B19" s="1">
        <f>'DATOS MENSUALES'!E498</f>
        <v>0.1164</v>
      </c>
      <c r="C19" s="1">
        <f>'DATOS MENSUALES'!E499</f>
        <v>0.0668325</v>
      </c>
      <c r="D19" s="1">
        <f>'DATOS MENSUALES'!E500</f>
        <v>0.7386583</v>
      </c>
      <c r="E19" s="1">
        <f>'DATOS MENSUALES'!E501</f>
        <v>1.6427674</v>
      </c>
      <c r="F19" s="1">
        <f>'DATOS MENSUALES'!E502</f>
        <v>1.1751502</v>
      </c>
      <c r="G19" s="1">
        <f>'DATOS MENSUALES'!E503</f>
        <v>1.0112586</v>
      </c>
      <c r="H19" s="1">
        <f>'DATOS MENSUALES'!E504</f>
        <v>1.438846</v>
      </c>
      <c r="I19" s="1">
        <f>'DATOS MENSUALES'!E505</f>
        <v>0.6725172</v>
      </c>
      <c r="J19" s="1">
        <f>'DATOS MENSUALES'!E506</f>
        <v>0.471312</v>
      </c>
      <c r="K19" s="1">
        <f>'DATOS MENSUALES'!E507</f>
        <v>0.2125536</v>
      </c>
      <c r="L19" s="1">
        <f>'DATOS MENSUALES'!E508</f>
        <v>0.0532305</v>
      </c>
      <c r="M19" s="1">
        <f>'DATOS MENSUALES'!E509</f>
        <v>0.5006115</v>
      </c>
      <c r="N19" s="1">
        <f t="shared" si="11"/>
        <v>8.100137799999999</v>
      </c>
      <c r="O19" s="10"/>
      <c r="P19" s="60">
        <f t="shared" si="12"/>
        <v>-0.15110769851046915</v>
      </c>
      <c r="Q19" s="60">
        <f t="shared" si="13"/>
        <v>-2.781426208821696</v>
      </c>
      <c r="R19" s="60">
        <f t="shared" si="13"/>
        <v>-11.281394941224903</v>
      </c>
      <c r="S19" s="60">
        <f t="shared" si="13"/>
        <v>-0.41862606621550047</v>
      </c>
      <c r="T19" s="60">
        <f t="shared" si="13"/>
        <v>-1.192690840418125</v>
      </c>
      <c r="U19" s="60">
        <f t="shared" si="13"/>
        <v>-4.194728032220242</v>
      </c>
      <c r="V19" s="60">
        <f t="shared" si="13"/>
        <v>-1.4903357930091645</v>
      </c>
      <c r="W19" s="60">
        <f t="shared" si="13"/>
        <v>-6.6039651044074805</v>
      </c>
      <c r="X19" s="60">
        <f t="shared" si="13"/>
        <v>-0.05490386969414364</v>
      </c>
      <c r="Y19" s="60">
        <f t="shared" si="13"/>
        <v>-2.3722529429706985E-07</v>
      </c>
      <c r="Z19" s="60">
        <f t="shared" si="13"/>
        <v>-0.0027904028903434712</v>
      </c>
      <c r="AA19" s="60">
        <f t="shared" si="13"/>
        <v>0.005676882263820141</v>
      </c>
      <c r="AB19" s="60">
        <f t="shared" si="13"/>
        <v>-1320.1892184311866</v>
      </c>
    </row>
    <row r="20" spans="1:28" ht="12.75">
      <c r="A20" s="12" t="s">
        <v>70</v>
      </c>
      <c r="B20" s="1">
        <f>'DATOS MENSUALES'!E510</f>
        <v>0.799332</v>
      </c>
      <c r="C20" s="1">
        <f>'DATOS MENSUALES'!E511</f>
        <v>1.9242459</v>
      </c>
      <c r="D20" s="1">
        <f>'DATOS MENSUALES'!E512</f>
        <v>1.5266342</v>
      </c>
      <c r="E20" s="1">
        <f>'DATOS MENSUALES'!E513</f>
        <v>0.621765</v>
      </c>
      <c r="F20" s="1">
        <f>'DATOS MENSUALES'!E514</f>
        <v>0.1541124</v>
      </c>
      <c r="G20" s="1">
        <f>'DATOS MENSUALES'!E515</f>
        <v>0.5700167</v>
      </c>
      <c r="H20" s="1">
        <f>'DATOS MENSUALES'!E516</f>
        <v>0.5074782</v>
      </c>
      <c r="I20" s="1">
        <f>'DATOS MENSUALES'!E517</f>
        <v>2.2948709</v>
      </c>
      <c r="J20" s="1">
        <f>'DATOS MENSUALES'!E518</f>
        <v>0.2281013</v>
      </c>
      <c r="K20" s="1">
        <f>'DATOS MENSUALES'!E519</f>
        <v>0.0827718</v>
      </c>
      <c r="L20" s="1">
        <f>'DATOS MENSUALES'!E520</f>
        <v>0.2870016</v>
      </c>
      <c r="M20" s="1">
        <f>'DATOS MENSUALES'!E521</f>
        <v>0.1072144</v>
      </c>
      <c r="N20" s="1">
        <f t="shared" si="11"/>
        <v>9.103544399999999</v>
      </c>
      <c r="O20" s="10"/>
      <c r="P20" s="60">
        <f t="shared" si="12"/>
        <v>0.0033951568127995454</v>
      </c>
      <c r="Q20" s="60">
        <f t="shared" si="13"/>
        <v>0.09178091743323126</v>
      </c>
      <c r="R20" s="60">
        <f t="shared" si="13"/>
        <v>-3.0790577462836866</v>
      </c>
      <c r="S20" s="60">
        <f t="shared" si="13"/>
        <v>-5.53651691459315</v>
      </c>
      <c r="T20" s="60">
        <f t="shared" si="13"/>
        <v>-9.018842429387849</v>
      </c>
      <c r="U20" s="60">
        <f t="shared" si="13"/>
        <v>-8.66559256571285</v>
      </c>
      <c r="V20" s="60">
        <f t="shared" si="13"/>
        <v>-8.916337204888489</v>
      </c>
      <c r="W20" s="60">
        <f t="shared" si="13"/>
        <v>-0.01634825331824665</v>
      </c>
      <c r="X20" s="60">
        <f t="shared" si="13"/>
        <v>-0.24213549952179478</v>
      </c>
      <c r="Y20" s="60">
        <f t="shared" si="13"/>
        <v>-0.0025139150288663167</v>
      </c>
      <c r="Z20" s="60">
        <f t="shared" si="13"/>
        <v>0.0008040026758977304</v>
      </c>
      <c r="AA20" s="60">
        <f t="shared" si="13"/>
        <v>-0.009939390562282421</v>
      </c>
      <c r="AB20" s="60">
        <f t="shared" si="13"/>
        <v>-990.0523590805881</v>
      </c>
    </row>
    <row r="21" spans="1:28" ht="12.75">
      <c r="A21" s="12" t="s">
        <v>71</v>
      </c>
      <c r="B21" s="1">
        <f>'DATOS MENSUALES'!E522</f>
        <v>0.0900657</v>
      </c>
      <c r="C21" s="1">
        <f>'DATOS MENSUALES'!E523</f>
        <v>0.5231376</v>
      </c>
      <c r="D21" s="1">
        <f>'DATOS MENSUALES'!E524</f>
        <v>0.7900524</v>
      </c>
      <c r="E21" s="1">
        <f>'DATOS MENSUALES'!E525</f>
        <v>2.391276</v>
      </c>
      <c r="F21" s="1">
        <f>'DATOS MENSUALES'!E526</f>
        <v>1.2468095</v>
      </c>
      <c r="G21" s="1">
        <f>'DATOS MENSUALES'!E527</f>
        <v>1.0393992</v>
      </c>
      <c r="H21" s="1">
        <f>'DATOS MENSUALES'!E528</f>
        <v>7.0798455</v>
      </c>
      <c r="I21" s="1">
        <f>'DATOS MENSUALES'!E529</f>
        <v>8.1554928</v>
      </c>
      <c r="J21" s="1">
        <f>'DATOS MENSUALES'!E530</f>
        <v>4.2826059</v>
      </c>
      <c r="K21" s="1">
        <f>'DATOS MENSUALES'!E531</f>
        <v>0.2227068</v>
      </c>
      <c r="L21" s="1">
        <f>'DATOS MENSUALES'!E532</f>
        <v>0.1823858</v>
      </c>
      <c r="M21" s="1">
        <f>'DATOS MENSUALES'!E533</f>
        <v>0.1113266</v>
      </c>
      <c r="N21" s="1">
        <f t="shared" si="11"/>
        <v>26.1151038</v>
      </c>
      <c r="O21" s="10"/>
      <c r="P21" s="60">
        <f t="shared" si="12"/>
        <v>-0.17464713850608243</v>
      </c>
      <c r="Q21" s="60">
        <f t="shared" si="13"/>
        <v>-0.8574594247036074</v>
      </c>
      <c r="R21" s="60">
        <f t="shared" si="13"/>
        <v>-10.52348129654542</v>
      </c>
      <c r="S21" s="60">
        <f t="shared" si="13"/>
        <v>8.452226862606005E-11</v>
      </c>
      <c r="T21" s="60">
        <f t="shared" si="13"/>
        <v>-0.9668844282166018</v>
      </c>
      <c r="U21" s="60">
        <f t="shared" si="13"/>
        <v>-3.9789582970513937</v>
      </c>
      <c r="V21" s="60">
        <f t="shared" si="13"/>
        <v>91.04901960622037</v>
      </c>
      <c r="W21" s="60">
        <f t="shared" si="13"/>
        <v>176.25865071616425</v>
      </c>
      <c r="X21" s="60">
        <f t="shared" si="13"/>
        <v>40.39669407754187</v>
      </c>
      <c r="Y21" s="60">
        <f t="shared" si="13"/>
        <v>6.222986742244925E-08</v>
      </c>
      <c r="Z21" s="60">
        <f t="shared" si="13"/>
        <v>-1.5728177046889728E-06</v>
      </c>
      <c r="AA21" s="60">
        <f t="shared" si="13"/>
        <v>-0.009379930284843501</v>
      </c>
      <c r="AB21" s="60">
        <f t="shared" si="13"/>
        <v>349.63212058256613</v>
      </c>
    </row>
    <row r="22" spans="1:28" ht="12.75">
      <c r="A22" s="12" t="s">
        <v>72</v>
      </c>
      <c r="B22" s="1">
        <f>'DATOS MENSUALES'!E534</f>
        <v>0.6143607</v>
      </c>
      <c r="C22" s="1">
        <f>'DATOS MENSUALES'!E535</f>
        <v>2.2777595</v>
      </c>
      <c r="D22" s="1">
        <f>'DATOS MENSUALES'!E536</f>
        <v>1.938548</v>
      </c>
      <c r="E22" s="1">
        <f>'DATOS MENSUALES'!E537</f>
        <v>0.7907244</v>
      </c>
      <c r="F22" s="1">
        <f>'DATOS MENSUALES'!E538</f>
        <v>4.3192206</v>
      </c>
      <c r="G22" s="1">
        <f>'DATOS MENSUALES'!E539</f>
        <v>2.1206263</v>
      </c>
      <c r="H22" s="1">
        <f>'DATOS MENSUALES'!E540</f>
        <v>2.7280264</v>
      </c>
      <c r="I22" s="1">
        <f>'DATOS MENSUALES'!E541</f>
        <v>1.768902</v>
      </c>
      <c r="J22" s="1">
        <f>'DATOS MENSUALES'!E542</f>
        <v>0.7711808</v>
      </c>
      <c r="K22" s="1">
        <f>'DATOS MENSUALES'!E543</f>
        <v>0.0800596</v>
      </c>
      <c r="L22" s="1">
        <f>'DATOS MENSUALES'!E544</f>
        <v>0.0745338</v>
      </c>
      <c r="M22" s="1">
        <f>'DATOS MENSUALES'!E545</f>
        <v>0.076725</v>
      </c>
      <c r="N22" s="1">
        <f t="shared" si="11"/>
        <v>17.5606671</v>
      </c>
      <c r="O22" s="10"/>
      <c r="P22" s="60">
        <f t="shared" si="12"/>
        <v>-4.168545248007397E-05</v>
      </c>
      <c r="Q22" s="60">
        <f t="shared" si="13"/>
        <v>0.5208648569584559</v>
      </c>
      <c r="R22" s="60">
        <f t="shared" si="13"/>
        <v>-1.1342841451517742</v>
      </c>
      <c r="S22" s="60">
        <f t="shared" si="13"/>
        <v>-4.096865921936483</v>
      </c>
      <c r="T22" s="60">
        <f t="shared" si="13"/>
        <v>9.045376357349328</v>
      </c>
      <c r="U22" s="60">
        <f t="shared" si="13"/>
        <v>-0.1275564234663231</v>
      </c>
      <c r="V22" s="60">
        <f t="shared" si="13"/>
        <v>0.0031719773066790197</v>
      </c>
      <c r="W22" s="60">
        <f t="shared" si="13"/>
        <v>-0.47412907943778926</v>
      </c>
      <c r="X22" s="60">
        <f t="shared" si="13"/>
        <v>-0.0005159413442232866</v>
      </c>
      <c r="Y22" s="60">
        <f t="shared" si="13"/>
        <v>-0.0026673687119070227</v>
      </c>
      <c r="Z22" s="60">
        <f t="shared" si="13"/>
        <v>-0.001705695631883811</v>
      </c>
      <c r="AA22" s="60">
        <f t="shared" si="13"/>
        <v>-0.014795753879989451</v>
      </c>
      <c r="AB22" s="60">
        <f t="shared" si="13"/>
        <v>-3.440269851419482</v>
      </c>
    </row>
    <row r="23" spans="1:28" ht="12.75">
      <c r="A23" s="12" t="s">
        <v>73</v>
      </c>
      <c r="B23" s="1">
        <f>'DATOS MENSUALES'!E546</f>
        <v>0.11508</v>
      </c>
      <c r="C23" s="1">
        <f>'DATOS MENSUALES'!E547</f>
        <v>0.909954</v>
      </c>
      <c r="D23" s="1">
        <f>'DATOS MENSUALES'!E548</f>
        <v>0.9477465</v>
      </c>
      <c r="E23" s="1">
        <f>'DATOS MENSUALES'!E549</f>
        <v>0.5484768</v>
      </c>
      <c r="F23" s="1">
        <f>'DATOS MENSUALES'!E550</f>
        <v>1.7936555</v>
      </c>
      <c r="G23" s="1">
        <f>'DATOS MENSUALES'!E551</f>
        <v>2.605512</v>
      </c>
      <c r="H23" s="1">
        <f>'DATOS MENSUALES'!E552</f>
        <v>1.6308872</v>
      </c>
      <c r="I23" s="1">
        <f>'DATOS MENSUALES'!E553</f>
        <v>2.4109548</v>
      </c>
      <c r="J23" s="1">
        <f>'DATOS MENSUALES'!E554</f>
        <v>0.280055</v>
      </c>
      <c r="K23" s="1">
        <f>'DATOS MENSUALES'!E555</f>
        <v>0.2115984</v>
      </c>
      <c r="L23" s="1">
        <f>'DATOS MENSUALES'!E556</f>
        <v>0.0704178</v>
      </c>
      <c r="M23" s="1">
        <f>'DATOS MENSUALES'!E557</f>
        <v>0.73704</v>
      </c>
      <c r="N23" s="1">
        <f t="shared" si="11"/>
        <v>12.261377999999999</v>
      </c>
      <c r="O23" s="10"/>
      <c r="P23" s="60">
        <f t="shared" si="12"/>
        <v>-0.1522339328338731</v>
      </c>
      <c r="Q23" s="60">
        <f t="shared" si="13"/>
        <v>-0.1786578614617202</v>
      </c>
      <c r="R23" s="60">
        <f t="shared" si="13"/>
        <v>-8.411210035390777</v>
      </c>
      <c r="S23" s="60">
        <f t="shared" si="13"/>
        <v>-6.253508291012013</v>
      </c>
      <c r="T23" s="60">
        <f t="shared" si="13"/>
        <v>-0.0863458093869673</v>
      </c>
      <c r="U23" s="60">
        <f t="shared" si="13"/>
        <v>-6.331510478574543E-06</v>
      </c>
      <c r="V23" s="60">
        <f t="shared" si="13"/>
        <v>-0.857941950460381</v>
      </c>
      <c r="W23" s="60">
        <f t="shared" si="13"/>
        <v>-0.0026118468367379</v>
      </c>
      <c r="X23" s="60">
        <f t="shared" si="13"/>
        <v>-0.18649292052817273</v>
      </c>
      <c r="Y23" s="60">
        <f t="shared" si="13"/>
        <v>-3.6485500809357114E-07</v>
      </c>
      <c r="Z23" s="60">
        <f t="shared" si="13"/>
        <v>-0.0018881157421978146</v>
      </c>
      <c r="AA23" s="60">
        <f t="shared" si="13"/>
        <v>0.07137952433720914</v>
      </c>
      <c r="AB23" s="60">
        <f t="shared" si="13"/>
        <v>-315.66781215349937</v>
      </c>
    </row>
    <row r="24" spans="1:28" ht="12.75">
      <c r="A24" s="12" t="s">
        <v>74</v>
      </c>
      <c r="B24" s="1">
        <f>'DATOS MENSUALES'!E558</f>
        <v>0.550179</v>
      </c>
      <c r="C24" s="1">
        <f>'DATOS MENSUALES'!E559</f>
        <v>0.5780298</v>
      </c>
      <c r="D24" s="1">
        <f>'DATOS MENSUALES'!E560</f>
        <v>0.981342</v>
      </c>
      <c r="E24" s="1">
        <f>'DATOS MENSUALES'!E561</f>
        <v>1.1582152</v>
      </c>
      <c r="F24" s="1">
        <f>'DATOS MENSUALES'!E562</f>
        <v>12.369458</v>
      </c>
      <c r="G24" s="1">
        <f>'DATOS MENSUALES'!E563</f>
        <v>7.66557</v>
      </c>
      <c r="H24" s="1">
        <f>'DATOS MENSUALES'!E564</f>
        <v>2.7664556</v>
      </c>
      <c r="I24" s="1">
        <f>'DATOS MENSUALES'!E565</f>
        <v>1.2890625</v>
      </c>
      <c r="J24" s="1">
        <f>'DATOS MENSUALES'!E566</f>
        <v>0.5493015</v>
      </c>
      <c r="K24" s="1">
        <f>'DATOS MENSUALES'!E567</f>
        <v>0.7816284</v>
      </c>
      <c r="L24" s="1">
        <f>'DATOS MENSUALES'!E568</f>
        <v>0.105502</v>
      </c>
      <c r="M24" s="1">
        <f>'DATOS MENSUALES'!E569</f>
        <v>0.2187226</v>
      </c>
      <c r="N24" s="1">
        <f t="shared" si="11"/>
        <v>29.013466599999997</v>
      </c>
      <c r="O24" s="10"/>
      <c r="P24" s="60">
        <f t="shared" si="12"/>
        <v>-0.0009660410170745509</v>
      </c>
      <c r="Q24" s="60">
        <f t="shared" si="13"/>
        <v>-0.7172514080772349</v>
      </c>
      <c r="R24" s="60">
        <f t="shared" si="13"/>
        <v>-8.001213076694231</v>
      </c>
      <c r="S24" s="60">
        <f t="shared" si="13"/>
        <v>-1.8727925947822843</v>
      </c>
      <c r="T24" s="60">
        <f t="shared" si="13"/>
        <v>1040.682908401017</v>
      </c>
      <c r="U24" s="60">
        <f t="shared" si="13"/>
        <v>128.14283628894773</v>
      </c>
      <c r="V24" s="60">
        <f t="shared" si="13"/>
        <v>0.006368561657480306</v>
      </c>
      <c r="W24" s="60">
        <f t="shared" si="13"/>
        <v>-1.9985082267742265</v>
      </c>
      <c r="X24" s="60">
        <f t="shared" si="13"/>
        <v>-0.027566612542482143</v>
      </c>
      <c r="Y24" s="60">
        <f t="shared" si="13"/>
        <v>0.17834362278497398</v>
      </c>
      <c r="Z24" s="60">
        <f t="shared" si="13"/>
        <v>-0.0006934656843500407</v>
      </c>
      <c r="AA24" s="60">
        <f t="shared" si="13"/>
        <v>-0.0011086896937810824</v>
      </c>
      <c r="AB24" s="60">
        <f t="shared" si="13"/>
        <v>983.0541022306079</v>
      </c>
    </row>
    <row r="25" spans="1:28" ht="12.75">
      <c r="A25" s="12" t="s">
        <v>75</v>
      </c>
      <c r="B25" s="1">
        <f>'DATOS MENSUALES'!E570</f>
        <v>1.216516</v>
      </c>
      <c r="C25" s="1">
        <f>'DATOS MENSUALES'!E571</f>
        <v>1.2175504</v>
      </c>
      <c r="D25" s="1">
        <f>'DATOS MENSUALES'!E572</f>
        <v>6.5069312</v>
      </c>
      <c r="E25" s="1">
        <f>'DATOS MENSUALES'!E573</f>
        <v>4.8521474</v>
      </c>
      <c r="F25" s="1">
        <f>'DATOS MENSUALES'!E574</f>
        <v>1.7722016</v>
      </c>
      <c r="G25" s="1">
        <f>'DATOS MENSUALES'!E575</f>
        <v>1.1164882</v>
      </c>
      <c r="H25" s="1">
        <f>'DATOS MENSUALES'!E576</f>
        <v>4.068088</v>
      </c>
      <c r="I25" s="1">
        <f>'DATOS MENSUALES'!E577</f>
        <v>5.1023148</v>
      </c>
      <c r="J25" s="1">
        <f>'DATOS MENSUALES'!E578</f>
        <v>2.3154359</v>
      </c>
      <c r="K25" s="1">
        <f>'DATOS MENSUALES'!E579</f>
        <v>0.7428654</v>
      </c>
      <c r="L25" s="1">
        <f>'DATOS MENSUALES'!E580</f>
        <v>0.1096388</v>
      </c>
      <c r="M25" s="1">
        <f>'DATOS MENSUALES'!E581</f>
        <v>0.081096</v>
      </c>
      <c r="N25" s="1">
        <f t="shared" si="11"/>
        <v>29.1012737</v>
      </c>
      <c r="O25" s="10"/>
      <c r="P25" s="60">
        <f t="shared" si="12"/>
        <v>0.18274955739969068</v>
      </c>
      <c r="Q25" s="60">
        <f t="shared" si="13"/>
        <v>-0.01670229839702671</v>
      </c>
      <c r="R25" s="60">
        <f t="shared" si="13"/>
        <v>43.818526060858076</v>
      </c>
      <c r="S25" s="60">
        <f t="shared" si="13"/>
        <v>14.91073613840285</v>
      </c>
      <c r="T25" s="60">
        <f t="shared" si="13"/>
        <v>-0.09953945593289218</v>
      </c>
      <c r="U25" s="60">
        <f t="shared" si="13"/>
        <v>-3.4260400494967462</v>
      </c>
      <c r="V25" s="60">
        <f t="shared" si="13"/>
        <v>3.287951561328067</v>
      </c>
      <c r="W25" s="60">
        <f t="shared" si="13"/>
        <v>16.652573322479345</v>
      </c>
      <c r="X25" s="60">
        <f t="shared" si="13"/>
        <v>3.1381090752631473</v>
      </c>
      <c r="Y25" s="60">
        <f t="shared" si="13"/>
        <v>0.1439778287311464</v>
      </c>
      <c r="Z25" s="60">
        <f t="shared" si="13"/>
        <v>-0.0006007086233218136</v>
      </c>
      <c r="AA25" s="60">
        <f t="shared" si="13"/>
        <v>-0.014019438796028703</v>
      </c>
      <c r="AB25" s="60">
        <f t="shared" si="13"/>
        <v>1009.3284569202069</v>
      </c>
    </row>
    <row r="26" spans="1:28" ht="12.75">
      <c r="A26" s="12" t="s">
        <v>76</v>
      </c>
      <c r="B26" s="1">
        <f>'DATOS MENSUALES'!E582</f>
        <v>0.472621</v>
      </c>
      <c r="C26" s="1">
        <f>'DATOS MENSUALES'!E583</f>
        <v>0.8242891</v>
      </c>
      <c r="D26" s="1">
        <f>'DATOS MENSUALES'!E584</f>
        <v>0.1519632</v>
      </c>
      <c r="E26" s="1">
        <f>'DATOS MENSUALES'!E585</f>
        <v>0.2522765</v>
      </c>
      <c r="F26" s="1">
        <f>'DATOS MENSUALES'!E586</f>
        <v>0.6431844</v>
      </c>
      <c r="G26" s="1">
        <f>'DATOS MENSUALES'!E587</f>
        <v>1.055124</v>
      </c>
      <c r="H26" s="1">
        <f>'DATOS MENSUALES'!E588</f>
        <v>2.3725611</v>
      </c>
      <c r="I26" s="1">
        <f>'DATOS MENSUALES'!E589</f>
        <v>1.863534</v>
      </c>
      <c r="J26" s="1">
        <f>'DATOS MENSUALES'!E590</f>
        <v>1.3257384</v>
      </c>
      <c r="K26" s="1">
        <f>'DATOS MENSUALES'!E591</f>
        <v>0.13728</v>
      </c>
      <c r="L26" s="1">
        <f>'DATOS MENSUALES'!E592</f>
        <v>0.13056</v>
      </c>
      <c r="M26" s="1">
        <f>'DATOS MENSUALES'!E593</f>
        <v>0.2367794</v>
      </c>
      <c r="N26" s="1">
        <f t="shared" si="11"/>
        <v>9.4659111</v>
      </c>
      <c r="O26" s="10"/>
      <c r="P26" s="60">
        <f t="shared" si="12"/>
        <v>-0.005490242881214017</v>
      </c>
      <c r="Q26" s="60">
        <f t="shared" si="13"/>
        <v>-0.27320744144346887</v>
      </c>
      <c r="R26" s="60">
        <f t="shared" si="13"/>
        <v>-22.652692640262654</v>
      </c>
      <c r="S26" s="60">
        <f t="shared" si="13"/>
        <v>-9.78058225019357</v>
      </c>
      <c r="T26" s="60">
        <f t="shared" si="13"/>
        <v>-4.0383837810814445</v>
      </c>
      <c r="U26" s="60">
        <f t="shared" si="13"/>
        <v>-3.861675092721753</v>
      </c>
      <c r="V26" s="60">
        <f t="shared" si="13"/>
        <v>-0.009068588686672948</v>
      </c>
      <c r="W26" s="60">
        <f t="shared" si="13"/>
        <v>-0.3216109155401211</v>
      </c>
      <c r="X26" s="60">
        <f t="shared" si="13"/>
        <v>0.10673442927089472</v>
      </c>
      <c r="Y26" s="60">
        <f t="shared" si="13"/>
        <v>-0.0005406267882673941</v>
      </c>
      <c r="Z26" s="60">
        <f t="shared" si="13"/>
        <v>-0.0002555070197568696</v>
      </c>
      <c r="AA26" s="60">
        <f t="shared" si="13"/>
        <v>-0.0006237623299073051</v>
      </c>
      <c r="AB26" s="60">
        <f t="shared" si="13"/>
        <v>-885.9430891906165</v>
      </c>
    </row>
    <row r="27" spans="1:28" ht="12.75">
      <c r="A27" s="12" t="s">
        <v>77</v>
      </c>
      <c r="B27" s="1">
        <f>'DATOS MENSUALES'!E594</f>
        <v>0.3275844</v>
      </c>
      <c r="C27" s="1">
        <f>'DATOS MENSUALES'!E595</f>
        <v>3.7185075</v>
      </c>
      <c r="D27" s="1">
        <f>'DATOS MENSUALES'!E596</f>
        <v>11.7453688</v>
      </c>
      <c r="E27" s="1">
        <f>'DATOS MENSUALES'!E597</f>
        <v>3.1289796</v>
      </c>
      <c r="F27" s="1">
        <f>'DATOS MENSUALES'!E598</f>
        <v>1.6448642</v>
      </c>
      <c r="G27" s="1">
        <f>'DATOS MENSUALES'!E599</f>
        <v>1.2132848</v>
      </c>
      <c r="H27" s="1">
        <f>'DATOS MENSUALES'!E600</f>
        <v>2.8158323</v>
      </c>
      <c r="I27" s="1">
        <f>'DATOS MENSUALES'!E601</f>
        <v>1.1987856</v>
      </c>
      <c r="J27" s="1">
        <f>'DATOS MENSUALES'!E602</f>
        <v>0.65037</v>
      </c>
      <c r="K27" s="1">
        <f>'DATOS MENSUALES'!E603</f>
        <v>0.309831</v>
      </c>
      <c r="L27" s="1">
        <f>'DATOS MENSUALES'!E604</f>
        <v>0.121602</v>
      </c>
      <c r="M27" s="1">
        <f>'DATOS MENSUALES'!E605</f>
        <v>0.6008612</v>
      </c>
      <c r="N27" s="1">
        <f t="shared" si="11"/>
        <v>27.4758714</v>
      </c>
      <c r="O27" s="10"/>
      <c r="P27" s="60">
        <f t="shared" si="12"/>
        <v>-0.03321532910678492</v>
      </c>
      <c r="Q27" s="60">
        <f t="shared" si="13"/>
        <v>11.319978357923418</v>
      </c>
      <c r="R27" s="60">
        <f t="shared" si="13"/>
        <v>673.1255309986166</v>
      </c>
      <c r="S27" s="60">
        <f t="shared" si="13"/>
        <v>0.40218008311634484</v>
      </c>
      <c r="T27" s="60">
        <f t="shared" si="13"/>
        <v>-0.20619738996320927</v>
      </c>
      <c r="U27" s="60">
        <f t="shared" si="13"/>
        <v>-2.8075598103173105</v>
      </c>
      <c r="V27" s="60">
        <f t="shared" si="13"/>
        <v>0.012934143955802679</v>
      </c>
      <c r="W27" s="60">
        <f t="shared" si="13"/>
        <v>-2.459744209559221</v>
      </c>
      <c r="X27" s="60">
        <f t="shared" si="13"/>
        <v>-0.008122486318698196</v>
      </c>
      <c r="Y27" s="60">
        <f t="shared" si="13"/>
        <v>0.0007557338335989254</v>
      </c>
      <c r="Z27" s="60">
        <f t="shared" si="13"/>
        <v>-0.00037971194310248513</v>
      </c>
      <c r="AA27" s="60">
        <f t="shared" si="13"/>
        <v>0.021633557313304092</v>
      </c>
      <c r="AB27" s="60">
        <f t="shared" si="13"/>
        <v>593.8894280463892</v>
      </c>
    </row>
    <row r="28" spans="1:28" ht="12.75">
      <c r="A28" s="12" t="s">
        <v>78</v>
      </c>
      <c r="B28" s="1">
        <f>'DATOS MENSUALES'!E606</f>
        <v>0.3207624</v>
      </c>
      <c r="C28" s="1">
        <f>'DATOS MENSUALES'!E607</f>
        <v>0.90372</v>
      </c>
      <c r="D28" s="1">
        <f>'DATOS MENSUALES'!E608</f>
        <v>0.6880316</v>
      </c>
      <c r="E28" s="1">
        <f>'DATOS MENSUALES'!E609</f>
        <v>0.7234176</v>
      </c>
      <c r="F28" s="1">
        <f>'DATOS MENSUALES'!E610</f>
        <v>0.867031</v>
      </c>
      <c r="G28" s="1">
        <f>'DATOS MENSUALES'!E611</f>
        <v>15.81741</v>
      </c>
      <c r="H28" s="1">
        <f>'DATOS MENSUALES'!E612</f>
        <v>7.6270622</v>
      </c>
      <c r="I28" s="1">
        <f>'DATOS MENSUALES'!E613</f>
        <v>2.327859</v>
      </c>
      <c r="J28" s="1">
        <f>'DATOS MENSUALES'!E614</f>
        <v>0.5377733</v>
      </c>
      <c r="K28" s="1">
        <f>'DATOS MENSUALES'!E615</f>
        <v>0.128744</v>
      </c>
      <c r="L28" s="1">
        <f>'DATOS MENSUALES'!E616</f>
        <v>0.0553696</v>
      </c>
      <c r="M28" s="1">
        <f>'DATOS MENSUALES'!E617</f>
        <v>0.3565265</v>
      </c>
      <c r="N28" s="1">
        <f t="shared" si="11"/>
        <v>30.353707200000002</v>
      </c>
      <c r="O28" s="10"/>
      <c r="P28" s="60">
        <f t="shared" si="12"/>
        <v>-0.0353752753456573</v>
      </c>
      <c r="Q28" s="60">
        <f t="shared" si="13"/>
        <v>-0.18465624601920025</v>
      </c>
      <c r="R28" s="60">
        <f t="shared" si="13"/>
        <v>-12.062739493739654</v>
      </c>
      <c r="S28" s="60">
        <f t="shared" si="13"/>
        <v>-4.6359064278402435</v>
      </c>
      <c r="T28" s="60">
        <f t="shared" si="13"/>
        <v>-2.5635670517226736</v>
      </c>
      <c r="U28" s="60">
        <f t="shared" si="13"/>
        <v>2296.51878653892</v>
      </c>
      <c r="V28" s="60">
        <f t="shared" si="13"/>
        <v>128.47921318901817</v>
      </c>
      <c r="W28" s="60">
        <f t="shared" si="13"/>
        <v>-0.010766223896734789</v>
      </c>
      <c r="X28" s="60">
        <f t="shared" si="13"/>
        <v>-0.030844594909298854</v>
      </c>
      <c r="Y28" s="60">
        <f t="shared" si="13"/>
        <v>-0.0007290005607693742</v>
      </c>
      <c r="Z28" s="60">
        <f t="shared" si="13"/>
        <v>-0.0026651325702109663</v>
      </c>
      <c r="AA28" s="60">
        <f t="shared" si="13"/>
        <v>4.037046935487563E-05</v>
      </c>
      <c r="AB28" s="60">
        <f t="shared" si="13"/>
        <v>1436.559660363706</v>
      </c>
    </row>
    <row r="29" spans="1:28" ht="12.75">
      <c r="A29" s="12" t="s">
        <v>79</v>
      </c>
      <c r="B29" s="1">
        <f>'DATOS MENSUALES'!E618</f>
        <v>0.6318172</v>
      </c>
      <c r="C29" s="1">
        <f>'DATOS MENSUALES'!E619</f>
        <v>0.8328024</v>
      </c>
      <c r="D29" s="1">
        <f>'DATOS MENSUALES'!E620</f>
        <v>0.6002451</v>
      </c>
      <c r="E29" s="1">
        <f>'DATOS MENSUALES'!E621</f>
        <v>0.1782068</v>
      </c>
      <c r="F29" s="1">
        <f>'DATOS MENSUALES'!E622</f>
        <v>0.2432836</v>
      </c>
      <c r="G29" s="1">
        <f>'DATOS MENSUALES'!E623</f>
        <v>0.479298</v>
      </c>
      <c r="H29" s="1">
        <f>'DATOS MENSUALES'!E624</f>
        <v>0.9761365</v>
      </c>
      <c r="I29" s="1">
        <f>'DATOS MENSUALES'!E625</f>
        <v>0.6027593</v>
      </c>
      <c r="J29" s="1">
        <f>'DATOS MENSUALES'!E626</f>
        <v>1.5054282</v>
      </c>
      <c r="K29" s="1">
        <f>'DATOS MENSUALES'!E627</f>
        <v>0.180438</v>
      </c>
      <c r="L29" s="1">
        <f>'DATOS MENSUALES'!E628</f>
        <v>0.2449055</v>
      </c>
      <c r="M29" s="1">
        <f>'DATOS MENSUALES'!E629</f>
        <v>0.2092678</v>
      </c>
      <c r="N29" s="1">
        <f t="shared" si="11"/>
        <v>6.684588399999999</v>
      </c>
      <c r="O29" s="10"/>
      <c r="P29" s="60">
        <f t="shared" si="12"/>
        <v>-5.103348962893057E-06</v>
      </c>
      <c r="Q29" s="60">
        <f t="shared" si="13"/>
        <v>-0.2625944664693583</v>
      </c>
      <c r="R29" s="60">
        <f t="shared" si="13"/>
        <v>-13.501639840978816</v>
      </c>
      <c r="S29" s="60">
        <f t="shared" si="13"/>
        <v>-10.832447453778897</v>
      </c>
      <c r="T29" s="60">
        <f t="shared" si="13"/>
        <v>-7.908708291120281</v>
      </c>
      <c r="U29" s="60">
        <f t="shared" si="13"/>
        <v>-9.865249932720715</v>
      </c>
      <c r="V29" s="60">
        <f t="shared" si="13"/>
        <v>-4.134211425810325</v>
      </c>
      <c r="W29" s="60">
        <f t="shared" si="13"/>
        <v>-7.3683265581551876</v>
      </c>
      <c r="X29" s="60">
        <f t="shared" si="13"/>
        <v>0.2797809888953715</v>
      </c>
      <c r="Y29" s="60">
        <f t="shared" si="13"/>
        <v>-5.620839674242121E-05</v>
      </c>
      <c r="Z29" s="60">
        <f t="shared" si="13"/>
        <v>0.00013179640255760595</v>
      </c>
      <c r="AA29" s="60">
        <f t="shared" si="13"/>
        <v>-0.0014411326509349526</v>
      </c>
      <c r="AB29" s="60">
        <f t="shared" si="13"/>
        <v>-1900.0291491373146</v>
      </c>
    </row>
    <row r="30" spans="1:28" ht="12.75">
      <c r="A30" s="12" t="s">
        <v>80</v>
      </c>
      <c r="B30" s="1">
        <f>'DATOS MENSUALES'!E630</f>
        <v>0.578748</v>
      </c>
      <c r="C30" s="1">
        <f>'DATOS MENSUALES'!E631</f>
        <v>0.8285475</v>
      </c>
      <c r="D30" s="1">
        <f>'DATOS MENSUALES'!E632</f>
        <v>1.6849975</v>
      </c>
      <c r="E30" s="1">
        <f>'DATOS MENSUALES'!E633</f>
        <v>0.5460096</v>
      </c>
      <c r="F30" s="1">
        <f>'DATOS MENSUALES'!E634</f>
        <v>0.1761504</v>
      </c>
      <c r="G30" s="1">
        <f>'DATOS MENSUALES'!E635</f>
        <v>0.7908978</v>
      </c>
      <c r="H30" s="1">
        <f>'DATOS MENSUALES'!E636</f>
        <v>0.931121</v>
      </c>
      <c r="I30" s="1">
        <f>'DATOS MENSUALES'!E637</f>
        <v>1.9499036</v>
      </c>
      <c r="J30" s="1">
        <f>'DATOS MENSUALES'!E638</f>
        <v>3.0942588</v>
      </c>
      <c r="K30" s="1">
        <f>'DATOS MENSUALES'!E639</f>
        <v>0.150381</v>
      </c>
      <c r="L30" s="1">
        <f>'DATOS MENSUALES'!E640</f>
        <v>0.0405636</v>
      </c>
      <c r="M30" s="1">
        <f>'DATOS MENSUALES'!E641</f>
        <v>0.1798464</v>
      </c>
      <c r="N30" s="1">
        <f t="shared" si="11"/>
        <v>10.951425200000001</v>
      </c>
      <c r="O30" s="10"/>
      <c r="P30" s="60">
        <f t="shared" si="12"/>
        <v>-0.0003472210015439732</v>
      </c>
      <c r="Q30" s="60">
        <f t="shared" si="13"/>
        <v>-0.2678637324754134</v>
      </c>
      <c r="R30" s="60">
        <f t="shared" si="13"/>
        <v>-2.179028341182011</v>
      </c>
      <c r="S30" s="60">
        <f t="shared" si="13"/>
        <v>-6.278665138726759</v>
      </c>
      <c r="T30" s="60">
        <f t="shared" si="13"/>
        <v>-8.735406776786483</v>
      </c>
      <c r="U30" s="60">
        <f t="shared" si="13"/>
        <v>-6.1598265822782885</v>
      </c>
      <c r="V30" s="60">
        <f t="shared" si="13"/>
        <v>-4.491925338996638</v>
      </c>
      <c r="W30" s="60">
        <f t="shared" si="13"/>
        <v>-0.21467068510359696</v>
      </c>
      <c r="X30" s="60">
        <f t="shared" si="13"/>
        <v>11.282729900676879</v>
      </c>
      <c r="Y30" s="60">
        <f t="shared" si="13"/>
        <v>-0.0003194947882582402</v>
      </c>
      <c r="Z30" s="60">
        <f t="shared" si="13"/>
        <v>-0.0036133892904474498</v>
      </c>
      <c r="AA30" s="60">
        <f t="shared" si="13"/>
        <v>-0.0028860521059575687</v>
      </c>
      <c r="AB30" s="60">
        <f t="shared" si="13"/>
        <v>-535.1598538302384</v>
      </c>
    </row>
    <row r="31" spans="1:28" ht="12.75">
      <c r="A31" s="12" t="s">
        <v>81</v>
      </c>
      <c r="B31" s="1">
        <f>'DATOS MENSUALES'!E642</f>
        <v>1.0147182</v>
      </c>
      <c r="C31" s="1">
        <f>'DATOS MENSUALES'!E643</f>
        <v>4.0609316</v>
      </c>
      <c r="D31" s="1">
        <f>'DATOS MENSUALES'!E644</f>
        <v>1.913108</v>
      </c>
      <c r="E31" s="1">
        <f>'DATOS MENSUALES'!E645</f>
        <v>2.0014315</v>
      </c>
      <c r="F31" s="1">
        <f>'DATOS MENSUALES'!E646</f>
        <v>1.5135057</v>
      </c>
      <c r="G31" s="1">
        <f>'DATOS MENSUALES'!E647</f>
        <v>2.3969537</v>
      </c>
      <c r="H31" s="1">
        <f>'DATOS MENSUALES'!E648</f>
        <v>0.6829854</v>
      </c>
      <c r="I31" s="1">
        <f>'DATOS MENSUALES'!E649</f>
        <v>2.6432</v>
      </c>
      <c r="J31" s="1">
        <f>'DATOS MENSUALES'!E650</f>
        <v>0.2596256</v>
      </c>
      <c r="K31" s="1">
        <f>'DATOS MENSUALES'!E651</f>
        <v>0.10377</v>
      </c>
      <c r="L31" s="1">
        <f>'DATOS MENSUALES'!E652</f>
        <v>0.0845208</v>
      </c>
      <c r="M31" s="1">
        <f>'DATOS MENSUALES'!E653</f>
        <v>0.3606975</v>
      </c>
      <c r="N31" s="1">
        <f t="shared" si="11"/>
        <v>17.035448000000002</v>
      </c>
      <c r="O31" s="10"/>
      <c r="P31" s="60">
        <f t="shared" si="12"/>
        <v>0.04890110635811086</v>
      </c>
      <c r="Q31" s="60">
        <f t="shared" si="13"/>
        <v>17.328996180526186</v>
      </c>
      <c r="R31" s="60">
        <f t="shared" si="13"/>
        <v>-1.2193334084512009</v>
      </c>
      <c r="S31" s="60">
        <f t="shared" si="13"/>
        <v>-0.05904820769048429</v>
      </c>
      <c r="T31" s="60">
        <f t="shared" si="13"/>
        <v>-0.3765878047978599</v>
      </c>
      <c r="U31" s="60">
        <f t="shared" si="13"/>
        <v>-0.011706080485696676</v>
      </c>
      <c r="V31" s="60">
        <f t="shared" si="13"/>
        <v>-6.8385641255317555</v>
      </c>
      <c r="W31" s="60">
        <f t="shared" si="13"/>
        <v>0.0008447067256041897</v>
      </c>
      <c r="X31" s="60">
        <f t="shared" si="13"/>
        <v>-0.20722240771733247</v>
      </c>
      <c r="Y31" s="60">
        <f t="shared" si="13"/>
        <v>-0.001519844598365577</v>
      </c>
      <c r="Z31" s="60">
        <f t="shared" si="13"/>
        <v>-0.0013127330241259974</v>
      </c>
      <c r="AA31" s="60">
        <f t="shared" si="13"/>
        <v>5.695897878896505E-05</v>
      </c>
      <c r="AB31" s="60">
        <f t="shared" si="13"/>
        <v>-8.425244191913476</v>
      </c>
    </row>
    <row r="32" spans="1:28" ht="12.75">
      <c r="A32" s="12" t="s">
        <v>82</v>
      </c>
      <c r="B32" s="1">
        <f>'DATOS MENSUALES'!E654</f>
        <v>1.7785006</v>
      </c>
      <c r="C32" s="1">
        <f>'DATOS MENSUALES'!E655</f>
        <v>1.0727106</v>
      </c>
      <c r="D32" s="1">
        <f>'DATOS MENSUALES'!E656</f>
        <v>0.6930882</v>
      </c>
      <c r="E32" s="1">
        <f>'DATOS MENSUALES'!E657</f>
        <v>0.5479461</v>
      </c>
      <c r="F32" s="1">
        <f>'DATOS MENSUALES'!E658</f>
        <v>1.5355445</v>
      </c>
      <c r="G32" s="1">
        <f>'DATOS MENSUALES'!E659</f>
        <v>0.8727672</v>
      </c>
      <c r="H32" s="1">
        <f>'DATOS MENSUALES'!E660</f>
        <v>0.550128</v>
      </c>
      <c r="I32" s="1">
        <f>'DATOS MENSUALES'!E661</f>
        <v>0.5584436</v>
      </c>
      <c r="J32" s="1">
        <f>'DATOS MENSUALES'!E662</f>
        <v>0.1817625</v>
      </c>
      <c r="K32" s="1">
        <f>'DATOS MENSUALES'!E663</f>
        <v>0.0588016</v>
      </c>
      <c r="L32" s="1">
        <f>'DATOS MENSUALES'!E664</f>
        <v>0.1003168</v>
      </c>
      <c r="M32" s="1">
        <f>'DATOS MENSUALES'!E665</f>
        <v>0.2878578</v>
      </c>
      <c r="N32" s="1">
        <f t="shared" si="11"/>
        <v>8.2378675</v>
      </c>
      <c r="O32" s="10"/>
      <c r="P32" s="60">
        <f t="shared" si="12"/>
        <v>1.4408547720128777</v>
      </c>
      <c r="Q32" s="60">
        <f t="shared" si="13"/>
        <v>-0.06422017878095719</v>
      </c>
      <c r="R32" s="60">
        <f t="shared" si="13"/>
        <v>-11.983126139782051</v>
      </c>
      <c r="S32" s="60">
        <f t="shared" si="13"/>
        <v>-6.258913899527913</v>
      </c>
      <c r="T32" s="60">
        <f t="shared" si="13"/>
        <v>-0.3431504538776716</v>
      </c>
      <c r="U32" s="60">
        <f t="shared" si="13"/>
        <v>-5.370818710727887</v>
      </c>
      <c r="V32" s="60">
        <f t="shared" si="13"/>
        <v>-8.377406654550452</v>
      </c>
      <c r="W32" s="60">
        <f t="shared" si="13"/>
        <v>-7.883291611055917</v>
      </c>
      <c r="X32" s="60">
        <f t="shared" si="13"/>
        <v>-0.3002556521587455</v>
      </c>
      <c r="Y32" s="60">
        <f t="shared" si="13"/>
        <v>-0.004091579683365811</v>
      </c>
      <c r="Z32" s="60">
        <f t="shared" si="13"/>
        <v>-0.0008226163307183823</v>
      </c>
      <c r="AA32" s="60">
        <f t="shared" si="13"/>
        <v>-4.057964230934751E-05</v>
      </c>
      <c r="AB32" s="60">
        <f t="shared" si="13"/>
        <v>-1271.0861065934873</v>
      </c>
    </row>
    <row r="33" spans="1:28" ht="12.75">
      <c r="A33" s="12" t="s">
        <v>83</v>
      </c>
      <c r="B33" s="1">
        <f>'DATOS MENSUALES'!E666</f>
        <v>0.2867463</v>
      </c>
      <c r="C33" s="1">
        <f>'DATOS MENSUALES'!E667</f>
        <v>1.4475372</v>
      </c>
      <c r="D33" s="1">
        <f>'DATOS MENSUALES'!E668</f>
        <v>0.8174244</v>
      </c>
      <c r="E33" s="1">
        <f>'DATOS MENSUALES'!E669</f>
        <v>9.4969776</v>
      </c>
      <c r="F33" s="1">
        <f>'DATOS MENSUALES'!E670</f>
        <v>7.6296325</v>
      </c>
      <c r="G33" s="1">
        <f>'DATOS MENSUALES'!E671</f>
        <v>4.1299944</v>
      </c>
      <c r="H33" s="1">
        <f>'DATOS MENSUALES'!E672</f>
        <v>7.3758957</v>
      </c>
      <c r="I33" s="1">
        <f>'DATOS MENSUALES'!E673</f>
        <v>6.995727</v>
      </c>
      <c r="J33" s="1">
        <f>'DATOS MENSUALES'!E674</f>
        <v>0.7943348</v>
      </c>
      <c r="K33" s="1">
        <f>'DATOS MENSUALES'!E675</f>
        <v>0.2833371</v>
      </c>
      <c r="L33" s="1">
        <f>'DATOS MENSUALES'!E676</f>
        <v>0.6813856</v>
      </c>
      <c r="M33" s="1">
        <f>'DATOS MENSUALES'!E677</f>
        <v>0.4507524</v>
      </c>
      <c r="N33" s="1">
        <f t="shared" si="11"/>
        <v>40.389745</v>
      </c>
      <c r="O33" s="10"/>
      <c r="P33" s="60">
        <f t="shared" si="12"/>
        <v>-0.04755111138868151</v>
      </c>
      <c r="Q33" s="60">
        <f t="shared" si="13"/>
        <v>-1.6839382946360812E-05</v>
      </c>
      <c r="R33" s="60">
        <f t="shared" si="13"/>
        <v>-10.134049440598384</v>
      </c>
      <c r="S33" s="60">
        <f t="shared" si="13"/>
        <v>358.84042476953516</v>
      </c>
      <c r="T33" s="60">
        <f t="shared" si="13"/>
        <v>156.9384517802723</v>
      </c>
      <c r="U33" s="60">
        <f t="shared" si="13"/>
        <v>3.415543224000751</v>
      </c>
      <c r="V33" s="60">
        <f t="shared" si="13"/>
        <v>110.23290634535904</v>
      </c>
      <c r="W33" s="60">
        <f t="shared" si="13"/>
        <v>87.94639132295383</v>
      </c>
      <c r="X33" s="60">
        <f t="shared" si="13"/>
        <v>-0.00018568813835714715</v>
      </c>
      <c r="Y33" s="60">
        <f t="shared" si="13"/>
        <v>0.0002694994719652306</v>
      </c>
      <c r="Z33" s="60">
        <f t="shared" si="13"/>
        <v>0.11576500457626673</v>
      </c>
      <c r="AA33" s="60">
        <f t="shared" si="13"/>
        <v>0.0021233441228819725</v>
      </c>
      <c r="AB33" s="60">
        <f t="shared" si="13"/>
        <v>9690.121216350084</v>
      </c>
    </row>
    <row r="34" spans="1:28" s="24" customFormat="1" ht="12.75">
      <c r="A34" s="21" t="s">
        <v>84</v>
      </c>
      <c r="B34" s="22">
        <f>'DATOS MENSUALES'!E678</f>
        <v>0.4590006</v>
      </c>
      <c r="C34" s="22">
        <f>'DATOS MENSUALES'!E679</f>
        <v>1.039698</v>
      </c>
      <c r="D34" s="22">
        <f>'DATOS MENSUALES'!E680</f>
        <v>5.7892035</v>
      </c>
      <c r="E34" s="22">
        <f>'DATOS MENSUALES'!E681</f>
        <v>7.2784332</v>
      </c>
      <c r="F34" s="22">
        <f>'DATOS MENSUALES'!E682</f>
        <v>5.2008902</v>
      </c>
      <c r="G34" s="22">
        <f>'DATOS MENSUALES'!E683</f>
        <v>1.301224</v>
      </c>
      <c r="H34" s="22">
        <f>'DATOS MENSUALES'!E684</f>
        <v>1.2242698</v>
      </c>
      <c r="I34" s="22">
        <f>'DATOS MENSUALES'!E685</f>
        <v>1.6822015</v>
      </c>
      <c r="J34" s="22">
        <f>'DATOS MENSUALES'!E686</f>
        <v>0.4718472</v>
      </c>
      <c r="K34" s="22">
        <f>'DATOS MENSUALES'!E687</f>
        <v>0.356596</v>
      </c>
      <c r="L34" s="22">
        <f>'DATOS MENSUALES'!E688</f>
        <v>0.1895578</v>
      </c>
      <c r="M34" s="22">
        <f>'DATOS MENSUALES'!E689</f>
        <v>0.3167208</v>
      </c>
      <c r="N34" s="22">
        <f t="shared" si="11"/>
        <v>25.3096426</v>
      </c>
      <c r="O34" s="23"/>
      <c r="P34" s="60">
        <f t="shared" si="12"/>
        <v>-0.006862614939112447</v>
      </c>
      <c r="Q34" s="60">
        <f aca="true" t="shared" si="14" ref="Q34:Q43">(C34-C$6)^3</f>
        <v>-0.08144782365452606</v>
      </c>
      <c r="R34" s="60">
        <f aca="true" t="shared" si="15" ref="R34:R43">(D34-D$6)^3</f>
        <v>22.13503131920411</v>
      </c>
      <c r="S34" s="60">
        <f aca="true" t="shared" si="16" ref="S34:S43">(E34-E$6)^3</f>
        <v>116.75780383657003</v>
      </c>
      <c r="T34" s="60">
        <f aca="true" t="shared" si="17" ref="T34:T43">(F34-F$6)^3</f>
        <v>26.07240109139609</v>
      </c>
      <c r="U34" s="60">
        <f aca="true" t="shared" si="18" ref="U34:U43">(G34-G$6)^3</f>
        <v>-2.3145716506299316</v>
      </c>
      <c r="V34" s="60">
        <f aca="true" t="shared" si="19" ref="V34:V43">(H34-H$6)^3</f>
        <v>-2.497889343312468</v>
      </c>
      <c r="W34" s="60">
        <f aca="true" t="shared" si="20" ref="W34:W43">(I34-I$6)^3</f>
        <v>-0.6505170232759393</v>
      </c>
      <c r="X34" s="60">
        <f aca="true" t="shared" si="21" ref="X34:X43">(J34-J$6)^3</f>
        <v>-0.05467225774134448</v>
      </c>
      <c r="Y34" s="60">
        <f aca="true" t="shared" si="22" ref="Y34:Y43">(K34-K$6)^3</f>
        <v>0.0026196242134100835</v>
      </c>
      <c r="Z34" s="60">
        <f aca="true" t="shared" si="23" ref="Z34:Z43">(L34-L$6)^3</f>
        <v>-8.856491075982302E-08</v>
      </c>
      <c r="AA34" s="60">
        <f aca="true" t="shared" si="24" ref="AA34:AA43">(M34-M$6)^3</f>
        <v>-1.6645878329073175E-07</v>
      </c>
      <c r="AB34" s="60">
        <f aca="true" t="shared" si="25" ref="AB34:AB43">(N34-N$6)^3</f>
        <v>242.89675502901216</v>
      </c>
    </row>
    <row r="35" spans="1:28" s="24" customFormat="1" ht="12.75">
      <c r="A35" s="21" t="s">
        <v>85</v>
      </c>
      <c r="B35" s="22">
        <f>'DATOS MENSUALES'!E690</f>
        <v>1.355389</v>
      </c>
      <c r="C35" s="22">
        <f>'DATOS MENSUALES'!E691</f>
        <v>9.2869952</v>
      </c>
      <c r="D35" s="22">
        <f>'DATOS MENSUALES'!E692</f>
        <v>20.4746745</v>
      </c>
      <c r="E35" s="22">
        <f>'DATOS MENSUALES'!E693</f>
        <v>6.3936918</v>
      </c>
      <c r="F35" s="22">
        <f>'DATOS MENSUALES'!E694</f>
        <v>3.737727</v>
      </c>
      <c r="G35" s="22">
        <f>'DATOS MENSUALES'!E695</f>
        <v>1.1894064</v>
      </c>
      <c r="H35" s="22">
        <f>'DATOS MENSUALES'!E696</f>
        <v>2.0106414</v>
      </c>
      <c r="I35" s="22">
        <f>'DATOS MENSUALES'!E697</f>
        <v>3.838575</v>
      </c>
      <c r="J35" s="22">
        <f>'DATOS MENSUALES'!E698</f>
        <v>0.996831</v>
      </c>
      <c r="K35" s="22">
        <f>'DATOS MENSUALES'!E699</f>
        <v>0.2812766</v>
      </c>
      <c r="L35" s="22">
        <f>'DATOS MENSUALES'!E700</f>
        <v>0.3446988</v>
      </c>
      <c r="M35" s="22">
        <f>'DATOS MENSUALES'!E701</f>
        <v>1.5111232</v>
      </c>
      <c r="N35" s="22">
        <f t="shared" si="11"/>
        <v>51.4210299</v>
      </c>
      <c r="O35" s="23"/>
      <c r="P35" s="60">
        <f t="shared" si="12"/>
        <v>0.35242695760447895</v>
      </c>
      <c r="Q35" s="60">
        <f t="shared" si="14"/>
        <v>477.08007405612335</v>
      </c>
      <c r="R35" s="60">
        <f t="shared" si="15"/>
        <v>5353.158767795749</v>
      </c>
      <c r="S35" s="60">
        <f t="shared" si="16"/>
        <v>64.13712138134008</v>
      </c>
      <c r="T35" s="60">
        <f t="shared" si="17"/>
        <v>3.3890605972433345</v>
      </c>
      <c r="U35" s="60">
        <f t="shared" si="18"/>
        <v>-2.9525513808976496</v>
      </c>
      <c r="V35" s="60">
        <f t="shared" si="19"/>
        <v>-0.1856369928003287</v>
      </c>
      <c r="W35" s="60">
        <f t="shared" si="20"/>
        <v>2.146213672121503</v>
      </c>
      <c r="X35" s="60">
        <f t="shared" si="21"/>
        <v>0.003076807918230334</v>
      </c>
      <c r="Y35" s="60">
        <f t="shared" si="22"/>
        <v>0.0002445225848373647</v>
      </c>
      <c r="Z35" s="60">
        <f t="shared" si="23"/>
        <v>0.003421349678679649</v>
      </c>
      <c r="AA35" s="60">
        <f t="shared" si="24"/>
        <v>1.6804964511946956</v>
      </c>
      <c r="AB35" s="60">
        <f t="shared" si="25"/>
        <v>33857.372881130046</v>
      </c>
    </row>
    <row r="36" spans="1:28" s="24" customFormat="1" ht="12.75">
      <c r="A36" s="21" t="s">
        <v>86</v>
      </c>
      <c r="B36" s="22">
        <f>'DATOS MENSUALES'!E702</f>
        <v>0.1195803</v>
      </c>
      <c r="C36" s="22">
        <f>'DATOS MENSUALES'!E703</f>
        <v>0.2752813</v>
      </c>
      <c r="D36" s="22">
        <f>'DATOS MENSUALES'!E704</f>
        <v>0.4945814</v>
      </c>
      <c r="E36" s="22">
        <f>'DATOS MENSUALES'!E705</f>
        <v>0.9648353</v>
      </c>
      <c r="F36" s="22">
        <f>'DATOS MENSUALES'!E706</f>
        <v>0.619191</v>
      </c>
      <c r="G36" s="22">
        <f>'DATOS MENSUALES'!E707</f>
        <v>1.915376</v>
      </c>
      <c r="H36" s="22">
        <f>'DATOS MENSUALES'!E708</f>
        <v>1.4887044</v>
      </c>
      <c r="I36" s="22">
        <f>'DATOS MENSUALES'!E709</f>
        <v>2.2718384</v>
      </c>
      <c r="J36" s="22">
        <f>'DATOS MENSUALES'!E710</f>
        <v>0.4110651</v>
      </c>
      <c r="K36" s="22">
        <f>'DATOS MENSUALES'!E711</f>
        <v>0.3084516</v>
      </c>
      <c r="L36" s="22">
        <f>'DATOS MENSUALES'!E712</f>
        <v>0.050112</v>
      </c>
      <c r="M36" s="22">
        <f>'DATOS MENSUALES'!E713</f>
        <v>0.2621795</v>
      </c>
      <c r="N36" s="22">
        <f t="shared" si="11"/>
        <v>9.1811963</v>
      </c>
      <c r="O36" s="23"/>
      <c r="P36" s="60">
        <f t="shared" si="12"/>
        <v>-0.1484170847110993</v>
      </c>
      <c r="Q36" s="60">
        <f t="shared" si="14"/>
        <v>-1.7188899733504586</v>
      </c>
      <c r="R36" s="60">
        <f t="shared" si="15"/>
        <v>-15.379948933647375</v>
      </c>
      <c r="S36" s="60">
        <f t="shared" si="16"/>
        <v>-2.8997480148799513</v>
      </c>
      <c r="T36" s="60">
        <f t="shared" si="17"/>
        <v>-4.223685079561411</v>
      </c>
      <c r="U36" s="60">
        <f t="shared" si="18"/>
        <v>-0.3558520150866612</v>
      </c>
      <c r="V36" s="60">
        <f t="shared" si="19"/>
        <v>-1.3035740798907849</v>
      </c>
      <c r="W36" s="60">
        <f t="shared" si="20"/>
        <v>-0.021215243473160998</v>
      </c>
      <c r="X36" s="60">
        <f t="shared" si="21"/>
        <v>-0.08537025517843491</v>
      </c>
      <c r="Y36" s="60">
        <f t="shared" si="22"/>
        <v>0.0007219171822644026</v>
      </c>
      <c r="Z36" s="60">
        <f t="shared" si="23"/>
        <v>-0.002979969896737667</v>
      </c>
      <c r="AA36" s="60">
        <f t="shared" si="24"/>
        <v>-0.00021645633020792517</v>
      </c>
      <c r="AB36" s="60">
        <f t="shared" si="25"/>
        <v>-967.091361475254</v>
      </c>
    </row>
    <row r="37" spans="1:28" s="24" customFormat="1" ht="12.75">
      <c r="A37" s="21" t="s">
        <v>87</v>
      </c>
      <c r="B37" s="22">
        <f>'DATOS MENSUALES'!E714</f>
        <v>0.4206378</v>
      </c>
      <c r="C37" s="22">
        <f>'DATOS MENSUALES'!E715</f>
        <v>0.2987696</v>
      </c>
      <c r="D37" s="22">
        <f>'DATOS MENSUALES'!E716</f>
        <v>0.850989</v>
      </c>
      <c r="E37" s="22">
        <f>'DATOS MENSUALES'!E717</f>
        <v>0.1663354</v>
      </c>
      <c r="F37" s="22">
        <f>'DATOS MENSUALES'!E718</f>
        <v>0.27183</v>
      </c>
      <c r="G37" s="22">
        <f>'DATOS MENSUALES'!E719</f>
        <v>0.498079</v>
      </c>
      <c r="H37" s="22">
        <f>'DATOS MENSUALES'!E720</f>
        <v>2.5882695</v>
      </c>
      <c r="I37" s="22">
        <f>'DATOS MENSUALES'!E721</f>
        <v>3.390412</v>
      </c>
      <c r="J37" s="22">
        <f>'DATOS MENSUALES'!E722</f>
        <v>0.4101834</v>
      </c>
      <c r="K37" s="22">
        <f>'DATOS MENSUALES'!E723</f>
        <v>0.0487285</v>
      </c>
      <c r="L37" s="22">
        <f>'DATOS MENSUALES'!E724</f>
        <v>0.0780843</v>
      </c>
      <c r="M37" s="22">
        <f>'DATOS MENSUALES'!E725</f>
        <v>0.204675</v>
      </c>
      <c r="N37" s="22">
        <f t="shared" si="11"/>
        <v>9.226993499999999</v>
      </c>
      <c r="O37" s="23"/>
      <c r="P37" s="60">
        <f t="shared" si="12"/>
        <v>-0.01191424340179803</v>
      </c>
      <c r="Q37" s="60">
        <f t="shared" si="14"/>
        <v>-1.6197471290993832</v>
      </c>
      <c r="R37" s="60">
        <f t="shared" si="15"/>
        <v>-9.669778727140462</v>
      </c>
      <c r="S37" s="60">
        <f t="shared" si="16"/>
        <v>-11.007742221052718</v>
      </c>
      <c r="T37" s="60">
        <f t="shared" si="17"/>
        <v>-7.5736099723516075</v>
      </c>
      <c r="U37" s="60">
        <f t="shared" si="18"/>
        <v>-9.60834639722989</v>
      </c>
      <c r="V37" s="60">
        <f t="shared" si="19"/>
        <v>3.690563753139325E-07</v>
      </c>
      <c r="W37" s="60">
        <f t="shared" si="20"/>
        <v>0.5963986519931471</v>
      </c>
      <c r="X37" s="60">
        <f t="shared" si="21"/>
        <v>-0.08588412032067569</v>
      </c>
      <c r="Y37" s="60">
        <f t="shared" si="22"/>
        <v>-0.004914345973665587</v>
      </c>
      <c r="Z37" s="60">
        <f t="shared" si="23"/>
        <v>-0.0015581105586543692</v>
      </c>
      <c r="AA37" s="60">
        <f t="shared" si="24"/>
        <v>-0.0016241703560679955</v>
      </c>
      <c r="AB37" s="60">
        <f t="shared" si="25"/>
        <v>-953.7174315947203</v>
      </c>
    </row>
    <row r="38" spans="1:28" s="24" customFormat="1" ht="12.75">
      <c r="A38" s="21" t="s">
        <v>88</v>
      </c>
      <c r="B38" s="22">
        <f>'DATOS MENSUALES'!E726</f>
        <v>2.1787892</v>
      </c>
      <c r="C38" s="22">
        <f>'DATOS MENSUALES'!E727</f>
        <v>1.215993</v>
      </c>
      <c r="D38" s="22">
        <f>'DATOS MENSUALES'!E728</f>
        <v>5.5214144</v>
      </c>
      <c r="E38" s="22">
        <f>'DATOS MENSUALES'!E729</f>
        <v>9.8624256</v>
      </c>
      <c r="F38" s="22">
        <f>'DATOS MENSUALES'!E730</f>
        <v>6.5012927</v>
      </c>
      <c r="G38" s="22">
        <f>'DATOS MENSUALES'!E731</f>
        <v>4.0778733</v>
      </c>
      <c r="H38" s="22">
        <f>'DATOS MENSUALES'!E732</f>
        <v>1.2231562</v>
      </c>
      <c r="I38" s="22">
        <f>'DATOS MENSUALES'!E733</f>
        <v>1.2708508</v>
      </c>
      <c r="J38" s="22">
        <f>'DATOS MENSUALES'!E734</f>
        <v>0.1501756</v>
      </c>
      <c r="K38" s="22">
        <f>'DATOS MENSUALES'!E735</f>
        <v>0.20557</v>
      </c>
      <c r="L38" s="22">
        <f>'DATOS MENSUALES'!E736</f>
        <v>0.1325996</v>
      </c>
      <c r="M38" s="22">
        <f>'DATOS MENSUALES'!E737</f>
        <v>0.4125171</v>
      </c>
      <c r="N38" s="22">
        <f t="shared" si="11"/>
        <v>32.752657500000005</v>
      </c>
      <c r="O38" s="23"/>
      <c r="P38" s="60">
        <f t="shared" si="12"/>
        <v>3.579858307102641</v>
      </c>
      <c r="Q38" s="60">
        <f t="shared" si="14"/>
        <v>-0.01700944726054773</v>
      </c>
      <c r="R38" s="60">
        <f t="shared" si="15"/>
        <v>16.386508821275946</v>
      </c>
      <c r="S38" s="60">
        <f t="shared" si="16"/>
        <v>417.0986916553997</v>
      </c>
      <c r="T38" s="60">
        <f t="shared" si="17"/>
        <v>77.61656027260008</v>
      </c>
      <c r="U38" s="60">
        <f t="shared" si="18"/>
        <v>3.0730457715253756</v>
      </c>
      <c r="V38" s="60">
        <f t="shared" si="19"/>
        <v>-2.504044734624725</v>
      </c>
      <c r="W38" s="60">
        <f t="shared" si="20"/>
        <v>-2.08645225797533</v>
      </c>
      <c r="X38" s="60">
        <f t="shared" si="21"/>
        <v>-0.3447817083006552</v>
      </c>
      <c r="Y38" s="60">
        <f t="shared" si="22"/>
        <v>-2.286416047341068E-06</v>
      </c>
      <c r="Z38" s="60">
        <f t="shared" si="23"/>
        <v>-0.00023165267578400013</v>
      </c>
      <c r="AA38" s="60">
        <f t="shared" si="24"/>
        <v>0.0007362012418338793</v>
      </c>
      <c r="AB38" s="60">
        <f t="shared" si="25"/>
        <v>2561.445845832349</v>
      </c>
    </row>
    <row r="39" spans="1:28" s="24" customFormat="1" ht="12.75">
      <c r="A39" s="21" t="s">
        <v>89</v>
      </c>
      <c r="B39" s="22">
        <f>'DATOS MENSUALES'!E738</f>
        <v>0.8124742</v>
      </c>
      <c r="C39" s="22">
        <f>'DATOS MENSUALES'!E739</f>
        <v>0.22572</v>
      </c>
      <c r="D39" s="22">
        <f>'DATOS MENSUALES'!E740</f>
        <v>0.1018426</v>
      </c>
      <c r="E39" s="22">
        <f>'DATOS MENSUALES'!E741</f>
        <v>0.6901434</v>
      </c>
      <c r="F39" s="22">
        <f>'DATOS MENSUALES'!E742</f>
        <v>0.204725</v>
      </c>
      <c r="G39" s="22">
        <f>'DATOS MENSUALES'!E743</f>
        <v>1.2713075</v>
      </c>
      <c r="H39" s="22">
        <f>'DATOS MENSUALES'!E744</f>
        <v>1.8770895</v>
      </c>
      <c r="I39" s="22">
        <f>'DATOS MENSUALES'!E745</f>
        <v>1.8117804</v>
      </c>
      <c r="J39" s="22">
        <f>'DATOS MENSUALES'!E746</f>
        <v>0.6539072</v>
      </c>
      <c r="K39" s="22">
        <f>'DATOS MENSUALES'!E747</f>
        <v>0.109093</v>
      </c>
      <c r="L39" s="22">
        <f>'DATOS MENSUALES'!E748</f>
        <v>0.8909292</v>
      </c>
      <c r="M39" s="22">
        <f>'DATOS MENSUALES'!E749</f>
        <v>0.3506463</v>
      </c>
      <c r="N39" s="22">
        <f t="shared" si="11"/>
        <v>8.999658299999998</v>
      </c>
      <c r="O39" s="23"/>
      <c r="P39" s="60">
        <f t="shared" si="12"/>
        <v>0.004365931020748267</v>
      </c>
      <c r="Q39" s="60">
        <f t="shared" si="14"/>
        <v>-1.9411905509489613</v>
      </c>
      <c r="R39" s="60">
        <f t="shared" si="15"/>
        <v>-23.877932157770115</v>
      </c>
      <c r="S39" s="60">
        <f t="shared" si="16"/>
        <v>-4.9190172006613615</v>
      </c>
      <c r="T39" s="60">
        <f t="shared" si="17"/>
        <v>-8.37682854073744</v>
      </c>
      <c r="U39" s="60">
        <f t="shared" si="18"/>
        <v>-2.4751908842462416</v>
      </c>
      <c r="V39" s="60">
        <f t="shared" si="19"/>
        <v>-0.3489241521021327</v>
      </c>
      <c r="W39" s="60">
        <f t="shared" si="20"/>
        <v>-0.40013603950503807</v>
      </c>
      <c r="X39" s="60">
        <f t="shared" si="21"/>
        <v>-0.007701201646743891</v>
      </c>
      <c r="Y39" s="60">
        <f t="shared" si="22"/>
        <v>-0.0013183722842068273</v>
      </c>
      <c r="Z39" s="60">
        <f t="shared" si="23"/>
        <v>0.3384834656808279</v>
      </c>
      <c r="AA39" s="60">
        <f t="shared" si="24"/>
        <v>2.2965823767018328E-05</v>
      </c>
      <c r="AB39" s="60">
        <f t="shared" si="25"/>
        <v>-1021.3349742269564</v>
      </c>
    </row>
    <row r="40" spans="1:28" s="24" customFormat="1" ht="12.75">
      <c r="A40" s="21" t="s">
        <v>90</v>
      </c>
      <c r="B40" s="22">
        <f>'DATOS MENSUALES'!E750</f>
        <v>0.6124701</v>
      </c>
      <c r="C40" s="22">
        <f>'DATOS MENSUALES'!E751</f>
        <v>1.0163898</v>
      </c>
      <c r="D40" s="22">
        <f>'DATOS MENSUALES'!E752</f>
        <v>3.767192</v>
      </c>
      <c r="E40" s="22">
        <f>'DATOS MENSUALES'!E753</f>
        <v>4.6268694</v>
      </c>
      <c r="F40" s="22">
        <f>'DATOS MENSUALES'!E754</f>
        <v>1.9578915</v>
      </c>
      <c r="G40" s="22">
        <f>'DATOS MENSUALES'!E755</f>
        <v>5.8697859</v>
      </c>
      <c r="H40" s="22">
        <f>'DATOS MENSUALES'!E756</f>
        <v>4.5958665</v>
      </c>
      <c r="I40" s="22">
        <f>'DATOS MENSUALES'!E757</f>
        <v>2.948375</v>
      </c>
      <c r="J40" s="22">
        <f>'DATOS MENSUALES'!E758</f>
        <v>0.1752623</v>
      </c>
      <c r="K40" s="22">
        <f>'DATOS MENSUALES'!E759</f>
        <v>0.0667998</v>
      </c>
      <c r="L40" s="22">
        <f>'DATOS MENSUALES'!E760</f>
        <v>0.1907361</v>
      </c>
      <c r="M40" s="22">
        <f>'DATOS MENSUALES'!E761</f>
        <v>0.176172</v>
      </c>
      <c r="N40" s="22">
        <f t="shared" si="11"/>
        <v>26.003810399999995</v>
      </c>
      <c r="O40" s="23"/>
      <c r="P40" s="60">
        <f t="shared" si="12"/>
        <v>-4.8882856715590455E-05</v>
      </c>
      <c r="Q40" s="60">
        <f t="shared" si="14"/>
        <v>-0.09530558102588747</v>
      </c>
      <c r="R40" s="60">
        <f t="shared" si="15"/>
        <v>0.4851224474275697</v>
      </c>
      <c r="S40" s="60">
        <f t="shared" si="16"/>
        <v>11.17980409894571</v>
      </c>
      <c r="T40" s="60">
        <f t="shared" si="17"/>
        <v>-0.02142827575079973</v>
      </c>
      <c r="U40" s="60">
        <f t="shared" si="18"/>
        <v>34.19438804019333</v>
      </c>
      <c r="V40" s="60">
        <f t="shared" si="19"/>
        <v>8.178551483785567</v>
      </c>
      <c r="W40" s="60">
        <f t="shared" si="20"/>
        <v>0.06385839932877402</v>
      </c>
      <c r="X40" s="60">
        <f t="shared" si="21"/>
        <v>-0.309084778959056</v>
      </c>
      <c r="Y40" s="60">
        <f t="shared" si="22"/>
        <v>-0.0035079434083798737</v>
      </c>
      <c r="Z40" s="60">
        <f t="shared" si="23"/>
        <v>-3.5260373331475924E-08</v>
      </c>
      <c r="AA40" s="60">
        <f t="shared" si="24"/>
        <v>-0.0031153167743503745</v>
      </c>
      <c r="AB40" s="60">
        <f t="shared" si="25"/>
        <v>333.3221736015932</v>
      </c>
    </row>
    <row r="41" spans="1:28" s="24" customFormat="1" ht="12.75">
      <c r="A41" s="21" t="s">
        <v>91</v>
      </c>
      <c r="B41" s="22">
        <f>'DATOS MENSUALES'!E762</f>
        <v>0.4511525</v>
      </c>
      <c r="C41" s="22">
        <f>'DATOS MENSUALES'!E763</f>
        <v>1.7284806</v>
      </c>
      <c r="D41" s="22">
        <f>'DATOS MENSUALES'!E764</f>
        <v>7.2988838</v>
      </c>
      <c r="E41" s="22">
        <f>'DATOS MENSUALES'!E765</f>
        <v>2.0978955</v>
      </c>
      <c r="F41" s="22">
        <f>'DATOS MENSUALES'!E766</f>
        <v>1.4838614</v>
      </c>
      <c r="G41" s="22">
        <f>'DATOS MENSUALES'!E767</f>
        <v>2.118812</v>
      </c>
      <c r="H41" s="22">
        <f>'DATOS MENSUALES'!E768</f>
        <v>2.6712124</v>
      </c>
      <c r="I41" s="22">
        <f>'DATOS MENSUALES'!E769</f>
        <v>3.2179187</v>
      </c>
      <c r="J41" s="22">
        <f>'DATOS MENSUALES'!E770</f>
        <v>0.5827794</v>
      </c>
      <c r="K41" s="22">
        <f>'DATOS MENSUALES'!E771</f>
        <v>0.105456</v>
      </c>
      <c r="L41" s="22">
        <f>'DATOS MENSUALES'!E772</f>
        <v>0.2428248</v>
      </c>
      <c r="M41" s="22">
        <f>'DATOS MENSUALES'!E773</f>
        <v>0.087495</v>
      </c>
      <c r="N41" s="22">
        <f t="shared" si="11"/>
        <v>22.086772099999997</v>
      </c>
      <c r="O41" s="23"/>
      <c r="P41" s="60">
        <f t="shared" si="12"/>
        <v>-0.007748460154745061</v>
      </c>
      <c r="Q41" s="60">
        <f t="shared" si="14"/>
        <v>0.016642277548653883</v>
      </c>
      <c r="R41" s="60">
        <f t="shared" si="15"/>
        <v>80.47836569081156</v>
      </c>
      <c r="S41" s="60">
        <f t="shared" si="16"/>
        <v>-0.025138730144760674</v>
      </c>
      <c r="T41" s="60">
        <f t="shared" si="17"/>
        <v>-0.42489509910275175</v>
      </c>
      <c r="U41" s="60">
        <f t="shared" si="18"/>
        <v>-0.12894061520512423</v>
      </c>
      <c r="V41" s="60">
        <f t="shared" si="19"/>
        <v>0.0007318186865826201</v>
      </c>
      <c r="W41" s="60">
        <f t="shared" si="20"/>
        <v>0.29975206383759845</v>
      </c>
      <c r="X41" s="60">
        <f t="shared" si="21"/>
        <v>-0.019379736811931142</v>
      </c>
      <c r="Y41" s="60">
        <f t="shared" si="22"/>
        <v>-0.0014539584464235795</v>
      </c>
      <c r="Z41" s="60">
        <f t="shared" si="23"/>
        <v>0.00011628245863110667</v>
      </c>
      <c r="AA41" s="60">
        <f t="shared" si="24"/>
        <v>-0.012932652474955912</v>
      </c>
      <c r="AB41" s="60">
        <f t="shared" si="25"/>
        <v>27.447874633609953</v>
      </c>
    </row>
    <row r="42" spans="1:28" s="24" customFormat="1" ht="12.75">
      <c r="A42" s="21" t="s">
        <v>92</v>
      </c>
      <c r="B42" s="22">
        <f>'DATOS MENSUALES'!E774</f>
        <v>0.371681</v>
      </c>
      <c r="C42" s="22">
        <f>'DATOS MENSUALES'!E775</f>
        <v>0.20961</v>
      </c>
      <c r="D42" s="22">
        <f>'DATOS MENSUALES'!E776</f>
        <v>0.3168384</v>
      </c>
      <c r="E42" s="22">
        <f>'DATOS MENSUALES'!E777</f>
        <v>0.060417</v>
      </c>
      <c r="F42" s="22">
        <f>'DATOS MENSUALES'!E778</f>
        <v>0.0487736</v>
      </c>
      <c r="G42" s="22">
        <f>'DATOS MENSUALES'!E779</f>
        <v>0.8325921</v>
      </c>
      <c r="H42" s="22">
        <f>'DATOS MENSUALES'!E780</f>
        <v>1.39824</v>
      </c>
      <c r="I42" s="22">
        <f>'DATOS MENSUALES'!E781</f>
        <v>0.257957</v>
      </c>
      <c r="J42" s="22">
        <f>'DATOS MENSUALES'!E782</f>
        <v>0.1440082</v>
      </c>
      <c r="K42" s="22">
        <f>'DATOS MENSUALES'!E783</f>
        <v>0.0876314</v>
      </c>
      <c r="L42" s="22">
        <f>'DATOS MENSUALES'!E784</f>
        <v>0.072303</v>
      </c>
      <c r="M42" s="22">
        <f>'DATOS MENSUALES'!E785</f>
        <v>0.0709864</v>
      </c>
      <c r="N42" s="22">
        <f>SUM(B42:M42)</f>
        <v>3.8710381</v>
      </c>
      <c r="O42" s="23"/>
      <c r="P42" s="60">
        <f t="shared" si="12"/>
        <v>-0.021335286391918853</v>
      </c>
      <c r="Q42" s="60">
        <f t="shared" si="14"/>
        <v>-2.017373679519097</v>
      </c>
      <c r="R42" s="60">
        <f t="shared" si="15"/>
        <v>-18.919008017928356</v>
      </c>
      <c r="S42" s="60">
        <f t="shared" si="16"/>
        <v>-12.656180965668566</v>
      </c>
      <c r="T42" s="60">
        <f t="shared" si="17"/>
        <v>-10.458534363715046</v>
      </c>
      <c r="U42" s="60">
        <f t="shared" si="18"/>
        <v>-5.7489972603329615</v>
      </c>
      <c r="V42" s="60">
        <f t="shared" si="19"/>
        <v>-1.6549933060809088</v>
      </c>
      <c r="W42" s="60">
        <f t="shared" si="20"/>
        <v>-12.02021307391012</v>
      </c>
      <c r="X42" s="60">
        <f t="shared" si="21"/>
        <v>-0.3539594049034295</v>
      </c>
      <c r="Y42" s="60">
        <f t="shared" si="22"/>
        <v>-0.0022538941600930163</v>
      </c>
      <c r="Z42" s="60">
        <f t="shared" si="23"/>
        <v>-0.0018030300098557566</v>
      </c>
      <c r="AA42" s="60">
        <f t="shared" si="24"/>
        <v>-0.01585776947938293</v>
      </c>
      <c r="AB42" s="60">
        <f t="shared" si="25"/>
        <v>-3511.2791306716254</v>
      </c>
    </row>
    <row r="43" spans="1:28" s="24" customFormat="1" ht="12.75">
      <c r="A43" s="21" t="s">
        <v>93</v>
      </c>
      <c r="B43" s="22">
        <f>'DATOS MENSUALES'!E786</f>
        <v>0.2924343</v>
      </c>
      <c r="C43" s="22">
        <f>'DATOS MENSUALES'!E787</f>
        <v>0.793716</v>
      </c>
      <c r="D43" s="22">
        <f>'DATOS MENSUALES'!E788</f>
        <v>0.7680608</v>
      </c>
      <c r="E43" s="22">
        <f>'DATOS MENSUALES'!E789</f>
        <v>0.50094</v>
      </c>
      <c r="F43" s="22">
        <f>'DATOS MENSUALES'!E790</f>
        <v>0.5443576</v>
      </c>
      <c r="G43" s="22">
        <f>'DATOS MENSUALES'!E791</f>
        <v>4.7312079</v>
      </c>
      <c r="H43" s="22">
        <f>'DATOS MENSUALES'!E792</f>
        <v>2.5789428</v>
      </c>
      <c r="I43" s="22">
        <f>'DATOS MENSUALES'!E793</f>
        <v>0.7171536</v>
      </c>
      <c r="J43" s="22">
        <f>'DATOS MENSUALES'!E794</f>
        <v>0.535597</v>
      </c>
      <c r="K43" s="22">
        <f>'DATOS MENSUALES'!E795</f>
        <v>0.343371</v>
      </c>
      <c r="L43" s="22">
        <f>'DATOS MENSUALES'!E796</f>
        <v>0.2973519</v>
      </c>
      <c r="M43" s="22">
        <f>'DATOS MENSUALES'!E797</f>
        <v>0.2350964</v>
      </c>
      <c r="N43" s="22">
        <f>SUM(B43:M43)</f>
        <v>12.338229299999998</v>
      </c>
      <c r="O43" s="23"/>
      <c r="P43" s="60">
        <f t="shared" si="12"/>
        <v>-0.04534640077800748</v>
      </c>
      <c r="Q43" s="60">
        <f t="shared" si="14"/>
        <v>-0.3136735081949411</v>
      </c>
      <c r="R43" s="60">
        <f t="shared" si="15"/>
        <v>-10.84349513376314</v>
      </c>
      <c r="S43" s="60">
        <f t="shared" si="16"/>
        <v>-6.75016680609776</v>
      </c>
      <c r="T43" s="60">
        <f t="shared" si="17"/>
        <v>-4.837863978076151</v>
      </c>
      <c r="U43" s="60">
        <f t="shared" si="18"/>
        <v>9.356529835548901</v>
      </c>
      <c r="V43" s="60">
        <f t="shared" si="19"/>
        <v>-9.990522403712646E-09</v>
      </c>
      <c r="W43" s="60">
        <f t="shared" si="20"/>
        <v>-6.143736649649262</v>
      </c>
      <c r="X43" s="60">
        <f t="shared" si="21"/>
        <v>-0.03149119587371421</v>
      </c>
      <c r="Y43" s="60">
        <f t="shared" si="22"/>
        <v>0.0019356916711954501</v>
      </c>
      <c r="Z43" s="60">
        <f t="shared" si="23"/>
        <v>0.0011034763712433268</v>
      </c>
      <c r="AA43" s="60">
        <f t="shared" si="24"/>
        <v>-0.0006613528123090142</v>
      </c>
      <c r="AB43" s="60">
        <f t="shared" si="25"/>
        <v>-305.09927326440277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4.783517220890462</v>
      </c>
      <c r="Q44" s="61">
        <f aca="true" t="shared" si="26" ref="Q44:AB44">SUM(Q18:Q43)</f>
        <v>492.8597337288248</v>
      </c>
      <c r="R44" s="61">
        <f t="shared" si="26"/>
        <v>5977.725292424384</v>
      </c>
      <c r="S44" s="61">
        <f t="shared" si="26"/>
        <v>883.6701110698654</v>
      </c>
      <c r="T44" s="61">
        <f t="shared" si="26"/>
        <v>1236.8102912447778</v>
      </c>
      <c r="U44" s="61">
        <f t="shared" si="26"/>
        <v>2401.352047394991</v>
      </c>
      <c r="V44" s="61">
        <f t="shared" si="26"/>
        <v>297.3251084763258</v>
      </c>
      <c r="W44" s="61">
        <f t="shared" si="26"/>
        <v>250.45608830614634</v>
      </c>
      <c r="X44" s="61">
        <f t="shared" si="26"/>
        <v>52.735780258181286</v>
      </c>
      <c r="Y44" s="61">
        <f t="shared" si="26"/>
        <v>0.30072375386144434</v>
      </c>
      <c r="Z44" s="61">
        <f t="shared" si="26"/>
        <v>0.4365305723512798</v>
      </c>
      <c r="AA44" s="61">
        <f t="shared" si="26"/>
        <v>1.6928561573229604</v>
      </c>
      <c r="AB44" s="61">
        <f t="shared" si="26"/>
        <v>36848.37448579313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2009-04-14T10:08:43Z</dcterms:modified>
  <cp:category/>
  <cp:version/>
  <cp:contentType/>
  <cp:contentStatus/>
</cp:coreProperties>
</file>