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<sst xmlns="http://schemas.openxmlformats.org/spreadsheetml/2006/main" count="1362" uniqueCount="135">
  <si>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490</t>
  </si>
  <si>
    <t xml:space="preserve"> Río Duratón desde cabecera hasta confluencia con río Cerezuelo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</si>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</sst>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5514090"/>
        <c:axId val="28300219"/>
      </c:lineChart>
      <c:date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0"/>
        <c:majorUnit val="1"/>
        <c:majorTimeUnit val="years"/>
        <c:noMultiLvlLbl val="0"/>
      </c:date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auto val="1"/>
        <c:lblOffset val="100"/>
        <c:noMultiLvlLbl val="0"/>
      </c:catAx>
      <c:valAx>
        <c:axId val="106163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438494"/>
        <c:axId val="54619855"/>
      </c:lineChart>
      <c:date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0"/>
        <c:majorUnit val="1"/>
        <c:majorTimeUnit val="years"/>
        <c:noMultiLvlLbl val="0"/>
      </c:date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1.82239250136</v>
      </c>
      <c r="F2" s="28">
        <v>4.1557519428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3.10279689819</v>
      </c>
      <c r="F3" s="28">
        <v>5.67293046749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1.8652433222</v>
      </c>
      <c r="F4" s="28">
        <v>3.6046676728000002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4.61627175618</v>
      </c>
      <c r="F5" s="28">
        <v>9.58545366408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6.8687633984</v>
      </c>
      <c r="F6" s="28">
        <v>13.778240623999999</v>
      </c>
      <c r="I6" s="26"/>
      <c r="J6" s="36">
        <f>AVERAGE(E2:E793)*12</f>
        <v>17.146606219753327</v>
      </c>
      <c r="K6" s="36">
        <f>AVERAGE(F2:F793)*12</f>
        <v>37.01902774020863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5.04359188704</v>
      </c>
      <c r="F7" s="28">
        <v>9.85850103168</v>
      </c>
      <c r="J7" s="36">
        <f>AVERAGE(E482:E793)*12</f>
        <v>11.45448725622576</v>
      </c>
      <c r="K7" s="36">
        <f>AVERAGE(F482:F793)*12</f>
        <v>25.57368591779847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2.69262524245</v>
      </c>
      <c r="F8" s="28">
        <v>5.30594645529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3.9984653556</v>
      </c>
      <c r="F9" s="28">
        <v>8.885253711899999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1.31073943257</v>
      </c>
      <c r="F10" s="28">
        <v>3.7842457283999997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0.17375219868</v>
      </c>
      <c r="F11" s="28">
        <v>0.52443741526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0.12930903708</v>
      </c>
      <c r="F12" s="28">
        <v>0.39891721014000003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0.139016544</v>
      </c>
      <c r="F13" s="28">
        <v>0.35776654350000003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0.19568743336</v>
      </c>
      <c r="F14" s="28">
        <v>0.35437701414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1.15160671786</v>
      </c>
      <c r="F15" s="28">
        <v>2.11611028626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0.82768054655</v>
      </c>
      <c r="F16" s="28">
        <v>1.2968680916500002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1.20110585121</v>
      </c>
      <c r="F17" s="28">
        <v>2.3782526414099996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1.22397392657</v>
      </c>
      <c r="F18" s="28">
        <v>2.55310770168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2.37107243724</v>
      </c>
      <c r="F19" s="28">
        <v>4.51304465604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2.20140807785</v>
      </c>
      <c r="F20" s="28">
        <v>4.25625811825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0.81696639906</v>
      </c>
      <c r="F21" s="28">
        <v>2.10645886446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0.5492039782</v>
      </c>
      <c r="F22" s="28">
        <v>1.88298507345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0.19786959504</v>
      </c>
      <c r="F23" s="28">
        <v>0.9297486981900001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1.47179925966</v>
      </c>
      <c r="F24" s="28">
        <v>3.12981952144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0.8687879623</v>
      </c>
      <c r="F25" s="28">
        <v>1.8054941999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1.07244349584</v>
      </c>
      <c r="F26" s="28">
        <v>2.26311851399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1.50609828453</v>
      </c>
      <c r="F27" s="28">
        <v>2.15143280226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1.27442762408</v>
      </c>
      <c r="F28" s="28">
        <v>2.62166844134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3.01822946622</v>
      </c>
      <c r="F29" s="28">
        <v>6.152593765850001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1.2748698072</v>
      </c>
      <c r="F30" s="28">
        <v>2.266018587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2.16979421184</v>
      </c>
      <c r="F31" s="28">
        <v>3.74972584704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2.11608928102</v>
      </c>
      <c r="F32" s="28">
        <v>4.65463142364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1.72742900385</v>
      </c>
      <c r="F33" s="28">
        <v>4.11407358065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0.26541715536</v>
      </c>
      <c r="F34" s="28">
        <v>0.7526433699399999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0.54369621528</v>
      </c>
      <c r="F35" s="28">
        <v>1.2763707127500001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0.202433628</v>
      </c>
      <c r="F36" s="28">
        <v>0.506637168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1.04603068928</v>
      </c>
      <c r="F37" s="28">
        <v>2.2500333568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0.79529959674</v>
      </c>
      <c r="F38" s="28">
        <v>1.89706531212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1.396612444</v>
      </c>
      <c r="F39" s="28">
        <v>2.037900384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1.47315291154</v>
      </c>
      <c r="F40" s="28">
        <v>2.6782814628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1.23057853422</v>
      </c>
      <c r="F41" s="28">
        <v>1.8188860706999999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1.229804317</v>
      </c>
      <c r="F42" s="28">
        <v>2.0973406918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1.61275196694</v>
      </c>
      <c r="F43" s="28">
        <v>2.7155897075399995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1.54005808971</v>
      </c>
      <c r="F44" s="28">
        <v>3.5083611137000004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0.98011998966</v>
      </c>
      <c r="F45" s="28">
        <v>2.3497373762800002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0.92877306885</v>
      </c>
      <c r="F46" s="28">
        <v>2.38340648205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0.21903248964</v>
      </c>
      <c r="F47" s="28">
        <v>0.80083754232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0.33737564284</v>
      </c>
      <c r="F48" s="28">
        <v>0.89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0.78341868332</v>
      </c>
      <c r="F49" s="28">
        <v>1.73183390744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0.88003938738</v>
      </c>
      <c r="F50" s="28">
        <v>1.84534767516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1.40785691045</v>
      </c>
      <c r="F51" s="28">
        <v>2.3711613869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1.471253732</v>
      </c>
      <c r="F52" s="28">
        <v>3.2331502372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1.03267580867</v>
      </c>
      <c r="F53" s="28">
        <v>1.45326301258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1.8832545087</v>
      </c>
      <c r="F54" s="28">
        <v>3.2598507266000003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1.62253031766</v>
      </c>
      <c r="F55" s="28">
        <v>2.91810678768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1.2645530408</v>
      </c>
      <c r="F56" s="28">
        <v>2.90684147768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1.1926422432</v>
      </c>
      <c r="F57" s="28">
        <v>3.35911534891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1.09815789234</v>
      </c>
      <c r="F58" s="28">
        <v>2.88710525976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0.35223100488</v>
      </c>
      <c r="F59" s="28">
        <v>1.68499696266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0.50877997992</v>
      </c>
      <c r="F60" s="28">
        <v>1.62143899968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0.42050134182</v>
      </c>
      <c r="F61" s="28">
        <v>1.16975828025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2.07738656289</v>
      </c>
      <c r="F62" s="28">
        <v>4.91389288641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2.77645784169</v>
      </c>
      <c r="F63" s="28">
        <v>5.04726556269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3.5301833632</v>
      </c>
      <c r="F64" s="28">
        <v>7.64323829828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2.03887752213</v>
      </c>
      <c r="F65" s="28">
        <v>3.47952790383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1.64071428704</v>
      </c>
      <c r="F66" s="28">
        <v>2.8621428587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2.17098982872</v>
      </c>
      <c r="F67" s="28">
        <v>4.533779840579999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2.42665010995</v>
      </c>
      <c r="F68" s="28">
        <v>5.23654821665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7.10281730712</v>
      </c>
      <c r="F69" s="28">
        <v>15.917813578159999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0.63146503287</v>
      </c>
      <c r="F70" s="28">
        <v>1.96306420239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0.1765581108</v>
      </c>
      <c r="F71" s="28">
        <v>0.61083655185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0.22870103094</v>
      </c>
      <c r="F72" s="28">
        <v>0.67783092702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0.4948852755</v>
      </c>
      <c r="F73" s="28">
        <v>1.1977055404499999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0.91628300764</v>
      </c>
      <c r="F74" s="28">
        <v>2.04489287288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2.06096035222</v>
      </c>
      <c r="F75" s="28">
        <v>3.41367694962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2.46982976075</v>
      </c>
      <c r="F76" s="28">
        <v>4.4319762203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3.4175933078</v>
      </c>
      <c r="F77" s="28">
        <v>5.7378887984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11.49629342472</v>
      </c>
      <c r="F78" s="28">
        <v>23.72797236354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8.14168746498</v>
      </c>
      <c r="F79" s="28">
        <v>16.79781601936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1.90916517385</v>
      </c>
      <c r="F80" s="28">
        <v>4.37488710395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0.91993039986</v>
      </c>
      <c r="F81" s="28">
        <v>2.1216431683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0.33978350826</v>
      </c>
      <c r="F82" s="28">
        <v>1.0495325411999998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0.2673638752</v>
      </c>
      <c r="F83" s="28">
        <v>0.7813572832000001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0.32949711261</v>
      </c>
      <c r="F84" s="28">
        <v>0.9659564173199999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0.8923640173</v>
      </c>
      <c r="F85" s="28">
        <v>1.9801087861600002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0.9488645819</v>
      </c>
      <c r="F86" s="28">
        <v>1.9984662924999999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1.14998936998</v>
      </c>
      <c r="F87" s="28">
        <v>1.9587243116799997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1.22944816035</v>
      </c>
      <c r="F88" s="28">
        <v>2.4354180575999997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6.98264696375</v>
      </c>
      <c r="F89" s="28">
        <v>14.655673039949999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1.07260390302</v>
      </c>
      <c r="F90" s="28">
        <v>1.83340434954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0.869114169</v>
      </c>
      <c r="F91" s="28">
        <v>1.6269081930000002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0.77917656938</v>
      </c>
      <c r="F92" s="28">
        <v>1.41546232004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0.9751497228</v>
      </c>
      <c r="F93" s="28">
        <v>2.04931264437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0.3591530948</v>
      </c>
      <c r="F94" s="28">
        <v>1.2611335522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0.14496385404</v>
      </c>
      <c r="F95" s="28">
        <v>0.67347791028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0.19978278085</v>
      </c>
      <c r="F96" s="28">
        <v>0.6774091615000001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0.39551839488</v>
      </c>
      <c r="F97" s="28">
        <v>0.98969899896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0.99134866792</v>
      </c>
      <c r="F98" s="28">
        <v>2.24016547956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1.21395262365</v>
      </c>
      <c r="F99" s="28">
        <v>1.68679052473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1.3249418624</v>
      </c>
      <c r="F100" s="28">
        <v>2.6022674412799995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1.69332215622</v>
      </c>
      <c r="F101" s="28">
        <v>2.6084718592100002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1.4930506167</v>
      </c>
      <c r="F102" s="28">
        <v>2.1548837236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1.81887788952</v>
      </c>
      <c r="F103" s="28">
        <v>2.9255445600599996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1.26634228056</v>
      </c>
      <c r="F104" s="28">
        <v>2.6965268467200003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1.34328310116</v>
      </c>
      <c r="F105" s="28">
        <v>2.79807757229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1.33744213538</v>
      </c>
      <c r="F106" s="28">
        <v>3.0772443638299998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0.45161920874</v>
      </c>
      <c r="F107" s="28">
        <v>1.39714406754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0.2110909087</v>
      </c>
      <c r="F108" s="28">
        <v>0.6449999991400001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1.16845784109</v>
      </c>
      <c r="F109" s="28">
        <v>2.31396671895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0.7940298512</v>
      </c>
      <c r="F110" s="28">
        <v>1.5983717776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1.39355430256</v>
      </c>
      <c r="F111" s="28">
        <v>2.65622003296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1.5156960133</v>
      </c>
      <c r="F112" s="28">
        <v>2.7204644229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1.48510067264</v>
      </c>
      <c r="F113" s="28">
        <v>2.33234899456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1.26738476883</v>
      </c>
      <c r="F114" s="28">
        <v>2.24596192392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1.16981811</v>
      </c>
      <c r="F115" s="28">
        <v>2.02124779776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0.94583834907</v>
      </c>
      <c r="F116" s="28">
        <v>1.91964701594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0.87965122408</v>
      </c>
      <c r="F117" s="28">
        <v>2.05301100108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0.99789687024</v>
      </c>
      <c r="F118" s="28">
        <v>2.81233369442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0.3572878595</v>
      </c>
      <c r="F119" s="28">
        <v>1.6368250085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0.36772413776</v>
      </c>
      <c r="F120" s="28">
        <v>1.21434482656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0.46943919438</v>
      </c>
      <c r="F121" s="28">
        <v>1.05717706392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1.20257403201</v>
      </c>
      <c r="F122" s="28">
        <v>2.38678815375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1.49660083808</v>
      </c>
      <c r="F123" s="28">
        <v>2.8916154701099996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1.9342845529</v>
      </c>
      <c r="F124" s="28">
        <v>3.5422845529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3.98452951116</v>
      </c>
      <c r="F125" s="28">
        <v>7.591832810940001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4.05079548279</v>
      </c>
      <c r="F126" s="28">
        <v>7.816099772239999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3.4663348669</v>
      </c>
      <c r="F127" s="28">
        <v>6.49536754475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1.00078804833</v>
      </c>
      <c r="F128" s="28">
        <v>1.99727225103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0.77906137093</v>
      </c>
      <c r="F129" s="28">
        <v>1.92012398791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0.58485073885</v>
      </c>
      <c r="F130" s="28">
        <v>1.76347887828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0.32375916216</v>
      </c>
      <c r="F131" s="28">
        <v>0.9646073281599999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0.33474309856</v>
      </c>
      <c r="F132" s="28">
        <v>0.99274734624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1.09369813869</v>
      </c>
      <c r="F133" s="28">
        <v>2.00399358187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1.04016716188</v>
      </c>
      <c r="F134" s="28">
        <v>2.4319762726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2.86793893204</v>
      </c>
      <c r="F135" s="28">
        <v>5.078420933039999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1.5493792535</v>
      </c>
      <c r="F136" s="28">
        <v>3.1185422515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1.1808093449</v>
      </c>
      <c r="F137" s="28">
        <v>2.2665811088499996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1.94977659988</v>
      </c>
      <c r="F138" s="28">
        <v>3.14159030354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1.65810368756</v>
      </c>
      <c r="F139" s="28">
        <v>3.27345916084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2.04509203848</v>
      </c>
      <c r="F140" s="28">
        <v>3.83440579512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0.9820702408</v>
      </c>
      <c r="F141" s="28">
        <v>2.1074861412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0.51992125944</v>
      </c>
      <c r="F142" s="28">
        <v>1.69071168828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0.8002292883</v>
      </c>
      <c r="F143" s="28">
        <v>2.07655419114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0.70934336616</v>
      </c>
      <c r="F144" s="28">
        <v>1.67729068416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0.78780822048</v>
      </c>
      <c r="F145" s="28">
        <v>1.67640411024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1.63323774198</v>
      </c>
      <c r="F146" s="28">
        <v>3.4548011082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2.28285437595</v>
      </c>
      <c r="F147" s="28">
        <v>3.8300476422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1.5861162996</v>
      </c>
      <c r="F148" s="28">
        <v>3.2178873069900003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1.71017216114</v>
      </c>
      <c r="F149" s="28">
        <v>2.86965568401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1.4214526329</v>
      </c>
      <c r="F150" s="28">
        <v>2.60889022496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1.44766162324</v>
      </c>
      <c r="F151" s="28">
        <v>2.32222833836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1.6571052464</v>
      </c>
      <c r="F152" s="28">
        <v>3.2592115601000002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0.74052842253</v>
      </c>
      <c r="F153" s="28">
        <v>2.27585404449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0.9683020956</v>
      </c>
      <c r="F154" s="28">
        <v>2.52124944428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0.34638808393</v>
      </c>
      <c r="F155" s="28">
        <v>0.9674558400900001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0.30561806964</v>
      </c>
      <c r="F156" s="28">
        <v>0.75917864454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1.44586077475</v>
      </c>
      <c r="F157" s="28">
        <v>3.10599464546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1.87253769915</v>
      </c>
      <c r="F158" s="28">
        <v>4.10983548363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2.6762135964</v>
      </c>
      <c r="F159" s="28">
        <v>3.8903883573599995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2.71915005516</v>
      </c>
      <c r="F160" s="28">
        <v>4.56419153652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2.24526832488</v>
      </c>
      <c r="F161" s="28">
        <v>4.27751309664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2.8741636602</v>
      </c>
      <c r="F162" s="28">
        <v>5.5094698812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3.15438893931</v>
      </c>
      <c r="F163" s="28">
        <v>6.3569682611000005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1.79602143078</v>
      </c>
      <c r="F164" s="28">
        <v>3.33546836612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1.41961275608</v>
      </c>
      <c r="F165" s="28">
        <v>3.12575285276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0.78255406296</v>
      </c>
      <c r="F166" s="28">
        <v>2.4066345682400003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0.3554098334</v>
      </c>
      <c r="F167" s="28">
        <v>1.35160269522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0.55890723588</v>
      </c>
      <c r="F168" s="28">
        <v>1.81415791431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1.06738340064</v>
      </c>
      <c r="F169" s="28">
        <v>2.53824506336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2.13179216391</v>
      </c>
      <c r="F170" s="28">
        <v>5.1296249003400005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1.77961511598</v>
      </c>
      <c r="F171" s="28">
        <v>3.4939992999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2.53509225345</v>
      </c>
      <c r="F172" s="28">
        <v>3.79123617357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3.44332701911</v>
      </c>
      <c r="F173" s="28">
        <v>6.78078496612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5.06938279106</v>
      </c>
      <c r="F174" s="28">
        <v>9.752519121099999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2.18126637234</v>
      </c>
      <c r="F175" s="28">
        <v>4.06580802552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1.77338058324</v>
      </c>
      <c r="F176" s="28">
        <v>3.9535219158399997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0.96651538124</v>
      </c>
      <c r="F177" s="28">
        <v>2.68319948592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1.623890114</v>
      </c>
      <c r="F178" s="28">
        <v>3.7912818120000003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0.53989266968</v>
      </c>
      <c r="F179" s="28">
        <v>1.3505521798300002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1.16475644988</v>
      </c>
      <c r="F180" s="28">
        <v>2.83812321198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1.88795661912</v>
      </c>
      <c r="F181" s="28">
        <v>3.82340899464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5.25580321484</v>
      </c>
      <c r="F182" s="28">
        <v>11.90513454936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23.16033618552</v>
      </c>
      <c r="F183" s="28">
        <v>40.08882518264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9.83055886022</v>
      </c>
      <c r="F184" s="28">
        <v>21.25368722954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9.14961282018</v>
      </c>
      <c r="F185" s="28">
        <v>16.87123820928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2.36515579955</v>
      </c>
      <c r="F186" s="28">
        <v>4.0526912180000005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9.76642301322</v>
      </c>
      <c r="F187" s="28">
        <v>18.85072938129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4.27294045416</v>
      </c>
      <c r="F188" s="28">
        <v>8.50689421704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1.17787972992</v>
      </c>
      <c r="F189" s="28">
        <v>2.6673001176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0.32853831948</v>
      </c>
      <c r="F190" s="28">
        <v>0.96788431548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0.22341791612</v>
      </c>
      <c r="F191" s="28">
        <v>0.74261280268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0.26300062747</v>
      </c>
      <c r="F192" s="28">
        <v>0.71319239166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0.52702489671</v>
      </c>
      <c r="F193" s="28">
        <v>1.02299211381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0.92867323365</v>
      </c>
      <c r="F194" s="28">
        <v>1.68417522675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2.1723153606</v>
      </c>
      <c r="F195" s="28">
        <v>3.2213638421999997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1.2714592275</v>
      </c>
      <c r="F196" s="28">
        <v>2.076984975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0.70733017239</v>
      </c>
      <c r="F197" s="28">
        <v>1.65043707258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1.1517242645</v>
      </c>
      <c r="F198" s="28">
        <v>2.09127290824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1.37179262915</v>
      </c>
      <c r="F199" s="28">
        <v>2.72496158317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1.35840102556</v>
      </c>
      <c r="F200" s="28">
        <v>2.57255520418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1.39337673478</v>
      </c>
      <c r="F201" s="28">
        <v>3.30876249702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1.52542589226</v>
      </c>
      <c r="F202" s="28">
        <v>3.66337561878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0.20405959875</v>
      </c>
      <c r="F203" s="28">
        <v>1.16362556625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0.2821129831</v>
      </c>
      <c r="F204" s="28">
        <v>1.08581749038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0.7469266491</v>
      </c>
      <c r="F205" s="28">
        <v>1.6875358566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1.83385910984</v>
      </c>
      <c r="F206" s="28">
        <v>3.6457886647599995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3.60572944384</v>
      </c>
      <c r="F207" s="28">
        <v>5.65418213376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1.09041071097</v>
      </c>
      <c r="F208" s="28">
        <v>2.05900442148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1.11890750691</v>
      </c>
      <c r="F209" s="28">
        <v>2.1884307006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1.70678221541</v>
      </c>
      <c r="F210" s="28">
        <v>3.3052713287500004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2.45047520366</v>
      </c>
      <c r="F211" s="28">
        <v>4.82924911083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2.8798820336</v>
      </c>
      <c r="F212" s="28">
        <v>5.7537392055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0.5810479759</v>
      </c>
      <c r="F213" s="28">
        <v>1.73201370566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0.64231217589</v>
      </c>
      <c r="F214" s="28">
        <v>1.58400370128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0.26691966861</v>
      </c>
      <c r="F215" s="28">
        <v>1.07474270923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0.38639169321</v>
      </c>
      <c r="F216" s="28">
        <v>1.32632640948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0.60430076695</v>
      </c>
      <c r="F217" s="28">
        <v>1.42287550924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1.78961446524</v>
      </c>
      <c r="F218" s="28">
        <v>3.77169396723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2.91824538243</v>
      </c>
      <c r="F219" s="28">
        <v>4.09888740192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2.46056278032</v>
      </c>
      <c r="F220" s="28">
        <v>5.20277881488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2.50347071313</v>
      </c>
      <c r="F221" s="28">
        <v>4.80022533558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1.10145383072</v>
      </c>
      <c r="F222" s="28">
        <v>1.75544204344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2.33518620475</v>
      </c>
      <c r="F223" s="28">
        <v>4.76004183305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1.3727671249</v>
      </c>
      <c r="F224" s="28">
        <v>2.81492811094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1.1218022931</v>
      </c>
      <c r="F225" s="28">
        <v>2.7767506546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0.68060427122</v>
      </c>
      <c r="F226" s="28">
        <v>2.0729064042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0.4146327361</v>
      </c>
      <c r="F227" s="28">
        <v>1.7657412825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0.93590403984</v>
      </c>
      <c r="F228" s="28">
        <v>2.54005774848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2.6502625355</v>
      </c>
      <c r="F229" s="28">
        <v>6.073682393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3.19678978866</v>
      </c>
      <c r="F230" s="28">
        <v>6.5746835193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6.81006385001</v>
      </c>
      <c r="F231" s="28">
        <v>12.80084333708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8.42706785017</v>
      </c>
      <c r="F232" s="28">
        <v>18.766219657439997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4.8764468805</v>
      </c>
      <c r="F233" s="28">
        <v>9.608048825049998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6.67232994402</v>
      </c>
      <c r="F234" s="28">
        <v>13.44103487764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4.73904177603</v>
      </c>
      <c r="F235" s="28">
        <v>9.66882261948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0.75936793208</v>
      </c>
      <c r="F236" s="28">
        <v>1.52220804656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0.57580790582</v>
      </c>
      <c r="F237" s="28">
        <v>1.4871795419799998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0.3114029964</v>
      </c>
      <c r="F238" s="28">
        <v>1.1580105414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0.26753954724</v>
      </c>
      <c r="F239" s="28">
        <v>1.18259253693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0.26406560565</v>
      </c>
      <c r="F240" s="28">
        <v>0.96345675965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0.6878091826</v>
      </c>
      <c r="F241" s="28">
        <v>1.56979578594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1.22323171575</v>
      </c>
      <c r="F242" s="28">
        <v>2.87864168625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4.72544749403</v>
      </c>
      <c r="F243" s="28">
        <v>10.26749752188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3.5171323598</v>
      </c>
      <c r="F244" s="28">
        <v>7.1134440479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3.13052050908</v>
      </c>
      <c r="F245" s="28">
        <v>6.28571319228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0.99619336515</v>
      </c>
      <c r="F246" s="28">
        <v>1.87352274511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0.56880053685</v>
      </c>
      <c r="F247" s="28">
        <v>1.10714903784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1.247942364</v>
      </c>
      <c r="F248" s="28">
        <v>2.7383644722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0.63950454594</v>
      </c>
      <c r="F249" s="28">
        <v>2.07699812061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0.35559891256</v>
      </c>
      <c r="F250" s="28">
        <v>1.27442831552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0.21574887</v>
      </c>
      <c r="F251" s="28">
        <v>0.71994460278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0.34780871937</v>
      </c>
      <c r="F252" s="28">
        <v>0.99665642398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0.84345679222</v>
      </c>
      <c r="F253" s="28">
        <v>1.8627777798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1.1799199737</v>
      </c>
      <c r="F254" s="28">
        <v>2.8134084589499997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4.303225659</v>
      </c>
      <c r="F255" s="28">
        <v>9.309559190249999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2.9381709478</v>
      </c>
      <c r="F256" s="28">
        <v>6.97408166732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4.30461595018</v>
      </c>
      <c r="F257" s="28">
        <v>9.41479226142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0.92067200205</v>
      </c>
      <c r="F258" s="28">
        <v>1.8014832844499997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2.76399501469</v>
      </c>
      <c r="F259" s="28">
        <v>6.104293675349999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1.7476341534</v>
      </c>
      <c r="F260" s="28">
        <v>3.46385947992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1.14098384224</v>
      </c>
      <c r="F261" s="28">
        <v>3.0332598203199996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0.73110929232</v>
      </c>
      <c r="F262" s="28">
        <v>2.57342840448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0.30725482452</v>
      </c>
      <c r="F263" s="28">
        <v>1.20341473134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0.27769579227</v>
      </c>
      <c r="F264" s="28">
        <v>0.8901941716499999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0.53094707082</v>
      </c>
      <c r="F265" s="28">
        <v>1.49189768351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2.87086150104</v>
      </c>
      <c r="F266" s="28">
        <v>5.11973827512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3.44120846515</v>
      </c>
      <c r="F267" s="28">
        <v>5.8000894021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2.9274268254</v>
      </c>
      <c r="F268" s="28">
        <v>4.9736260266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3.51419565933</v>
      </c>
      <c r="F269" s="28">
        <v>7.8490651833900005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1.97512602525</v>
      </c>
      <c r="F270" s="28">
        <v>4.9541463629999996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2.04417505805</v>
      </c>
      <c r="F271" s="28">
        <v>4.3796486997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1.73068079206</v>
      </c>
      <c r="F272" s="28">
        <v>3.4814255726600005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0.66756063272</v>
      </c>
      <c r="F273" s="28">
        <v>1.7192724184800001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0.55248466635</v>
      </c>
      <c r="F274" s="28">
        <v>2.53319598485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0.41405330463</v>
      </c>
      <c r="F275" s="28">
        <v>1.3146824952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0.37269406603</v>
      </c>
      <c r="F276" s="28">
        <v>1.25651141462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0.8668946238</v>
      </c>
      <c r="F277" s="28">
        <v>2.4783984619600004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0.70572844248</v>
      </c>
      <c r="F278" s="28">
        <v>2.6626759142400003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2.77763003613</v>
      </c>
      <c r="F279" s="28">
        <v>6.33880414671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3.91001245239</v>
      </c>
      <c r="F280" s="28">
        <v>8.79160870443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0.75916763934</v>
      </c>
      <c r="F281" s="28">
        <v>1.3651297596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2.262243603</v>
      </c>
      <c r="F282" s="28">
        <v>4.7206392479999995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2.80808976735</v>
      </c>
      <c r="F283" s="28">
        <v>6.227593871939999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2.03901916528</v>
      </c>
      <c r="F284" s="28">
        <v>4.37128243806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0.30908983532</v>
      </c>
      <c r="F285" s="28">
        <v>1.2955467478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0.45436336461</v>
      </c>
      <c r="F286" s="28">
        <v>1.3432100624999999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0.24915781664</v>
      </c>
      <c r="F287" s="28">
        <v>0.81716363752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0.30078067068</v>
      </c>
      <c r="F288" s="28">
        <v>0.79862453766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0.3135294108</v>
      </c>
      <c r="F289" s="28">
        <v>0.8869934629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0.3552072306</v>
      </c>
      <c r="F290" s="28">
        <v>1.3759471471699998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1.16391283776</v>
      </c>
      <c r="F291" s="28">
        <v>2.6859527086400004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0.9859393245</v>
      </c>
      <c r="F292" s="28">
        <v>2.29851808485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1.96998835672</v>
      </c>
      <c r="F293" s="28">
        <v>3.7090717616999997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1.20063390712</v>
      </c>
      <c r="F294" s="28">
        <v>2.17066589318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4.45107581028</v>
      </c>
      <c r="F295" s="28">
        <v>8.86103585345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1.26490541814</v>
      </c>
      <c r="F296" s="28">
        <v>2.38126322772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0.5159139184</v>
      </c>
      <c r="F297" s="28">
        <v>1.5666521370000002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0.40647042936</v>
      </c>
      <c r="F298" s="28">
        <v>1.19243316321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0.10145577399</v>
      </c>
      <c r="F299" s="28">
        <v>0.37037469264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0.13578323484</v>
      </c>
      <c r="F300" s="28">
        <v>0.3215918731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0.53675956488</v>
      </c>
      <c r="F301" s="28">
        <v>1.1381105350399998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1.10106224917</v>
      </c>
      <c r="F302" s="28">
        <v>2.4328054543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5.44532563757</v>
      </c>
      <c r="F303" s="28">
        <v>10.98015749646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4.7617890289</v>
      </c>
      <c r="F304" s="28">
        <v>10.12633615013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11.49180769422</v>
      </c>
      <c r="F305" s="28">
        <v>22.74827910918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4.9197729792</v>
      </c>
      <c r="F306" s="28">
        <v>9.993288864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4.0556697378</v>
      </c>
      <c r="F307" s="28">
        <v>6.7742142235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2.59680410419</v>
      </c>
      <c r="F308" s="28">
        <v>5.40435189337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0.46789471881</v>
      </c>
      <c r="F309" s="28">
        <v>1.8149163879599999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0.37136905071</v>
      </c>
      <c r="F310" s="28">
        <v>1.35148874525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0.22155125356</v>
      </c>
      <c r="F311" s="28">
        <v>0.78277942756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0.23635178385</v>
      </c>
      <c r="F312" s="28">
        <v>0.71088046575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0.53101884114</v>
      </c>
      <c r="F313" s="28">
        <v>1.14735868632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4.81277361502</v>
      </c>
      <c r="F314" s="28">
        <v>11.34291277978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8.2537624033</v>
      </c>
      <c r="F315" s="28">
        <v>14.45250642156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0.8819726033</v>
      </c>
      <c r="F316" s="28">
        <v>1.6296346566400002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1.23521648199</v>
      </c>
      <c r="F317" s="28">
        <v>2.44542204758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2.67273609836</v>
      </c>
      <c r="F318" s="28">
        <v>5.557754554520001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3.12458133587</v>
      </c>
      <c r="F319" s="28">
        <v>6.1853336775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1.6451980314</v>
      </c>
      <c r="F320" s="28">
        <v>3.3082495416000004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1.65804695919</v>
      </c>
      <c r="F321" s="28">
        <v>3.8695918857000002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0.3476008297</v>
      </c>
      <c r="F322" s="28">
        <v>1.5223497525999998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0.218984304</v>
      </c>
      <c r="F323" s="28">
        <v>1.15606648542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0.3459893229</v>
      </c>
      <c r="F324" s="28">
        <v>1.32790316373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0.2876576001</v>
      </c>
      <c r="F325" s="28">
        <v>0.9441937632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1.2313803502</v>
      </c>
      <c r="F326" s="28">
        <v>3.3590088174500004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2.25844886696</v>
      </c>
      <c r="F327" s="28">
        <v>4.91983528556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2.03564630087</v>
      </c>
      <c r="F328" s="28">
        <v>4.04200272294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1.01990769552</v>
      </c>
      <c r="F329" s="28">
        <v>2.11476923532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2.4851462381</v>
      </c>
      <c r="F330" s="28">
        <v>5.14139846198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2.27774756924</v>
      </c>
      <c r="F331" s="28">
        <v>4.59726064116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2.28647642652</v>
      </c>
      <c r="F332" s="28">
        <v>4.6393000960799995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1.50014797386</v>
      </c>
      <c r="F333" s="28">
        <v>3.48976148693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0.19152976572</v>
      </c>
      <c r="F334" s="28">
        <v>0.93636774705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0.25923035736</v>
      </c>
      <c r="F335" s="28">
        <v>1.13924919888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0.3729134099</v>
      </c>
      <c r="F336" s="28">
        <v>1.29876739851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0.38729508075</v>
      </c>
      <c r="F337" s="28">
        <v>1.4613066562500001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0.2587326123</v>
      </c>
      <c r="F338" s="28">
        <v>0.7151081922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1.6636264667</v>
      </c>
      <c r="F339" s="28">
        <v>3.7567351374999998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2.78055327931</v>
      </c>
      <c r="F340" s="28">
        <v>5.513922415770001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2.23417350975</v>
      </c>
      <c r="F341" s="28">
        <v>4.42834115325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2.48085313342</v>
      </c>
      <c r="F342" s="28">
        <v>4.15202488924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5.82449196272</v>
      </c>
      <c r="F343" s="28">
        <v>11.57401589096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1.81081272375</v>
      </c>
      <c r="F344" s="28">
        <v>3.7093286184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2.8305983583</v>
      </c>
      <c r="F345" s="28">
        <v>6.3840587824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0.73111683008</v>
      </c>
      <c r="F346" s="28">
        <v>2.3048346048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0.3041409924</v>
      </c>
      <c r="F347" s="28">
        <v>1.058171067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0.293646843</v>
      </c>
      <c r="F348" s="28">
        <v>0.9463106826000001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1.90666058455</v>
      </c>
      <c r="F349" s="28">
        <v>3.95239904559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1.2243349752</v>
      </c>
      <c r="F350" s="28">
        <v>2.6590804572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1.47612269824</v>
      </c>
      <c r="F351" s="28">
        <v>2.69632953592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2.0968822346</v>
      </c>
      <c r="F352" s="28">
        <v>4.48654051376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5.11683147339</v>
      </c>
      <c r="F353" s="28">
        <v>10.3260364496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1.18902937475</v>
      </c>
      <c r="F354" s="28">
        <v>2.06782469875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1.04346858253</v>
      </c>
      <c r="F355" s="28">
        <v>2.11320296814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0.42008208195</v>
      </c>
      <c r="F356" s="28">
        <v>1.2711811368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0.98893520178</v>
      </c>
      <c r="F357" s="28">
        <v>2.80483537542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0.51898783625</v>
      </c>
      <c r="F358" s="28">
        <v>1.441632878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0.25098394717</v>
      </c>
      <c r="F359" s="28">
        <v>0.79943034732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0.471336459</v>
      </c>
      <c r="F360" s="28">
        <v>1.29554513595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0.25225225116</v>
      </c>
      <c r="F361" s="28">
        <v>0.6028828806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0.8309782651</v>
      </c>
      <c r="F362" s="28">
        <v>2.7321557969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1.0627150454</v>
      </c>
      <c r="F363" s="28">
        <v>2.26979541404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1.7987268726</v>
      </c>
      <c r="F364" s="28">
        <v>3.377813616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1.75893196546</v>
      </c>
      <c r="F365" s="28">
        <v>3.40085043175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0.9506209591</v>
      </c>
      <c r="F366" s="28">
        <v>1.9792191188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1.37993787841</v>
      </c>
      <c r="F367" s="28">
        <v>2.67972785276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2.94495868276</v>
      </c>
      <c r="F368" s="28">
        <v>5.747811774800001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3.55874182584</v>
      </c>
      <c r="F369" s="28">
        <v>7.40328340784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2.05953067467</v>
      </c>
      <c r="F370" s="28">
        <v>5.26703871132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0.45710964598</v>
      </c>
      <c r="F371" s="28">
        <v>1.1769999095399999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0.2470085465</v>
      </c>
      <c r="F372" s="28">
        <v>0.6632905979999999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0.64514692536</v>
      </c>
      <c r="F373" s="28">
        <v>1.4652003545199999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0.31763390921</v>
      </c>
      <c r="F374" s="28">
        <v>0.91538590878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1.55177358825</v>
      </c>
      <c r="F375" s="28">
        <v>3.0484639313599997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1.47008546182</v>
      </c>
      <c r="F376" s="28">
        <v>2.6979600461300004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1.5999922413</v>
      </c>
      <c r="F377" s="28">
        <v>3.9113393944199997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7.02849549168</v>
      </c>
      <c r="F378" s="28">
        <v>14.12880190488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6.22107349376</v>
      </c>
      <c r="F379" s="28">
        <v>12.99257698324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2.5086970408</v>
      </c>
      <c r="F380" s="28">
        <v>5.72449144716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1.72558560096</v>
      </c>
      <c r="F381" s="28">
        <v>4.755168899519999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0.8366371675</v>
      </c>
      <c r="F382" s="28">
        <v>2.7107300935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0.30797191108</v>
      </c>
      <c r="F383" s="28">
        <v>1.4436649418599998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0.28353448467</v>
      </c>
      <c r="F384" s="28">
        <v>1.52672414058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1.0677507423</v>
      </c>
      <c r="F385" s="28">
        <v>2.29709594554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2.79307980188</v>
      </c>
      <c r="F386" s="28">
        <v>5.95821992046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2.67816690086</v>
      </c>
      <c r="F387" s="28">
        <v>5.67709632468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3.8098497219</v>
      </c>
      <c r="F388" s="28">
        <v>8.294762682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1.57839191692</v>
      </c>
      <c r="F389" s="28">
        <v>3.39565369356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1.17232661936</v>
      </c>
      <c r="F390" s="28">
        <v>2.3576876140999996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2.24299000665</v>
      </c>
      <c r="F391" s="28">
        <v>4.464793074149999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1.05961901336</v>
      </c>
      <c r="F392" s="28">
        <v>2.56641669024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0.96755294416</v>
      </c>
      <c r="F393" s="28">
        <v>3.48353534133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0.614779904</v>
      </c>
      <c r="F394" s="28">
        <v>2.941060864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0.33255490184</v>
      </c>
      <c r="F395" s="28">
        <v>1.4666523875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0.46158940702</v>
      </c>
      <c r="F396" s="28">
        <v>2.11177152701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0.4189830528</v>
      </c>
      <c r="F397" s="28">
        <v>1.45627118592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1.48083006388</v>
      </c>
      <c r="F398" s="28">
        <v>2.8666068460600003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1.25832727392</v>
      </c>
      <c r="F399" s="28">
        <v>2.70003636468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1.3293540042</v>
      </c>
      <c r="F400" s="28">
        <v>2.74325150724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2.51268199301</v>
      </c>
      <c r="F401" s="28">
        <v>5.46194984293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3.03497706001</v>
      </c>
      <c r="F402" s="28">
        <v>6.46822465536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2.90000431284</v>
      </c>
      <c r="F403" s="28">
        <v>6.12859622712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1.7822284956</v>
      </c>
      <c r="F404" s="28">
        <v>3.6755289216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0.82667521398</v>
      </c>
      <c r="F405" s="28">
        <v>2.66974188855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0.48052089588</v>
      </c>
      <c r="F406" s="28">
        <v>1.9289434945200001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0.30296164288</v>
      </c>
      <c r="F407" s="28">
        <v>1.2798446336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0.22909798296</v>
      </c>
      <c r="F408" s="28">
        <v>0.90906916551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0.16664243076</v>
      </c>
      <c r="F409" s="28">
        <v>0.7776646698599999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0.29943514586</v>
      </c>
      <c r="F410" s="28">
        <v>1.02422175766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1.4876728521</v>
      </c>
      <c r="F411" s="28">
        <v>3.26516937351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1.00822480164</v>
      </c>
      <c r="F412" s="28">
        <v>2.63352364128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1.96622316027</v>
      </c>
      <c r="F413" s="28">
        <v>4.23696393891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1.98585790032</v>
      </c>
      <c r="F414" s="28">
        <v>4.14461084968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1.5902987663</v>
      </c>
      <c r="F415" s="28">
        <v>3.8345253166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2.62225509896</v>
      </c>
      <c r="F416" s="28">
        <v>5.877103823300001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2.16352665828</v>
      </c>
      <c r="F417" s="28">
        <v>5.5538223132599995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0.71682251967</v>
      </c>
      <c r="F418" s="28">
        <v>2.97192784113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0.39120031008</v>
      </c>
      <c r="F419" s="28">
        <v>1.4996011814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0.44380040115</v>
      </c>
      <c r="F420" s="28">
        <v>1.53603539198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0.48417068203</v>
      </c>
      <c r="F421" s="28">
        <v>1.57113386171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0.36696999105</v>
      </c>
      <c r="F422" s="28">
        <v>1.0431461769300001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0.80406702864</v>
      </c>
      <c r="F423" s="28">
        <v>1.89040432503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1.03590527409</v>
      </c>
      <c r="F424" s="28">
        <v>2.15190242568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1.20910828111</v>
      </c>
      <c r="F425" s="28">
        <v>2.4595031889600003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1.29385285338</v>
      </c>
      <c r="F426" s="28">
        <v>2.16261210246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1.2097962857</v>
      </c>
      <c r="F427" s="28">
        <v>2.89390952745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2.517611492</v>
      </c>
      <c r="F428" s="28">
        <v>5.107281432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0.64814414184</v>
      </c>
      <c r="F429" s="28">
        <v>3.2589549583200004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0.16846938654</v>
      </c>
      <c r="F430" s="28">
        <v>1.29867346843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0.63174062936</v>
      </c>
      <c r="F431" s="28">
        <v>1.7908668652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1.21289320232</v>
      </c>
      <c r="F432" s="28">
        <v>2.35471844248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0.42090989525</v>
      </c>
      <c r="F433" s="28">
        <v>1.4656298410000002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0.97284205449</v>
      </c>
      <c r="F434" s="28">
        <v>2.7697626158000004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2.6134295782</v>
      </c>
      <c r="F435" s="28">
        <v>5.6167767835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2.14817957769</v>
      </c>
      <c r="F436" s="28">
        <v>5.08213601053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3.9338148251</v>
      </c>
      <c r="F437" s="28">
        <v>8.4268115531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4.63840560332</v>
      </c>
      <c r="F438" s="28">
        <v>9.45295319868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1.42274830899</v>
      </c>
      <c r="F439" s="28">
        <v>2.93746134771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0.75270309192</v>
      </c>
      <c r="F440" s="28">
        <v>2.16320323344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1.69171479772</v>
      </c>
      <c r="F441" s="28">
        <v>4.55707514766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1.43472590608</v>
      </c>
      <c r="F442" s="28">
        <v>4.05578256283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0.88212406189</v>
      </c>
      <c r="F443" s="28">
        <v>2.34980822948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0.31644504879</v>
      </c>
      <c r="F444" s="28">
        <v>1.4056580729100001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0.2182842132</v>
      </c>
      <c r="F445" s="28">
        <v>1.20698329464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0.673761641</v>
      </c>
      <c r="F446" s="28">
        <v>2.02324239325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0.88666539921</v>
      </c>
      <c r="F447" s="28">
        <v>1.69488097835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1.9591895253</v>
      </c>
      <c r="F448" s="28">
        <v>4.65818901702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2.87639585145</v>
      </c>
      <c r="F449" s="28">
        <v>5.85676921365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4.43046921504</v>
      </c>
      <c r="F450" s="28">
        <v>10.04816267092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3.41150988087</v>
      </c>
      <c r="F451" s="28">
        <v>7.81268927733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2.6843313132</v>
      </c>
      <c r="F452" s="28">
        <v>5.6967923341799995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3.018376794</v>
      </c>
      <c r="F453" s="28">
        <v>6.4952597385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1.50938363514</v>
      </c>
      <c r="F454" s="28">
        <v>3.69861761748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0.28553993701</v>
      </c>
      <c r="F455" s="28">
        <v>1.52991001155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0.21948456816</v>
      </c>
      <c r="F456" s="28">
        <v>1.07287983504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0.29157103404</v>
      </c>
      <c r="F457" s="28">
        <v>1.08181029099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0.27145013898</v>
      </c>
      <c r="F458" s="28">
        <v>1.0551529606499999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1.16581460765</v>
      </c>
      <c r="F459" s="28">
        <v>2.12723314958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1.32814894462</v>
      </c>
      <c r="F460" s="28">
        <v>2.80312976666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2.37440221568</v>
      </c>
      <c r="F461" s="28">
        <v>4.61651101248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4.75513121547</v>
      </c>
      <c r="F462" s="28">
        <v>9.88837484535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2.7970495173</v>
      </c>
      <c r="F463" s="28">
        <v>5.29634260251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2.85747398112</v>
      </c>
      <c r="F464" s="28">
        <v>6.01812434052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0.29780453772</v>
      </c>
      <c r="F465" s="28">
        <v>1.11088930032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0.2540688537</v>
      </c>
      <c r="F466" s="28">
        <v>1.0701115608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0.1801675267</v>
      </c>
      <c r="F467" s="28">
        <v>0.8497036078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0.21825</v>
      </c>
      <c r="F468" s="28">
        <v>0.970875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1.03176980284</v>
      </c>
      <c r="F469" s="28">
        <v>2.4546986458399997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2.19050183121</v>
      </c>
      <c r="F470" s="28">
        <v>5.43610221935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3.8434940305</v>
      </c>
      <c r="F471" s="28">
        <v>7.2051256769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2.35881089145</v>
      </c>
      <c r="F472" s="28">
        <v>5.489568838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2.7716727775</v>
      </c>
      <c r="F473" s="28">
        <v>6.246947506250001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2.14992556746</v>
      </c>
      <c r="F474" s="28">
        <v>4.4661848624800005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2.99144231892</v>
      </c>
      <c r="F475" s="28">
        <v>6.67012081374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2.48707530555</v>
      </c>
      <c r="F476" s="28">
        <v>5.80709855165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3.06371135504</v>
      </c>
      <c r="F477" s="28">
        <v>7.6864291896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0.967652091</v>
      </c>
      <c r="F478" s="28">
        <v>3.5740391485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0.29276197948</v>
      </c>
      <c r="F479" s="28">
        <v>1.0133173097200001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0.29037263008</v>
      </c>
      <c r="F480" s="28">
        <v>0.7582225885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0.23169621918</v>
      </c>
      <c r="F481" s="28">
        <v>0.77426123182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1.2353133247</v>
      </c>
      <c r="F482" s="28">
        <v>3.9224381924000005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2.25565604903</v>
      </c>
      <c r="F483" s="28">
        <v>4.12537759333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1.04201973561</v>
      </c>
      <c r="F484" s="28">
        <v>2.20708648251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1.00159193728</v>
      </c>
      <c r="F485" s="28">
        <v>2.00624685088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1.2177244154</v>
      </c>
      <c r="F486" s="28">
        <v>2.0646083492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2.34812745588</v>
      </c>
      <c r="F487" s="28">
        <v>4.92221559191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2.76862847352</v>
      </c>
      <c r="F488" s="28">
        <v>6.20876782176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2.67502595464</v>
      </c>
      <c r="F489" s="28">
        <v>7.1365870888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0.59111226372</v>
      </c>
      <c r="F490" s="28">
        <v>2.60506652541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0.17870980407</v>
      </c>
      <c r="F491" s="28">
        <v>1.18538705754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0.34840390984</v>
      </c>
      <c r="F492" s="28">
        <v>1.52302279976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1.04183294528</v>
      </c>
      <c r="F493" s="28">
        <v>3.00225058208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0.47498583546</v>
      </c>
      <c r="F494" s="28">
        <v>1.14616147284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0.25221789804</v>
      </c>
      <c r="F495" s="28">
        <v>0.46239947973999995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1.56545533555</v>
      </c>
      <c r="F496" s="28">
        <v>3.31337972117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0.85259303654</v>
      </c>
      <c r="F497" s="28">
        <v>1.4719154233699998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1.18075446503</v>
      </c>
      <c r="F498" s="28">
        <v>2.15176964982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0.75611310576</v>
      </c>
      <c r="F499" s="28">
        <v>1.40935368028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0.7371065025</v>
      </c>
      <c r="F500" s="28">
        <v>2.2097578441800003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1.2126121124</v>
      </c>
      <c r="F501" s="28">
        <v>2.9296458594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1.00559702864</v>
      </c>
      <c r="F502" s="28">
        <v>3.0060790000999997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0.35233556064</v>
      </c>
      <c r="F503" s="28">
        <v>1.63675882272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0.65806376467</v>
      </c>
      <c r="F504" s="28">
        <v>1.8452463757000002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1.18564459965</v>
      </c>
      <c r="F505" s="28">
        <v>3.5853135853499998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0.90449397696</v>
      </c>
      <c r="F506" s="28">
        <v>1.61959517888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1.70591947695</v>
      </c>
      <c r="F507" s="28">
        <v>3.6404624650499997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2.53901830684</v>
      </c>
      <c r="F508" s="28">
        <v>5.347749174840001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0.83692308048</v>
      </c>
      <c r="F509" s="28">
        <v>1.90748718144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1.0746957072</v>
      </c>
      <c r="F510" s="28">
        <v>1.9495195392000002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1.04162260427</v>
      </c>
      <c r="F511" s="28">
        <v>1.99465360074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2.27857122849</v>
      </c>
      <c r="F512" s="28">
        <v>5.0189277280799995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2.17934013777</v>
      </c>
      <c r="F513" s="28">
        <v>6.3203486602700005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0.60824125148</v>
      </c>
      <c r="F514" s="28">
        <v>2.81438719601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0.24346786274</v>
      </c>
      <c r="F515" s="28">
        <v>1.7207598389399998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0.49333333374</v>
      </c>
      <c r="F516" s="28">
        <v>1.38476190528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0.27626460993</v>
      </c>
      <c r="F517" s="28">
        <v>0.9377789567400001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0.32410256232</v>
      </c>
      <c r="F518" s="28">
        <v>1.3011764646400001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1.0043791056</v>
      </c>
      <c r="F519" s="28">
        <v>2.53981858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1.26003512474</v>
      </c>
      <c r="F520" s="28">
        <v>2.22636223089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1.43356950516</v>
      </c>
      <c r="F521" s="28">
        <v>3.07841396811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0.91090661305</v>
      </c>
      <c r="F522" s="28">
        <v>1.7263326510499999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2.15355602007</v>
      </c>
      <c r="F523" s="28">
        <v>4.377822718359999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2.61666537756</v>
      </c>
      <c r="F524" s="28">
        <v>6.337533941439999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3.8051266351</v>
      </c>
      <c r="F525" s="28">
        <v>7.46022872203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1.31982691302</v>
      </c>
      <c r="F526" s="28">
        <v>3.91730583123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0.256007409</v>
      </c>
      <c r="F527" s="28">
        <v>0.8315701702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0.25099886322</v>
      </c>
      <c r="F528" s="28">
        <v>0.7258229281799999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0.21223267032</v>
      </c>
      <c r="F529" s="28">
        <v>0.7042745849700001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0.95552185596</v>
      </c>
      <c r="F530" s="28">
        <v>2.70658340988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2.94251460336</v>
      </c>
      <c r="F531" s="28">
        <v>6.5131907298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1.53751980629</v>
      </c>
      <c r="F532" s="28">
        <v>3.97562656372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2.115762077</v>
      </c>
      <c r="F533" s="28">
        <v>4.3737267574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2.60570492808</v>
      </c>
      <c r="F534" s="28">
        <v>4.49108081841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1.78785628788</v>
      </c>
      <c r="F535" s="28">
        <v>3.8292683477099994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1.52300333325</v>
      </c>
      <c r="F536" s="28">
        <v>4.1044808217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0.69418538616</v>
      </c>
      <c r="F537" s="28">
        <v>1.9338342424800001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0.20152825264</v>
      </c>
      <c r="F538" s="28">
        <v>0.87354451942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0.25659566248</v>
      </c>
      <c r="F539" s="28">
        <v>1.10315102736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0.283773816</v>
      </c>
      <c r="F540" s="28">
        <v>0.9686846988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0.42222508188</v>
      </c>
      <c r="F541" s="28">
        <v>1.3376374508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0.28250432724</v>
      </c>
      <c r="F542" s="28">
        <v>1.1051817656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0.7606682118</v>
      </c>
      <c r="F543" s="28">
        <v>1.784965266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1.10501902698</v>
      </c>
      <c r="F544" s="28">
        <v>2.4867674731199996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1.27598370816</v>
      </c>
      <c r="F545" s="28">
        <v>2.71453468104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1.66366234584</v>
      </c>
      <c r="F546" s="28">
        <v>3.5569053233999997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1.66312086049</v>
      </c>
      <c r="F547" s="28">
        <v>3.43962107638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1.69930671999</v>
      </c>
      <c r="F548" s="28">
        <v>3.89812910179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1.35201790116</v>
      </c>
      <c r="F549" s="28">
        <v>4.358918432519999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0.24269307525</v>
      </c>
      <c r="F550" s="28">
        <v>1.01414012923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0.27932124837</v>
      </c>
      <c r="F551" s="28">
        <v>1.0654521884100001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0.27140367087</v>
      </c>
      <c r="F552" s="28">
        <v>0.84088073862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1.17172602624</v>
      </c>
      <c r="F553" s="28">
        <v>2.9606575328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0.5337233076</v>
      </c>
      <c r="F554" s="28">
        <v>1.5079054966499998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0.76196891304</v>
      </c>
      <c r="F555" s="28">
        <v>1.66794630399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1.26156217737</v>
      </c>
      <c r="F556" s="28">
        <v>2.72273152746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1.39322732076</v>
      </c>
      <c r="F557" s="28">
        <v>2.8165088496600004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2.30639807874</v>
      </c>
      <c r="F558" s="28">
        <v>4.3178908518900005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1.3010590506</v>
      </c>
      <c r="F559" s="28">
        <v>2.79540371115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2.06632056719</v>
      </c>
      <c r="F560" s="28">
        <v>4.8223416735999995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0.74916689712</v>
      </c>
      <c r="F561" s="28">
        <v>2.02719186192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0.38384580416</v>
      </c>
      <c r="F562" s="28">
        <v>1.56978768128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0.47148449517</v>
      </c>
      <c r="F563" s="28">
        <v>1.27058335911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0.13640249268</v>
      </c>
      <c r="F564" s="28">
        <v>0.45959038104000005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0.31878374787</v>
      </c>
      <c r="F565" s="28">
        <v>1.02145024467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0.52498356726</v>
      </c>
      <c r="F566" s="28">
        <v>1.26965450343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0.63613717195</v>
      </c>
      <c r="F567" s="28">
        <v>1.6423541451800001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2.20288383</v>
      </c>
      <c r="F568" s="28">
        <v>4.7262903597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2.3913536895</v>
      </c>
      <c r="F569" s="28">
        <v>4.72566475075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1.01200849728</v>
      </c>
      <c r="F570" s="28">
        <v>2.0120934792000003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0.59485420392</v>
      </c>
      <c r="F571" s="28">
        <v>0.9817593758400001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2.30835161909</v>
      </c>
      <c r="F572" s="28">
        <v>5.16517316303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1.70620285572</v>
      </c>
      <c r="F573" s="28">
        <v>3.88447562844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1.43435762502</v>
      </c>
      <c r="F574" s="28">
        <v>3.09428571738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0.51453310144</v>
      </c>
      <c r="F575" s="28">
        <v>1.8442387448000002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0.11603960472</v>
      </c>
      <c r="F576" s="28">
        <v>0.49861386176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0.1105978258</v>
      </c>
      <c r="F577" s="28">
        <v>0.450163043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0.3479835555</v>
      </c>
      <c r="F578" s="28">
        <v>0.9866875499999999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0.3890549784</v>
      </c>
      <c r="F579" s="28">
        <v>0.9185710666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0.26245788578</v>
      </c>
      <c r="F580" s="28">
        <v>0.36326952556000003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0.154613466</v>
      </c>
      <c r="F581" s="28">
        <v>0.2054862828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1.7089642614</v>
      </c>
      <c r="F582" s="28">
        <v>3.071138697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0.38100000014</v>
      </c>
      <c r="F583" s="28">
        <v>0.6380000006500001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3.0222011832</v>
      </c>
      <c r="F584" s="28">
        <v>5.3855764982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0.8467828776</v>
      </c>
      <c r="F585" s="28">
        <v>2.14363240388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0.33036871616</v>
      </c>
      <c r="F586" s="28">
        <v>1.01313072448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0.20074889821</v>
      </c>
      <c r="F587" s="28">
        <v>0.56337151136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0.1102945896</v>
      </c>
      <c r="F588" s="28">
        <v>0.31083020800000005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0.35209215384</v>
      </c>
      <c r="F589" s="28">
        <v>0.9028082184799999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0.11813349</v>
      </c>
      <c r="F590" s="28">
        <v>0.406379206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0.86370529125</v>
      </c>
      <c r="F591" s="28">
        <v>1.8684637087499998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2.60753064079</v>
      </c>
      <c r="F592" s="28">
        <v>5.58316512632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0.82280979579</v>
      </c>
      <c r="F593" s="28">
        <v>1.70207515137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0.66753284192</v>
      </c>
      <c r="F594" s="28">
        <v>1.10888985024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0.31131257808</v>
      </c>
      <c r="F595" s="28">
        <v>0.51299626224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0.8606368953</v>
      </c>
      <c r="F596" s="28">
        <v>1.56294439812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0.35870171769</v>
      </c>
      <c r="F597" s="28">
        <v>1.40402718407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0.26519199113</v>
      </c>
      <c r="F598" s="28">
        <v>0.79381389857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0.12427113765</v>
      </c>
      <c r="F599" s="28">
        <v>0.4778425674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0.30171036129</v>
      </c>
      <c r="F600" s="28">
        <v>0.72262796528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0.30644636676</v>
      </c>
      <c r="F601" s="28">
        <v>0.7146747407099999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0.30757105261</v>
      </c>
      <c r="F602" s="28">
        <v>0.7997683740600001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0.53707309568</v>
      </c>
      <c r="F603" s="28">
        <v>1.15380436344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1.6813406538</v>
      </c>
      <c r="F604" s="28">
        <v>3.10778126505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1.08444671244</v>
      </c>
      <c r="F605" s="28">
        <v>2.22386537436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1.6867165196</v>
      </c>
      <c r="F606" s="28">
        <v>3.5334061434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7.1130909524</v>
      </c>
      <c r="F607" s="28">
        <v>13.1990243974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3.74047267776</v>
      </c>
      <c r="F608" s="28">
        <v>7.9488794044799995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0.66575432884</v>
      </c>
      <c r="F609" s="28">
        <v>2.44009958792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0.39294863775</v>
      </c>
      <c r="F610" s="28">
        <v>2.1667167751500003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0.18795404406</v>
      </c>
      <c r="F611" s="28">
        <v>0.97676118235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0.10804637088999999</v>
      </c>
      <c r="F612" s="28">
        <v>0.41117647003999996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1.045975726</v>
      </c>
      <c r="F613" s="28">
        <v>2.39223155888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0.3297211665</v>
      </c>
      <c r="F614" s="28">
        <v>0.5315272495500001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0.468992948</v>
      </c>
      <c r="F615" s="28">
        <v>0.918459592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0.2384403084</v>
      </c>
      <c r="F616" s="28">
        <v>0.3179204112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0.22001445025</v>
      </c>
      <c r="F617" s="28">
        <v>0.35404624325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0.38125651094</v>
      </c>
      <c r="F618" s="28">
        <v>0.50697916719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0.49854696653</v>
      </c>
      <c r="F619" s="28">
        <v>0.7810273966900001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0.6546470226</v>
      </c>
      <c r="F620" s="28">
        <v>1.11141804772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0.43975430004</v>
      </c>
      <c r="F621" s="28">
        <v>1.32241400604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0.67607636823</v>
      </c>
      <c r="F622" s="28">
        <v>1.7180435046599998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0.2222859012</v>
      </c>
      <c r="F623" s="28">
        <v>0.63390426592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0.294862788</v>
      </c>
      <c r="F624" s="28">
        <v>0.7208562008999999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0.205202312</v>
      </c>
      <c r="F625" s="28">
        <v>0.6028901728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0.88761947526</v>
      </c>
      <c r="F626" s="28">
        <v>1.8480859236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0.57656279196</v>
      </c>
      <c r="F627" s="28">
        <v>1.36413090492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1.222755373</v>
      </c>
      <c r="F628" s="28">
        <v>2.489434339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0.31742886584</v>
      </c>
      <c r="F629" s="28">
        <v>0.5299844782400001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0.44331249918</v>
      </c>
      <c r="F630" s="28">
        <v>0.6235416661200001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0.57628877812</v>
      </c>
      <c r="F631" s="28">
        <v>1.07428240042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1.93199999784</v>
      </c>
      <c r="F632" s="28">
        <v>3.58200000005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4.35767178686</v>
      </c>
      <c r="F633" s="28">
        <v>9.7485028599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0.86330339743</v>
      </c>
      <c r="F634" s="28">
        <v>2.12776505085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0.11956859274</v>
      </c>
      <c r="F635" s="28">
        <v>0.556807593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0.17875157625</v>
      </c>
      <c r="F636" s="28">
        <v>0.48991172624999996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0.17775764472</v>
      </c>
      <c r="F637" s="28">
        <v>0.5295696482600001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0.79117204672</v>
      </c>
      <c r="F638" s="28">
        <v>1.7298877244800002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0.94090014064</v>
      </c>
      <c r="F639" s="28">
        <v>1.83078762368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0.90533333528</v>
      </c>
      <c r="F640" s="28">
        <v>1.8780000003600001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2.18740843092</v>
      </c>
      <c r="F641" s="28">
        <v>4.994962778880001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1.12820673512</v>
      </c>
      <c r="F642" s="28">
        <v>2.40478131508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0.84854821548</v>
      </c>
      <c r="F643" s="28">
        <v>1.66893500193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0.49739922</v>
      </c>
      <c r="F644" s="28">
        <v>0.9070221074999999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1.24251928836</v>
      </c>
      <c r="F645" s="28">
        <v>2.9747665477600003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0.1686426908</v>
      </c>
      <c r="F646" s="28">
        <v>1.0140972371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0.1195905568</v>
      </c>
      <c r="F647" s="28">
        <v>0.7183353251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0.1188785052</v>
      </c>
      <c r="F648" s="28">
        <v>0.51588785052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0.24465</v>
      </c>
      <c r="F649" s="28">
        <v>0.81191538354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0.55968088784</v>
      </c>
      <c r="F650" s="28">
        <v>1.25234131048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1.32374414346</v>
      </c>
      <c r="F651" s="28">
        <v>2.60860229058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0.70197594255</v>
      </c>
      <c r="F652" s="28">
        <v>1.3794142274799999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1.25217857294</v>
      </c>
      <c r="F653" s="28">
        <v>2.39063760016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1.78361310232</v>
      </c>
      <c r="F654" s="28">
        <v>3.5839475826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1.11712061216</v>
      </c>
      <c r="F655" s="28">
        <v>1.85510573598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0.46837219681</v>
      </c>
      <c r="F656" s="28">
        <v>1.02133034507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0.39745185264</v>
      </c>
      <c r="F657" s="28">
        <v>1.32296296392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0.33358463382</v>
      </c>
      <c r="F658" s="28">
        <v>0.8403649436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0.16876263936</v>
      </c>
      <c r="F659" s="28">
        <v>0.46715454955999997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0.30625</v>
      </c>
      <c r="F660" s="28">
        <v>0.56145833415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0.39206319633</v>
      </c>
      <c r="F661" s="28">
        <v>0.94638475731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0.3693211002</v>
      </c>
      <c r="F662" s="28">
        <v>0.6787522924799999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0.55279493037</v>
      </c>
      <c r="F663" s="28">
        <v>1.1416002286500002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0.94436063754</v>
      </c>
      <c r="F664" s="28">
        <v>1.88364179142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3.75087475602</v>
      </c>
      <c r="F665" s="28">
        <v>7.20324918579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1.51269851187</v>
      </c>
      <c r="F666" s="28">
        <v>2.89997565741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1.12176623104</v>
      </c>
      <c r="F667" s="28">
        <v>2.27878797344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1.7346144834</v>
      </c>
      <c r="F668" s="28">
        <v>3.87620386635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1.5485664285</v>
      </c>
      <c r="F669" s="28">
        <v>3.397080414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0.2222217676</v>
      </c>
      <c r="F670" s="28">
        <v>0.7355458521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0.1301761014</v>
      </c>
      <c r="F671" s="28">
        <v>0.47570950228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0.16380706349</v>
      </c>
      <c r="F672" s="28">
        <v>0.5821791573499999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0.43072112673</v>
      </c>
      <c r="F673" s="28">
        <v>0.90668972742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0.40376470706</v>
      </c>
      <c r="F674" s="28">
        <v>1.04402016862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0.92471911673</v>
      </c>
      <c r="F675" s="28">
        <v>1.76457937305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2.22545844848</v>
      </c>
      <c r="F676" s="28">
        <v>4.39369599712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3.53796164955</v>
      </c>
      <c r="F677" s="28">
        <v>7.02172997388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0.84233144608</v>
      </c>
      <c r="F678" s="28">
        <v>1.44643681032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0.38710465136</v>
      </c>
      <c r="F679" s="28">
        <v>0.9157518602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0.59414884155</v>
      </c>
      <c r="F680" s="28">
        <v>1.24801725876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0.6555259586</v>
      </c>
      <c r="F681" s="28">
        <v>1.2745341785199997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0.50466392178</v>
      </c>
      <c r="F682" s="28">
        <v>1.3683504939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0.2819631153</v>
      </c>
      <c r="F683" s="28">
        <v>0.8885490505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0.28913484324</v>
      </c>
      <c r="F684" s="28">
        <v>0.71591415897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0.1950246307</v>
      </c>
      <c r="F685" s="28">
        <v>0.47262725826000007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0.45893166096</v>
      </c>
      <c r="F686" s="28">
        <v>1.26972103872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2.2440945591</v>
      </c>
      <c r="F687" s="28">
        <v>4.1313916062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7.50170548692</v>
      </c>
      <c r="F688" s="28">
        <v>17.0003325312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3.7026372957</v>
      </c>
      <c r="F689" s="28">
        <v>7.30725771265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0.90189370923</v>
      </c>
      <c r="F690" s="28">
        <v>1.53580392336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0.52101467237</v>
      </c>
      <c r="F691" s="28">
        <v>1.01399866445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0.98611487767</v>
      </c>
      <c r="F692" s="28">
        <v>1.99121563329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1.2945216858</v>
      </c>
      <c r="F693" s="28">
        <v>2.98463104422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0.49410125008</v>
      </c>
      <c r="F694" s="28">
        <v>1.58059742928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0.14968855864</v>
      </c>
      <c r="F695" s="28">
        <v>0.5713721832800001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0.16157894646</v>
      </c>
      <c r="F696" s="28">
        <v>0.5110526295300001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0.1973349378</v>
      </c>
      <c r="F697" s="28">
        <v>0.65430891834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0.29738853536</v>
      </c>
      <c r="F698" s="28">
        <v>0.64041082861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0.39941228792</v>
      </c>
      <c r="F699" s="28">
        <v>0.76596616068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0.45650820722</v>
      </c>
      <c r="F700" s="28">
        <v>0.8913967174699999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0.61553554933</v>
      </c>
      <c r="F701" s="28">
        <v>1.0909921006399999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0.667749615</v>
      </c>
      <c r="F702" s="28">
        <v>1.3081921294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1.30293640379</v>
      </c>
      <c r="F703" s="28">
        <v>2.61354681107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1.26950406802</v>
      </c>
      <c r="F704" s="28">
        <v>2.8712748403000004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1.21612636091</v>
      </c>
      <c r="F705" s="28">
        <v>3.5386570385499994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0.491924608</v>
      </c>
      <c r="F706" s="28">
        <v>1.6113435967999998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0.34318386986</v>
      </c>
      <c r="F707" s="28">
        <v>0.92162154669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0.18850246956</v>
      </c>
      <c r="F708" s="28">
        <v>0.56706527932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0.51756647808</v>
      </c>
      <c r="F709" s="28">
        <v>1.21335470353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0.6284229122</v>
      </c>
      <c r="F710" s="28">
        <v>1.5901530022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0.60333044115</v>
      </c>
      <c r="F711" s="28">
        <v>1.086348654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1.01015869356</v>
      </c>
      <c r="F712" s="28">
        <v>2.11070246964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0.921551274</v>
      </c>
      <c r="F713" s="28">
        <v>1.6299323250000002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0.82747860659</v>
      </c>
      <c r="F714" s="28">
        <v>1.48018337259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1.0210208076</v>
      </c>
      <c r="F715" s="28">
        <v>1.8431729538500001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2.514362527</v>
      </c>
      <c r="F716" s="28">
        <v>5.23362893461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1.25361020603</v>
      </c>
      <c r="F717" s="28">
        <v>3.39560951769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0.30521866507</v>
      </c>
      <c r="F718" s="28">
        <v>0.93821835767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0.224433963</v>
      </c>
      <c r="F719" s="28">
        <v>0.7275707536499999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0.30324038382</v>
      </c>
      <c r="F720" s="28">
        <v>0.76555768674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0.4844362865</v>
      </c>
      <c r="F721" s="28">
        <v>1.3298617719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0.78630004542</v>
      </c>
      <c r="F722" s="28">
        <v>1.90539566329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1.7008875072</v>
      </c>
      <c r="F723" s="28">
        <v>3.8119418208000004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2.24823608145</v>
      </c>
      <c r="F724" s="28">
        <v>4.80084739395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3.7267110567</v>
      </c>
      <c r="F725" s="28">
        <v>7.6765473972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1.8491218269</v>
      </c>
      <c r="F726" s="28">
        <v>3.48829478715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2.16084361584</v>
      </c>
      <c r="F727" s="28">
        <v>4.73420536498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0.4666045542</v>
      </c>
      <c r="F728" s="28">
        <v>0.83666096322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0.32006089977</v>
      </c>
      <c r="F729" s="28">
        <v>0.80723505798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0.18439159941</v>
      </c>
      <c r="F730" s="28">
        <v>0.8245923398999999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0.22447255351</v>
      </c>
      <c r="F731" s="28">
        <v>0.85437442478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0.143348667</v>
      </c>
      <c r="F732" s="28">
        <v>0.5724931023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0.26998265778</v>
      </c>
      <c r="F733" s="28">
        <v>0.9515782185800001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0.79302733958</v>
      </c>
      <c r="F734" s="28">
        <v>1.7907860420800001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0.32785616584</v>
      </c>
      <c r="F735" s="28">
        <v>0.54018206669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0.347938146</v>
      </c>
      <c r="F736" s="28">
        <v>0.4963917564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1.1554177265</v>
      </c>
      <c r="F737" s="28">
        <v>2.1577184059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0.96660768946</v>
      </c>
      <c r="F738" s="28">
        <v>1.8215923776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1.51150815558</v>
      </c>
      <c r="F739" s="28">
        <v>2.57858292672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1.20451016166</v>
      </c>
      <c r="F740" s="28">
        <v>2.69472623586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0.99200181938</v>
      </c>
      <c r="F741" s="28">
        <v>2.5102420358399997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0.97149863256</v>
      </c>
      <c r="F742" s="28">
        <v>2.5962303484800002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0.17253904008</v>
      </c>
      <c r="F743" s="28">
        <v>0.76858299672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0.434192672</v>
      </c>
      <c r="F744" s="28">
        <v>1.0062415200000001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0.57721581414</v>
      </c>
      <c r="F745" s="28">
        <v>1.2014826993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0.82118798223</v>
      </c>
      <c r="F746" s="28">
        <v>1.90274633494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1.36707682164</v>
      </c>
      <c r="F747" s="28">
        <v>2.9427693606000003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1.45642600885</v>
      </c>
      <c r="F748" s="28">
        <v>2.9729020964000004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2.58998362012</v>
      </c>
      <c r="F749" s="28">
        <v>5.107031345839999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0.8474238423</v>
      </c>
      <c r="F750" s="28">
        <v>1.4922538225000002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1.16659498361</v>
      </c>
      <c r="F751" s="28">
        <v>2.27477677518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0.82195826041</v>
      </c>
      <c r="F752" s="28">
        <v>1.50505439112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0.60977777952</v>
      </c>
      <c r="F753" s="28">
        <v>1.67458300464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0.18414261602</v>
      </c>
      <c r="F754" s="28">
        <v>0.47544385240000003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0.15987699759</v>
      </c>
      <c r="F755" s="28">
        <v>0.38776137611999995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0.346308589</v>
      </c>
      <c r="F756" s="28">
        <v>0.7346610315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0.47440993695</v>
      </c>
      <c r="F757" s="28">
        <v>1.1990062119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0.72354343824</v>
      </c>
      <c r="F758" s="28">
        <v>1.4875092414000002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1.0847937273</v>
      </c>
      <c r="F759" s="28">
        <v>2.329945509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1.548378333</v>
      </c>
      <c r="F760" s="28">
        <v>2.7127197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1.80251714538</v>
      </c>
      <c r="F761" s="28">
        <v>3.70503695574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1.29965405306</v>
      </c>
      <c r="F762" s="28">
        <v>2.3975516079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1.73987417888</v>
      </c>
      <c r="F763" s="28">
        <v>3.68230372356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1.39812888788</v>
      </c>
      <c r="F764" s="28">
        <v>2.8686125887999996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1.36270221428</v>
      </c>
      <c r="F765" s="28">
        <v>3.1187776228399997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0.25608152885</v>
      </c>
      <c r="F766" s="28">
        <v>1.0279714015900001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0.16984115181</v>
      </c>
      <c r="F767" s="28">
        <v>0.59388899328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0.34517723216</v>
      </c>
      <c r="F768" s="28">
        <v>0.9353007897400001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0.14862557198</v>
      </c>
      <c r="F769" s="28">
        <v>0.41394064051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0.59348737152</v>
      </c>
      <c r="F770" s="28">
        <v>1.44335303424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0.6598045608</v>
      </c>
      <c r="F771" s="28">
        <v>1.33368078144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0.6977632355</v>
      </c>
      <c r="F772" s="28">
        <v>1.08678167846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0.23332788216</v>
      </c>
      <c r="F773" s="28">
        <v>0.37560097968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0.64799129664</v>
      </c>
      <c r="F774" s="28">
        <v>0.98236402908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1.28573275626</v>
      </c>
      <c r="F775" s="28">
        <v>2.23546399389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1.1679784975</v>
      </c>
      <c r="F776" s="28">
        <v>2.5290768855200003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0.72880294743</v>
      </c>
      <c r="F777" s="28">
        <v>2.0401289154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0.24277525593</v>
      </c>
      <c r="F778" s="28">
        <v>0.6952951172999999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0.1297009353</v>
      </c>
      <c r="F779" s="28">
        <v>0.30984112236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0.22111403397</v>
      </c>
      <c r="F780" s="28">
        <v>0.51269298163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0.17510337258</v>
      </c>
      <c r="F781" s="28">
        <v>0.39236126194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0.6794190421</v>
      </c>
      <c r="F782" s="28">
        <v>1.5806602412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0.76557184795</v>
      </c>
      <c r="F783" s="28">
        <v>1.57339031395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0.88752877865</v>
      </c>
      <c r="F784" s="28">
        <v>1.8351304686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0.44892384377</v>
      </c>
      <c r="F785" s="28">
        <v>0.78170818939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0.5035929517</v>
      </c>
      <c r="F786" s="28">
        <v>0.89557304153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1.16483146164</v>
      </c>
      <c r="F787" s="28">
        <v>1.6697752759100002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1.14392562382</v>
      </c>
      <c r="F788" s="28">
        <v>2.66532854506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0.591188676</v>
      </c>
      <c r="F789" s="28">
        <v>1.67899650958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0.4148325363</v>
      </c>
      <c r="F790" s="28">
        <v>1.11574587782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0.15508551908</v>
      </c>
      <c r="F791" s="28">
        <v>0.41636259972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0.16441429104</v>
      </c>
      <c r="F792" s="28">
        <v>0.34809588331999997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0.50947352634</v>
      </c>
      <c r="F793" s="28">
        <v>1.15138880851</v>
      </c>
    </row>
    <row r="794" spans="5:7" ht="12.75">
      <c r="E794" s="27">
        <f>AVERAGE(E2:E793)*12</f>
        <v>17.146606219753327</v>
      </c>
      <c r="F794" s="27">
        <f>AVERAGE(F2:F793)*12</f>
        <v>37.01902774020863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490 - Río Duratón desde cabecera hasta confluencia con río Cerezuelo.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490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1.82239250136</v>
      </c>
      <c r="F6" s="9">
        <f>IF('De la BASE'!F2&gt;0,'De la BASE'!F2,'De la BASE'!F2+0.001)</f>
        <v>4.1557519428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490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3.10279689819</v>
      </c>
      <c r="F7" s="9">
        <f>IF('De la BASE'!F3&gt;0,'De la BASE'!F3,'De la BASE'!F3+0.001)</f>
        <v>5.67293046749</v>
      </c>
      <c r="G7" s="15">
        <v>14916</v>
      </c>
      <c r="H7" s="8">
        <f>CORREL(E6:E796,E7:E797)</f>
        <v>0.5638828014414202</v>
      </c>
      <c r="I7" s="8" t="s">
        <v>119</v>
      </c>
      <c r="J7" s="8"/>
      <c r="K7" s="8"/>
      <c r="L7" s="24"/>
    </row>
    <row r="8" spans="1:13" ht="12.75">
      <c r="A8" s="30" t="str">
        <f>'De la BASE'!A4</f>
        <v>490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1.8652433222</v>
      </c>
      <c r="F8" s="9">
        <f>IF('De la BASE'!F4&gt;0,'De la BASE'!F4,'De la BASE'!F4+0.001)</f>
        <v>3.6046676728000002</v>
      </c>
      <c r="G8" s="15">
        <v>14946</v>
      </c>
      <c r="H8" s="8">
        <f>CORREL(E486:E796,E487:E797)</f>
        <v>0.49313234218810154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490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4.61627175618</v>
      </c>
      <c r="F9" s="9">
        <f>IF('De la BASE'!F5&gt;0,'De la BASE'!F5,'De la BASE'!F5+0.001)</f>
        <v>9.58545366408</v>
      </c>
      <c r="G9" s="15">
        <v>14977</v>
      </c>
    </row>
    <row r="10" spans="1:11" ht="12.75">
      <c r="A10" s="30" t="str">
        <f>'De la BASE'!A6</f>
        <v>490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6.8687633984</v>
      </c>
      <c r="F10" s="9">
        <f>IF('De la BASE'!F6&gt;0,'De la BASE'!F6,'De la BASE'!F6+0.001)</f>
        <v>13.778240623999999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490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5.04359188704</v>
      </c>
      <c r="F11" s="9">
        <f>IF('De la BASE'!F7&gt;0,'De la BASE'!F7,'De la BASE'!F7+0.001)</f>
        <v>9.85850103168</v>
      </c>
      <c r="G11" s="15">
        <v>15036</v>
      </c>
      <c r="H11" s="8">
        <f>CORREL(F6:F796,F7:F797)</f>
        <v>0.571929021220261</v>
      </c>
      <c r="I11" s="8" t="s">
        <v>119</v>
      </c>
      <c r="J11" s="8"/>
      <c r="K11" s="8"/>
    </row>
    <row r="12" spans="1:11" ht="12.75">
      <c r="A12" s="30" t="str">
        <f>'De la BASE'!A8</f>
        <v>490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2.69262524245</v>
      </c>
      <c r="F12" s="9">
        <f>IF('De la BASE'!F8&gt;0,'De la BASE'!F8,'De la BASE'!F8+0.001)</f>
        <v>5.30594645529</v>
      </c>
      <c r="G12" s="15">
        <v>15067</v>
      </c>
      <c r="H12" s="8">
        <f>CORREL(F486:F796,F487:F797)</f>
        <v>0.48053731817483564</v>
      </c>
      <c r="I12" s="8" t="s">
        <v>120</v>
      </c>
      <c r="J12" s="8"/>
      <c r="K12" s="8"/>
    </row>
    <row r="13" spans="1:9" ht="12.75">
      <c r="A13" s="30" t="str">
        <f>'De la BASE'!A9</f>
        <v>490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3.9984653556</v>
      </c>
      <c r="F13" s="9">
        <f>IF('De la BASE'!F9&gt;0,'De la BASE'!F9,'De la BASE'!F9+0.001)</f>
        <v>8.885253711899999</v>
      </c>
      <c r="G13" s="15">
        <v>15097</v>
      </c>
      <c r="H13" s="6"/>
      <c r="I13" s="6"/>
    </row>
    <row r="14" spans="1:13" ht="12.75">
      <c r="A14" s="30" t="str">
        <f>'De la BASE'!A10</f>
        <v>490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1.31073943257</v>
      </c>
      <c r="F14" s="9">
        <f>IF('De la BASE'!F10&gt;0,'De la BASE'!F10,'De la BASE'!F10+0.001)</f>
        <v>3.7842457283999997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490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0.17375219868</v>
      </c>
      <c r="F15" s="9">
        <f>IF('De la BASE'!F11&gt;0,'De la BASE'!F11,'De la BASE'!F11+0.001)</f>
        <v>0.52443741526</v>
      </c>
      <c r="G15" s="15">
        <v>15158</v>
      </c>
      <c r="I15" s="7"/>
    </row>
    <row r="16" spans="1:9" ht="12.75">
      <c r="A16" s="30" t="str">
        <f>'De la BASE'!A12</f>
        <v>490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0.12930903708</v>
      </c>
      <c r="F16" s="9">
        <f>IF('De la BASE'!F12&gt;0,'De la BASE'!F12,'De la BASE'!F12+0.001)</f>
        <v>0.39891721014000003</v>
      </c>
      <c r="G16" s="15">
        <v>15189</v>
      </c>
      <c r="H16" s="7"/>
      <c r="I16" s="7"/>
    </row>
    <row r="17" spans="1:9" ht="12.75">
      <c r="A17" s="30" t="str">
        <f>'De la BASE'!A13</f>
        <v>490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0.139016544</v>
      </c>
      <c r="F17" s="9">
        <f>IF('De la BASE'!F13&gt;0,'De la BASE'!F13,'De la BASE'!F13+0.001)</f>
        <v>0.35776654350000003</v>
      </c>
      <c r="G17" s="15">
        <v>15220</v>
      </c>
      <c r="H17" s="7"/>
      <c r="I17" s="7"/>
    </row>
    <row r="18" spans="1:9" ht="12.75">
      <c r="A18" s="30" t="str">
        <f>'De la BASE'!A14</f>
        <v>490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0.19568743336</v>
      </c>
      <c r="F18" s="9">
        <f>IF('De la BASE'!F14&gt;0,'De la BASE'!F14,'De la BASE'!F14+0.001)</f>
        <v>0.35437701414</v>
      </c>
      <c r="G18" s="15">
        <v>15250</v>
      </c>
      <c r="H18" s="7"/>
      <c r="I18" s="7"/>
    </row>
    <row r="19" spans="1:8" ht="12.75">
      <c r="A19" s="30" t="str">
        <f>'De la BASE'!A15</f>
        <v>490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1.15160671786</v>
      </c>
      <c r="F19" s="9">
        <f>IF('De la BASE'!F15&gt;0,'De la BASE'!F15,'De la BASE'!F15+0.001)</f>
        <v>2.11611028626</v>
      </c>
      <c r="G19" s="15">
        <v>15281</v>
      </c>
      <c r="H19" s="7"/>
    </row>
    <row r="20" spans="1:7" ht="12.75">
      <c r="A20" s="30" t="str">
        <f>'De la BASE'!A16</f>
        <v>490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0.82768054655</v>
      </c>
      <c r="F20" s="9">
        <f>IF('De la BASE'!F16&gt;0,'De la BASE'!F16,'De la BASE'!F16+0.001)</f>
        <v>1.2968680916500002</v>
      </c>
      <c r="G20" s="15">
        <v>15311</v>
      </c>
    </row>
    <row r="21" spans="1:7" ht="12.75">
      <c r="A21" s="30" t="str">
        <f>'De la BASE'!A17</f>
        <v>490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1.20110585121</v>
      </c>
      <c r="F21" s="9">
        <f>IF('De la BASE'!F17&gt;0,'De la BASE'!F17,'De la BASE'!F17+0.001)</f>
        <v>2.3782526414099996</v>
      </c>
      <c r="G21" s="15">
        <v>15342</v>
      </c>
    </row>
    <row r="22" spans="1:7" ht="12.75">
      <c r="A22" s="30" t="str">
        <f>'De la BASE'!A18</f>
        <v>490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1.22397392657</v>
      </c>
      <c r="F22" s="9">
        <f>IF('De la BASE'!F18&gt;0,'De la BASE'!F18,'De la BASE'!F18+0.001)</f>
        <v>2.55310770168</v>
      </c>
      <c r="G22" s="15">
        <v>15373</v>
      </c>
    </row>
    <row r="23" spans="1:7" ht="12.75">
      <c r="A23" s="30" t="str">
        <f>'De la BASE'!A19</f>
        <v>490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2.37107243724</v>
      </c>
      <c r="F23" s="9">
        <f>IF('De la BASE'!F19&gt;0,'De la BASE'!F19,'De la BASE'!F19+0.001)</f>
        <v>4.51304465604</v>
      </c>
      <c r="G23" s="15">
        <v>15401</v>
      </c>
    </row>
    <row r="24" spans="1:7" ht="12.75">
      <c r="A24" s="30" t="str">
        <f>'De la BASE'!A20</f>
        <v>490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2.20140807785</v>
      </c>
      <c r="F24" s="9">
        <f>IF('De la BASE'!F20&gt;0,'De la BASE'!F20,'De la BASE'!F20+0.001)</f>
        <v>4.25625811825</v>
      </c>
      <c r="G24" s="15">
        <v>15432</v>
      </c>
    </row>
    <row r="25" spans="1:7" ht="12.75">
      <c r="A25" s="30" t="str">
        <f>'De la BASE'!A21</f>
        <v>490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0.81696639906</v>
      </c>
      <c r="F25" s="9">
        <f>IF('De la BASE'!F21&gt;0,'De la BASE'!F21,'De la BASE'!F21+0.001)</f>
        <v>2.10645886446</v>
      </c>
      <c r="G25" s="15">
        <v>15462</v>
      </c>
    </row>
    <row r="26" spans="1:7" ht="12.75">
      <c r="A26" s="30" t="str">
        <f>'De la BASE'!A22</f>
        <v>490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0.5492039782</v>
      </c>
      <c r="F26" s="9">
        <f>IF('De la BASE'!F22&gt;0,'De la BASE'!F22,'De la BASE'!F22+0.001)</f>
        <v>1.88298507345</v>
      </c>
      <c r="G26" s="15">
        <v>15493</v>
      </c>
    </row>
    <row r="27" spans="1:7" ht="12.75">
      <c r="A27" s="30" t="str">
        <f>'De la BASE'!A23</f>
        <v>490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0.19786959504</v>
      </c>
      <c r="F27" s="9">
        <f>IF('De la BASE'!F23&gt;0,'De la BASE'!F23,'De la BASE'!F23+0.001)</f>
        <v>0.9297486981900001</v>
      </c>
      <c r="G27" s="15">
        <v>15523</v>
      </c>
    </row>
    <row r="28" spans="1:7" ht="12.75">
      <c r="A28" s="30" t="str">
        <f>'De la BASE'!A24</f>
        <v>490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1.47179925966</v>
      </c>
      <c r="F28" s="9">
        <f>IF('De la BASE'!F24&gt;0,'De la BASE'!F24,'De la BASE'!F24+0.001)</f>
        <v>3.12981952144</v>
      </c>
      <c r="G28" s="15">
        <v>15554</v>
      </c>
    </row>
    <row r="29" spans="1:7" ht="12.75">
      <c r="A29" s="30" t="str">
        <f>'De la BASE'!A25</f>
        <v>490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0.8687879623</v>
      </c>
      <c r="F29" s="9">
        <f>IF('De la BASE'!F25&gt;0,'De la BASE'!F25,'De la BASE'!F25+0.001)</f>
        <v>1.8054941999</v>
      </c>
      <c r="G29" s="15">
        <v>15585</v>
      </c>
    </row>
    <row r="30" spans="1:7" ht="12.75">
      <c r="A30" s="30" t="str">
        <f>'De la BASE'!A26</f>
        <v>490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1.07244349584</v>
      </c>
      <c r="F30" s="9">
        <f>IF('De la BASE'!F26&gt;0,'De la BASE'!F26,'De la BASE'!F26+0.001)</f>
        <v>2.26311851399</v>
      </c>
      <c r="G30" s="15">
        <v>15615</v>
      </c>
    </row>
    <row r="31" spans="1:7" ht="12.75">
      <c r="A31" s="30" t="str">
        <f>'De la BASE'!A27</f>
        <v>490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1.50609828453</v>
      </c>
      <c r="F31" s="9">
        <f>IF('De la BASE'!F27&gt;0,'De la BASE'!F27,'De la BASE'!F27+0.001)</f>
        <v>2.15143280226</v>
      </c>
      <c r="G31" s="15">
        <v>15646</v>
      </c>
    </row>
    <row r="32" spans="1:7" ht="12.75">
      <c r="A32" s="30" t="str">
        <f>'De la BASE'!A28</f>
        <v>490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1.27442762408</v>
      </c>
      <c r="F32" s="9">
        <f>IF('De la BASE'!F28&gt;0,'De la BASE'!F28,'De la BASE'!F28+0.001)</f>
        <v>2.62166844134</v>
      </c>
      <c r="G32" s="15">
        <v>15676</v>
      </c>
    </row>
    <row r="33" spans="1:7" ht="12.75">
      <c r="A33" s="30" t="str">
        <f>'De la BASE'!A29</f>
        <v>490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3.01822946622</v>
      </c>
      <c r="F33" s="9">
        <f>IF('De la BASE'!F29&gt;0,'De la BASE'!F29,'De la BASE'!F29+0.001)</f>
        <v>6.152593765850001</v>
      </c>
      <c r="G33" s="15">
        <v>15707</v>
      </c>
    </row>
    <row r="34" spans="1:7" ht="12.75">
      <c r="A34" s="30" t="str">
        <f>'De la BASE'!A30</f>
        <v>490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1.2748698072</v>
      </c>
      <c r="F34" s="9">
        <f>IF('De la BASE'!F30&gt;0,'De la BASE'!F30,'De la BASE'!F30+0.001)</f>
        <v>2.266018587</v>
      </c>
      <c r="G34" s="15">
        <v>15738</v>
      </c>
    </row>
    <row r="35" spans="1:7" ht="12.75">
      <c r="A35" s="30" t="str">
        <f>'De la BASE'!A31</f>
        <v>490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2.16979421184</v>
      </c>
      <c r="F35" s="9">
        <f>IF('De la BASE'!F31&gt;0,'De la BASE'!F31,'De la BASE'!F31+0.001)</f>
        <v>3.74972584704</v>
      </c>
      <c r="G35" s="15">
        <v>15766</v>
      </c>
    </row>
    <row r="36" spans="1:7" ht="12.75">
      <c r="A36" s="30" t="str">
        <f>'De la BASE'!A32</f>
        <v>490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2.11608928102</v>
      </c>
      <c r="F36" s="9">
        <f>IF('De la BASE'!F32&gt;0,'De la BASE'!F32,'De la BASE'!F32+0.001)</f>
        <v>4.65463142364</v>
      </c>
      <c r="G36" s="15">
        <v>15797</v>
      </c>
    </row>
    <row r="37" spans="1:7" ht="12.75">
      <c r="A37" s="30" t="str">
        <f>'De la BASE'!A33</f>
        <v>490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1.72742900385</v>
      </c>
      <c r="F37" s="9">
        <f>IF('De la BASE'!F33&gt;0,'De la BASE'!F33,'De la BASE'!F33+0.001)</f>
        <v>4.11407358065</v>
      </c>
      <c r="G37" s="15">
        <v>15827</v>
      </c>
    </row>
    <row r="38" spans="1:7" ht="12.75">
      <c r="A38" s="30" t="str">
        <f>'De la BASE'!A34</f>
        <v>490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0.26541715536</v>
      </c>
      <c r="F38" s="9">
        <f>IF('De la BASE'!F34&gt;0,'De la BASE'!F34,'De la BASE'!F34+0.001)</f>
        <v>0.7526433699399999</v>
      </c>
      <c r="G38" s="15">
        <v>15858</v>
      </c>
    </row>
    <row r="39" spans="1:7" ht="12.75">
      <c r="A39" s="30" t="str">
        <f>'De la BASE'!A35</f>
        <v>490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0.54369621528</v>
      </c>
      <c r="F39" s="9">
        <f>IF('De la BASE'!F35&gt;0,'De la BASE'!F35,'De la BASE'!F35+0.001)</f>
        <v>1.2763707127500001</v>
      </c>
      <c r="G39" s="15">
        <v>15888</v>
      </c>
    </row>
    <row r="40" spans="1:7" ht="12.75">
      <c r="A40" s="30" t="str">
        <f>'De la BASE'!A36</f>
        <v>490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0.202433628</v>
      </c>
      <c r="F40" s="9">
        <f>IF('De la BASE'!F36&gt;0,'De la BASE'!F36,'De la BASE'!F36+0.001)</f>
        <v>0.506637168</v>
      </c>
      <c r="G40" s="15">
        <v>15919</v>
      </c>
    </row>
    <row r="41" spans="1:7" ht="12.75">
      <c r="A41" s="30" t="str">
        <f>'De la BASE'!A37</f>
        <v>490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1.04603068928</v>
      </c>
      <c r="F41" s="9">
        <f>IF('De la BASE'!F37&gt;0,'De la BASE'!F37,'De la BASE'!F37+0.001)</f>
        <v>2.2500333568</v>
      </c>
      <c r="G41" s="15">
        <v>15950</v>
      </c>
    </row>
    <row r="42" spans="1:7" ht="12.75">
      <c r="A42" s="30" t="str">
        <f>'De la BASE'!A38</f>
        <v>490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0.79529959674</v>
      </c>
      <c r="F42" s="9">
        <f>IF('De la BASE'!F38&gt;0,'De la BASE'!F38,'De la BASE'!F38+0.001)</f>
        <v>1.89706531212</v>
      </c>
      <c r="G42" s="15">
        <v>15980</v>
      </c>
    </row>
    <row r="43" spans="1:7" ht="12.75">
      <c r="A43" s="30" t="str">
        <f>'De la BASE'!A39</f>
        <v>490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1.396612444</v>
      </c>
      <c r="F43" s="9">
        <f>IF('De la BASE'!F39&gt;0,'De la BASE'!F39,'De la BASE'!F39+0.001)</f>
        <v>2.037900384</v>
      </c>
      <c r="G43" s="15">
        <v>16011</v>
      </c>
    </row>
    <row r="44" spans="1:7" ht="12.75">
      <c r="A44" s="30" t="str">
        <f>'De la BASE'!A40</f>
        <v>490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1.47315291154</v>
      </c>
      <c r="F44" s="9">
        <f>IF('De la BASE'!F40&gt;0,'De la BASE'!F40,'De la BASE'!F40+0.001)</f>
        <v>2.6782814628</v>
      </c>
      <c r="G44" s="15">
        <v>16041</v>
      </c>
    </row>
    <row r="45" spans="1:7" ht="12.75">
      <c r="A45" s="30" t="str">
        <f>'De la BASE'!A41</f>
        <v>490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1.23057853422</v>
      </c>
      <c r="F45" s="9">
        <f>IF('De la BASE'!F41&gt;0,'De la BASE'!F41,'De la BASE'!F41+0.001)</f>
        <v>1.8188860706999999</v>
      </c>
      <c r="G45" s="15">
        <v>16072</v>
      </c>
    </row>
    <row r="46" spans="1:7" ht="12.75">
      <c r="A46" s="30" t="str">
        <f>'De la BASE'!A42</f>
        <v>490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1.229804317</v>
      </c>
      <c r="F46" s="9">
        <f>IF('De la BASE'!F42&gt;0,'De la BASE'!F42,'De la BASE'!F42+0.001)</f>
        <v>2.0973406918</v>
      </c>
      <c r="G46" s="15">
        <v>16103</v>
      </c>
    </row>
    <row r="47" spans="1:7" ht="12.75">
      <c r="A47" s="30" t="str">
        <f>'De la BASE'!A43</f>
        <v>490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1.61275196694</v>
      </c>
      <c r="F47" s="9">
        <f>IF('De la BASE'!F43&gt;0,'De la BASE'!F43,'De la BASE'!F43+0.001)</f>
        <v>2.7155897075399995</v>
      </c>
      <c r="G47" s="15">
        <v>16132</v>
      </c>
    </row>
    <row r="48" spans="1:7" ht="12.75">
      <c r="A48" s="30" t="str">
        <f>'De la BASE'!A44</f>
        <v>490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1.54005808971</v>
      </c>
      <c r="F48" s="9">
        <f>IF('De la BASE'!F44&gt;0,'De la BASE'!F44,'De la BASE'!F44+0.001)</f>
        <v>3.5083611137000004</v>
      </c>
      <c r="G48" s="15">
        <v>16163</v>
      </c>
    </row>
    <row r="49" spans="1:7" ht="12.75">
      <c r="A49" s="30" t="str">
        <f>'De la BASE'!A45</f>
        <v>490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0.98011998966</v>
      </c>
      <c r="F49" s="9">
        <f>IF('De la BASE'!F45&gt;0,'De la BASE'!F45,'De la BASE'!F45+0.001)</f>
        <v>2.3497373762800002</v>
      </c>
      <c r="G49" s="15">
        <v>16193</v>
      </c>
    </row>
    <row r="50" spans="1:7" ht="12.75">
      <c r="A50" s="30" t="str">
        <f>'De la BASE'!A46</f>
        <v>490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0.92877306885</v>
      </c>
      <c r="F50" s="9">
        <f>IF('De la BASE'!F46&gt;0,'De la BASE'!F46,'De la BASE'!F46+0.001)</f>
        <v>2.38340648205</v>
      </c>
      <c r="G50" s="15">
        <v>16224</v>
      </c>
    </row>
    <row r="51" spans="1:7" ht="12.75">
      <c r="A51" s="30" t="str">
        <f>'De la BASE'!A47</f>
        <v>490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0.21903248964</v>
      </c>
      <c r="F51" s="9">
        <f>IF('De la BASE'!F47&gt;0,'De la BASE'!F47,'De la BASE'!F47+0.001)</f>
        <v>0.80083754232</v>
      </c>
      <c r="G51" s="15">
        <v>16254</v>
      </c>
    </row>
    <row r="52" spans="1:7" ht="12.75">
      <c r="A52" s="30" t="str">
        <f>'De la BASE'!A48</f>
        <v>490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0.33737564284</v>
      </c>
      <c r="F52" s="9">
        <f>IF('De la BASE'!F48&gt;0,'De la BASE'!F48,'De la BASE'!F48+0.001)</f>
        <v>0.89</v>
      </c>
      <c r="G52" s="15">
        <v>16285</v>
      </c>
    </row>
    <row r="53" spans="1:7" ht="12.75">
      <c r="A53" s="30" t="str">
        <f>'De la BASE'!A49</f>
        <v>490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0.78341868332</v>
      </c>
      <c r="F53" s="9">
        <f>IF('De la BASE'!F49&gt;0,'De la BASE'!F49,'De la BASE'!F49+0.001)</f>
        <v>1.73183390744</v>
      </c>
      <c r="G53" s="15">
        <v>16316</v>
      </c>
    </row>
    <row r="54" spans="1:7" ht="12.75">
      <c r="A54" s="30" t="str">
        <f>'De la BASE'!A50</f>
        <v>490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0.88003938738</v>
      </c>
      <c r="F54" s="9">
        <f>IF('De la BASE'!F50&gt;0,'De la BASE'!F50,'De la BASE'!F50+0.001)</f>
        <v>1.84534767516</v>
      </c>
      <c r="G54" s="15">
        <v>16346</v>
      </c>
    </row>
    <row r="55" spans="1:7" ht="12.75">
      <c r="A55" s="30" t="str">
        <f>'De la BASE'!A51</f>
        <v>490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1.40785691045</v>
      </c>
      <c r="F55" s="9">
        <f>IF('De la BASE'!F51&gt;0,'De la BASE'!F51,'De la BASE'!F51+0.001)</f>
        <v>2.3711613869</v>
      </c>
      <c r="G55" s="15">
        <v>16377</v>
      </c>
    </row>
    <row r="56" spans="1:7" ht="12.75">
      <c r="A56" s="30" t="str">
        <f>'De la BASE'!A52</f>
        <v>490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1.471253732</v>
      </c>
      <c r="F56" s="9">
        <f>IF('De la BASE'!F52&gt;0,'De la BASE'!F52,'De la BASE'!F52+0.001)</f>
        <v>3.2331502372</v>
      </c>
      <c r="G56" s="15">
        <v>16407</v>
      </c>
    </row>
    <row r="57" spans="1:7" ht="12.75">
      <c r="A57" s="30" t="str">
        <f>'De la BASE'!A53</f>
        <v>490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1.03267580867</v>
      </c>
      <c r="F57" s="9">
        <f>IF('De la BASE'!F53&gt;0,'De la BASE'!F53,'De la BASE'!F53+0.001)</f>
        <v>1.45326301258</v>
      </c>
      <c r="G57" s="15">
        <v>16438</v>
      </c>
    </row>
    <row r="58" spans="1:7" ht="12.75">
      <c r="A58" s="30" t="str">
        <f>'De la BASE'!A54</f>
        <v>490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1.8832545087</v>
      </c>
      <c r="F58" s="9">
        <f>IF('De la BASE'!F54&gt;0,'De la BASE'!F54,'De la BASE'!F54+0.001)</f>
        <v>3.2598507266000003</v>
      </c>
      <c r="G58" s="15">
        <v>16469</v>
      </c>
    </row>
    <row r="59" spans="1:7" ht="12.75">
      <c r="A59" s="30" t="str">
        <f>'De la BASE'!A55</f>
        <v>490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1.62253031766</v>
      </c>
      <c r="F59" s="9">
        <f>IF('De la BASE'!F55&gt;0,'De la BASE'!F55,'De la BASE'!F55+0.001)</f>
        <v>2.91810678768</v>
      </c>
      <c r="G59" s="15">
        <v>16497</v>
      </c>
    </row>
    <row r="60" spans="1:7" ht="12.75">
      <c r="A60" s="30" t="str">
        <f>'De la BASE'!A56</f>
        <v>490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1.2645530408</v>
      </c>
      <c r="F60" s="9">
        <f>IF('De la BASE'!F56&gt;0,'De la BASE'!F56,'De la BASE'!F56+0.001)</f>
        <v>2.90684147768</v>
      </c>
      <c r="G60" s="15">
        <v>16528</v>
      </c>
    </row>
    <row r="61" spans="1:7" ht="12.75">
      <c r="A61" s="30" t="str">
        <f>'De la BASE'!A57</f>
        <v>490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1.1926422432</v>
      </c>
      <c r="F61" s="9">
        <f>IF('De la BASE'!F57&gt;0,'De la BASE'!F57,'De la BASE'!F57+0.001)</f>
        <v>3.35911534891</v>
      </c>
      <c r="G61" s="15">
        <v>16558</v>
      </c>
    </row>
    <row r="62" spans="1:7" ht="12.75">
      <c r="A62" s="30" t="str">
        <f>'De la BASE'!A58</f>
        <v>490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1.09815789234</v>
      </c>
      <c r="F62" s="9">
        <f>IF('De la BASE'!F58&gt;0,'De la BASE'!F58,'De la BASE'!F58+0.001)</f>
        <v>2.88710525976</v>
      </c>
      <c r="G62" s="15">
        <v>16589</v>
      </c>
    </row>
    <row r="63" spans="1:7" ht="12.75">
      <c r="A63" s="30" t="str">
        <f>'De la BASE'!A59</f>
        <v>490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0.35223100488</v>
      </c>
      <c r="F63" s="9">
        <f>IF('De la BASE'!F59&gt;0,'De la BASE'!F59,'De la BASE'!F59+0.001)</f>
        <v>1.68499696266</v>
      </c>
      <c r="G63" s="15">
        <v>16619</v>
      </c>
    </row>
    <row r="64" spans="1:7" ht="12.75">
      <c r="A64" s="30" t="str">
        <f>'De la BASE'!A60</f>
        <v>490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0.50877997992</v>
      </c>
      <c r="F64" s="9">
        <f>IF('De la BASE'!F60&gt;0,'De la BASE'!F60,'De la BASE'!F60+0.001)</f>
        <v>1.62143899968</v>
      </c>
      <c r="G64" s="15">
        <v>16650</v>
      </c>
    </row>
    <row r="65" spans="1:7" ht="12.75">
      <c r="A65" s="30" t="str">
        <f>'De la BASE'!A61</f>
        <v>490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0.42050134182</v>
      </c>
      <c r="F65" s="9">
        <f>IF('De la BASE'!F61&gt;0,'De la BASE'!F61,'De la BASE'!F61+0.001)</f>
        <v>1.16975828025</v>
      </c>
      <c r="G65" s="15">
        <v>16681</v>
      </c>
    </row>
    <row r="66" spans="1:7" ht="12.75">
      <c r="A66" s="30" t="str">
        <f>'De la BASE'!A62</f>
        <v>490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2.07738656289</v>
      </c>
      <c r="F66" s="9">
        <f>IF('De la BASE'!F62&gt;0,'De la BASE'!F62,'De la BASE'!F62+0.001)</f>
        <v>4.91389288641</v>
      </c>
      <c r="G66" s="15">
        <v>16711</v>
      </c>
    </row>
    <row r="67" spans="1:7" ht="12.75">
      <c r="A67" s="30" t="str">
        <f>'De la BASE'!A63</f>
        <v>490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2.77645784169</v>
      </c>
      <c r="F67" s="9">
        <f>IF('De la BASE'!F63&gt;0,'De la BASE'!F63,'De la BASE'!F63+0.001)</f>
        <v>5.04726556269</v>
      </c>
      <c r="G67" s="15">
        <v>16742</v>
      </c>
    </row>
    <row r="68" spans="1:7" ht="12.75">
      <c r="A68" s="30" t="str">
        <f>'De la BASE'!A64</f>
        <v>490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3.5301833632</v>
      </c>
      <c r="F68" s="9">
        <f>IF('De la BASE'!F64&gt;0,'De la BASE'!F64,'De la BASE'!F64+0.001)</f>
        <v>7.64323829828</v>
      </c>
      <c r="G68" s="15">
        <v>16772</v>
      </c>
    </row>
    <row r="69" spans="1:7" ht="12.75">
      <c r="A69" s="30" t="str">
        <f>'De la BASE'!A65</f>
        <v>490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2.03887752213</v>
      </c>
      <c r="F69" s="9">
        <f>IF('De la BASE'!F65&gt;0,'De la BASE'!F65,'De la BASE'!F65+0.001)</f>
        <v>3.47952790383</v>
      </c>
      <c r="G69" s="15">
        <v>16803</v>
      </c>
    </row>
    <row r="70" spans="1:7" ht="12.75">
      <c r="A70" s="30" t="str">
        <f>'De la BASE'!A66</f>
        <v>490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1.64071428704</v>
      </c>
      <c r="F70" s="9">
        <f>IF('De la BASE'!F66&gt;0,'De la BASE'!F66,'De la BASE'!F66+0.001)</f>
        <v>2.8621428587</v>
      </c>
      <c r="G70" s="15">
        <v>16834</v>
      </c>
    </row>
    <row r="71" spans="1:7" ht="12.75">
      <c r="A71" s="30" t="str">
        <f>'De la BASE'!A67</f>
        <v>490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2.17098982872</v>
      </c>
      <c r="F71" s="9">
        <f>IF('De la BASE'!F67&gt;0,'De la BASE'!F67,'De la BASE'!F67+0.001)</f>
        <v>4.533779840579999</v>
      </c>
      <c r="G71" s="15">
        <v>16862</v>
      </c>
    </row>
    <row r="72" spans="1:7" ht="12.75">
      <c r="A72" s="30" t="str">
        <f>'De la BASE'!A68</f>
        <v>490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2.42665010995</v>
      </c>
      <c r="F72" s="9">
        <f>IF('De la BASE'!F68&gt;0,'De la BASE'!F68,'De la BASE'!F68+0.001)</f>
        <v>5.23654821665</v>
      </c>
      <c r="G72" s="15">
        <v>16893</v>
      </c>
    </row>
    <row r="73" spans="1:7" ht="12.75">
      <c r="A73" s="30" t="str">
        <f>'De la BASE'!A69</f>
        <v>490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7.10281730712</v>
      </c>
      <c r="F73" s="9">
        <f>IF('De la BASE'!F69&gt;0,'De la BASE'!F69,'De la BASE'!F69+0.001)</f>
        <v>15.917813578159999</v>
      </c>
      <c r="G73" s="15">
        <v>16923</v>
      </c>
    </row>
    <row r="74" spans="1:7" ht="12.75">
      <c r="A74" s="30" t="str">
        <f>'De la BASE'!A70</f>
        <v>490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0.63146503287</v>
      </c>
      <c r="F74" s="9">
        <f>IF('De la BASE'!F70&gt;0,'De la BASE'!F70,'De la BASE'!F70+0.001)</f>
        <v>1.96306420239</v>
      </c>
      <c r="G74" s="15">
        <v>16954</v>
      </c>
    </row>
    <row r="75" spans="1:7" ht="12.75">
      <c r="A75" s="30" t="str">
        <f>'De la BASE'!A71</f>
        <v>490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0.1765581108</v>
      </c>
      <c r="F75" s="9">
        <f>IF('De la BASE'!F71&gt;0,'De la BASE'!F71,'De la BASE'!F71+0.001)</f>
        <v>0.61083655185</v>
      </c>
      <c r="G75" s="15">
        <v>16984</v>
      </c>
    </row>
    <row r="76" spans="1:7" ht="12.75">
      <c r="A76" s="30" t="str">
        <f>'De la BASE'!A72</f>
        <v>490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0.22870103094</v>
      </c>
      <c r="F76" s="9">
        <f>IF('De la BASE'!F72&gt;0,'De la BASE'!F72,'De la BASE'!F72+0.001)</f>
        <v>0.67783092702</v>
      </c>
      <c r="G76" s="15">
        <v>17015</v>
      </c>
    </row>
    <row r="77" spans="1:7" ht="12.75">
      <c r="A77" s="30" t="str">
        <f>'De la BASE'!A73</f>
        <v>490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0.4948852755</v>
      </c>
      <c r="F77" s="9">
        <f>IF('De la BASE'!F73&gt;0,'De la BASE'!F73,'De la BASE'!F73+0.001)</f>
        <v>1.1977055404499999</v>
      </c>
      <c r="G77" s="15">
        <v>17046</v>
      </c>
    </row>
    <row r="78" spans="1:7" ht="12.75">
      <c r="A78" s="30" t="str">
        <f>'De la BASE'!A74</f>
        <v>490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0.91628300764</v>
      </c>
      <c r="F78" s="9">
        <f>IF('De la BASE'!F74&gt;0,'De la BASE'!F74,'De la BASE'!F74+0.001)</f>
        <v>2.04489287288</v>
      </c>
      <c r="G78" s="15">
        <v>17076</v>
      </c>
    </row>
    <row r="79" spans="1:7" ht="12.75">
      <c r="A79" s="30" t="str">
        <f>'De la BASE'!A75</f>
        <v>490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2.06096035222</v>
      </c>
      <c r="F79" s="9">
        <f>IF('De la BASE'!F75&gt;0,'De la BASE'!F75,'De la BASE'!F75+0.001)</f>
        <v>3.41367694962</v>
      </c>
      <c r="G79" s="15">
        <v>17107</v>
      </c>
    </row>
    <row r="80" spans="1:7" ht="12.75">
      <c r="A80" s="30" t="str">
        <f>'De la BASE'!A76</f>
        <v>490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2.46982976075</v>
      </c>
      <c r="F80" s="9">
        <f>IF('De la BASE'!F76&gt;0,'De la BASE'!F76,'De la BASE'!F76+0.001)</f>
        <v>4.4319762203</v>
      </c>
      <c r="G80" s="15">
        <v>17137</v>
      </c>
    </row>
    <row r="81" spans="1:7" ht="12.75">
      <c r="A81" s="30" t="str">
        <f>'De la BASE'!A77</f>
        <v>490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3.4175933078</v>
      </c>
      <c r="F81" s="9">
        <f>IF('De la BASE'!F77&gt;0,'De la BASE'!F77,'De la BASE'!F77+0.001)</f>
        <v>5.7378887984</v>
      </c>
      <c r="G81" s="15">
        <v>17168</v>
      </c>
    </row>
    <row r="82" spans="1:7" ht="12.75">
      <c r="A82" s="30" t="str">
        <f>'De la BASE'!A78</f>
        <v>490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11.49629342472</v>
      </c>
      <c r="F82" s="9">
        <f>IF('De la BASE'!F78&gt;0,'De la BASE'!F78,'De la BASE'!F78+0.001)</f>
        <v>23.72797236354</v>
      </c>
      <c r="G82" s="15">
        <v>17199</v>
      </c>
    </row>
    <row r="83" spans="1:7" ht="12.75">
      <c r="A83" s="30" t="str">
        <f>'De la BASE'!A79</f>
        <v>490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8.14168746498</v>
      </c>
      <c r="F83" s="9">
        <f>IF('De la BASE'!F79&gt;0,'De la BASE'!F79,'De la BASE'!F79+0.001)</f>
        <v>16.79781601936</v>
      </c>
      <c r="G83" s="15">
        <v>17227</v>
      </c>
    </row>
    <row r="84" spans="1:7" ht="12.75">
      <c r="A84" s="30" t="str">
        <f>'De la BASE'!A80</f>
        <v>490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1.90916517385</v>
      </c>
      <c r="F84" s="9">
        <f>IF('De la BASE'!F80&gt;0,'De la BASE'!F80,'De la BASE'!F80+0.001)</f>
        <v>4.37488710395</v>
      </c>
      <c r="G84" s="15">
        <v>17258</v>
      </c>
    </row>
    <row r="85" spans="1:7" ht="12.75">
      <c r="A85" s="30" t="str">
        <f>'De la BASE'!A81</f>
        <v>490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0.91993039986</v>
      </c>
      <c r="F85" s="9">
        <f>IF('De la BASE'!F81&gt;0,'De la BASE'!F81,'De la BASE'!F81+0.001)</f>
        <v>2.1216431683</v>
      </c>
      <c r="G85" s="15">
        <v>17288</v>
      </c>
    </row>
    <row r="86" spans="1:7" ht="12.75">
      <c r="A86" s="30" t="str">
        <f>'De la BASE'!A82</f>
        <v>490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0.33978350826</v>
      </c>
      <c r="F86" s="9">
        <f>IF('De la BASE'!F82&gt;0,'De la BASE'!F82,'De la BASE'!F82+0.001)</f>
        <v>1.0495325411999998</v>
      </c>
      <c r="G86" s="15">
        <v>17319</v>
      </c>
    </row>
    <row r="87" spans="1:7" ht="12.75">
      <c r="A87" s="30" t="str">
        <f>'De la BASE'!A83</f>
        <v>490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0.2673638752</v>
      </c>
      <c r="F87" s="9">
        <f>IF('De la BASE'!F83&gt;0,'De la BASE'!F83,'De la BASE'!F83+0.001)</f>
        <v>0.7813572832000001</v>
      </c>
      <c r="G87" s="15">
        <v>17349</v>
      </c>
    </row>
    <row r="88" spans="1:7" ht="12.75">
      <c r="A88" s="30" t="str">
        <f>'De la BASE'!A84</f>
        <v>490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0.32949711261</v>
      </c>
      <c r="F88" s="9">
        <f>IF('De la BASE'!F84&gt;0,'De la BASE'!F84,'De la BASE'!F84+0.001)</f>
        <v>0.9659564173199999</v>
      </c>
      <c r="G88" s="15">
        <v>17380</v>
      </c>
    </row>
    <row r="89" spans="1:7" ht="12.75">
      <c r="A89" s="30" t="str">
        <f>'De la BASE'!A85</f>
        <v>490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0.8923640173</v>
      </c>
      <c r="F89" s="9">
        <f>IF('De la BASE'!F85&gt;0,'De la BASE'!F85,'De la BASE'!F85+0.001)</f>
        <v>1.9801087861600002</v>
      </c>
      <c r="G89" s="15">
        <v>17411</v>
      </c>
    </row>
    <row r="90" spans="1:7" ht="12.75">
      <c r="A90" s="30" t="str">
        <f>'De la BASE'!A86</f>
        <v>490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0.9488645819</v>
      </c>
      <c r="F90" s="9">
        <f>IF('De la BASE'!F86&gt;0,'De la BASE'!F86,'De la BASE'!F86+0.001)</f>
        <v>1.9984662924999999</v>
      </c>
      <c r="G90" s="15">
        <v>17441</v>
      </c>
    </row>
    <row r="91" spans="1:7" ht="12.75">
      <c r="A91" s="30" t="str">
        <f>'De la BASE'!A87</f>
        <v>490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1.14998936998</v>
      </c>
      <c r="F91" s="9">
        <f>IF('De la BASE'!F87&gt;0,'De la BASE'!F87,'De la BASE'!F87+0.001)</f>
        <v>1.9587243116799997</v>
      </c>
      <c r="G91" s="15">
        <v>17472</v>
      </c>
    </row>
    <row r="92" spans="1:7" ht="12.75">
      <c r="A92" s="30" t="str">
        <f>'De la BASE'!A88</f>
        <v>490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1.22944816035</v>
      </c>
      <c r="F92" s="9">
        <f>IF('De la BASE'!F88&gt;0,'De la BASE'!F88,'De la BASE'!F88+0.001)</f>
        <v>2.4354180575999997</v>
      </c>
      <c r="G92" s="15">
        <v>17502</v>
      </c>
    </row>
    <row r="93" spans="1:7" ht="12.75">
      <c r="A93" s="30" t="str">
        <f>'De la BASE'!A89</f>
        <v>490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6.98264696375</v>
      </c>
      <c r="F93" s="9">
        <f>IF('De la BASE'!F89&gt;0,'De la BASE'!F89,'De la BASE'!F89+0.001)</f>
        <v>14.655673039949999</v>
      </c>
      <c r="G93" s="15">
        <v>17533</v>
      </c>
    </row>
    <row r="94" spans="1:7" ht="12.75">
      <c r="A94" s="30" t="str">
        <f>'De la BASE'!A90</f>
        <v>490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1.07260390302</v>
      </c>
      <c r="F94" s="9">
        <f>IF('De la BASE'!F90&gt;0,'De la BASE'!F90,'De la BASE'!F90+0.001)</f>
        <v>1.83340434954</v>
      </c>
      <c r="G94" s="15">
        <v>17564</v>
      </c>
    </row>
    <row r="95" spans="1:7" ht="12.75">
      <c r="A95" s="30" t="str">
        <f>'De la BASE'!A91</f>
        <v>490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0.869114169</v>
      </c>
      <c r="F95" s="9">
        <f>IF('De la BASE'!F91&gt;0,'De la BASE'!F91,'De la BASE'!F91+0.001)</f>
        <v>1.6269081930000002</v>
      </c>
      <c r="G95" s="15">
        <v>17593</v>
      </c>
    </row>
    <row r="96" spans="1:7" ht="12.75">
      <c r="A96" s="30" t="str">
        <f>'De la BASE'!A92</f>
        <v>490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0.77917656938</v>
      </c>
      <c r="F96" s="9">
        <f>IF('De la BASE'!F92&gt;0,'De la BASE'!F92,'De la BASE'!F92+0.001)</f>
        <v>1.41546232004</v>
      </c>
      <c r="G96" s="15">
        <v>17624</v>
      </c>
    </row>
    <row r="97" spans="1:7" ht="12.75">
      <c r="A97" s="30" t="str">
        <f>'De la BASE'!A93</f>
        <v>490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0.9751497228</v>
      </c>
      <c r="F97" s="9">
        <f>IF('De la BASE'!F93&gt;0,'De la BASE'!F93,'De la BASE'!F93+0.001)</f>
        <v>2.04931264437</v>
      </c>
      <c r="G97" s="15">
        <v>17654</v>
      </c>
    </row>
    <row r="98" spans="1:7" ht="12.75">
      <c r="A98" s="30" t="str">
        <f>'De la BASE'!A94</f>
        <v>490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0.3591530948</v>
      </c>
      <c r="F98" s="9">
        <f>IF('De la BASE'!F94&gt;0,'De la BASE'!F94,'De la BASE'!F94+0.001)</f>
        <v>1.2611335522</v>
      </c>
      <c r="G98" s="15">
        <v>17685</v>
      </c>
    </row>
    <row r="99" spans="1:7" ht="12.75">
      <c r="A99" s="30" t="str">
        <f>'De la BASE'!A95</f>
        <v>490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0.14496385404</v>
      </c>
      <c r="F99" s="9">
        <f>IF('De la BASE'!F95&gt;0,'De la BASE'!F95,'De la BASE'!F95+0.001)</f>
        <v>0.67347791028</v>
      </c>
      <c r="G99" s="15">
        <v>17715</v>
      </c>
    </row>
    <row r="100" spans="1:7" ht="12.75">
      <c r="A100" s="30" t="str">
        <f>'De la BASE'!A96</f>
        <v>490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0.19978278085</v>
      </c>
      <c r="F100" s="9">
        <f>IF('De la BASE'!F96&gt;0,'De la BASE'!F96,'De la BASE'!F96+0.001)</f>
        <v>0.6774091615000001</v>
      </c>
      <c r="G100" s="15">
        <v>17746</v>
      </c>
    </row>
    <row r="101" spans="1:7" ht="12.75">
      <c r="A101" s="30" t="str">
        <f>'De la BASE'!A97</f>
        <v>490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0.39551839488</v>
      </c>
      <c r="F101" s="9">
        <f>IF('De la BASE'!F97&gt;0,'De la BASE'!F97,'De la BASE'!F97+0.001)</f>
        <v>0.98969899896</v>
      </c>
      <c r="G101" s="15">
        <v>17777</v>
      </c>
    </row>
    <row r="102" spans="1:7" ht="12.75">
      <c r="A102" s="30" t="str">
        <f>'De la BASE'!A98</f>
        <v>490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0.99134866792</v>
      </c>
      <c r="F102" s="9">
        <f>IF('De la BASE'!F98&gt;0,'De la BASE'!F98,'De la BASE'!F98+0.001)</f>
        <v>2.24016547956</v>
      </c>
      <c r="G102" s="15">
        <v>17807</v>
      </c>
    </row>
    <row r="103" spans="1:7" ht="12.75">
      <c r="A103" s="30" t="str">
        <f>'De la BASE'!A99</f>
        <v>490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1.21395262365</v>
      </c>
      <c r="F103" s="9">
        <f>IF('De la BASE'!F99&gt;0,'De la BASE'!F99,'De la BASE'!F99+0.001)</f>
        <v>1.68679052473</v>
      </c>
      <c r="G103" s="15">
        <v>17838</v>
      </c>
    </row>
    <row r="104" spans="1:7" ht="12.75">
      <c r="A104" s="30" t="str">
        <f>'De la BASE'!A100</f>
        <v>490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1.3249418624</v>
      </c>
      <c r="F104" s="9">
        <f>IF('De la BASE'!F100&gt;0,'De la BASE'!F100,'De la BASE'!F100+0.001)</f>
        <v>2.6022674412799995</v>
      </c>
      <c r="G104" s="15">
        <v>17868</v>
      </c>
    </row>
    <row r="105" spans="1:7" ht="12.75">
      <c r="A105" s="30" t="str">
        <f>'De la BASE'!A101</f>
        <v>490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1.69332215622</v>
      </c>
      <c r="F105" s="9">
        <f>IF('De la BASE'!F101&gt;0,'De la BASE'!F101,'De la BASE'!F101+0.001)</f>
        <v>2.6084718592100002</v>
      </c>
      <c r="G105" s="15">
        <v>17899</v>
      </c>
    </row>
    <row r="106" spans="1:7" ht="12.75">
      <c r="A106" s="30" t="str">
        <f>'De la BASE'!A102</f>
        <v>490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1.4930506167</v>
      </c>
      <c r="F106" s="9">
        <f>IF('De la BASE'!F102&gt;0,'De la BASE'!F102,'De la BASE'!F102+0.001)</f>
        <v>2.1548837236</v>
      </c>
      <c r="G106" s="15">
        <v>17930</v>
      </c>
    </row>
    <row r="107" spans="1:7" ht="12.75">
      <c r="A107" s="30" t="str">
        <f>'De la BASE'!A103</f>
        <v>490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1.81887788952</v>
      </c>
      <c r="F107" s="9">
        <f>IF('De la BASE'!F103&gt;0,'De la BASE'!F103,'De la BASE'!F103+0.001)</f>
        <v>2.9255445600599996</v>
      </c>
      <c r="G107" s="15">
        <v>17958</v>
      </c>
    </row>
    <row r="108" spans="1:7" ht="12.75">
      <c r="A108" s="30" t="str">
        <f>'De la BASE'!A104</f>
        <v>490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1.26634228056</v>
      </c>
      <c r="F108" s="9">
        <f>IF('De la BASE'!F104&gt;0,'De la BASE'!F104,'De la BASE'!F104+0.001)</f>
        <v>2.6965268467200003</v>
      </c>
      <c r="G108" s="15">
        <v>17989</v>
      </c>
    </row>
    <row r="109" spans="1:7" ht="12.75">
      <c r="A109" s="30" t="str">
        <f>'De la BASE'!A105</f>
        <v>490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1.34328310116</v>
      </c>
      <c r="F109" s="9">
        <f>IF('De la BASE'!F105&gt;0,'De la BASE'!F105,'De la BASE'!F105+0.001)</f>
        <v>2.79807757229</v>
      </c>
      <c r="G109" s="15">
        <v>18019</v>
      </c>
    </row>
    <row r="110" spans="1:7" ht="12.75">
      <c r="A110" s="30" t="str">
        <f>'De la BASE'!A106</f>
        <v>490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1.33744213538</v>
      </c>
      <c r="F110" s="9">
        <f>IF('De la BASE'!F106&gt;0,'De la BASE'!F106,'De la BASE'!F106+0.001)</f>
        <v>3.0772443638299998</v>
      </c>
      <c r="G110" s="15">
        <v>18050</v>
      </c>
    </row>
    <row r="111" spans="1:7" ht="12.75">
      <c r="A111" s="30" t="str">
        <f>'De la BASE'!A107</f>
        <v>490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0.45161920874</v>
      </c>
      <c r="F111" s="9">
        <f>IF('De la BASE'!F107&gt;0,'De la BASE'!F107,'De la BASE'!F107+0.001)</f>
        <v>1.39714406754</v>
      </c>
      <c r="G111" s="15">
        <v>18080</v>
      </c>
    </row>
    <row r="112" spans="1:7" ht="12.75">
      <c r="A112" s="30" t="str">
        <f>'De la BASE'!A108</f>
        <v>490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0.2110909087</v>
      </c>
      <c r="F112" s="9">
        <f>IF('De la BASE'!F108&gt;0,'De la BASE'!F108,'De la BASE'!F108+0.001)</f>
        <v>0.6449999991400001</v>
      </c>
      <c r="G112" s="15">
        <v>18111</v>
      </c>
    </row>
    <row r="113" spans="1:7" ht="12.75">
      <c r="A113" s="30" t="str">
        <f>'De la BASE'!A109</f>
        <v>490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1.16845784109</v>
      </c>
      <c r="F113" s="9">
        <f>IF('De la BASE'!F109&gt;0,'De la BASE'!F109,'De la BASE'!F109+0.001)</f>
        <v>2.31396671895</v>
      </c>
      <c r="G113" s="15">
        <v>18142</v>
      </c>
    </row>
    <row r="114" spans="1:7" ht="12.75">
      <c r="A114" s="30" t="str">
        <f>'De la BASE'!A110</f>
        <v>490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0.7940298512</v>
      </c>
      <c r="F114" s="9">
        <f>IF('De la BASE'!F110&gt;0,'De la BASE'!F110,'De la BASE'!F110+0.001)</f>
        <v>1.5983717776</v>
      </c>
      <c r="G114" s="15">
        <v>18172</v>
      </c>
    </row>
    <row r="115" spans="1:7" ht="12.75">
      <c r="A115" s="30" t="str">
        <f>'De la BASE'!A111</f>
        <v>490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1.39355430256</v>
      </c>
      <c r="F115" s="9">
        <f>IF('De la BASE'!F111&gt;0,'De la BASE'!F111,'De la BASE'!F111+0.001)</f>
        <v>2.65622003296</v>
      </c>
      <c r="G115" s="15">
        <v>18203</v>
      </c>
    </row>
    <row r="116" spans="1:7" ht="12.75">
      <c r="A116" s="30" t="str">
        <f>'De la BASE'!A112</f>
        <v>490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1.5156960133</v>
      </c>
      <c r="F116" s="9">
        <f>IF('De la BASE'!F112&gt;0,'De la BASE'!F112,'De la BASE'!F112+0.001)</f>
        <v>2.7204644229</v>
      </c>
      <c r="G116" s="15">
        <v>18233</v>
      </c>
    </row>
    <row r="117" spans="1:7" ht="12.75">
      <c r="A117" s="30" t="str">
        <f>'De la BASE'!A113</f>
        <v>490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1.48510067264</v>
      </c>
      <c r="F117" s="9">
        <f>IF('De la BASE'!F113&gt;0,'De la BASE'!F113,'De la BASE'!F113+0.001)</f>
        <v>2.33234899456</v>
      </c>
      <c r="G117" s="15">
        <v>18264</v>
      </c>
    </row>
    <row r="118" spans="1:7" ht="12.75">
      <c r="A118" s="30" t="str">
        <f>'De la BASE'!A114</f>
        <v>490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1.26738476883</v>
      </c>
      <c r="F118" s="9">
        <f>IF('De la BASE'!F114&gt;0,'De la BASE'!F114,'De la BASE'!F114+0.001)</f>
        <v>2.24596192392</v>
      </c>
      <c r="G118" s="15">
        <v>18295</v>
      </c>
    </row>
    <row r="119" spans="1:7" ht="12.75">
      <c r="A119" s="30" t="str">
        <f>'De la BASE'!A115</f>
        <v>490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1.16981811</v>
      </c>
      <c r="F119" s="9">
        <f>IF('De la BASE'!F115&gt;0,'De la BASE'!F115,'De la BASE'!F115+0.001)</f>
        <v>2.02124779776</v>
      </c>
      <c r="G119" s="15">
        <v>18323</v>
      </c>
    </row>
    <row r="120" spans="1:7" ht="12.75">
      <c r="A120" s="30" t="str">
        <f>'De la BASE'!A116</f>
        <v>490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0.94583834907</v>
      </c>
      <c r="F120" s="9">
        <f>IF('De la BASE'!F116&gt;0,'De la BASE'!F116,'De la BASE'!F116+0.001)</f>
        <v>1.91964701594</v>
      </c>
      <c r="G120" s="15">
        <v>18354</v>
      </c>
    </row>
    <row r="121" spans="1:7" ht="12.75">
      <c r="A121" s="30" t="str">
        <f>'De la BASE'!A117</f>
        <v>490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0.87965122408</v>
      </c>
      <c r="F121" s="9">
        <f>IF('De la BASE'!F117&gt;0,'De la BASE'!F117,'De la BASE'!F117+0.001)</f>
        <v>2.05301100108</v>
      </c>
      <c r="G121" s="15">
        <v>18384</v>
      </c>
    </row>
    <row r="122" spans="1:7" ht="12.75">
      <c r="A122" s="30" t="str">
        <f>'De la BASE'!A118</f>
        <v>490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0.99789687024</v>
      </c>
      <c r="F122" s="9">
        <f>IF('De la BASE'!F118&gt;0,'De la BASE'!F118,'De la BASE'!F118+0.001)</f>
        <v>2.81233369442</v>
      </c>
      <c r="G122" s="15">
        <v>18415</v>
      </c>
    </row>
    <row r="123" spans="1:7" ht="12.75">
      <c r="A123" s="30" t="str">
        <f>'De la BASE'!A119</f>
        <v>490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0.3572878595</v>
      </c>
      <c r="F123" s="9">
        <f>IF('De la BASE'!F119&gt;0,'De la BASE'!F119,'De la BASE'!F119+0.001)</f>
        <v>1.6368250085</v>
      </c>
      <c r="G123" s="15">
        <v>18445</v>
      </c>
    </row>
    <row r="124" spans="1:7" ht="12.75">
      <c r="A124" s="30" t="str">
        <f>'De la BASE'!A120</f>
        <v>490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0.36772413776</v>
      </c>
      <c r="F124" s="9">
        <f>IF('De la BASE'!F120&gt;0,'De la BASE'!F120,'De la BASE'!F120+0.001)</f>
        <v>1.21434482656</v>
      </c>
      <c r="G124" s="15">
        <v>18476</v>
      </c>
    </row>
    <row r="125" spans="1:7" ht="12.75">
      <c r="A125" s="30" t="str">
        <f>'De la BASE'!A121</f>
        <v>490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0.46943919438</v>
      </c>
      <c r="F125" s="9">
        <f>IF('De la BASE'!F121&gt;0,'De la BASE'!F121,'De la BASE'!F121+0.001)</f>
        <v>1.05717706392</v>
      </c>
      <c r="G125" s="15">
        <v>18507</v>
      </c>
    </row>
    <row r="126" spans="1:7" ht="12.75">
      <c r="A126" s="30" t="str">
        <f>'De la BASE'!A122</f>
        <v>490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1.20257403201</v>
      </c>
      <c r="F126" s="9">
        <f>IF('De la BASE'!F122&gt;0,'De la BASE'!F122,'De la BASE'!F122+0.001)</f>
        <v>2.38678815375</v>
      </c>
      <c r="G126" s="15">
        <v>18537</v>
      </c>
    </row>
    <row r="127" spans="1:7" ht="12.75">
      <c r="A127" s="30" t="str">
        <f>'De la BASE'!A123</f>
        <v>490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1.49660083808</v>
      </c>
      <c r="F127" s="9">
        <f>IF('De la BASE'!F123&gt;0,'De la BASE'!F123,'De la BASE'!F123+0.001)</f>
        <v>2.8916154701099996</v>
      </c>
      <c r="G127" s="15">
        <v>18568</v>
      </c>
    </row>
    <row r="128" spans="1:7" ht="12.75">
      <c r="A128" s="30" t="str">
        <f>'De la BASE'!A124</f>
        <v>490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1.9342845529</v>
      </c>
      <c r="F128" s="9">
        <f>IF('De la BASE'!F124&gt;0,'De la BASE'!F124,'De la BASE'!F124+0.001)</f>
        <v>3.5422845529</v>
      </c>
      <c r="G128" s="15">
        <v>18598</v>
      </c>
    </row>
    <row r="129" spans="1:7" ht="12.75">
      <c r="A129" s="30" t="str">
        <f>'De la BASE'!A125</f>
        <v>490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3.98452951116</v>
      </c>
      <c r="F129" s="9">
        <f>IF('De la BASE'!F125&gt;0,'De la BASE'!F125,'De la BASE'!F125+0.001)</f>
        <v>7.591832810940001</v>
      </c>
      <c r="G129" s="15">
        <v>18629</v>
      </c>
    </row>
    <row r="130" spans="1:7" ht="12.75">
      <c r="A130" s="30" t="str">
        <f>'De la BASE'!A126</f>
        <v>490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4.05079548279</v>
      </c>
      <c r="F130" s="9">
        <f>IF('De la BASE'!F126&gt;0,'De la BASE'!F126,'De la BASE'!F126+0.001)</f>
        <v>7.816099772239999</v>
      </c>
      <c r="G130" s="15">
        <v>18660</v>
      </c>
    </row>
    <row r="131" spans="1:7" ht="12.75">
      <c r="A131" s="30" t="str">
        <f>'De la BASE'!A127</f>
        <v>490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3.4663348669</v>
      </c>
      <c r="F131" s="9">
        <f>IF('De la BASE'!F127&gt;0,'De la BASE'!F127,'De la BASE'!F127+0.001)</f>
        <v>6.49536754475</v>
      </c>
      <c r="G131" s="15">
        <v>18688</v>
      </c>
    </row>
    <row r="132" spans="1:7" ht="12.75">
      <c r="A132" s="30" t="str">
        <f>'De la BASE'!A128</f>
        <v>490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1.00078804833</v>
      </c>
      <c r="F132" s="9">
        <f>IF('De la BASE'!F128&gt;0,'De la BASE'!F128,'De la BASE'!F128+0.001)</f>
        <v>1.99727225103</v>
      </c>
      <c r="G132" s="15">
        <v>18719</v>
      </c>
    </row>
    <row r="133" spans="1:7" ht="12.75">
      <c r="A133" s="30" t="str">
        <f>'De la BASE'!A129</f>
        <v>490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0.77906137093</v>
      </c>
      <c r="F133" s="9">
        <f>IF('De la BASE'!F129&gt;0,'De la BASE'!F129,'De la BASE'!F129+0.001)</f>
        <v>1.92012398791</v>
      </c>
      <c r="G133" s="15">
        <v>18749</v>
      </c>
    </row>
    <row r="134" spans="1:7" ht="12.75">
      <c r="A134" s="30" t="str">
        <f>'De la BASE'!A130</f>
        <v>490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0.58485073885</v>
      </c>
      <c r="F134" s="9">
        <f>IF('De la BASE'!F130&gt;0,'De la BASE'!F130,'De la BASE'!F130+0.001)</f>
        <v>1.76347887828</v>
      </c>
      <c r="G134" s="15">
        <v>18780</v>
      </c>
    </row>
    <row r="135" spans="1:7" ht="12.75">
      <c r="A135" s="30" t="str">
        <f>'De la BASE'!A131</f>
        <v>490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0.32375916216</v>
      </c>
      <c r="F135" s="9">
        <f>IF('De la BASE'!F131&gt;0,'De la BASE'!F131,'De la BASE'!F131+0.001)</f>
        <v>0.9646073281599999</v>
      </c>
      <c r="G135" s="15">
        <v>18810</v>
      </c>
    </row>
    <row r="136" spans="1:7" ht="12.75">
      <c r="A136" s="30" t="str">
        <f>'De la BASE'!A132</f>
        <v>490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0.33474309856</v>
      </c>
      <c r="F136" s="9">
        <f>IF('De la BASE'!F132&gt;0,'De la BASE'!F132,'De la BASE'!F132+0.001)</f>
        <v>0.99274734624</v>
      </c>
      <c r="G136" s="15">
        <v>18841</v>
      </c>
    </row>
    <row r="137" spans="1:7" ht="12.75">
      <c r="A137" s="30" t="str">
        <f>'De la BASE'!A133</f>
        <v>490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1.09369813869</v>
      </c>
      <c r="F137" s="9">
        <f>IF('De la BASE'!F133&gt;0,'De la BASE'!F133,'De la BASE'!F133+0.001)</f>
        <v>2.00399358187</v>
      </c>
      <c r="G137" s="15">
        <v>18872</v>
      </c>
    </row>
    <row r="138" spans="1:7" ht="12.75">
      <c r="A138" s="30" t="str">
        <f>'De la BASE'!A134</f>
        <v>490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1.04016716188</v>
      </c>
      <c r="F138" s="9">
        <f>IF('De la BASE'!F134&gt;0,'De la BASE'!F134,'De la BASE'!F134+0.001)</f>
        <v>2.4319762726</v>
      </c>
      <c r="G138" s="15">
        <v>18902</v>
      </c>
    </row>
    <row r="139" spans="1:7" ht="12.75">
      <c r="A139" s="30" t="str">
        <f>'De la BASE'!A135</f>
        <v>490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2.86793893204</v>
      </c>
      <c r="F139" s="9">
        <f>IF('De la BASE'!F135&gt;0,'De la BASE'!F135,'De la BASE'!F135+0.001)</f>
        <v>5.078420933039999</v>
      </c>
      <c r="G139" s="15">
        <v>18933</v>
      </c>
    </row>
    <row r="140" spans="1:7" ht="12.75">
      <c r="A140" s="30" t="str">
        <f>'De la BASE'!A136</f>
        <v>490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1.5493792535</v>
      </c>
      <c r="F140" s="9">
        <f>IF('De la BASE'!F136&gt;0,'De la BASE'!F136,'De la BASE'!F136+0.001)</f>
        <v>3.1185422515</v>
      </c>
      <c r="G140" s="15">
        <v>18963</v>
      </c>
    </row>
    <row r="141" spans="1:7" ht="12.75">
      <c r="A141" s="30" t="str">
        <f>'De la BASE'!A137</f>
        <v>490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1.1808093449</v>
      </c>
      <c r="F141" s="9">
        <f>IF('De la BASE'!F137&gt;0,'De la BASE'!F137,'De la BASE'!F137+0.001)</f>
        <v>2.2665811088499996</v>
      </c>
      <c r="G141" s="15">
        <v>18994</v>
      </c>
    </row>
    <row r="142" spans="1:7" ht="12.75">
      <c r="A142" s="30" t="str">
        <f>'De la BASE'!A138</f>
        <v>490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1.94977659988</v>
      </c>
      <c r="F142" s="9">
        <f>IF('De la BASE'!F138&gt;0,'De la BASE'!F138,'De la BASE'!F138+0.001)</f>
        <v>3.14159030354</v>
      </c>
      <c r="G142" s="15">
        <v>19025</v>
      </c>
    </row>
    <row r="143" spans="1:7" ht="12.75">
      <c r="A143" s="30" t="str">
        <f>'De la BASE'!A139</f>
        <v>490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1.65810368756</v>
      </c>
      <c r="F143" s="9">
        <f>IF('De la BASE'!F139&gt;0,'De la BASE'!F139,'De la BASE'!F139+0.001)</f>
        <v>3.27345916084</v>
      </c>
      <c r="G143" s="15">
        <v>19054</v>
      </c>
    </row>
    <row r="144" spans="1:7" ht="12.75">
      <c r="A144" s="30" t="str">
        <f>'De la BASE'!A140</f>
        <v>490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2.04509203848</v>
      </c>
      <c r="F144" s="9">
        <f>IF('De la BASE'!F140&gt;0,'De la BASE'!F140,'De la BASE'!F140+0.001)</f>
        <v>3.83440579512</v>
      </c>
      <c r="G144" s="15">
        <v>19085</v>
      </c>
    </row>
    <row r="145" spans="1:7" ht="12.75">
      <c r="A145" s="30" t="str">
        <f>'De la BASE'!A141</f>
        <v>490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0.9820702408</v>
      </c>
      <c r="F145" s="9">
        <f>IF('De la BASE'!F141&gt;0,'De la BASE'!F141,'De la BASE'!F141+0.001)</f>
        <v>2.1074861412</v>
      </c>
      <c r="G145" s="15">
        <v>19115</v>
      </c>
    </row>
    <row r="146" spans="1:7" ht="12.75">
      <c r="A146" s="30" t="str">
        <f>'De la BASE'!A142</f>
        <v>490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0.51992125944</v>
      </c>
      <c r="F146" s="9">
        <f>IF('De la BASE'!F142&gt;0,'De la BASE'!F142,'De la BASE'!F142+0.001)</f>
        <v>1.69071168828</v>
      </c>
      <c r="G146" s="15">
        <v>19146</v>
      </c>
    </row>
    <row r="147" spans="1:7" ht="12.75">
      <c r="A147" s="30" t="str">
        <f>'De la BASE'!A143</f>
        <v>490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0.8002292883</v>
      </c>
      <c r="F147" s="9">
        <f>IF('De la BASE'!F143&gt;0,'De la BASE'!F143,'De la BASE'!F143+0.001)</f>
        <v>2.07655419114</v>
      </c>
      <c r="G147" s="15">
        <v>19176</v>
      </c>
    </row>
    <row r="148" spans="1:7" ht="12.75">
      <c r="A148" s="30" t="str">
        <f>'De la BASE'!A144</f>
        <v>490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0.70934336616</v>
      </c>
      <c r="F148" s="9">
        <f>IF('De la BASE'!F144&gt;0,'De la BASE'!F144,'De la BASE'!F144+0.001)</f>
        <v>1.67729068416</v>
      </c>
      <c r="G148" s="15">
        <v>19207</v>
      </c>
    </row>
    <row r="149" spans="1:7" ht="12.75">
      <c r="A149" s="30" t="str">
        <f>'De la BASE'!A145</f>
        <v>490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0.78780822048</v>
      </c>
      <c r="F149" s="9">
        <f>IF('De la BASE'!F145&gt;0,'De la BASE'!F145,'De la BASE'!F145+0.001)</f>
        <v>1.67640411024</v>
      </c>
      <c r="G149" s="15">
        <v>19238</v>
      </c>
    </row>
    <row r="150" spans="1:7" ht="12.75">
      <c r="A150" s="30" t="str">
        <f>'De la BASE'!A146</f>
        <v>490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1.63323774198</v>
      </c>
      <c r="F150" s="9">
        <f>IF('De la BASE'!F146&gt;0,'De la BASE'!F146,'De la BASE'!F146+0.001)</f>
        <v>3.4548011082</v>
      </c>
      <c r="G150" s="15">
        <v>19268</v>
      </c>
    </row>
    <row r="151" spans="1:7" ht="12.75">
      <c r="A151" s="30" t="str">
        <f>'De la BASE'!A147</f>
        <v>490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2.28285437595</v>
      </c>
      <c r="F151" s="9">
        <f>IF('De la BASE'!F147&gt;0,'De la BASE'!F147,'De la BASE'!F147+0.001)</f>
        <v>3.8300476422</v>
      </c>
      <c r="G151" s="15">
        <v>19299</v>
      </c>
    </row>
    <row r="152" spans="1:7" ht="12.75">
      <c r="A152" s="30" t="str">
        <f>'De la BASE'!A148</f>
        <v>490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1.5861162996</v>
      </c>
      <c r="F152" s="9">
        <f>IF('De la BASE'!F148&gt;0,'De la BASE'!F148,'De la BASE'!F148+0.001)</f>
        <v>3.2178873069900003</v>
      </c>
      <c r="G152" s="15">
        <v>19329</v>
      </c>
    </row>
    <row r="153" spans="1:7" ht="12.75">
      <c r="A153" s="30" t="str">
        <f>'De la BASE'!A149</f>
        <v>490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1.71017216114</v>
      </c>
      <c r="F153" s="9">
        <f>IF('De la BASE'!F149&gt;0,'De la BASE'!F149,'De la BASE'!F149+0.001)</f>
        <v>2.86965568401</v>
      </c>
      <c r="G153" s="15">
        <v>19360</v>
      </c>
    </row>
    <row r="154" spans="1:7" ht="12.75">
      <c r="A154" s="30" t="str">
        <f>'De la BASE'!A150</f>
        <v>490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1.4214526329</v>
      </c>
      <c r="F154" s="9">
        <f>IF('De la BASE'!F150&gt;0,'De la BASE'!F150,'De la BASE'!F150+0.001)</f>
        <v>2.60889022496</v>
      </c>
      <c r="G154" s="15">
        <v>19391</v>
      </c>
    </row>
    <row r="155" spans="1:7" ht="12.75">
      <c r="A155" s="30" t="str">
        <f>'De la BASE'!A151</f>
        <v>490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1.44766162324</v>
      </c>
      <c r="F155" s="9">
        <f>IF('De la BASE'!F151&gt;0,'De la BASE'!F151,'De la BASE'!F151+0.001)</f>
        <v>2.32222833836</v>
      </c>
      <c r="G155" s="15">
        <v>19419</v>
      </c>
    </row>
    <row r="156" spans="1:7" ht="12.75">
      <c r="A156" s="30" t="str">
        <f>'De la BASE'!A152</f>
        <v>490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1.6571052464</v>
      </c>
      <c r="F156" s="9">
        <f>IF('De la BASE'!F152&gt;0,'De la BASE'!F152,'De la BASE'!F152+0.001)</f>
        <v>3.2592115601000002</v>
      </c>
      <c r="G156" s="15">
        <v>19450</v>
      </c>
    </row>
    <row r="157" spans="1:7" ht="12.75">
      <c r="A157" s="30" t="str">
        <f>'De la BASE'!A153</f>
        <v>490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0.74052842253</v>
      </c>
      <c r="F157" s="9">
        <f>IF('De la BASE'!F153&gt;0,'De la BASE'!F153,'De la BASE'!F153+0.001)</f>
        <v>2.27585404449</v>
      </c>
      <c r="G157" s="15">
        <v>19480</v>
      </c>
    </row>
    <row r="158" spans="1:7" ht="12.75">
      <c r="A158" s="30" t="str">
        <f>'De la BASE'!A154</f>
        <v>490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0.9683020956</v>
      </c>
      <c r="F158" s="9">
        <f>IF('De la BASE'!F154&gt;0,'De la BASE'!F154,'De la BASE'!F154+0.001)</f>
        <v>2.52124944428</v>
      </c>
      <c r="G158" s="15">
        <v>19511</v>
      </c>
    </row>
    <row r="159" spans="1:7" ht="12.75">
      <c r="A159" s="30" t="str">
        <f>'De la BASE'!A155</f>
        <v>490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0.34638808393</v>
      </c>
      <c r="F159" s="9">
        <f>IF('De la BASE'!F155&gt;0,'De la BASE'!F155,'De la BASE'!F155+0.001)</f>
        <v>0.9674558400900001</v>
      </c>
      <c r="G159" s="15">
        <v>19541</v>
      </c>
    </row>
    <row r="160" spans="1:7" ht="12.75">
      <c r="A160" s="30" t="str">
        <f>'De la BASE'!A156</f>
        <v>490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0.30561806964</v>
      </c>
      <c r="F160" s="9">
        <f>IF('De la BASE'!F156&gt;0,'De la BASE'!F156,'De la BASE'!F156+0.001)</f>
        <v>0.75917864454</v>
      </c>
      <c r="G160" s="15">
        <v>19572</v>
      </c>
    </row>
    <row r="161" spans="1:7" ht="12.75">
      <c r="A161" s="30" t="str">
        <f>'De la BASE'!A157</f>
        <v>490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1.44586077475</v>
      </c>
      <c r="F161" s="9">
        <f>IF('De la BASE'!F157&gt;0,'De la BASE'!F157,'De la BASE'!F157+0.001)</f>
        <v>3.10599464546</v>
      </c>
      <c r="G161" s="15">
        <v>19603</v>
      </c>
    </row>
    <row r="162" spans="1:7" ht="12.75">
      <c r="A162" s="30" t="str">
        <f>'De la BASE'!A158</f>
        <v>490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1.87253769915</v>
      </c>
      <c r="F162" s="9">
        <f>IF('De la BASE'!F158&gt;0,'De la BASE'!F158,'De la BASE'!F158+0.001)</f>
        <v>4.10983548363</v>
      </c>
      <c r="G162" s="15">
        <v>19633</v>
      </c>
    </row>
    <row r="163" spans="1:7" ht="12.75">
      <c r="A163" s="30" t="str">
        <f>'De la BASE'!A159</f>
        <v>490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2.6762135964</v>
      </c>
      <c r="F163" s="9">
        <f>IF('De la BASE'!F159&gt;0,'De la BASE'!F159,'De la BASE'!F159+0.001)</f>
        <v>3.8903883573599995</v>
      </c>
      <c r="G163" s="15">
        <v>19664</v>
      </c>
    </row>
    <row r="164" spans="1:7" ht="12.75">
      <c r="A164" s="30" t="str">
        <f>'De la BASE'!A160</f>
        <v>490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2.71915005516</v>
      </c>
      <c r="F164" s="9">
        <f>IF('De la BASE'!F160&gt;0,'De la BASE'!F160,'De la BASE'!F160+0.001)</f>
        <v>4.56419153652</v>
      </c>
      <c r="G164" s="15">
        <v>19694</v>
      </c>
    </row>
    <row r="165" spans="1:7" ht="12.75">
      <c r="A165" s="30" t="str">
        <f>'De la BASE'!A161</f>
        <v>490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2.24526832488</v>
      </c>
      <c r="F165" s="9">
        <f>IF('De la BASE'!F161&gt;0,'De la BASE'!F161,'De la BASE'!F161+0.001)</f>
        <v>4.27751309664</v>
      </c>
      <c r="G165" s="15">
        <v>19725</v>
      </c>
    </row>
    <row r="166" spans="1:7" ht="12.75">
      <c r="A166" s="30" t="str">
        <f>'De la BASE'!A162</f>
        <v>490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2.8741636602</v>
      </c>
      <c r="F166" s="9">
        <f>IF('De la BASE'!F162&gt;0,'De la BASE'!F162,'De la BASE'!F162+0.001)</f>
        <v>5.5094698812</v>
      </c>
      <c r="G166" s="15">
        <v>19756</v>
      </c>
    </row>
    <row r="167" spans="1:7" ht="12.75">
      <c r="A167" s="30" t="str">
        <f>'De la BASE'!A163</f>
        <v>490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3.15438893931</v>
      </c>
      <c r="F167" s="9">
        <f>IF('De la BASE'!F163&gt;0,'De la BASE'!F163,'De la BASE'!F163+0.001)</f>
        <v>6.3569682611000005</v>
      </c>
      <c r="G167" s="15">
        <v>19784</v>
      </c>
    </row>
    <row r="168" spans="1:7" ht="12.75">
      <c r="A168" s="30" t="str">
        <f>'De la BASE'!A164</f>
        <v>490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1.79602143078</v>
      </c>
      <c r="F168" s="9">
        <f>IF('De la BASE'!F164&gt;0,'De la BASE'!F164,'De la BASE'!F164+0.001)</f>
        <v>3.33546836612</v>
      </c>
      <c r="G168" s="15">
        <v>19815</v>
      </c>
    </row>
    <row r="169" spans="1:7" ht="12.75">
      <c r="A169" s="30" t="str">
        <f>'De la BASE'!A165</f>
        <v>490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1.41961275608</v>
      </c>
      <c r="F169" s="9">
        <f>IF('De la BASE'!F165&gt;0,'De la BASE'!F165,'De la BASE'!F165+0.001)</f>
        <v>3.12575285276</v>
      </c>
      <c r="G169" s="15">
        <v>19845</v>
      </c>
    </row>
    <row r="170" spans="1:7" ht="12.75">
      <c r="A170" s="30" t="str">
        <f>'De la BASE'!A166</f>
        <v>490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0.78255406296</v>
      </c>
      <c r="F170" s="9">
        <f>IF('De la BASE'!F166&gt;0,'De la BASE'!F166,'De la BASE'!F166+0.001)</f>
        <v>2.4066345682400003</v>
      </c>
      <c r="G170" s="15">
        <v>19876</v>
      </c>
    </row>
    <row r="171" spans="1:7" ht="12.75">
      <c r="A171" s="30" t="str">
        <f>'De la BASE'!A167</f>
        <v>490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0.3554098334</v>
      </c>
      <c r="F171" s="9">
        <f>IF('De la BASE'!F167&gt;0,'De la BASE'!F167,'De la BASE'!F167+0.001)</f>
        <v>1.35160269522</v>
      </c>
      <c r="G171" s="15">
        <v>19906</v>
      </c>
    </row>
    <row r="172" spans="1:7" ht="12.75">
      <c r="A172" s="30" t="str">
        <f>'De la BASE'!A168</f>
        <v>490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0.55890723588</v>
      </c>
      <c r="F172" s="9">
        <f>IF('De la BASE'!F168&gt;0,'De la BASE'!F168,'De la BASE'!F168+0.001)</f>
        <v>1.81415791431</v>
      </c>
      <c r="G172" s="15">
        <v>19937</v>
      </c>
    </row>
    <row r="173" spans="1:7" ht="12.75">
      <c r="A173" s="30" t="str">
        <f>'De la BASE'!A169</f>
        <v>490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1.06738340064</v>
      </c>
      <c r="F173" s="9">
        <f>IF('De la BASE'!F169&gt;0,'De la BASE'!F169,'De la BASE'!F169+0.001)</f>
        <v>2.53824506336</v>
      </c>
      <c r="G173" s="15">
        <v>19968</v>
      </c>
    </row>
    <row r="174" spans="1:7" ht="12.75">
      <c r="A174" s="30" t="str">
        <f>'De la BASE'!A170</f>
        <v>490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2.13179216391</v>
      </c>
      <c r="F174" s="9">
        <f>IF('De la BASE'!F170&gt;0,'De la BASE'!F170,'De la BASE'!F170+0.001)</f>
        <v>5.1296249003400005</v>
      </c>
      <c r="G174" s="15">
        <v>19998</v>
      </c>
    </row>
    <row r="175" spans="1:7" ht="12.75">
      <c r="A175" s="30" t="str">
        <f>'De la BASE'!A171</f>
        <v>490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1.77961511598</v>
      </c>
      <c r="F175" s="9">
        <f>IF('De la BASE'!F171&gt;0,'De la BASE'!F171,'De la BASE'!F171+0.001)</f>
        <v>3.4939992999</v>
      </c>
      <c r="G175" s="15">
        <v>20029</v>
      </c>
    </row>
    <row r="176" spans="1:7" ht="12.75">
      <c r="A176" s="30" t="str">
        <f>'De la BASE'!A172</f>
        <v>490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2.53509225345</v>
      </c>
      <c r="F176" s="9">
        <f>IF('De la BASE'!F172&gt;0,'De la BASE'!F172,'De la BASE'!F172+0.001)</f>
        <v>3.79123617357</v>
      </c>
      <c r="G176" s="15">
        <v>20059</v>
      </c>
    </row>
    <row r="177" spans="1:7" ht="12.75">
      <c r="A177" s="30" t="str">
        <f>'De la BASE'!A173</f>
        <v>490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3.44332701911</v>
      </c>
      <c r="F177" s="9">
        <f>IF('De la BASE'!F173&gt;0,'De la BASE'!F173,'De la BASE'!F173+0.001)</f>
        <v>6.78078496612</v>
      </c>
      <c r="G177" s="15">
        <v>20090</v>
      </c>
    </row>
    <row r="178" spans="1:7" ht="12.75">
      <c r="A178" s="30" t="str">
        <f>'De la BASE'!A174</f>
        <v>490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5.06938279106</v>
      </c>
      <c r="F178" s="9">
        <f>IF('De la BASE'!F174&gt;0,'De la BASE'!F174,'De la BASE'!F174+0.001)</f>
        <v>9.752519121099999</v>
      </c>
      <c r="G178" s="15">
        <v>20121</v>
      </c>
    </row>
    <row r="179" spans="1:7" ht="12.75">
      <c r="A179" s="30" t="str">
        <f>'De la BASE'!A175</f>
        <v>490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2.18126637234</v>
      </c>
      <c r="F179" s="9">
        <f>IF('De la BASE'!F175&gt;0,'De la BASE'!F175,'De la BASE'!F175+0.001)</f>
        <v>4.06580802552</v>
      </c>
      <c r="G179" s="15">
        <v>20149</v>
      </c>
    </row>
    <row r="180" spans="1:7" ht="12.75">
      <c r="A180" s="30" t="str">
        <f>'De la BASE'!A176</f>
        <v>490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1.77338058324</v>
      </c>
      <c r="F180" s="9">
        <f>IF('De la BASE'!F176&gt;0,'De la BASE'!F176,'De la BASE'!F176+0.001)</f>
        <v>3.9535219158399997</v>
      </c>
      <c r="G180" s="15">
        <v>20180</v>
      </c>
    </row>
    <row r="181" spans="1:7" ht="12.75">
      <c r="A181" s="30" t="str">
        <f>'De la BASE'!A177</f>
        <v>490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0.96651538124</v>
      </c>
      <c r="F181" s="9">
        <f>IF('De la BASE'!F177&gt;0,'De la BASE'!F177,'De la BASE'!F177+0.001)</f>
        <v>2.68319948592</v>
      </c>
      <c r="G181" s="15">
        <v>20210</v>
      </c>
    </row>
    <row r="182" spans="1:7" ht="12.75">
      <c r="A182" s="30" t="str">
        <f>'De la BASE'!A178</f>
        <v>490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1.623890114</v>
      </c>
      <c r="F182" s="9">
        <f>IF('De la BASE'!F178&gt;0,'De la BASE'!F178,'De la BASE'!F178+0.001)</f>
        <v>3.7912818120000003</v>
      </c>
      <c r="G182" s="15">
        <v>20241</v>
      </c>
    </row>
    <row r="183" spans="1:7" ht="12.75">
      <c r="A183" s="30" t="str">
        <f>'De la BASE'!A179</f>
        <v>490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0.53989266968</v>
      </c>
      <c r="F183" s="9">
        <f>IF('De la BASE'!F179&gt;0,'De la BASE'!F179,'De la BASE'!F179+0.001)</f>
        <v>1.3505521798300002</v>
      </c>
      <c r="G183" s="15">
        <v>20271</v>
      </c>
    </row>
    <row r="184" spans="1:7" ht="12.75">
      <c r="A184" s="30" t="str">
        <f>'De la BASE'!A180</f>
        <v>490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1.16475644988</v>
      </c>
      <c r="F184" s="9">
        <f>IF('De la BASE'!F180&gt;0,'De la BASE'!F180,'De la BASE'!F180+0.001)</f>
        <v>2.83812321198</v>
      </c>
      <c r="G184" s="15">
        <v>20302</v>
      </c>
    </row>
    <row r="185" spans="1:7" ht="12.75">
      <c r="A185" s="30" t="str">
        <f>'De la BASE'!A181</f>
        <v>490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1.88795661912</v>
      </c>
      <c r="F185" s="9">
        <f>IF('De la BASE'!F181&gt;0,'De la BASE'!F181,'De la BASE'!F181+0.001)</f>
        <v>3.82340899464</v>
      </c>
      <c r="G185" s="15">
        <v>20333</v>
      </c>
    </row>
    <row r="186" spans="1:7" ht="12.75">
      <c r="A186" s="30" t="str">
        <f>'De la BASE'!A182</f>
        <v>490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5.25580321484</v>
      </c>
      <c r="F186" s="9">
        <f>IF('De la BASE'!F182&gt;0,'De la BASE'!F182,'De la BASE'!F182+0.001)</f>
        <v>11.90513454936</v>
      </c>
      <c r="G186" s="15">
        <v>20363</v>
      </c>
    </row>
    <row r="187" spans="1:7" ht="12.75">
      <c r="A187" s="30" t="str">
        <f>'De la BASE'!A183</f>
        <v>490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23.16033618552</v>
      </c>
      <c r="F187" s="9">
        <f>IF('De la BASE'!F183&gt;0,'De la BASE'!F183,'De la BASE'!F183+0.001)</f>
        <v>40.08882518264</v>
      </c>
      <c r="G187" s="15">
        <v>20394</v>
      </c>
    </row>
    <row r="188" spans="1:7" ht="12.75">
      <c r="A188" s="30" t="str">
        <f>'De la BASE'!A184</f>
        <v>490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9.83055886022</v>
      </c>
      <c r="F188" s="9">
        <f>IF('De la BASE'!F184&gt;0,'De la BASE'!F184,'De la BASE'!F184+0.001)</f>
        <v>21.25368722954</v>
      </c>
      <c r="G188" s="15">
        <v>20424</v>
      </c>
    </row>
    <row r="189" spans="1:7" ht="12.75">
      <c r="A189" s="30" t="str">
        <f>'De la BASE'!A185</f>
        <v>490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9.14961282018</v>
      </c>
      <c r="F189" s="9">
        <f>IF('De la BASE'!F185&gt;0,'De la BASE'!F185,'De la BASE'!F185+0.001)</f>
        <v>16.87123820928</v>
      </c>
      <c r="G189" s="15">
        <v>20455</v>
      </c>
    </row>
    <row r="190" spans="1:7" ht="12.75">
      <c r="A190" s="30" t="str">
        <f>'De la BASE'!A186</f>
        <v>490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2.36515579955</v>
      </c>
      <c r="F190" s="9">
        <f>IF('De la BASE'!F186&gt;0,'De la BASE'!F186,'De la BASE'!F186+0.001)</f>
        <v>4.0526912180000005</v>
      </c>
      <c r="G190" s="15">
        <v>20486</v>
      </c>
    </row>
    <row r="191" spans="1:7" ht="12.75">
      <c r="A191" s="30" t="str">
        <f>'De la BASE'!A187</f>
        <v>490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9.76642301322</v>
      </c>
      <c r="F191" s="9">
        <f>IF('De la BASE'!F187&gt;0,'De la BASE'!F187,'De la BASE'!F187+0.001)</f>
        <v>18.85072938129</v>
      </c>
      <c r="G191" s="15">
        <v>20515</v>
      </c>
    </row>
    <row r="192" spans="1:7" ht="12.75">
      <c r="A192" s="30" t="str">
        <f>'De la BASE'!A188</f>
        <v>490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4.27294045416</v>
      </c>
      <c r="F192" s="9">
        <f>IF('De la BASE'!F188&gt;0,'De la BASE'!F188,'De la BASE'!F188+0.001)</f>
        <v>8.50689421704</v>
      </c>
      <c r="G192" s="15">
        <v>20546</v>
      </c>
    </row>
    <row r="193" spans="1:7" ht="12.75">
      <c r="A193" s="30" t="str">
        <f>'De la BASE'!A189</f>
        <v>490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1.17787972992</v>
      </c>
      <c r="F193" s="9">
        <f>IF('De la BASE'!F189&gt;0,'De la BASE'!F189,'De la BASE'!F189+0.001)</f>
        <v>2.6673001176</v>
      </c>
      <c r="G193" s="15">
        <v>20576</v>
      </c>
    </row>
    <row r="194" spans="1:7" ht="12.75">
      <c r="A194" s="30" t="str">
        <f>'De la BASE'!A190</f>
        <v>490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0.32853831948</v>
      </c>
      <c r="F194" s="9">
        <f>IF('De la BASE'!F190&gt;0,'De la BASE'!F190,'De la BASE'!F190+0.001)</f>
        <v>0.96788431548</v>
      </c>
      <c r="G194" s="15">
        <v>20607</v>
      </c>
    </row>
    <row r="195" spans="1:7" ht="12.75">
      <c r="A195" s="30" t="str">
        <f>'De la BASE'!A191</f>
        <v>490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0.22341791612</v>
      </c>
      <c r="F195" s="9">
        <f>IF('De la BASE'!F191&gt;0,'De la BASE'!F191,'De la BASE'!F191+0.001)</f>
        <v>0.74261280268</v>
      </c>
      <c r="G195" s="15">
        <v>20637</v>
      </c>
    </row>
    <row r="196" spans="1:7" ht="12.75">
      <c r="A196" s="30" t="str">
        <f>'De la BASE'!A192</f>
        <v>490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0.26300062747</v>
      </c>
      <c r="F196" s="9">
        <f>IF('De la BASE'!F192&gt;0,'De la BASE'!F192,'De la BASE'!F192+0.001)</f>
        <v>0.71319239166</v>
      </c>
      <c r="G196" s="15">
        <v>20668</v>
      </c>
    </row>
    <row r="197" spans="1:7" ht="12.75">
      <c r="A197" s="30" t="str">
        <f>'De la BASE'!A193</f>
        <v>490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0.52702489671</v>
      </c>
      <c r="F197" s="9">
        <f>IF('De la BASE'!F193&gt;0,'De la BASE'!F193,'De la BASE'!F193+0.001)</f>
        <v>1.02299211381</v>
      </c>
      <c r="G197" s="15">
        <v>20699</v>
      </c>
    </row>
    <row r="198" spans="1:7" ht="12.75">
      <c r="A198" s="30" t="str">
        <f>'De la BASE'!A194</f>
        <v>490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0.92867323365</v>
      </c>
      <c r="F198" s="9">
        <f>IF('De la BASE'!F194&gt;0,'De la BASE'!F194,'De la BASE'!F194+0.001)</f>
        <v>1.68417522675</v>
      </c>
      <c r="G198" s="15">
        <v>20729</v>
      </c>
    </row>
    <row r="199" spans="1:7" ht="12.75">
      <c r="A199" s="30" t="str">
        <f>'De la BASE'!A195</f>
        <v>490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2.1723153606</v>
      </c>
      <c r="F199" s="9">
        <f>IF('De la BASE'!F195&gt;0,'De la BASE'!F195,'De la BASE'!F195+0.001)</f>
        <v>3.2213638421999997</v>
      </c>
      <c r="G199" s="15">
        <v>20760</v>
      </c>
    </row>
    <row r="200" spans="1:7" ht="12.75">
      <c r="A200" s="30" t="str">
        <f>'De la BASE'!A196</f>
        <v>490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1.2714592275</v>
      </c>
      <c r="F200" s="9">
        <f>IF('De la BASE'!F196&gt;0,'De la BASE'!F196,'De la BASE'!F196+0.001)</f>
        <v>2.076984975</v>
      </c>
      <c r="G200" s="15">
        <v>20790</v>
      </c>
    </row>
    <row r="201" spans="1:7" ht="12.75">
      <c r="A201" s="30" t="str">
        <f>'De la BASE'!A197</f>
        <v>490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0.70733017239</v>
      </c>
      <c r="F201" s="9">
        <f>IF('De la BASE'!F197&gt;0,'De la BASE'!F197,'De la BASE'!F197+0.001)</f>
        <v>1.65043707258</v>
      </c>
      <c r="G201" s="15">
        <v>20821</v>
      </c>
    </row>
    <row r="202" spans="1:7" ht="12.75">
      <c r="A202" s="30" t="str">
        <f>'De la BASE'!A198</f>
        <v>490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1.1517242645</v>
      </c>
      <c r="F202" s="9">
        <f>IF('De la BASE'!F198&gt;0,'De la BASE'!F198,'De la BASE'!F198+0.001)</f>
        <v>2.09127290824</v>
      </c>
      <c r="G202" s="15">
        <v>20852</v>
      </c>
    </row>
    <row r="203" spans="1:7" ht="12.75">
      <c r="A203" s="30" t="str">
        <f>'De la BASE'!A199</f>
        <v>490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1.37179262915</v>
      </c>
      <c r="F203" s="9">
        <f>IF('De la BASE'!F199&gt;0,'De la BASE'!F199,'De la BASE'!F199+0.001)</f>
        <v>2.72496158317</v>
      </c>
      <c r="G203" s="15">
        <v>20880</v>
      </c>
    </row>
    <row r="204" spans="1:7" ht="12.75">
      <c r="A204" s="30" t="str">
        <f>'De la BASE'!A200</f>
        <v>490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1.35840102556</v>
      </c>
      <c r="F204" s="9">
        <f>IF('De la BASE'!F200&gt;0,'De la BASE'!F200,'De la BASE'!F200+0.001)</f>
        <v>2.57255520418</v>
      </c>
      <c r="G204" s="15">
        <v>20911</v>
      </c>
    </row>
    <row r="205" spans="1:7" ht="12.75">
      <c r="A205" s="30" t="str">
        <f>'De la BASE'!A201</f>
        <v>490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1.39337673478</v>
      </c>
      <c r="F205" s="9">
        <f>IF('De la BASE'!F201&gt;0,'De la BASE'!F201,'De la BASE'!F201+0.001)</f>
        <v>3.30876249702</v>
      </c>
      <c r="G205" s="15">
        <v>20941</v>
      </c>
    </row>
    <row r="206" spans="1:7" ht="12.75">
      <c r="A206" s="30" t="str">
        <f>'De la BASE'!A202</f>
        <v>490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1.52542589226</v>
      </c>
      <c r="F206" s="9">
        <f>IF('De la BASE'!F202&gt;0,'De la BASE'!F202,'De la BASE'!F202+0.001)</f>
        <v>3.66337561878</v>
      </c>
      <c r="G206" s="15">
        <v>20972</v>
      </c>
    </row>
    <row r="207" spans="1:7" ht="12.75">
      <c r="A207" s="30" t="str">
        <f>'De la BASE'!A203</f>
        <v>490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0.20405959875</v>
      </c>
      <c r="F207" s="9">
        <f>IF('De la BASE'!F203&gt;0,'De la BASE'!F203,'De la BASE'!F203+0.001)</f>
        <v>1.16362556625</v>
      </c>
      <c r="G207" s="15">
        <v>21002</v>
      </c>
    </row>
    <row r="208" spans="1:7" ht="12.75">
      <c r="A208" s="30" t="str">
        <f>'De la BASE'!A204</f>
        <v>490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0.2821129831</v>
      </c>
      <c r="F208" s="9">
        <f>IF('De la BASE'!F204&gt;0,'De la BASE'!F204,'De la BASE'!F204+0.001)</f>
        <v>1.08581749038</v>
      </c>
      <c r="G208" s="15">
        <v>21033</v>
      </c>
    </row>
    <row r="209" spans="1:7" ht="12.75">
      <c r="A209" s="30" t="str">
        <f>'De la BASE'!A205</f>
        <v>490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0.7469266491</v>
      </c>
      <c r="F209" s="9">
        <f>IF('De la BASE'!F205&gt;0,'De la BASE'!F205,'De la BASE'!F205+0.001)</f>
        <v>1.6875358566</v>
      </c>
      <c r="G209" s="15">
        <v>21064</v>
      </c>
    </row>
    <row r="210" spans="1:7" ht="12.75">
      <c r="A210" s="30" t="str">
        <f>'De la BASE'!A206</f>
        <v>490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1.83385910984</v>
      </c>
      <c r="F210" s="9">
        <f>IF('De la BASE'!F206&gt;0,'De la BASE'!F206,'De la BASE'!F206+0.001)</f>
        <v>3.6457886647599995</v>
      </c>
      <c r="G210" s="15">
        <v>21094</v>
      </c>
    </row>
    <row r="211" spans="1:7" ht="12.75">
      <c r="A211" s="30" t="str">
        <f>'De la BASE'!A207</f>
        <v>490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3.60572944384</v>
      </c>
      <c r="F211" s="9">
        <f>IF('De la BASE'!F207&gt;0,'De la BASE'!F207,'De la BASE'!F207+0.001)</f>
        <v>5.65418213376</v>
      </c>
      <c r="G211" s="15">
        <v>21125</v>
      </c>
    </row>
    <row r="212" spans="1:7" ht="12.75">
      <c r="A212" s="30" t="str">
        <f>'De la BASE'!A208</f>
        <v>490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1.09041071097</v>
      </c>
      <c r="F212" s="9">
        <f>IF('De la BASE'!F208&gt;0,'De la BASE'!F208,'De la BASE'!F208+0.001)</f>
        <v>2.05900442148</v>
      </c>
      <c r="G212" s="15">
        <v>21155</v>
      </c>
    </row>
    <row r="213" spans="1:7" ht="12.75">
      <c r="A213" s="30" t="str">
        <f>'De la BASE'!A209</f>
        <v>490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1.11890750691</v>
      </c>
      <c r="F213" s="9">
        <f>IF('De la BASE'!F209&gt;0,'De la BASE'!F209,'De la BASE'!F209+0.001)</f>
        <v>2.1884307006</v>
      </c>
      <c r="G213" s="15">
        <v>21186</v>
      </c>
    </row>
    <row r="214" spans="1:7" ht="12.75">
      <c r="A214" s="30" t="str">
        <f>'De la BASE'!A210</f>
        <v>490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1.70678221541</v>
      </c>
      <c r="F214" s="9">
        <f>IF('De la BASE'!F210&gt;0,'De la BASE'!F210,'De la BASE'!F210+0.001)</f>
        <v>3.3052713287500004</v>
      </c>
      <c r="G214" s="15">
        <v>21217</v>
      </c>
    </row>
    <row r="215" spans="1:7" ht="12.75">
      <c r="A215" s="30" t="str">
        <f>'De la BASE'!A211</f>
        <v>490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2.45047520366</v>
      </c>
      <c r="F215" s="9">
        <f>IF('De la BASE'!F211&gt;0,'De la BASE'!F211,'De la BASE'!F211+0.001)</f>
        <v>4.82924911083</v>
      </c>
      <c r="G215" s="15">
        <v>21245</v>
      </c>
    </row>
    <row r="216" spans="1:7" ht="12.75">
      <c r="A216" s="30" t="str">
        <f>'De la BASE'!A212</f>
        <v>490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2.8798820336</v>
      </c>
      <c r="F216" s="9">
        <f>IF('De la BASE'!F212&gt;0,'De la BASE'!F212,'De la BASE'!F212+0.001)</f>
        <v>5.7537392055</v>
      </c>
      <c r="G216" s="15">
        <v>21276</v>
      </c>
    </row>
    <row r="217" spans="1:7" ht="12.75">
      <c r="A217" s="30" t="str">
        <f>'De la BASE'!A213</f>
        <v>490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0.5810479759</v>
      </c>
      <c r="F217" s="9">
        <f>IF('De la BASE'!F213&gt;0,'De la BASE'!F213,'De la BASE'!F213+0.001)</f>
        <v>1.73201370566</v>
      </c>
      <c r="G217" s="15">
        <v>21306</v>
      </c>
    </row>
    <row r="218" spans="1:7" ht="12.75">
      <c r="A218" s="30" t="str">
        <f>'De la BASE'!A214</f>
        <v>490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0.64231217589</v>
      </c>
      <c r="F218" s="9">
        <f>IF('De la BASE'!F214&gt;0,'De la BASE'!F214,'De la BASE'!F214+0.001)</f>
        <v>1.58400370128</v>
      </c>
      <c r="G218" s="15">
        <v>21337</v>
      </c>
    </row>
    <row r="219" spans="1:7" ht="12.75">
      <c r="A219" s="30" t="str">
        <f>'De la BASE'!A215</f>
        <v>490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0.26691966861</v>
      </c>
      <c r="F219" s="9">
        <f>IF('De la BASE'!F215&gt;0,'De la BASE'!F215,'De la BASE'!F215+0.001)</f>
        <v>1.07474270923</v>
      </c>
      <c r="G219" s="15">
        <v>21367</v>
      </c>
    </row>
    <row r="220" spans="1:7" ht="12.75">
      <c r="A220" s="30" t="str">
        <f>'De la BASE'!A216</f>
        <v>490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0.38639169321</v>
      </c>
      <c r="F220" s="9">
        <f>IF('De la BASE'!F216&gt;0,'De la BASE'!F216,'De la BASE'!F216+0.001)</f>
        <v>1.32632640948</v>
      </c>
      <c r="G220" s="15">
        <v>21398</v>
      </c>
    </row>
    <row r="221" spans="1:7" ht="12.75">
      <c r="A221" s="30" t="str">
        <f>'De la BASE'!A217</f>
        <v>490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0.60430076695</v>
      </c>
      <c r="F221" s="9">
        <f>IF('De la BASE'!F217&gt;0,'De la BASE'!F217,'De la BASE'!F217+0.001)</f>
        <v>1.42287550924</v>
      </c>
      <c r="G221" s="15">
        <v>21429</v>
      </c>
    </row>
    <row r="222" spans="1:7" ht="12.75">
      <c r="A222" s="30" t="str">
        <f>'De la BASE'!A218</f>
        <v>490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1.78961446524</v>
      </c>
      <c r="F222" s="9">
        <f>IF('De la BASE'!F218&gt;0,'De la BASE'!F218,'De la BASE'!F218+0.001)</f>
        <v>3.77169396723</v>
      </c>
      <c r="G222" s="15">
        <v>21459</v>
      </c>
    </row>
    <row r="223" spans="1:7" ht="12.75">
      <c r="A223" s="30" t="str">
        <f>'De la BASE'!A219</f>
        <v>490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2.91824538243</v>
      </c>
      <c r="F223" s="9">
        <f>IF('De la BASE'!F219&gt;0,'De la BASE'!F219,'De la BASE'!F219+0.001)</f>
        <v>4.09888740192</v>
      </c>
      <c r="G223" s="15">
        <v>21490</v>
      </c>
    </row>
    <row r="224" spans="1:7" ht="12.75">
      <c r="A224" s="30" t="str">
        <f>'De la BASE'!A220</f>
        <v>490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2.46056278032</v>
      </c>
      <c r="F224" s="9">
        <f>IF('De la BASE'!F220&gt;0,'De la BASE'!F220,'De la BASE'!F220+0.001)</f>
        <v>5.20277881488</v>
      </c>
      <c r="G224" s="15">
        <v>21520</v>
      </c>
    </row>
    <row r="225" spans="1:7" ht="12.75">
      <c r="A225" s="30" t="str">
        <f>'De la BASE'!A221</f>
        <v>490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2.50347071313</v>
      </c>
      <c r="F225" s="9">
        <f>IF('De la BASE'!F221&gt;0,'De la BASE'!F221,'De la BASE'!F221+0.001)</f>
        <v>4.80022533558</v>
      </c>
      <c r="G225" s="15">
        <v>21551</v>
      </c>
    </row>
    <row r="226" spans="1:7" ht="12.75">
      <c r="A226" s="30" t="str">
        <f>'De la BASE'!A222</f>
        <v>490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1.10145383072</v>
      </c>
      <c r="F226" s="9">
        <f>IF('De la BASE'!F222&gt;0,'De la BASE'!F222,'De la BASE'!F222+0.001)</f>
        <v>1.75544204344</v>
      </c>
      <c r="G226" s="15">
        <v>21582</v>
      </c>
    </row>
    <row r="227" spans="1:7" ht="12.75">
      <c r="A227" s="30" t="str">
        <f>'De la BASE'!A223</f>
        <v>490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2.33518620475</v>
      </c>
      <c r="F227" s="9">
        <f>IF('De la BASE'!F223&gt;0,'De la BASE'!F223,'De la BASE'!F223+0.001)</f>
        <v>4.76004183305</v>
      </c>
      <c r="G227" s="15">
        <v>21610</v>
      </c>
    </row>
    <row r="228" spans="1:7" ht="12.75">
      <c r="A228" s="30" t="str">
        <f>'De la BASE'!A224</f>
        <v>490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1.3727671249</v>
      </c>
      <c r="F228" s="9">
        <f>IF('De la BASE'!F224&gt;0,'De la BASE'!F224,'De la BASE'!F224+0.001)</f>
        <v>2.81492811094</v>
      </c>
      <c r="G228" s="15">
        <v>21641</v>
      </c>
    </row>
    <row r="229" spans="1:7" ht="12.75">
      <c r="A229" s="30" t="str">
        <f>'De la BASE'!A225</f>
        <v>490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1.1218022931</v>
      </c>
      <c r="F229" s="9">
        <f>IF('De la BASE'!F225&gt;0,'De la BASE'!F225,'De la BASE'!F225+0.001)</f>
        <v>2.7767506546</v>
      </c>
      <c r="G229" s="15">
        <v>21671</v>
      </c>
    </row>
    <row r="230" spans="1:7" ht="12.75">
      <c r="A230" s="30" t="str">
        <f>'De la BASE'!A226</f>
        <v>490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0.68060427122</v>
      </c>
      <c r="F230" s="9">
        <f>IF('De la BASE'!F226&gt;0,'De la BASE'!F226,'De la BASE'!F226+0.001)</f>
        <v>2.0729064042</v>
      </c>
      <c r="G230" s="15">
        <v>21702</v>
      </c>
    </row>
    <row r="231" spans="1:7" ht="12.75">
      <c r="A231" s="30" t="str">
        <f>'De la BASE'!A227</f>
        <v>490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0.4146327361</v>
      </c>
      <c r="F231" s="9">
        <f>IF('De la BASE'!F227&gt;0,'De la BASE'!F227,'De la BASE'!F227+0.001)</f>
        <v>1.7657412825</v>
      </c>
      <c r="G231" s="15">
        <v>21732</v>
      </c>
    </row>
    <row r="232" spans="1:7" ht="12.75">
      <c r="A232" s="30" t="str">
        <f>'De la BASE'!A228</f>
        <v>490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0.93590403984</v>
      </c>
      <c r="F232" s="9">
        <f>IF('De la BASE'!F228&gt;0,'De la BASE'!F228,'De la BASE'!F228+0.001)</f>
        <v>2.54005774848</v>
      </c>
      <c r="G232" s="15">
        <v>21763</v>
      </c>
    </row>
    <row r="233" spans="1:7" ht="12.75">
      <c r="A233" s="30" t="str">
        <f>'De la BASE'!A229</f>
        <v>490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2.6502625355</v>
      </c>
      <c r="F233" s="9">
        <f>IF('De la BASE'!F229&gt;0,'De la BASE'!F229,'De la BASE'!F229+0.001)</f>
        <v>6.073682393</v>
      </c>
      <c r="G233" s="15">
        <v>21794</v>
      </c>
    </row>
    <row r="234" spans="1:7" ht="12.75">
      <c r="A234" s="30" t="str">
        <f>'De la BASE'!A230</f>
        <v>490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3.19678978866</v>
      </c>
      <c r="F234" s="9">
        <f>IF('De la BASE'!F230&gt;0,'De la BASE'!F230,'De la BASE'!F230+0.001)</f>
        <v>6.5746835193</v>
      </c>
      <c r="G234" s="15">
        <v>21824</v>
      </c>
    </row>
    <row r="235" spans="1:7" ht="12.75">
      <c r="A235" s="30" t="str">
        <f>'De la BASE'!A231</f>
        <v>490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6.81006385001</v>
      </c>
      <c r="F235" s="9">
        <f>IF('De la BASE'!F231&gt;0,'De la BASE'!F231,'De la BASE'!F231+0.001)</f>
        <v>12.80084333708</v>
      </c>
      <c r="G235" s="15">
        <v>21855</v>
      </c>
    </row>
    <row r="236" spans="1:7" ht="12.75">
      <c r="A236" s="30" t="str">
        <f>'De la BASE'!A232</f>
        <v>490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8.42706785017</v>
      </c>
      <c r="F236" s="9">
        <f>IF('De la BASE'!F232&gt;0,'De la BASE'!F232,'De la BASE'!F232+0.001)</f>
        <v>18.766219657439997</v>
      </c>
      <c r="G236" s="15">
        <v>21885</v>
      </c>
    </row>
    <row r="237" spans="1:7" ht="12.75">
      <c r="A237" s="30" t="str">
        <f>'De la BASE'!A233</f>
        <v>490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4.8764468805</v>
      </c>
      <c r="F237" s="9">
        <f>IF('De la BASE'!F233&gt;0,'De la BASE'!F233,'De la BASE'!F233+0.001)</f>
        <v>9.608048825049998</v>
      </c>
      <c r="G237" s="15">
        <v>21916</v>
      </c>
    </row>
    <row r="238" spans="1:7" ht="12.75">
      <c r="A238" s="30" t="str">
        <f>'De la BASE'!A234</f>
        <v>490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6.67232994402</v>
      </c>
      <c r="F238" s="9">
        <f>IF('De la BASE'!F234&gt;0,'De la BASE'!F234,'De la BASE'!F234+0.001)</f>
        <v>13.44103487764</v>
      </c>
      <c r="G238" s="15">
        <v>21947</v>
      </c>
    </row>
    <row r="239" spans="1:7" ht="12.75">
      <c r="A239" s="30" t="str">
        <f>'De la BASE'!A235</f>
        <v>490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4.73904177603</v>
      </c>
      <c r="F239" s="9">
        <f>IF('De la BASE'!F235&gt;0,'De la BASE'!F235,'De la BASE'!F235+0.001)</f>
        <v>9.66882261948</v>
      </c>
      <c r="G239" s="15">
        <v>21976</v>
      </c>
    </row>
    <row r="240" spans="1:7" ht="12.75">
      <c r="A240" s="30" t="str">
        <f>'De la BASE'!A236</f>
        <v>490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0.75936793208</v>
      </c>
      <c r="F240" s="9">
        <f>IF('De la BASE'!F236&gt;0,'De la BASE'!F236,'De la BASE'!F236+0.001)</f>
        <v>1.52220804656</v>
      </c>
      <c r="G240" s="15">
        <v>22007</v>
      </c>
    </row>
    <row r="241" spans="1:7" ht="12.75">
      <c r="A241" s="30" t="str">
        <f>'De la BASE'!A237</f>
        <v>490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0.57580790582</v>
      </c>
      <c r="F241" s="9">
        <f>IF('De la BASE'!F237&gt;0,'De la BASE'!F237,'De la BASE'!F237+0.001)</f>
        <v>1.4871795419799998</v>
      </c>
      <c r="G241" s="15">
        <v>22037</v>
      </c>
    </row>
    <row r="242" spans="1:7" ht="12.75">
      <c r="A242" s="30" t="str">
        <f>'De la BASE'!A238</f>
        <v>490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0.3114029964</v>
      </c>
      <c r="F242" s="9">
        <f>IF('De la BASE'!F238&gt;0,'De la BASE'!F238,'De la BASE'!F238+0.001)</f>
        <v>1.1580105414</v>
      </c>
      <c r="G242" s="15">
        <v>22068</v>
      </c>
    </row>
    <row r="243" spans="1:7" ht="12.75">
      <c r="A243" s="30" t="str">
        <f>'De la BASE'!A239</f>
        <v>490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0.26753954724</v>
      </c>
      <c r="F243" s="9">
        <f>IF('De la BASE'!F239&gt;0,'De la BASE'!F239,'De la BASE'!F239+0.001)</f>
        <v>1.18259253693</v>
      </c>
      <c r="G243" s="15">
        <v>22098</v>
      </c>
    </row>
    <row r="244" spans="1:7" ht="12.75">
      <c r="A244" s="30" t="str">
        <f>'De la BASE'!A240</f>
        <v>490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0.26406560565</v>
      </c>
      <c r="F244" s="9">
        <f>IF('De la BASE'!F240&gt;0,'De la BASE'!F240,'De la BASE'!F240+0.001)</f>
        <v>0.96345675965</v>
      </c>
      <c r="G244" s="15">
        <v>22129</v>
      </c>
    </row>
    <row r="245" spans="1:7" ht="12.75">
      <c r="A245" s="30" t="str">
        <f>'De la BASE'!A241</f>
        <v>490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0.6878091826</v>
      </c>
      <c r="F245" s="9">
        <f>IF('De la BASE'!F241&gt;0,'De la BASE'!F241,'De la BASE'!F241+0.001)</f>
        <v>1.56979578594</v>
      </c>
      <c r="G245" s="15">
        <v>22160</v>
      </c>
    </row>
    <row r="246" spans="1:7" ht="12.75">
      <c r="A246" s="30" t="str">
        <f>'De la BASE'!A242</f>
        <v>490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1.22323171575</v>
      </c>
      <c r="F246" s="9">
        <f>IF('De la BASE'!F242&gt;0,'De la BASE'!F242,'De la BASE'!F242+0.001)</f>
        <v>2.87864168625</v>
      </c>
      <c r="G246" s="15">
        <v>22190</v>
      </c>
    </row>
    <row r="247" spans="1:7" ht="12.75">
      <c r="A247" s="30" t="str">
        <f>'De la BASE'!A243</f>
        <v>490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4.72544749403</v>
      </c>
      <c r="F247" s="9">
        <f>IF('De la BASE'!F243&gt;0,'De la BASE'!F243,'De la BASE'!F243+0.001)</f>
        <v>10.26749752188</v>
      </c>
      <c r="G247" s="15">
        <v>22221</v>
      </c>
    </row>
    <row r="248" spans="1:7" ht="12.75">
      <c r="A248" s="30" t="str">
        <f>'De la BASE'!A244</f>
        <v>490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3.5171323598</v>
      </c>
      <c r="F248" s="9">
        <f>IF('De la BASE'!F244&gt;0,'De la BASE'!F244,'De la BASE'!F244+0.001)</f>
        <v>7.1134440479</v>
      </c>
      <c r="G248" s="15">
        <v>22251</v>
      </c>
    </row>
    <row r="249" spans="1:7" ht="12.75">
      <c r="A249" s="30" t="str">
        <f>'De la BASE'!A245</f>
        <v>490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3.13052050908</v>
      </c>
      <c r="F249" s="9">
        <f>IF('De la BASE'!F245&gt;0,'De la BASE'!F245,'De la BASE'!F245+0.001)</f>
        <v>6.28571319228</v>
      </c>
      <c r="G249" s="15">
        <v>22282</v>
      </c>
    </row>
    <row r="250" spans="1:7" ht="12.75">
      <c r="A250" s="30" t="str">
        <f>'De la BASE'!A246</f>
        <v>490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0.99619336515</v>
      </c>
      <c r="F250" s="9">
        <f>IF('De la BASE'!F246&gt;0,'De la BASE'!F246,'De la BASE'!F246+0.001)</f>
        <v>1.87352274511</v>
      </c>
      <c r="G250" s="15">
        <v>22313</v>
      </c>
    </row>
    <row r="251" spans="1:7" ht="12.75">
      <c r="A251" s="30" t="str">
        <f>'De la BASE'!A247</f>
        <v>490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0.56880053685</v>
      </c>
      <c r="F251" s="9">
        <f>IF('De la BASE'!F247&gt;0,'De la BASE'!F247,'De la BASE'!F247+0.001)</f>
        <v>1.10714903784</v>
      </c>
      <c r="G251" s="15">
        <v>22341</v>
      </c>
    </row>
    <row r="252" spans="1:7" ht="12.75">
      <c r="A252" s="30" t="str">
        <f>'De la BASE'!A248</f>
        <v>490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1.247942364</v>
      </c>
      <c r="F252" s="9">
        <f>IF('De la BASE'!F248&gt;0,'De la BASE'!F248,'De la BASE'!F248+0.001)</f>
        <v>2.7383644722</v>
      </c>
      <c r="G252" s="15">
        <v>22372</v>
      </c>
    </row>
    <row r="253" spans="1:7" ht="12.75">
      <c r="A253" s="30" t="str">
        <f>'De la BASE'!A249</f>
        <v>490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0.63950454594</v>
      </c>
      <c r="F253" s="9">
        <f>IF('De la BASE'!F249&gt;0,'De la BASE'!F249,'De la BASE'!F249+0.001)</f>
        <v>2.07699812061</v>
      </c>
      <c r="G253" s="15">
        <v>22402</v>
      </c>
    </row>
    <row r="254" spans="1:7" ht="12.75">
      <c r="A254" s="30" t="str">
        <f>'De la BASE'!A250</f>
        <v>490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0.35559891256</v>
      </c>
      <c r="F254" s="9">
        <f>IF('De la BASE'!F250&gt;0,'De la BASE'!F250,'De la BASE'!F250+0.001)</f>
        <v>1.27442831552</v>
      </c>
      <c r="G254" s="15">
        <v>22433</v>
      </c>
    </row>
    <row r="255" spans="1:7" ht="12.75">
      <c r="A255" s="30" t="str">
        <f>'De la BASE'!A251</f>
        <v>490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0.21574887</v>
      </c>
      <c r="F255" s="9">
        <f>IF('De la BASE'!F251&gt;0,'De la BASE'!F251,'De la BASE'!F251+0.001)</f>
        <v>0.71994460278</v>
      </c>
      <c r="G255" s="15">
        <v>22463</v>
      </c>
    </row>
    <row r="256" spans="1:7" ht="12.75">
      <c r="A256" s="30" t="str">
        <f>'De la BASE'!A252</f>
        <v>490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0.34780871937</v>
      </c>
      <c r="F256" s="9">
        <f>IF('De la BASE'!F252&gt;0,'De la BASE'!F252,'De la BASE'!F252+0.001)</f>
        <v>0.99665642398</v>
      </c>
      <c r="G256" s="15">
        <v>22494</v>
      </c>
    </row>
    <row r="257" spans="1:7" ht="12.75">
      <c r="A257" s="30" t="str">
        <f>'De la BASE'!A253</f>
        <v>490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0.84345679222</v>
      </c>
      <c r="F257" s="9">
        <f>IF('De la BASE'!F253&gt;0,'De la BASE'!F253,'De la BASE'!F253+0.001)</f>
        <v>1.8627777798</v>
      </c>
      <c r="G257" s="15">
        <v>22525</v>
      </c>
    </row>
    <row r="258" spans="1:7" ht="12.75">
      <c r="A258" s="30" t="str">
        <f>'De la BASE'!A254</f>
        <v>490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1.1799199737</v>
      </c>
      <c r="F258" s="9">
        <f>IF('De la BASE'!F254&gt;0,'De la BASE'!F254,'De la BASE'!F254+0.001)</f>
        <v>2.8134084589499997</v>
      </c>
      <c r="G258" s="15">
        <v>22555</v>
      </c>
    </row>
    <row r="259" spans="1:7" ht="12.75">
      <c r="A259" s="30" t="str">
        <f>'De la BASE'!A255</f>
        <v>490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4.303225659</v>
      </c>
      <c r="F259" s="9">
        <f>IF('De la BASE'!F255&gt;0,'De la BASE'!F255,'De la BASE'!F255+0.001)</f>
        <v>9.309559190249999</v>
      </c>
      <c r="G259" s="15">
        <v>22586</v>
      </c>
    </row>
    <row r="260" spans="1:7" ht="12.75">
      <c r="A260" s="30" t="str">
        <f>'De la BASE'!A256</f>
        <v>490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2.9381709478</v>
      </c>
      <c r="F260" s="9">
        <f>IF('De la BASE'!F256&gt;0,'De la BASE'!F256,'De la BASE'!F256+0.001)</f>
        <v>6.97408166732</v>
      </c>
      <c r="G260" s="15">
        <v>22616</v>
      </c>
    </row>
    <row r="261" spans="1:7" ht="12.75">
      <c r="A261" s="30" t="str">
        <f>'De la BASE'!A257</f>
        <v>490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4.30461595018</v>
      </c>
      <c r="F261" s="9">
        <f>IF('De la BASE'!F257&gt;0,'De la BASE'!F257,'De la BASE'!F257+0.001)</f>
        <v>9.41479226142</v>
      </c>
      <c r="G261" s="15">
        <v>22647</v>
      </c>
    </row>
    <row r="262" spans="1:7" ht="12.75">
      <c r="A262" s="30" t="str">
        <f>'De la BASE'!A258</f>
        <v>490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0.92067200205</v>
      </c>
      <c r="F262" s="9">
        <f>IF('De la BASE'!F258&gt;0,'De la BASE'!F258,'De la BASE'!F258+0.001)</f>
        <v>1.8014832844499997</v>
      </c>
      <c r="G262" s="15">
        <v>22678</v>
      </c>
    </row>
    <row r="263" spans="1:7" ht="12.75">
      <c r="A263" s="30" t="str">
        <f>'De la BASE'!A259</f>
        <v>490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2.76399501469</v>
      </c>
      <c r="F263" s="9">
        <f>IF('De la BASE'!F259&gt;0,'De la BASE'!F259,'De la BASE'!F259+0.001)</f>
        <v>6.104293675349999</v>
      </c>
      <c r="G263" s="15">
        <v>22706</v>
      </c>
    </row>
    <row r="264" spans="1:7" ht="12.75">
      <c r="A264" s="30" t="str">
        <f>'De la BASE'!A260</f>
        <v>490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1.7476341534</v>
      </c>
      <c r="F264" s="9">
        <f>IF('De la BASE'!F260&gt;0,'De la BASE'!F260,'De la BASE'!F260+0.001)</f>
        <v>3.46385947992</v>
      </c>
      <c r="G264" s="15">
        <v>22737</v>
      </c>
    </row>
    <row r="265" spans="1:7" ht="12.75">
      <c r="A265" s="30" t="str">
        <f>'De la BASE'!A261</f>
        <v>490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1.14098384224</v>
      </c>
      <c r="F265" s="9">
        <f>IF('De la BASE'!F261&gt;0,'De la BASE'!F261,'De la BASE'!F261+0.001)</f>
        <v>3.0332598203199996</v>
      </c>
      <c r="G265" s="15">
        <v>22767</v>
      </c>
    </row>
    <row r="266" spans="1:7" ht="12.75">
      <c r="A266" s="30" t="str">
        <f>'De la BASE'!A262</f>
        <v>490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0.73110929232</v>
      </c>
      <c r="F266" s="9">
        <f>IF('De la BASE'!F262&gt;0,'De la BASE'!F262,'De la BASE'!F262+0.001)</f>
        <v>2.57342840448</v>
      </c>
      <c r="G266" s="15">
        <v>22798</v>
      </c>
    </row>
    <row r="267" spans="1:7" ht="12.75">
      <c r="A267" s="30" t="str">
        <f>'De la BASE'!A263</f>
        <v>490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0.30725482452</v>
      </c>
      <c r="F267" s="9">
        <f>IF('De la BASE'!F263&gt;0,'De la BASE'!F263,'De la BASE'!F263+0.001)</f>
        <v>1.20341473134</v>
      </c>
      <c r="G267" s="15">
        <v>22828</v>
      </c>
    </row>
    <row r="268" spans="1:7" ht="12.75">
      <c r="A268" s="30" t="str">
        <f>'De la BASE'!A264</f>
        <v>490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0.27769579227</v>
      </c>
      <c r="F268" s="9">
        <f>IF('De la BASE'!F264&gt;0,'De la BASE'!F264,'De la BASE'!F264+0.001)</f>
        <v>0.8901941716499999</v>
      </c>
      <c r="G268" s="15">
        <v>22859</v>
      </c>
    </row>
    <row r="269" spans="1:7" ht="12.75">
      <c r="A269" s="30" t="str">
        <f>'De la BASE'!A265</f>
        <v>490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0.53094707082</v>
      </c>
      <c r="F269" s="9">
        <f>IF('De la BASE'!F265&gt;0,'De la BASE'!F265,'De la BASE'!F265+0.001)</f>
        <v>1.49189768351</v>
      </c>
      <c r="G269" s="15">
        <v>22890</v>
      </c>
    </row>
    <row r="270" spans="1:7" ht="12.75">
      <c r="A270" s="30" t="str">
        <f>'De la BASE'!A266</f>
        <v>490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2.87086150104</v>
      </c>
      <c r="F270" s="9">
        <f>IF('De la BASE'!F266&gt;0,'De la BASE'!F266,'De la BASE'!F266+0.001)</f>
        <v>5.11973827512</v>
      </c>
      <c r="G270" s="15">
        <v>22920</v>
      </c>
    </row>
    <row r="271" spans="1:7" ht="12.75">
      <c r="A271" s="30" t="str">
        <f>'De la BASE'!A267</f>
        <v>490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3.44120846515</v>
      </c>
      <c r="F271" s="9">
        <f>IF('De la BASE'!F267&gt;0,'De la BASE'!F267,'De la BASE'!F267+0.001)</f>
        <v>5.8000894021</v>
      </c>
      <c r="G271" s="15">
        <v>22951</v>
      </c>
    </row>
    <row r="272" spans="1:7" ht="12.75">
      <c r="A272" s="30" t="str">
        <f>'De la BASE'!A268</f>
        <v>490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2.9274268254</v>
      </c>
      <c r="F272" s="9">
        <f>IF('De la BASE'!F268&gt;0,'De la BASE'!F268,'De la BASE'!F268+0.001)</f>
        <v>4.9736260266</v>
      </c>
      <c r="G272" s="15">
        <v>22981</v>
      </c>
    </row>
    <row r="273" spans="1:7" ht="12.75">
      <c r="A273" s="30" t="str">
        <f>'De la BASE'!A269</f>
        <v>490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3.51419565933</v>
      </c>
      <c r="F273" s="9">
        <f>IF('De la BASE'!F269&gt;0,'De la BASE'!F269,'De la BASE'!F269+0.001)</f>
        <v>7.8490651833900005</v>
      </c>
      <c r="G273" s="15">
        <v>23012</v>
      </c>
    </row>
    <row r="274" spans="1:7" ht="12.75">
      <c r="A274" s="30" t="str">
        <f>'De la BASE'!A270</f>
        <v>490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1.97512602525</v>
      </c>
      <c r="F274" s="9">
        <f>IF('De la BASE'!F270&gt;0,'De la BASE'!F270,'De la BASE'!F270+0.001)</f>
        <v>4.9541463629999996</v>
      </c>
      <c r="G274" s="15">
        <v>23043</v>
      </c>
    </row>
    <row r="275" spans="1:7" ht="12.75">
      <c r="A275" s="30" t="str">
        <f>'De la BASE'!A271</f>
        <v>490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2.04417505805</v>
      </c>
      <c r="F275" s="9">
        <f>IF('De la BASE'!F271&gt;0,'De la BASE'!F271,'De la BASE'!F271+0.001)</f>
        <v>4.3796486997</v>
      </c>
      <c r="G275" s="15">
        <v>23071</v>
      </c>
    </row>
    <row r="276" spans="1:7" ht="12.75">
      <c r="A276" s="30" t="str">
        <f>'De la BASE'!A272</f>
        <v>490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1.73068079206</v>
      </c>
      <c r="F276" s="9">
        <f>IF('De la BASE'!F272&gt;0,'De la BASE'!F272,'De la BASE'!F272+0.001)</f>
        <v>3.4814255726600005</v>
      </c>
      <c r="G276" s="15">
        <v>23102</v>
      </c>
    </row>
    <row r="277" spans="1:7" ht="12.75">
      <c r="A277" s="30" t="str">
        <f>'De la BASE'!A273</f>
        <v>490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0.66756063272</v>
      </c>
      <c r="F277" s="9">
        <f>IF('De la BASE'!F273&gt;0,'De la BASE'!F273,'De la BASE'!F273+0.001)</f>
        <v>1.7192724184800001</v>
      </c>
      <c r="G277" s="15">
        <v>23132</v>
      </c>
    </row>
    <row r="278" spans="1:7" ht="12.75">
      <c r="A278" s="30" t="str">
        <f>'De la BASE'!A274</f>
        <v>490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0.55248466635</v>
      </c>
      <c r="F278" s="9">
        <f>IF('De la BASE'!F274&gt;0,'De la BASE'!F274,'De la BASE'!F274+0.001)</f>
        <v>2.53319598485</v>
      </c>
      <c r="G278" s="15">
        <v>23163</v>
      </c>
    </row>
    <row r="279" spans="1:7" ht="12.75">
      <c r="A279" s="30" t="str">
        <f>'De la BASE'!A275</f>
        <v>490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0.41405330463</v>
      </c>
      <c r="F279" s="9">
        <f>IF('De la BASE'!F275&gt;0,'De la BASE'!F275,'De la BASE'!F275+0.001)</f>
        <v>1.3146824952</v>
      </c>
      <c r="G279" s="15">
        <v>23193</v>
      </c>
    </row>
    <row r="280" spans="1:7" ht="12.75">
      <c r="A280" s="30" t="str">
        <f>'De la BASE'!A276</f>
        <v>490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0.37269406603</v>
      </c>
      <c r="F280" s="9">
        <f>IF('De la BASE'!F276&gt;0,'De la BASE'!F276,'De la BASE'!F276+0.001)</f>
        <v>1.25651141462</v>
      </c>
      <c r="G280" s="15">
        <v>23224</v>
      </c>
    </row>
    <row r="281" spans="1:7" ht="12.75">
      <c r="A281" s="30" t="str">
        <f>'De la BASE'!A277</f>
        <v>490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0.8668946238</v>
      </c>
      <c r="F281" s="9">
        <f>IF('De la BASE'!F277&gt;0,'De la BASE'!F277,'De la BASE'!F277+0.001)</f>
        <v>2.4783984619600004</v>
      </c>
      <c r="G281" s="15">
        <v>23255</v>
      </c>
    </row>
    <row r="282" spans="1:7" ht="12.75">
      <c r="A282" s="30" t="str">
        <f>'De la BASE'!A278</f>
        <v>490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0.70572844248</v>
      </c>
      <c r="F282" s="9">
        <f>IF('De la BASE'!F278&gt;0,'De la BASE'!F278,'De la BASE'!F278+0.001)</f>
        <v>2.6626759142400003</v>
      </c>
      <c r="G282" s="15">
        <v>23285</v>
      </c>
    </row>
    <row r="283" spans="1:7" ht="12.75">
      <c r="A283" s="30" t="str">
        <f>'De la BASE'!A279</f>
        <v>490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2.77763003613</v>
      </c>
      <c r="F283" s="9">
        <f>IF('De la BASE'!F279&gt;0,'De la BASE'!F279,'De la BASE'!F279+0.001)</f>
        <v>6.33880414671</v>
      </c>
      <c r="G283" s="15">
        <v>23316</v>
      </c>
    </row>
    <row r="284" spans="1:7" ht="12.75">
      <c r="A284" s="30" t="str">
        <f>'De la BASE'!A280</f>
        <v>490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3.91001245239</v>
      </c>
      <c r="F284" s="9">
        <f>IF('De la BASE'!F280&gt;0,'De la BASE'!F280,'De la BASE'!F280+0.001)</f>
        <v>8.79160870443</v>
      </c>
      <c r="G284" s="15">
        <v>23346</v>
      </c>
    </row>
    <row r="285" spans="1:7" ht="12.75">
      <c r="A285" s="30" t="str">
        <f>'De la BASE'!A281</f>
        <v>490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0.75916763934</v>
      </c>
      <c r="F285" s="9">
        <f>IF('De la BASE'!F281&gt;0,'De la BASE'!F281,'De la BASE'!F281+0.001)</f>
        <v>1.3651297596</v>
      </c>
      <c r="G285" s="15">
        <v>23377</v>
      </c>
    </row>
    <row r="286" spans="1:7" ht="12.75">
      <c r="A286" s="30" t="str">
        <f>'De la BASE'!A282</f>
        <v>490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2.262243603</v>
      </c>
      <c r="F286" s="9">
        <f>IF('De la BASE'!F282&gt;0,'De la BASE'!F282,'De la BASE'!F282+0.001)</f>
        <v>4.7206392479999995</v>
      </c>
      <c r="G286" s="15">
        <v>23408</v>
      </c>
    </row>
    <row r="287" spans="1:7" ht="12.75">
      <c r="A287" s="30" t="str">
        <f>'De la BASE'!A283</f>
        <v>490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2.80808976735</v>
      </c>
      <c r="F287" s="9">
        <f>IF('De la BASE'!F283&gt;0,'De la BASE'!F283,'De la BASE'!F283+0.001)</f>
        <v>6.227593871939999</v>
      </c>
      <c r="G287" s="15">
        <v>23437</v>
      </c>
    </row>
    <row r="288" spans="1:7" ht="12.75">
      <c r="A288" s="30" t="str">
        <f>'De la BASE'!A284</f>
        <v>490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2.03901916528</v>
      </c>
      <c r="F288" s="9">
        <f>IF('De la BASE'!F284&gt;0,'De la BASE'!F284,'De la BASE'!F284+0.001)</f>
        <v>4.37128243806</v>
      </c>
      <c r="G288" s="15">
        <v>23468</v>
      </c>
    </row>
    <row r="289" spans="1:7" ht="12.75">
      <c r="A289" s="30" t="str">
        <f>'De la BASE'!A285</f>
        <v>490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0.30908983532</v>
      </c>
      <c r="F289" s="9">
        <f>IF('De la BASE'!F285&gt;0,'De la BASE'!F285,'De la BASE'!F285+0.001)</f>
        <v>1.2955467478</v>
      </c>
      <c r="G289" s="15">
        <v>23498</v>
      </c>
    </row>
    <row r="290" spans="1:7" ht="12.75">
      <c r="A290" s="30" t="str">
        <f>'De la BASE'!A286</f>
        <v>490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0.45436336461</v>
      </c>
      <c r="F290" s="9">
        <f>IF('De la BASE'!F286&gt;0,'De la BASE'!F286,'De la BASE'!F286+0.001)</f>
        <v>1.3432100624999999</v>
      </c>
      <c r="G290" s="15">
        <v>23529</v>
      </c>
    </row>
    <row r="291" spans="1:7" ht="12.75">
      <c r="A291" s="30" t="str">
        <f>'De la BASE'!A287</f>
        <v>490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0.24915781664</v>
      </c>
      <c r="F291" s="9">
        <f>IF('De la BASE'!F287&gt;0,'De la BASE'!F287,'De la BASE'!F287+0.001)</f>
        <v>0.81716363752</v>
      </c>
      <c r="G291" s="15">
        <v>23559</v>
      </c>
    </row>
    <row r="292" spans="1:7" ht="12.75">
      <c r="A292" s="30" t="str">
        <f>'De la BASE'!A288</f>
        <v>490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0.30078067068</v>
      </c>
      <c r="F292" s="9">
        <f>IF('De la BASE'!F288&gt;0,'De la BASE'!F288,'De la BASE'!F288+0.001)</f>
        <v>0.79862453766</v>
      </c>
      <c r="G292" s="15">
        <v>23590</v>
      </c>
    </row>
    <row r="293" spans="1:7" ht="12.75">
      <c r="A293" s="30" t="str">
        <f>'De la BASE'!A289</f>
        <v>490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0.3135294108</v>
      </c>
      <c r="F293" s="9">
        <f>IF('De la BASE'!F289&gt;0,'De la BASE'!F289,'De la BASE'!F289+0.001)</f>
        <v>0.8869934629</v>
      </c>
      <c r="G293" s="15">
        <v>23621</v>
      </c>
    </row>
    <row r="294" spans="1:7" ht="12.75">
      <c r="A294" s="30" t="str">
        <f>'De la BASE'!A290</f>
        <v>490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0.3552072306</v>
      </c>
      <c r="F294" s="9">
        <f>IF('De la BASE'!F290&gt;0,'De la BASE'!F290,'De la BASE'!F290+0.001)</f>
        <v>1.3759471471699998</v>
      </c>
      <c r="G294" s="15">
        <v>23651</v>
      </c>
    </row>
    <row r="295" spans="1:7" ht="12.75">
      <c r="A295" s="30" t="str">
        <f>'De la BASE'!A291</f>
        <v>490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1.16391283776</v>
      </c>
      <c r="F295" s="9">
        <f>IF('De la BASE'!F291&gt;0,'De la BASE'!F291,'De la BASE'!F291+0.001)</f>
        <v>2.6859527086400004</v>
      </c>
      <c r="G295" s="15">
        <v>23682</v>
      </c>
    </row>
    <row r="296" spans="1:7" ht="12.75">
      <c r="A296" s="30" t="str">
        <f>'De la BASE'!A292</f>
        <v>490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0.9859393245</v>
      </c>
      <c r="F296" s="9">
        <f>IF('De la BASE'!F292&gt;0,'De la BASE'!F292,'De la BASE'!F292+0.001)</f>
        <v>2.29851808485</v>
      </c>
      <c r="G296" s="15">
        <v>23712</v>
      </c>
    </row>
    <row r="297" spans="1:7" ht="12.75">
      <c r="A297" s="30" t="str">
        <f>'De la BASE'!A293</f>
        <v>490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1.96998835672</v>
      </c>
      <c r="F297" s="9">
        <f>IF('De la BASE'!F293&gt;0,'De la BASE'!F293,'De la BASE'!F293+0.001)</f>
        <v>3.7090717616999997</v>
      </c>
      <c r="G297" s="15">
        <v>23743</v>
      </c>
    </row>
    <row r="298" spans="1:7" ht="12.75">
      <c r="A298" s="30" t="str">
        <f>'De la BASE'!A294</f>
        <v>490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1.20063390712</v>
      </c>
      <c r="F298" s="9">
        <f>IF('De la BASE'!F294&gt;0,'De la BASE'!F294,'De la BASE'!F294+0.001)</f>
        <v>2.17066589318</v>
      </c>
      <c r="G298" s="15">
        <v>23774</v>
      </c>
    </row>
    <row r="299" spans="1:7" ht="12.75">
      <c r="A299" s="30" t="str">
        <f>'De la BASE'!A295</f>
        <v>490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4.45107581028</v>
      </c>
      <c r="F299" s="9">
        <f>IF('De la BASE'!F295&gt;0,'De la BASE'!F295,'De la BASE'!F295+0.001)</f>
        <v>8.86103585345</v>
      </c>
      <c r="G299" s="15">
        <v>23802</v>
      </c>
    </row>
    <row r="300" spans="1:7" ht="12.75">
      <c r="A300" s="30" t="str">
        <f>'De la BASE'!A296</f>
        <v>490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1.26490541814</v>
      </c>
      <c r="F300" s="9">
        <f>IF('De la BASE'!F296&gt;0,'De la BASE'!F296,'De la BASE'!F296+0.001)</f>
        <v>2.38126322772</v>
      </c>
      <c r="G300" s="15">
        <v>23833</v>
      </c>
    </row>
    <row r="301" spans="1:7" ht="12.75">
      <c r="A301" s="30" t="str">
        <f>'De la BASE'!A297</f>
        <v>490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0.5159139184</v>
      </c>
      <c r="F301" s="9">
        <f>IF('De la BASE'!F297&gt;0,'De la BASE'!F297,'De la BASE'!F297+0.001)</f>
        <v>1.5666521370000002</v>
      </c>
      <c r="G301" s="15">
        <v>23863</v>
      </c>
    </row>
    <row r="302" spans="1:7" ht="12.75">
      <c r="A302" s="30" t="str">
        <f>'De la BASE'!A298</f>
        <v>490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0.40647042936</v>
      </c>
      <c r="F302" s="9">
        <f>IF('De la BASE'!F298&gt;0,'De la BASE'!F298,'De la BASE'!F298+0.001)</f>
        <v>1.19243316321</v>
      </c>
      <c r="G302" s="15">
        <v>23894</v>
      </c>
    </row>
    <row r="303" spans="1:7" ht="12.75">
      <c r="A303" s="30" t="str">
        <f>'De la BASE'!A299</f>
        <v>490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0.10145577399</v>
      </c>
      <c r="F303" s="9">
        <f>IF('De la BASE'!F299&gt;0,'De la BASE'!F299,'De la BASE'!F299+0.001)</f>
        <v>0.37037469264</v>
      </c>
      <c r="G303" s="15">
        <v>23924</v>
      </c>
    </row>
    <row r="304" spans="1:7" ht="12.75">
      <c r="A304" s="30" t="str">
        <f>'De la BASE'!A300</f>
        <v>490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0.13578323484</v>
      </c>
      <c r="F304" s="9">
        <f>IF('De la BASE'!F300&gt;0,'De la BASE'!F300,'De la BASE'!F300+0.001)</f>
        <v>0.3215918731</v>
      </c>
      <c r="G304" s="15">
        <v>23955</v>
      </c>
    </row>
    <row r="305" spans="1:7" ht="12.75">
      <c r="A305" s="30" t="str">
        <f>'De la BASE'!A301</f>
        <v>490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0.53675956488</v>
      </c>
      <c r="F305" s="9">
        <f>IF('De la BASE'!F301&gt;0,'De la BASE'!F301,'De la BASE'!F301+0.001)</f>
        <v>1.1381105350399998</v>
      </c>
      <c r="G305" s="15">
        <v>23986</v>
      </c>
    </row>
    <row r="306" spans="1:7" ht="12.75">
      <c r="A306" s="30" t="str">
        <f>'De la BASE'!A302</f>
        <v>490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1.10106224917</v>
      </c>
      <c r="F306" s="9">
        <f>IF('De la BASE'!F302&gt;0,'De la BASE'!F302,'De la BASE'!F302+0.001)</f>
        <v>2.4328054543</v>
      </c>
      <c r="G306" s="15">
        <v>24016</v>
      </c>
    </row>
    <row r="307" spans="1:7" ht="12.75">
      <c r="A307" s="30" t="str">
        <f>'De la BASE'!A303</f>
        <v>490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5.44532563757</v>
      </c>
      <c r="F307" s="9">
        <f>IF('De la BASE'!F303&gt;0,'De la BASE'!F303,'De la BASE'!F303+0.001)</f>
        <v>10.98015749646</v>
      </c>
      <c r="G307" s="15">
        <v>24047</v>
      </c>
    </row>
    <row r="308" spans="1:7" ht="12.75">
      <c r="A308" s="30" t="str">
        <f>'De la BASE'!A304</f>
        <v>490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4.7617890289</v>
      </c>
      <c r="F308" s="9">
        <f>IF('De la BASE'!F304&gt;0,'De la BASE'!F304,'De la BASE'!F304+0.001)</f>
        <v>10.12633615013</v>
      </c>
      <c r="G308" s="15">
        <v>24077</v>
      </c>
    </row>
    <row r="309" spans="1:7" ht="12.75">
      <c r="A309" s="30" t="str">
        <f>'De la BASE'!A305</f>
        <v>490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11.49180769422</v>
      </c>
      <c r="F309" s="9">
        <f>IF('De la BASE'!F305&gt;0,'De la BASE'!F305,'De la BASE'!F305+0.001)</f>
        <v>22.74827910918</v>
      </c>
      <c r="G309" s="15">
        <v>24108</v>
      </c>
    </row>
    <row r="310" spans="1:7" ht="12.75">
      <c r="A310" s="30" t="str">
        <f>'De la BASE'!A306</f>
        <v>490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4.9197729792</v>
      </c>
      <c r="F310" s="9">
        <f>IF('De la BASE'!F306&gt;0,'De la BASE'!F306,'De la BASE'!F306+0.001)</f>
        <v>9.993288864</v>
      </c>
      <c r="G310" s="15">
        <v>24139</v>
      </c>
    </row>
    <row r="311" spans="1:7" ht="12.75">
      <c r="A311" s="30" t="str">
        <f>'De la BASE'!A307</f>
        <v>490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4.0556697378</v>
      </c>
      <c r="F311" s="9">
        <f>IF('De la BASE'!F307&gt;0,'De la BASE'!F307,'De la BASE'!F307+0.001)</f>
        <v>6.7742142235</v>
      </c>
      <c r="G311" s="15">
        <v>24167</v>
      </c>
    </row>
    <row r="312" spans="1:7" ht="12.75">
      <c r="A312" s="30" t="str">
        <f>'De la BASE'!A308</f>
        <v>490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2.59680410419</v>
      </c>
      <c r="F312" s="9">
        <f>IF('De la BASE'!F308&gt;0,'De la BASE'!F308,'De la BASE'!F308+0.001)</f>
        <v>5.40435189337</v>
      </c>
      <c r="G312" s="15">
        <v>24198</v>
      </c>
    </row>
    <row r="313" spans="1:7" ht="12.75">
      <c r="A313" s="30" t="str">
        <f>'De la BASE'!A309</f>
        <v>490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0.46789471881</v>
      </c>
      <c r="F313" s="9">
        <f>IF('De la BASE'!F309&gt;0,'De la BASE'!F309,'De la BASE'!F309+0.001)</f>
        <v>1.8149163879599999</v>
      </c>
      <c r="G313" s="15">
        <v>24228</v>
      </c>
    </row>
    <row r="314" spans="1:7" ht="12.75">
      <c r="A314" s="30" t="str">
        <f>'De la BASE'!A310</f>
        <v>490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0.37136905071</v>
      </c>
      <c r="F314" s="9">
        <f>IF('De la BASE'!F310&gt;0,'De la BASE'!F310,'De la BASE'!F310+0.001)</f>
        <v>1.35148874525</v>
      </c>
      <c r="G314" s="15">
        <v>24259</v>
      </c>
    </row>
    <row r="315" spans="1:7" ht="12.75">
      <c r="A315" s="30" t="str">
        <f>'De la BASE'!A311</f>
        <v>490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0.22155125356</v>
      </c>
      <c r="F315" s="9">
        <f>IF('De la BASE'!F311&gt;0,'De la BASE'!F311,'De la BASE'!F311+0.001)</f>
        <v>0.78277942756</v>
      </c>
      <c r="G315" s="15">
        <v>24289</v>
      </c>
    </row>
    <row r="316" spans="1:7" ht="12.75">
      <c r="A316" s="30" t="str">
        <f>'De la BASE'!A312</f>
        <v>490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0.23635178385</v>
      </c>
      <c r="F316" s="9">
        <f>IF('De la BASE'!F312&gt;0,'De la BASE'!F312,'De la BASE'!F312+0.001)</f>
        <v>0.71088046575</v>
      </c>
      <c r="G316" s="15">
        <v>24320</v>
      </c>
    </row>
    <row r="317" spans="1:7" ht="12.75">
      <c r="A317" s="30" t="str">
        <f>'De la BASE'!A313</f>
        <v>490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0.53101884114</v>
      </c>
      <c r="F317" s="9">
        <f>IF('De la BASE'!F313&gt;0,'De la BASE'!F313,'De la BASE'!F313+0.001)</f>
        <v>1.14735868632</v>
      </c>
      <c r="G317" s="15">
        <v>24351</v>
      </c>
    </row>
    <row r="318" spans="1:7" ht="12.75">
      <c r="A318" s="30" t="str">
        <f>'De la BASE'!A314</f>
        <v>490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4.81277361502</v>
      </c>
      <c r="F318" s="9">
        <f>IF('De la BASE'!F314&gt;0,'De la BASE'!F314,'De la BASE'!F314+0.001)</f>
        <v>11.34291277978</v>
      </c>
      <c r="G318" s="15">
        <v>24381</v>
      </c>
    </row>
    <row r="319" spans="1:7" ht="12.75">
      <c r="A319" s="30" t="str">
        <f>'De la BASE'!A315</f>
        <v>490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8.2537624033</v>
      </c>
      <c r="F319" s="9">
        <f>IF('De la BASE'!F315&gt;0,'De la BASE'!F315,'De la BASE'!F315+0.001)</f>
        <v>14.45250642156</v>
      </c>
      <c r="G319" s="15">
        <v>24412</v>
      </c>
    </row>
    <row r="320" spans="1:7" ht="12.75">
      <c r="A320" s="30" t="str">
        <f>'De la BASE'!A316</f>
        <v>490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0.8819726033</v>
      </c>
      <c r="F320" s="9">
        <f>IF('De la BASE'!F316&gt;0,'De la BASE'!F316,'De la BASE'!F316+0.001)</f>
        <v>1.6296346566400002</v>
      </c>
      <c r="G320" s="15">
        <v>24442</v>
      </c>
    </row>
    <row r="321" spans="1:7" ht="12.75">
      <c r="A321" s="30" t="str">
        <f>'De la BASE'!A317</f>
        <v>490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1.23521648199</v>
      </c>
      <c r="F321" s="9">
        <f>IF('De la BASE'!F317&gt;0,'De la BASE'!F317,'De la BASE'!F317+0.001)</f>
        <v>2.44542204758</v>
      </c>
      <c r="G321" s="15">
        <v>24473</v>
      </c>
    </row>
    <row r="322" spans="1:7" ht="12.75">
      <c r="A322" s="30" t="str">
        <f>'De la BASE'!A318</f>
        <v>490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2.67273609836</v>
      </c>
      <c r="F322" s="9">
        <f>IF('De la BASE'!F318&gt;0,'De la BASE'!F318,'De la BASE'!F318+0.001)</f>
        <v>5.557754554520001</v>
      </c>
      <c r="G322" s="15">
        <v>24504</v>
      </c>
    </row>
    <row r="323" spans="1:7" ht="12.75">
      <c r="A323" s="30" t="str">
        <f>'De la BASE'!A319</f>
        <v>490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3.12458133587</v>
      </c>
      <c r="F323" s="9">
        <f>IF('De la BASE'!F319&gt;0,'De la BASE'!F319,'De la BASE'!F319+0.001)</f>
        <v>6.1853336775</v>
      </c>
      <c r="G323" s="15">
        <v>24532</v>
      </c>
    </row>
    <row r="324" spans="1:7" ht="12.75">
      <c r="A324" s="30" t="str">
        <f>'De la BASE'!A320</f>
        <v>490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1.6451980314</v>
      </c>
      <c r="F324" s="9">
        <f>IF('De la BASE'!F320&gt;0,'De la BASE'!F320,'De la BASE'!F320+0.001)</f>
        <v>3.3082495416000004</v>
      </c>
      <c r="G324" s="15">
        <v>24563</v>
      </c>
    </row>
    <row r="325" spans="1:7" ht="12.75">
      <c r="A325" s="30" t="str">
        <f>'De la BASE'!A321</f>
        <v>490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1.65804695919</v>
      </c>
      <c r="F325" s="9">
        <f>IF('De la BASE'!F321&gt;0,'De la BASE'!F321,'De la BASE'!F321+0.001)</f>
        <v>3.8695918857000002</v>
      </c>
      <c r="G325" s="15">
        <v>24593</v>
      </c>
    </row>
    <row r="326" spans="1:7" ht="12.75">
      <c r="A326" s="30" t="str">
        <f>'De la BASE'!A322</f>
        <v>490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0.3476008297</v>
      </c>
      <c r="F326" s="9">
        <f>IF('De la BASE'!F322&gt;0,'De la BASE'!F322,'De la BASE'!F322+0.001)</f>
        <v>1.5223497525999998</v>
      </c>
      <c r="G326" s="15">
        <v>24624</v>
      </c>
    </row>
    <row r="327" spans="1:7" ht="12.75">
      <c r="A327" s="30" t="str">
        <f>'De la BASE'!A323</f>
        <v>490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0.218984304</v>
      </c>
      <c r="F327" s="9">
        <f>IF('De la BASE'!F323&gt;0,'De la BASE'!F323,'De la BASE'!F323+0.001)</f>
        <v>1.15606648542</v>
      </c>
      <c r="G327" s="15">
        <v>24654</v>
      </c>
    </row>
    <row r="328" spans="1:7" ht="12.75">
      <c r="A328" s="30" t="str">
        <f>'De la BASE'!A324</f>
        <v>490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0.3459893229</v>
      </c>
      <c r="F328" s="9">
        <f>IF('De la BASE'!F324&gt;0,'De la BASE'!F324,'De la BASE'!F324+0.001)</f>
        <v>1.32790316373</v>
      </c>
      <c r="G328" s="15">
        <v>24685</v>
      </c>
    </row>
    <row r="329" spans="1:7" ht="12.75">
      <c r="A329" s="30" t="str">
        <f>'De la BASE'!A325</f>
        <v>490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0.2876576001</v>
      </c>
      <c r="F329" s="9">
        <f>IF('De la BASE'!F325&gt;0,'De la BASE'!F325,'De la BASE'!F325+0.001)</f>
        <v>0.9441937632</v>
      </c>
      <c r="G329" s="15">
        <v>24716</v>
      </c>
    </row>
    <row r="330" spans="1:7" ht="12.75">
      <c r="A330" s="30" t="str">
        <f>'De la BASE'!A326</f>
        <v>490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1.2313803502</v>
      </c>
      <c r="F330" s="9">
        <f>IF('De la BASE'!F326&gt;0,'De la BASE'!F326,'De la BASE'!F326+0.001)</f>
        <v>3.3590088174500004</v>
      </c>
      <c r="G330" s="15">
        <v>24746</v>
      </c>
    </row>
    <row r="331" spans="1:7" ht="12.75">
      <c r="A331" s="30" t="str">
        <f>'De la BASE'!A327</f>
        <v>490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2.25844886696</v>
      </c>
      <c r="F331" s="9">
        <f>IF('De la BASE'!F327&gt;0,'De la BASE'!F327,'De la BASE'!F327+0.001)</f>
        <v>4.91983528556</v>
      </c>
      <c r="G331" s="15">
        <v>24777</v>
      </c>
    </row>
    <row r="332" spans="1:7" ht="12.75">
      <c r="A332" s="30" t="str">
        <f>'De la BASE'!A328</f>
        <v>490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2.03564630087</v>
      </c>
      <c r="F332" s="9">
        <f>IF('De la BASE'!F328&gt;0,'De la BASE'!F328,'De la BASE'!F328+0.001)</f>
        <v>4.04200272294</v>
      </c>
      <c r="G332" s="15">
        <v>24807</v>
      </c>
    </row>
    <row r="333" spans="1:7" ht="12.75">
      <c r="A333" s="30" t="str">
        <f>'De la BASE'!A329</f>
        <v>490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1.01990769552</v>
      </c>
      <c r="F333" s="9">
        <f>IF('De la BASE'!F329&gt;0,'De la BASE'!F329,'De la BASE'!F329+0.001)</f>
        <v>2.11476923532</v>
      </c>
      <c r="G333" s="15">
        <v>24838</v>
      </c>
    </row>
    <row r="334" spans="1:7" ht="12.75">
      <c r="A334" s="30" t="str">
        <f>'De la BASE'!A330</f>
        <v>490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2.4851462381</v>
      </c>
      <c r="F334" s="9">
        <f>IF('De la BASE'!F330&gt;0,'De la BASE'!F330,'De la BASE'!F330+0.001)</f>
        <v>5.14139846198</v>
      </c>
      <c r="G334" s="15">
        <v>24869</v>
      </c>
    </row>
    <row r="335" spans="1:7" ht="12.75">
      <c r="A335" s="30" t="str">
        <f>'De la BASE'!A331</f>
        <v>490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2.27774756924</v>
      </c>
      <c r="F335" s="9">
        <f>IF('De la BASE'!F331&gt;0,'De la BASE'!F331,'De la BASE'!F331+0.001)</f>
        <v>4.59726064116</v>
      </c>
      <c r="G335" s="15">
        <v>24898</v>
      </c>
    </row>
    <row r="336" spans="1:7" ht="12.75">
      <c r="A336" s="30" t="str">
        <f>'De la BASE'!A332</f>
        <v>490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2.28647642652</v>
      </c>
      <c r="F336" s="9">
        <f>IF('De la BASE'!F332&gt;0,'De la BASE'!F332,'De la BASE'!F332+0.001)</f>
        <v>4.6393000960799995</v>
      </c>
      <c r="G336" s="15">
        <v>24929</v>
      </c>
    </row>
    <row r="337" spans="1:7" ht="12.75">
      <c r="A337" s="30" t="str">
        <f>'De la BASE'!A333</f>
        <v>490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1.50014797386</v>
      </c>
      <c r="F337" s="9">
        <f>IF('De la BASE'!F333&gt;0,'De la BASE'!F333,'De la BASE'!F333+0.001)</f>
        <v>3.48976148693</v>
      </c>
      <c r="G337" s="15">
        <v>24959</v>
      </c>
    </row>
    <row r="338" spans="1:7" ht="12.75">
      <c r="A338" s="30" t="str">
        <f>'De la BASE'!A334</f>
        <v>490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0.19152976572</v>
      </c>
      <c r="F338" s="9">
        <f>IF('De la BASE'!F334&gt;0,'De la BASE'!F334,'De la BASE'!F334+0.001)</f>
        <v>0.93636774705</v>
      </c>
      <c r="G338" s="15">
        <v>24990</v>
      </c>
    </row>
    <row r="339" spans="1:7" ht="12.75">
      <c r="A339" s="30" t="str">
        <f>'De la BASE'!A335</f>
        <v>490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0.25923035736</v>
      </c>
      <c r="F339" s="9">
        <f>IF('De la BASE'!F335&gt;0,'De la BASE'!F335,'De la BASE'!F335+0.001)</f>
        <v>1.13924919888</v>
      </c>
      <c r="G339" s="15">
        <v>25020</v>
      </c>
    </row>
    <row r="340" spans="1:7" ht="12.75">
      <c r="A340" s="30" t="str">
        <f>'De la BASE'!A336</f>
        <v>490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0.3729134099</v>
      </c>
      <c r="F340" s="9">
        <f>IF('De la BASE'!F336&gt;0,'De la BASE'!F336,'De la BASE'!F336+0.001)</f>
        <v>1.29876739851</v>
      </c>
      <c r="G340" s="15">
        <v>25051</v>
      </c>
    </row>
    <row r="341" spans="1:7" ht="12.75">
      <c r="A341" s="30" t="str">
        <f>'De la BASE'!A337</f>
        <v>490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0.38729508075</v>
      </c>
      <c r="F341" s="9">
        <f>IF('De la BASE'!F337&gt;0,'De la BASE'!F337,'De la BASE'!F337+0.001)</f>
        <v>1.4613066562500001</v>
      </c>
      <c r="G341" s="15">
        <v>25082</v>
      </c>
    </row>
    <row r="342" spans="1:7" ht="12.75">
      <c r="A342" s="30" t="str">
        <f>'De la BASE'!A338</f>
        <v>490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0.2587326123</v>
      </c>
      <c r="F342" s="9">
        <f>IF('De la BASE'!F338&gt;0,'De la BASE'!F338,'De la BASE'!F338+0.001)</f>
        <v>0.7151081922</v>
      </c>
      <c r="G342" s="15">
        <v>25112</v>
      </c>
    </row>
    <row r="343" spans="1:7" ht="12.75">
      <c r="A343" s="30" t="str">
        <f>'De la BASE'!A339</f>
        <v>490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1.6636264667</v>
      </c>
      <c r="F343" s="9">
        <f>IF('De la BASE'!F339&gt;0,'De la BASE'!F339,'De la BASE'!F339+0.001)</f>
        <v>3.7567351374999998</v>
      </c>
      <c r="G343" s="15">
        <v>25143</v>
      </c>
    </row>
    <row r="344" spans="1:7" ht="12.75">
      <c r="A344" s="30" t="str">
        <f>'De la BASE'!A340</f>
        <v>490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2.78055327931</v>
      </c>
      <c r="F344" s="9">
        <f>IF('De la BASE'!F340&gt;0,'De la BASE'!F340,'De la BASE'!F340+0.001)</f>
        <v>5.513922415770001</v>
      </c>
      <c r="G344" s="15">
        <v>25173</v>
      </c>
    </row>
    <row r="345" spans="1:7" ht="12.75">
      <c r="A345" s="30" t="str">
        <f>'De la BASE'!A341</f>
        <v>490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2.23417350975</v>
      </c>
      <c r="F345" s="9">
        <f>IF('De la BASE'!F341&gt;0,'De la BASE'!F341,'De la BASE'!F341+0.001)</f>
        <v>4.42834115325</v>
      </c>
      <c r="G345" s="15">
        <v>25204</v>
      </c>
    </row>
    <row r="346" spans="1:7" ht="12.75">
      <c r="A346" s="30" t="str">
        <f>'De la BASE'!A342</f>
        <v>490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2.48085313342</v>
      </c>
      <c r="F346" s="9">
        <f>IF('De la BASE'!F342&gt;0,'De la BASE'!F342,'De la BASE'!F342+0.001)</f>
        <v>4.15202488924</v>
      </c>
      <c r="G346" s="15">
        <v>25235</v>
      </c>
    </row>
    <row r="347" spans="1:7" ht="12.75">
      <c r="A347" s="30" t="str">
        <f>'De la BASE'!A343</f>
        <v>490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5.82449196272</v>
      </c>
      <c r="F347" s="9">
        <f>IF('De la BASE'!F343&gt;0,'De la BASE'!F343,'De la BASE'!F343+0.001)</f>
        <v>11.57401589096</v>
      </c>
      <c r="G347" s="15">
        <v>25263</v>
      </c>
    </row>
    <row r="348" spans="1:7" ht="12.75">
      <c r="A348" s="30" t="str">
        <f>'De la BASE'!A344</f>
        <v>490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1.81081272375</v>
      </c>
      <c r="F348" s="9">
        <f>IF('De la BASE'!F344&gt;0,'De la BASE'!F344,'De la BASE'!F344+0.001)</f>
        <v>3.7093286184</v>
      </c>
      <c r="G348" s="15">
        <v>25294</v>
      </c>
    </row>
    <row r="349" spans="1:7" ht="12.75">
      <c r="A349" s="30" t="str">
        <f>'De la BASE'!A345</f>
        <v>490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2.8305983583</v>
      </c>
      <c r="F349" s="9">
        <f>IF('De la BASE'!F345&gt;0,'De la BASE'!F345,'De la BASE'!F345+0.001)</f>
        <v>6.3840587824</v>
      </c>
      <c r="G349" s="15">
        <v>25324</v>
      </c>
    </row>
    <row r="350" spans="1:7" ht="12.75">
      <c r="A350" s="30" t="str">
        <f>'De la BASE'!A346</f>
        <v>490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0.73111683008</v>
      </c>
      <c r="F350" s="9">
        <f>IF('De la BASE'!F346&gt;0,'De la BASE'!F346,'De la BASE'!F346+0.001)</f>
        <v>2.3048346048</v>
      </c>
      <c r="G350" s="15">
        <v>25355</v>
      </c>
    </row>
    <row r="351" spans="1:7" ht="12.75">
      <c r="A351" s="30" t="str">
        <f>'De la BASE'!A347</f>
        <v>490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0.3041409924</v>
      </c>
      <c r="F351" s="9">
        <f>IF('De la BASE'!F347&gt;0,'De la BASE'!F347,'De la BASE'!F347+0.001)</f>
        <v>1.058171067</v>
      </c>
      <c r="G351" s="15">
        <v>25385</v>
      </c>
    </row>
    <row r="352" spans="1:7" ht="12.75">
      <c r="A352" s="30" t="str">
        <f>'De la BASE'!A348</f>
        <v>490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0.293646843</v>
      </c>
      <c r="F352" s="9">
        <f>IF('De la BASE'!F348&gt;0,'De la BASE'!F348,'De la BASE'!F348+0.001)</f>
        <v>0.9463106826000001</v>
      </c>
      <c r="G352" s="15">
        <v>25416</v>
      </c>
    </row>
    <row r="353" spans="1:7" ht="12.75">
      <c r="A353" s="30" t="str">
        <f>'De la BASE'!A349</f>
        <v>490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1.90666058455</v>
      </c>
      <c r="F353" s="9">
        <f>IF('De la BASE'!F349&gt;0,'De la BASE'!F349,'De la BASE'!F349+0.001)</f>
        <v>3.95239904559</v>
      </c>
      <c r="G353" s="15">
        <v>25447</v>
      </c>
    </row>
    <row r="354" spans="1:7" ht="12.75">
      <c r="A354" s="30" t="str">
        <f>'De la BASE'!A350</f>
        <v>490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1.2243349752</v>
      </c>
      <c r="F354" s="9">
        <f>IF('De la BASE'!F350&gt;0,'De la BASE'!F350,'De la BASE'!F350+0.001)</f>
        <v>2.6590804572</v>
      </c>
      <c r="G354" s="15">
        <v>25477</v>
      </c>
    </row>
    <row r="355" spans="1:7" ht="12.75">
      <c r="A355" s="30" t="str">
        <f>'De la BASE'!A351</f>
        <v>490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1.47612269824</v>
      </c>
      <c r="F355" s="9">
        <f>IF('De la BASE'!F351&gt;0,'De la BASE'!F351,'De la BASE'!F351+0.001)</f>
        <v>2.69632953592</v>
      </c>
      <c r="G355" s="15">
        <v>25508</v>
      </c>
    </row>
    <row r="356" spans="1:7" ht="12.75">
      <c r="A356" s="30" t="str">
        <f>'De la BASE'!A352</f>
        <v>490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2.0968822346</v>
      </c>
      <c r="F356" s="9">
        <f>IF('De la BASE'!F352&gt;0,'De la BASE'!F352,'De la BASE'!F352+0.001)</f>
        <v>4.48654051376</v>
      </c>
      <c r="G356" s="15">
        <v>25538</v>
      </c>
    </row>
    <row r="357" spans="1:7" ht="12.75">
      <c r="A357" s="30" t="str">
        <f>'De la BASE'!A353</f>
        <v>490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5.11683147339</v>
      </c>
      <c r="F357" s="9">
        <f>IF('De la BASE'!F353&gt;0,'De la BASE'!F353,'De la BASE'!F353+0.001)</f>
        <v>10.3260364496</v>
      </c>
      <c r="G357" s="15">
        <v>25569</v>
      </c>
    </row>
    <row r="358" spans="1:7" ht="12.75">
      <c r="A358" s="30" t="str">
        <f>'De la BASE'!A354</f>
        <v>490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1.18902937475</v>
      </c>
      <c r="F358" s="9">
        <f>IF('De la BASE'!F354&gt;0,'De la BASE'!F354,'De la BASE'!F354+0.001)</f>
        <v>2.06782469875</v>
      </c>
      <c r="G358" s="15">
        <v>25600</v>
      </c>
    </row>
    <row r="359" spans="1:7" ht="12.75">
      <c r="A359" s="30" t="str">
        <f>'De la BASE'!A355</f>
        <v>490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1.04346858253</v>
      </c>
      <c r="F359" s="9">
        <f>IF('De la BASE'!F355&gt;0,'De la BASE'!F355,'De la BASE'!F355+0.001)</f>
        <v>2.11320296814</v>
      </c>
      <c r="G359" s="15">
        <v>25628</v>
      </c>
    </row>
    <row r="360" spans="1:7" ht="12.75">
      <c r="A360" s="30" t="str">
        <f>'De la BASE'!A356</f>
        <v>490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0.42008208195</v>
      </c>
      <c r="F360" s="9">
        <f>IF('De la BASE'!F356&gt;0,'De la BASE'!F356,'De la BASE'!F356+0.001)</f>
        <v>1.2711811368</v>
      </c>
      <c r="G360" s="15">
        <v>25659</v>
      </c>
    </row>
    <row r="361" spans="1:7" ht="12.75">
      <c r="A361" s="30" t="str">
        <f>'De la BASE'!A357</f>
        <v>490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0.98893520178</v>
      </c>
      <c r="F361" s="9">
        <f>IF('De la BASE'!F357&gt;0,'De la BASE'!F357,'De la BASE'!F357+0.001)</f>
        <v>2.80483537542</v>
      </c>
      <c r="G361" s="15">
        <v>25689</v>
      </c>
    </row>
    <row r="362" spans="1:7" ht="12.75">
      <c r="A362" s="30" t="str">
        <f>'De la BASE'!A358</f>
        <v>490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0.51898783625</v>
      </c>
      <c r="F362" s="9">
        <f>IF('De la BASE'!F358&gt;0,'De la BASE'!F358,'De la BASE'!F358+0.001)</f>
        <v>1.441632878</v>
      </c>
      <c r="G362" s="15">
        <v>25720</v>
      </c>
    </row>
    <row r="363" spans="1:7" ht="12.75">
      <c r="A363" s="30" t="str">
        <f>'De la BASE'!A359</f>
        <v>490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0.25098394717</v>
      </c>
      <c r="F363" s="9">
        <f>IF('De la BASE'!F359&gt;0,'De la BASE'!F359,'De la BASE'!F359+0.001)</f>
        <v>0.79943034732</v>
      </c>
      <c r="G363" s="15">
        <v>25750</v>
      </c>
    </row>
    <row r="364" spans="1:7" ht="12.75">
      <c r="A364" s="30" t="str">
        <f>'De la BASE'!A360</f>
        <v>490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0.471336459</v>
      </c>
      <c r="F364" s="9">
        <f>IF('De la BASE'!F360&gt;0,'De la BASE'!F360,'De la BASE'!F360+0.001)</f>
        <v>1.29554513595</v>
      </c>
      <c r="G364" s="15">
        <v>25781</v>
      </c>
    </row>
    <row r="365" spans="1:7" ht="12.75">
      <c r="A365" s="30" t="str">
        <f>'De la BASE'!A361</f>
        <v>490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0.25225225116</v>
      </c>
      <c r="F365" s="9">
        <f>IF('De la BASE'!F361&gt;0,'De la BASE'!F361,'De la BASE'!F361+0.001)</f>
        <v>0.6028828806</v>
      </c>
      <c r="G365" s="15">
        <v>25812</v>
      </c>
    </row>
    <row r="366" spans="1:7" ht="12.75">
      <c r="A366" s="30" t="str">
        <f>'De la BASE'!A362</f>
        <v>490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0.8309782651</v>
      </c>
      <c r="F366" s="9">
        <f>IF('De la BASE'!F362&gt;0,'De la BASE'!F362,'De la BASE'!F362+0.001)</f>
        <v>2.7321557969</v>
      </c>
      <c r="G366" s="15">
        <v>25842</v>
      </c>
    </row>
    <row r="367" spans="1:7" ht="12.75">
      <c r="A367" s="30" t="str">
        <f>'De la BASE'!A363</f>
        <v>490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1.0627150454</v>
      </c>
      <c r="F367" s="9">
        <f>IF('De la BASE'!F363&gt;0,'De la BASE'!F363,'De la BASE'!F363+0.001)</f>
        <v>2.26979541404</v>
      </c>
      <c r="G367" s="15">
        <v>25873</v>
      </c>
    </row>
    <row r="368" spans="1:7" ht="12.75">
      <c r="A368" s="30" t="str">
        <f>'De la BASE'!A364</f>
        <v>490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1.7987268726</v>
      </c>
      <c r="F368" s="9">
        <f>IF('De la BASE'!F364&gt;0,'De la BASE'!F364,'De la BASE'!F364+0.001)</f>
        <v>3.377813616</v>
      </c>
      <c r="G368" s="15">
        <v>25903</v>
      </c>
    </row>
    <row r="369" spans="1:7" ht="12.75">
      <c r="A369" s="30" t="str">
        <f>'De la BASE'!A365</f>
        <v>490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1.75893196546</v>
      </c>
      <c r="F369" s="9">
        <f>IF('De la BASE'!F365&gt;0,'De la BASE'!F365,'De la BASE'!F365+0.001)</f>
        <v>3.40085043175</v>
      </c>
      <c r="G369" s="15">
        <v>25934</v>
      </c>
    </row>
    <row r="370" spans="1:7" ht="12.75">
      <c r="A370" s="30" t="str">
        <f>'De la BASE'!A366</f>
        <v>490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0.9506209591</v>
      </c>
      <c r="F370" s="9">
        <f>IF('De la BASE'!F366&gt;0,'De la BASE'!F366,'De la BASE'!F366+0.001)</f>
        <v>1.9792191188</v>
      </c>
      <c r="G370" s="15">
        <v>25965</v>
      </c>
    </row>
    <row r="371" spans="1:7" ht="12.75">
      <c r="A371" s="30" t="str">
        <f>'De la BASE'!A367</f>
        <v>490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1.37993787841</v>
      </c>
      <c r="F371" s="9">
        <f>IF('De la BASE'!F367&gt;0,'De la BASE'!F367,'De la BASE'!F367+0.001)</f>
        <v>2.67972785276</v>
      </c>
      <c r="G371" s="15">
        <v>25993</v>
      </c>
    </row>
    <row r="372" spans="1:7" ht="12.75">
      <c r="A372" s="30" t="str">
        <f>'De la BASE'!A368</f>
        <v>490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2.94495868276</v>
      </c>
      <c r="F372" s="9">
        <f>IF('De la BASE'!F368&gt;0,'De la BASE'!F368,'De la BASE'!F368+0.001)</f>
        <v>5.747811774800001</v>
      </c>
      <c r="G372" s="15">
        <v>26024</v>
      </c>
    </row>
    <row r="373" spans="1:7" ht="12.75">
      <c r="A373" s="30" t="str">
        <f>'De la BASE'!A369</f>
        <v>490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3.55874182584</v>
      </c>
      <c r="F373" s="9">
        <f>IF('De la BASE'!F369&gt;0,'De la BASE'!F369,'De la BASE'!F369+0.001)</f>
        <v>7.40328340784</v>
      </c>
      <c r="G373" s="15">
        <v>26054</v>
      </c>
    </row>
    <row r="374" spans="1:7" ht="12.75">
      <c r="A374" s="30" t="str">
        <f>'De la BASE'!A370</f>
        <v>490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2.05953067467</v>
      </c>
      <c r="F374" s="9">
        <f>IF('De la BASE'!F370&gt;0,'De la BASE'!F370,'De la BASE'!F370+0.001)</f>
        <v>5.26703871132</v>
      </c>
      <c r="G374" s="15">
        <v>26085</v>
      </c>
    </row>
    <row r="375" spans="1:7" ht="12.75">
      <c r="A375" s="30" t="str">
        <f>'De la BASE'!A371</f>
        <v>490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0.45710964598</v>
      </c>
      <c r="F375" s="9">
        <f>IF('De la BASE'!F371&gt;0,'De la BASE'!F371,'De la BASE'!F371+0.001)</f>
        <v>1.1769999095399999</v>
      </c>
      <c r="G375" s="15">
        <v>26115</v>
      </c>
    </row>
    <row r="376" spans="1:7" ht="12.75">
      <c r="A376" s="30" t="str">
        <f>'De la BASE'!A372</f>
        <v>490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0.2470085465</v>
      </c>
      <c r="F376" s="9">
        <f>IF('De la BASE'!F372&gt;0,'De la BASE'!F372,'De la BASE'!F372+0.001)</f>
        <v>0.6632905979999999</v>
      </c>
      <c r="G376" s="15">
        <v>26146</v>
      </c>
    </row>
    <row r="377" spans="1:7" ht="12.75">
      <c r="A377" s="30" t="str">
        <f>'De la BASE'!A373</f>
        <v>490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0.64514692536</v>
      </c>
      <c r="F377" s="9">
        <f>IF('De la BASE'!F373&gt;0,'De la BASE'!F373,'De la BASE'!F373+0.001)</f>
        <v>1.4652003545199999</v>
      </c>
      <c r="G377" s="15">
        <v>26177</v>
      </c>
    </row>
    <row r="378" spans="1:7" ht="12.75">
      <c r="A378" s="30" t="str">
        <f>'De la BASE'!A374</f>
        <v>490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0.31763390921</v>
      </c>
      <c r="F378" s="9">
        <f>IF('De la BASE'!F374&gt;0,'De la BASE'!F374,'De la BASE'!F374+0.001)</f>
        <v>0.91538590878</v>
      </c>
      <c r="G378" s="15">
        <v>26207</v>
      </c>
    </row>
    <row r="379" spans="1:7" ht="12.75">
      <c r="A379" s="30" t="str">
        <f>'De la BASE'!A375</f>
        <v>490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1.55177358825</v>
      </c>
      <c r="F379" s="9">
        <f>IF('De la BASE'!F375&gt;0,'De la BASE'!F375,'De la BASE'!F375+0.001)</f>
        <v>3.0484639313599997</v>
      </c>
      <c r="G379" s="15">
        <v>26238</v>
      </c>
    </row>
    <row r="380" spans="1:7" ht="12.75">
      <c r="A380" s="30" t="str">
        <f>'De la BASE'!A376</f>
        <v>490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1.47008546182</v>
      </c>
      <c r="F380" s="9">
        <f>IF('De la BASE'!F376&gt;0,'De la BASE'!F376,'De la BASE'!F376+0.001)</f>
        <v>2.6979600461300004</v>
      </c>
      <c r="G380" s="15">
        <v>26268</v>
      </c>
    </row>
    <row r="381" spans="1:7" ht="12.75">
      <c r="A381" s="30" t="str">
        <f>'De la BASE'!A377</f>
        <v>490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1.5999922413</v>
      </c>
      <c r="F381" s="9">
        <f>IF('De la BASE'!F377&gt;0,'De la BASE'!F377,'De la BASE'!F377+0.001)</f>
        <v>3.9113393944199997</v>
      </c>
      <c r="G381" s="15">
        <v>26299</v>
      </c>
    </row>
    <row r="382" spans="1:7" ht="12.75">
      <c r="A382" s="30" t="str">
        <f>'De la BASE'!A378</f>
        <v>490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7.02849549168</v>
      </c>
      <c r="F382" s="9">
        <f>IF('De la BASE'!F378&gt;0,'De la BASE'!F378,'De la BASE'!F378+0.001)</f>
        <v>14.12880190488</v>
      </c>
      <c r="G382" s="15">
        <v>26330</v>
      </c>
    </row>
    <row r="383" spans="1:7" ht="12.75">
      <c r="A383" s="30" t="str">
        <f>'De la BASE'!A379</f>
        <v>490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6.22107349376</v>
      </c>
      <c r="F383" s="9">
        <f>IF('De la BASE'!F379&gt;0,'De la BASE'!F379,'De la BASE'!F379+0.001)</f>
        <v>12.99257698324</v>
      </c>
      <c r="G383" s="15">
        <v>26359</v>
      </c>
    </row>
    <row r="384" spans="1:7" ht="12.75">
      <c r="A384" s="30" t="str">
        <f>'De la BASE'!A380</f>
        <v>490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2.5086970408</v>
      </c>
      <c r="F384" s="9">
        <f>IF('De la BASE'!F380&gt;0,'De la BASE'!F380,'De la BASE'!F380+0.001)</f>
        <v>5.72449144716</v>
      </c>
      <c r="G384" s="15">
        <v>26390</v>
      </c>
    </row>
    <row r="385" spans="1:7" ht="12.75">
      <c r="A385" s="30" t="str">
        <f>'De la BASE'!A381</f>
        <v>490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1.72558560096</v>
      </c>
      <c r="F385" s="9">
        <f>IF('De la BASE'!F381&gt;0,'De la BASE'!F381,'De la BASE'!F381+0.001)</f>
        <v>4.755168899519999</v>
      </c>
      <c r="G385" s="15">
        <v>26420</v>
      </c>
    </row>
    <row r="386" spans="1:7" ht="12.75">
      <c r="A386" s="30" t="str">
        <f>'De la BASE'!A382</f>
        <v>490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0.8366371675</v>
      </c>
      <c r="F386" s="9">
        <f>IF('De la BASE'!F382&gt;0,'De la BASE'!F382,'De la BASE'!F382+0.001)</f>
        <v>2.7107300935</v>
      </c>
      <c r="G386" s="15">
        <v>26451</v>
      </c>
    </row>
    <row r="387" spans="1:7" ht="12.75">
      <c r="A387" s="30" t="str">
        <f>'De la BASE'!A383</f>
        <v>490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0.30797191108</v>
      </c>
      <c r="F387" s="9">
        <f>IF('De la BASE'!F383&gt;0,'De la BASE'!F383,'De la BASE'!F383+0.001)</f>
        <v>1.4436649418599998</v>
      </c>
      <c r="G387" s="15">
        <v>26481</v>
      </c>
    </row>
    <row r="388" spans="1:7" ht="12.75">
      <c r="A388" s="30" t="str">
        <f>'De la BASE'!A384</f>
        <v>490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0.28353448467</v>
      </c>
      <c r="F388" s="9">
        <f>IF('De la BASE'!F384&gt;0,'De la BASE'!F384,'De la BASE'!F384+0.001)</f>
        <v>1.52672414058</v>
      </c>
      <c r="G388" s="15">
        <v>26512</v>
      </c>
    </row>
    <row r="389" spans="1:7" ht="12.75">
      <c r="A389" s="30" t="str">
        <f>'De la BASE'!A385</f>
        <v>490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1.0677507423</v>
      </c>
      <c r="F389" s="9">
        <f>IF('De la BASE'!F385&gt;0,'De la BASE'!F385,'De la BASE'!F385+0.001)</f>
        <v>2.29709594554</v>
      </c>
      <c r="G389" s="15">
        <v>26543</v>
      </c>
    </row>
    <row r="390" spans="1:7" ht="12.75">
      <c r="A390" s="30" t="str">
        <f>'De la BASE'!A386</f>
        <v>490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2.79307980188</v>
      </c>
      <c r="F390" s="9">
        <f>IF('De la BASE'!F386&gt;0,'De la BASE'!F386,'De la BASE'!F386+0.001)</f>
        <v>5.95821992046</v>
      </c>
      <c r="G390" s="15">
        <v>26573</v>
      </c>
    </row>
    <row r="391" spans="1:7" ht="12.75">
      <c r="A391" s="30" t="str">
        <f>'De la BASE'!A387</f>
        <v>490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2.67816690086</v>
      </c>
      <c r="F391" s="9">
        <f>IF('De la BASE'!F387&gt;0,'De la BASE'!F387,'De la BASE'!F387+0.001)</f>
        <v>5.67709632468</v>
      </c>
      <c r="G391" s="15">
        <v>26604</v>
      </c>
    </row>
    <row r="392" spans="1:7" ht="12.75">
      <c r="A392" s="30" t="str">
        <f>'De la BASE'!A388</f>
        <v>490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3.8098497219</v>
      </c>
      <c r="F392" s="9">
        <f>IF('De la BASE'!F388&gt;0,'De la BASE'!F388,'De la BASE'!F388+0.001)</f>
        <v>8.294762682</v>
      </c>
      <c r="G392" s="15">
        <v>26634</v>
      </c>
    </row>
    <row r="393" spans="1:7" ht="12.75">
      <c r="A393" s="30" t="str">
        <f>'De la BASE'!A389</f>
        <v>490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1.57839191692</v>
      </c>
      <c r="F393" s="9">
        <f>IF('De la BASE'!F389&gt;0,'De la BASE'!F389,'De la BASE'!F389+0.001)</f>
        <v>3.39565369356</v>
      </c>
      <c r="G393" s="15">
        <v>26665</v>
      </c>
    </row>
    <row r="394" spans="1:7" ht="12.75">
      <c r="A394" s="30" t="str">
        <f>'De la BASE'!A390</f>
        <v>490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1.17232661936</v>
      </c>
      <c r="F394" s="9">
        <f>IF('De la BASE'!F390&gt;0,'De la BASE'!F390,'De la BASE'!F390+0.001)</f>
        <v>2.3576876140999996</v>
      </c>
      <c r="G394" s="15">
        <v>26696</v>
      </c>
    </row>
    <row r="395" spans="1:7" ht="12.75">
      <c r="A395" s="30" t="str">
        <f>'De la BASE'!A391</f>
        <v>490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2.24299000665</v>
      </c>
      <c r="F395" s="9">
        <f>IF('De la BASE'!F391&gt;0,'De la BASE'!F391,'De la BASE'!F391+0.001)</f>
        <v>4.464793074149999</v>
      </c>
      <c r="G395" s="15">
        <v>26724</v>
      </c>
    </row>
    <row r="396" spans="1:7" ht="12.75">
      <c r="A396" s="30" t="str">
        <f>'De la BASE'!A392</f>
        <v>490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1.05961901336</v>
      </c>
      <c r="F396" s="9">
        <f>IF('De la BASE'!F392&gt;0,'De la BASE'!F392,'De la BASE'!F392+0.001)</f>
        <v>2.56641669024</v>
      </c>
      <c r="G396" s="15">
        <v>26755</v>
      </c>
    </row>
    <row r="397" spans="1:7" ht="12.75">
      <c r="A397" s="30" t="str">
        <f>'De la BASE'!A393</f>
        <v>490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0.96755294416</v>
      </c>
      <c r="F397" s="9">
        <f>IF('De la BASE'!F393&gt;0,'De la BASE'!F393,'De la BASE'!F393+0.001)</f>
        <v>3.48353534133</v>
      </c>
      <c r="G397" s="15">
        <v>26785</v>
      </c>
    </row>
    <row r="398" spans="1:7" ht="12.75">
      <c r="A398" s="30" t="str">
        <f>'De la BASE'!A394</f>
        <v>490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0.614779904</v>
      </c>
      <c r="F398" s="9">
        <f>IF('De la BASE'!F394&gt;0,'De la BASE'!F394,'De la BASE'!F394+0.001)</f>
        <v>2.941060864</v>
      </c>
      <c r="G398" s="15">
        <v>26816</v>
      </c>
    </row>
    <row r="399" spans="1:7" ht="12.75">
      <c r="A399" s="30" t="str">
        <f>'De la BASE'!A395</f>
        <v>490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0.33255490184</v>
      </c>
      <c r="F399" s="9">
        <f>IF('De la BASE'!F395&gt;0,'De la BASE'!F395,'De la BASE'!F395+0.001)</f>
        <v>1.4666523875</v>
      </c>
      <c r="G399" s="15">
        <v>26846</v>
      </c>
    </row>
    <row r="400" spans="1:7" ht="12.75">
      <c r="A400" s="30" t="str">
        <f>'De la BASE'!A396</f>
        <v>490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0.46158940702</v>
      </c>
      <c r="F400" s="9">
        <f>IF('De la BASE'!F396&gt;0,'De la BASE'!F396,'De la BASE'!F396+0.001)</f>
        <v>2.11177152701</v>
      </c>
      <c r="G400" s="15">
        <v>26877</v>
      </c>
    </row>
    <row r="401" spans="1:7" ht="12.75">
      <c r="A401" s="30" t="str">
        <f>'De la BASE'!A397</f>
        <v>490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0.4189830528</v>
      </c>
      <c r="F401" s="9">
        <f>IF('De la BASE'!F397&gt;0,'De la BASE'!F397,'De la BASE'!F397+0.001)</f>
        <v>1.45627118592</v>
      </c>
      <c r="G401" s="15">
        <v>26908</v>
      </c>
    </row>
    <row r="402" spans="1:7" ht="12.75">
      <c r="A402" s="30" t="str">
        <f>'De la BASE'!A398</f>
        <v>490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1.48083006388</v>
      </c>
      <c r="F402" s="9">
        <f>IF('De la BASE'!F398&gt;0,'De la BASE'!F398,'De la BASE'!F398+0.001)</f>
        <v>2.8666068460600003</v>
      </c>
      <c r="G402" s="15">
        <v>26938</v>
      </c>
    </row>
    <row r="403" spans="1:7" ht="12.75">
      <c r="A403" s="30" t="str">
        <f>'De la BASE'!A399</f>
        <v>490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1.25832727392</v>
      </c>
      <c r="F403" s="9">
        <f>IF('De la BASE'!F399&gt;0,'De la BASE'!F399,'De la BASE'!F399+0.001)</f>
        <v>2.70003636468</v>
      </c>
      <c r="G403" s="15">
        <v>26969</v>
      </c>
    </row>
    <row r="404" spans="1:7" ht="12.75">
      <c r="A404" s="30" t="str">
        <f>'De la BASE'!A400</f>
        <v>490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1.3293540042</v>
      </c>
      <c r="F404" s="9">
        <f>IF('De la BASE'!F400&gt;0,'De la BASE'!F400,'De la BASE'!F400+0.001)</f>
        <v>2.74325150724</v>
      </c>
      <c r="G404" s="15">
        <v>26999</v>
      </c>
    </row>
    <row r="405" spans="1:7" ht="12.75">
      <c r="A405" s="30" t="str">
        <f>'De la BASE'!A401</f>
        <v>490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2.51268199301</v>
      </c>
      <c r="F405" s="9">
        <f>IF('De la BASE'!F401&gt;0,'De la BASE'!F401,'De la BASE'!F401+0.001)</f>
        <v>5.46194984293</v>
      </c>
      <c r="G405" s="15">
        <v>27030</v>
      </c>
    </row>
    <row r="406" spans="1:7" ht="12.75">
      <c r="A406" s="30" t="str">
        <f>'De la BASE'!A402</f>
        <v>490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3.03497706001</v>
      </c>
      <c r="F406" s="9">
        <f>IF('De la BASE'!F402&gt;0,'De la BASE'!F402,'De la BASE'!F402+0.001)</f>
        <v>6.46822465536</v>
      </c>
      <c r="G406" s="15">
        <v>27061</v>
      </c>
    </row>
    <row r="407" spans="1:7" ht="12.75">
      <c r="A407" s="30" t="str">
        <f>'De la BASE'!A403</f>
        <v>490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2.90000431284</v>
      </c>
      <c r="F407" s="9">
        <f>IF('De la BASE'!F403&gt;0,'De la BASE'!F403,'De la BASE'!F403+0.001)</f>
        <v>6.12859622712</v>
      </c>
      <c r="G407" s="15">
        <v>27089</v>
      </c>
    </row>
    <row r="408" spans="1:7" ht="12.75">
      <c r="A408" s="30" t="str">
        <f>'De la BASE'!A404</f>
        <v>490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1.7822284956</v>
      </c>
      <c r="F408" s="9">
        <f>IF('De la BASE'!F404&gt;0,'De la BASE'!F404,'De la BASE'!F404+0.001)</f>
        <v>3.6755289216</v>
      </c>
      <c r="G408" s="15">
        <v>27120</v>
      </c>
    </row>
    <row r="409" spans="1:7" ht="12.75">
      <c r="A409" s="30" t="str">
        <f>'De la BASE'!A405</f>
        <v>490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0.82667521398</v>
      </c>
      <c r="F409" s="9">
        <f>IF('De la BASE'!F405&gt;0,'De la BASE'!F405,'De la BASE'!F405+0.001)</f>
        <v>2.66974188855</v>
      </c>
      <c r="G409" s="15">
        <v>27150</v>
      </c>
    </row>
    <row r="410" spans="1:7" ht="12.75">
      <c r="A410" s="30" t="str">
        <f>'De la BASE'!A406</f>
        <v>490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0.48052089588</v>
      </c>
      <c r="F410" s="9">
        <f>IF('De la BASE'!F406&gt;0,'De la BASE'!F406,'De la BASE'!F406+0.001)</f>
        <v>1.9289434945200001</v>
      </c>
      <c r="G410" s="15">
        <v>27181</v>
      </c>
    </row>
    <row r="411" spans="1:7" ht="12.75">
      <c r="A411" s="30" t="str">
        <f>'De la BASE'!A407</f>
        <v>490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0.30296164288</v>
      </c>
      <c r="F411" s="9">
        <f>IF('De la BASE'!F407&gt;0,'De la BASE'!F407,'De la BASE'!F407+0.001)</f>
        <v>1.2798446336</v>
      </c>
      <c r="G411" s="15">
        <v>27211</v>
      </c>
    </row>
    <row r="412" spans="1:7" ht="12.75">
      <c r="A412" s="30" t="str">
        <f>'De la BASE'!A408</f>
        <v>490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0.22909798296</v>
      </c>
      <c r="F412" s="9">
        <f>IF('De la BASE'!F408&gt;0,'De la BASE'!F408,'De la BASE'!F408+0.001)</f>
        <v>0.90906916551</v>
      </c>
      <c r="G412" s="15">
        <v>27242</v>
      </c>
    </row>
    <row r="413" spans="1:7" ht="12.75">
      <c r="A413" s="30" t="str">
        <f>'De la BASE'!A409</f>
        <v>490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0.16664243076</v>
      </c>
      <c r="F413" s="9">
        <f>IF('De la BASE'!F409&gt;0,'De la BASE'!F409,'De la BASE'!F409+0.001)</f>
        <v>0.7776646698599999</v>
      </c>
      <c r="G413" s="15">
        <v>27273</v>
      </c>
    </row>
    <row r="414" spans="1:7" ht="12.75">
      <c r="A414" s="30" t="str">
        <f>'De la BASE'!A410</f>
        <v>490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0.29943514586</v>
      </c>
      <c r="F414" s="9">
        <f>IF('De la BASE'!F410&gt;0,'De la BASE'!F410,'De la BASE'!F410+0.001)</f>
        <v>1.02422175766</v>
      </c>
      <c r="G414" s="15">
        <v>27303</v>
      </c>
    </row>
    <row r="415" spans="1:7" ht="12.75">
      <c r="A415" s="30" t="str">
        <f>'De la BASE'!A411</f>
        <v>490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1.4876728521</v>
      </c>
      <c r="F415" s="9">
        <f>IF('De la BASE'!F411&gt;0,'De la BASE'!F411,'De la BASE'!F411+0.001)</f>
        <v>3.26516937351</v>
      </c>
      <c r="G415" s="15">
        <v>27334</v>
      </c>
    </row>
    <row r="416" spans="1:7" ht="12.75">
      <c r="A416" s="30" t="str">
        <f>'De la BASE'!A412</f>
        <v>490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1.00822480164</v>
      </c>
      <c r="F416" s="9">
        <f>IF('De la BASE'!F412&gt;0,'De la BASE'!F412,'De la BASE'!F412+0.001)</f>
        <v>2.63352364128</v>
      </c>
      <c r="G416" s="15">
        <v>27364</v>
      </c>
    </row>
    <row r="417" spans="1:7" ht="12.75">
      <c r="A417" s="30" t="str">
        <f>'De la BASE'!A413</f>
        <v>490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1.96622316027</v>
      </c>
      <c r="F417" s="9">
        <f>IF('De la BASE'!F413&gt;0,'De la BASE'!F413,'De la BASE'!F413+0.001)</f>
        <v>4.23696393891</v>
      </c>
      <c r="G417" s="15">
        <v>27395</v>
      </c>
    </row>
    <row r="418" spans="1:7" ht="12.75">
      <c r="A418" s="30" t="str">
        <f>'De la BASE'!A414</f>
        <v>490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1.98585790032</v>
      </c>
      <c r="F418" s="9">
        <f>IF('De la BASE'!F414&gt;0,'De la BASE'!F414,'De la BASE'!F414+0.001)</f>
        <v>4.14461084968</v>
      </c>
      <c r="G418" s="15">
        <v>27426</v>
      </c>
    </row>
    <row r="419" spans="1:7" ht="12.75">
      <c r="A419" s="30" t="str">
        <f>'De la BASE'!A415</f>
        <v>490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1.5902987663</v>
      </c>
      <c r="F419" s="9">
        <f>IF('De la BASE'!F415&gt;0,'De la BASE'!F415,'De la BASE'!F415+0.001)</f>
        <v>3.8345253166</v>
      </c>
      <c r="G419" s="15">
        <v>27454</v>
      </c>
    </row>
    <row r="420" spans="1:7" ht="12.75">
      <c r="A420" s="30" t="str">
        <f>'De la BASE'!A416</f>
        <v>490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2.62225509896</v>
      </c>
      <c r="F420" s="9">
        <f>IF('De la BASE'!F416&gt;0,'De la BASE'!F416,'De la BASE'!F416+0.001)</f>
        <v>5.877103823300001</v>
      </c>
      <c r="G420" s="15">
        <v>27485</v>
      </c>
    </row>
    <row r="421" spans="1:7" ht="12.75">
      <c r="A421" s="30" t="str">
        <f>'De la BASE'!A417</f>
        <v>490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2.16352665828</v>
      </c>
      <c r="F421" s="9">
        <f>IF('De la BASE'!F417&gt;0,'De la BASE'!F417,'De la BASE'!F417+0.001)</f>
        <v>5.5538223132599995</v>
      </c>
      <c r="G421" s="15">
        <v>27515</v>
      </c>
    </row>
    <row r="422" spans="1:7" ht="12.75">
      <c r="A422" s="30" t="str">
        <f>'De la BASE'!A418</f>
        <v>490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0.71682251967</v>
      </c>
      <c r="F422" s="9">
        <f>IF('De la BASE'!F418&gt;0,'De la BASE'!F418,'De la BASE'!F418+0.001)</f>
        <v>2.97192784113</v>
      </c>
      <c r="G422" s="15">
        <v>27546</v>
      </c>
    </row>
    <row r="423" spans="1:7" ht="12.75">
      <c r="A423" s="30" t="str">
        <f>'De la BASE'!A419</f>
        <v>490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0.39120031008</v>
      </c>
      <c r="F423" s="9">
        <f>IF('De la BASE'!F419&gt;0,'De la BASE'!F419,'De la BASE'!F419+0.001)</f>
        <v>1.4996011814</v>
      </c>
      <c r="G423" s="15">
        <v>27576</v>
      </c>
    </row>
    <row r="424" spans="1:7" ht="12.75">
      <c r="A424" s="30" t="str">
        <f>'De la BASE'!A420</f>
        <v>490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0.44380040115</v>
      </c>
      <c r="F424" s="9">
        <f>IF('De la BASE'!F420&gt;0,'De la BASE'!F420,'De la BASE'!F420+0.001)</f>
        <v>1.53603539198</v>
      </c>
      <c r="G424" s="15">
        <v>27607</v>
      </c>
    </row>
    <row r="425" spans="1:7" ht="12.75">
      <c r="A425" s="30" t="str">
        <f>'De la BASE'!A421</f>
        <v>490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0.48417068203</v>
      </c>
      <c r="F425" s="9">
        <f>IF('De la BASE'!F421&gt;0,'De la BASE'!F421,'De la BASE'!F421+0.001)</f>
        <v>1.57113386171</v>
      </c>
      <c r="G425" s="15">
        <v>27638</v>
      </c>
    </row>
    <row r="426" spans="1:7" ht="12.75">
      <c r="A426" s="30" t="str">
        <f>'De la BASE'!A422</f>
        <v>490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0.36696999105</v>
      </c>
      <c r="F426" s="9">
        <f>IF('De la BASE'!F422&gt;0,'De la BASE'!F422,'De la BASE'!F422+0.001)</f>
        <v>1.0431461769300001</v>
      </c>
      <c r="G426" s="15">
        <v>27668</v>
      </c>
    </row>
    <row r="427" spans="1:7" ht="12.75">
      <c r="A427" s="30" t="str">
        <f>'De la BASE'!A423</f>
        <v>490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0.80406702864</v>
      </c>
      <c r="F427" s="9">
        <f>IF('De la BASE'!F423&gt;0,'De la BASE'!F423,'De la BASE'!F423+0.001)</f>
        <v>1.89040432503</v>
      </c>
      <c r="G427" s="15">
        <v>27699</v>
      </c>
    </row>
    <row r="428" spans="1:7" ht="12.75">
      <c r="A428" s="30" t="str">
        <f>'De la BASE'!A424</f>
        <v>490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1.03590527409</v>
      </c>
      <c r="F428" s="9">
        <f>IF('De la BASE'!F424&gt;0,'De la BASE'!F424,'De la BASE'!F424+0.001)</f>
        <v>2.15190242568</v>
      </c>
      <c r="G428" s="15">
        <v>27729</v>
      </c>
    </row>
    <row r="429" spans="1:7" ht="12.75">
      <c r="A429" s="30" t="str">
        <f>'De la BASE'!A425</f>
        <v>490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1.20910828111</v>
      </c>
      <c r="F429" s="9">
        <f>IF('De la BASE'!F425&gt;0,'De la BASE'!F425,'De la BASE'!F425+0.001)</f>
        <v>2.4595031889600003</v>
      </c>
      <c r="G429" s="15">
        <v>27760</v>
      </c>
    </row>
    <row r="430" spans="1:7" ht="12.75">
      <c r="A430" s="30" t="str">
        <f>'De la BASE'!A426</f>
        <v>490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1.29385285338</v>
      </c>
      <c r="F430" s="9">
        <f>IF('De la BASE'!F426&gt;0,'De la BASE'!F426,'De la BASE'!F426+0.001)</f>
        <v>2.16261210246</v>
      </c>
      <c r="G430" s="15">
        <v>27791</v>
      </c>
    </row>
    <row r="431" spans="1:7" ht="12.75">
      <c r="A431" s="30" t="str">
        <f>'De la BASE'!A427</f>
        <v>490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1.2097962857</v>
      </c>
      <c r="F431" s="9">
        <f>IF('De la BASE'!F427&gt;0,'De la BASE'!F427,'De la BASE'!F427+0.001)</f>
        <v>2.89390952745</v>
      </c>
      <c r="G431" s="15">
        <v>27820</v>
      </c>
    </row>
    <row r="432" spans="1:7" ht="12.75">
      <c r="A432" s="30" t="str">
        <f>'De la BASE'!A428</f>
        <v>490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2.517611492</v>
      </c>
      <c r="F432" s="9">
        <f>IF('De la BASE'!F428&gt;0,'De la BASE'!F428,'De la BASE'!F428+0.001)</f>
        <v>5.107281432</v>
      </c>
      <c r="G432" s="15">
        <v>27851</v>
      </c>
    </row>
    <row r="433" spans="1:7" ht="12.75">
      <c r="A433" s="30" t="str">
        <f>'De la BASE'!A429</f>
        <v>490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0.64814414184</v>
      </c>
      <c r="F433" s="9">
        <f>IF('De la BASE'!F429&gt;0,'De la BASE'!F429,'De la BASE'!F429+0.001)</f>
        <v>3.2589549583200004</v>
      </c>
      <c r="G433" s="15">
        <v>27881</v>
      </c>
    </row>
    <row r="434" spans="1:7" ht="12.75">
      <c r="A434" s="30" t="str">
        <f>'De la BASE'!A430</f>
        <v>490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0.16846938654</v>
      </c>
      <c r="F434" s="9">
        <f>IF('De la BASE'!F430&gt;0,'De la BASE'!F430,'De la BASE'!F430+0.001)</f>
        <v>1.29867346843</v>
      </c>
      <c r="G434" s="15">
        <v>27912</v>
      </c>
    </row>
    <row r="435" spans="1:7" ht="12.75">
      <c r="A435" s="30" t="str">
        <f>'De la BASE'!A431</f>
        <v>490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0.63174062936</v>
      </c>
      <c r="F435" s="9">
        <f>IF('De la BASE'!F431&gt;0,'De la BASE'!F431,'De la BASE'!F431+0.001)</f>
        <v>1.7908668652</v>
      </c>
      <c r="G435" s="15">
        <v>27942</v>
      </c>
    </row>
    <row r="436" spans="1:7" ht="12.75">
      <c r="A436" s="30" t="str">
        <f>'De la BASE'!A432</f>
        <v>490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1.21289320232</v>
      </c>
      <c r="F436" s="9">
        <f>IF('De la BASE'!F432&gt;0,'De la BASE'!F432,'De la BASE'!F432+0.001)</f>
        <v>2.35471844248</v>
      </c>
      <c r="G436" s="15">
        <v>27973</v>
      </c>
    </row>
    <row r="437" spans="1:7" ht="12.75">
      <c r="A437" s="30" t="str">
        <f>'De la BASE'!A433</f>
        <v>490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0.42090989525</v>
      </c>
      <c r="F437" s="9">
        <f>IF('De la BASE'!F433&gt;0,'De la BASE'!F433,'De la BASE'!F433+0.001)</f>
        <v>1.4656298410000002</v>
      </c>
      <c r="G437" s="15">
        <v>28004</v>
      </c>
    </row>
    <row r="438" spans="1:7" ht="12.75">
      <c r="A438" s="30" t="str">
        <f>'De la BASE'!A434</f>
        <v>490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0.97284205449</v>
      </c>
      <c r="F438" s="9">
        <f>IF('De la BASE'!F434&gt;0,'De la BASE'!F434,'De la BASE'!F434+0.001)</f>
        <v>2.7697626158000004</v>
      </c>
      <c r="G438" s="15">
        <v>28034</v>
      </c>
    </row>
    <row r="439" spans="1:7" ht="12.75">
      <c r="A439" s="30" t="str">
        <f>'De la BASE'!A435</f>
        <v>490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2.6134295782</v>
      </c>
      <c r="F439" s="9">
        <f>IF('De la BASE'!F435&gt;0,'De la BASE'!F435,'De la BASE'!F435+0.001)</f>
        <v>5.6167767835</v>
      </c>
      <c r="G439" s="15">
        <v>28065</v>
      </c>
    </row>
    <row r="440" spans="1:7" ht="12.75">
      <c r="A440" s="30" t="str">
        <f>'De la BASE'!A436</f>
        <v>490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2.14817957769</v>
      </c>
      <c r="F440" s="9">
        <f>IF('De la BASE'!F436&gt;0,'De la BASE'!F436,'De la BASE'!F436+0.001)</f>
        <v>5.08213601053</v>
      </c>
      <c r="G440" s="15">
        <v>28095</v>
      </c>
    </row>
    <row r="441" spans="1:7" ht="12.75">
      <c r="A441" s="30" t="str">
        <f>'De la BASE'!A437</f>
        <v>490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3.9338148251</v>
      </c>
      <c r="F441" s="9">
        <f>IF('De la BASE'!F437&gt;0,'De la BASE'!F437,'De la BASE'!F437+0.001)</f>
        <v>8.4268115531</v>
      </c>
      <c r="G441" s="15">
        <v>28126</v>
      </c>
    </row>
    <row r="442" spans="1:7" ht="12.75">
      <c r="A442" s="30" t="str">
        <f>'De la BASE'!A438</f>
        <v>490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4.63840560332</v>
      </c>
      <c r="F442" s="9">
        <f>IF('De la BASE'!F438&gt;0,'De la BASE'!F438,'De la BASE'!F438+0.001)</f>
        <v>9.45295319868</v>
      </c>
      <c r="G442" s="15">
        <v>28157</v>
      </c>
    </row>
    <row r="443" spans="1:7" ht="12.75">
      <c r="A443" s="30" t="str">
        <f>'De la BASE'!A439</f>
        <v>490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1.42274830899</v>
      </c>
      <c r="F443" s="9">
        <f>IF('De la BASE'!F439&gt;0,'De la BASE'!F439,'De la BASE'!F439+0.001)</f>
        <v>2.93746134771</v>
      </c>
      <c r="G443" s="15">
        <v>28185</v>
      </c>
    </row>
    <row r="444" spans="1:7" ht="12.75">
      <c r="A444" s="30" t="str">
        <f>'De la BASE'!A440</f>
        <v>490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0.75270309192</v>
      </c>
      <c r="F444" s="9">
        <f>IF('De la BASE'!F440&gt;0,'De la BASE'!F440,'De la BASE'!F440+0.001)</f>
        <v>2.16320323344</v>
      </c>
      <c r="G444" s="15">
        <v>28216</v>
      </c>
    </row>
    <row r="445" spans="1:7" ht="12.75">
      <c r="A445" s="30" t="str">
        <f>'De la BASE'!A441</f>
        <v>490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1.69171479772</v>
      </c>
      <c r="F445" s="9">
        <f>IF('De la BASE'!F441&gt;0,'De la BASE'!F441,'De la BASE'!F441+0.001)</f>
        <v>4.55707514766</v>
      </c>
      <c r="G445" s="15">
        <v>28246</v>
      </c>
    </row>
    <row r="446" spans="1:7" ht="12.75">
      <c r="A446" s="30" t="str">
        <f>'De la BASE'!A442</f>
        <v>490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1.43472590608</v>
      </c>
      <c r="F446" s="9">
        <f>IF('De la BASE'!F442&gt;0,'De la BASE'!F442,'De la BASE'!F442+0.001)</f>
        <v>4.05578256283</v>
      </c>
      <c r="G446" s="15">
        <v>28277</v>
      </c>
    </row>
    <row r="447" spans="1:7" ht="12.75">
      <c r="A447" s="30" t="str">
        <f>'De la BASE'!A443</f>
        <v>490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0.88212406189</v>
      </c>
      <c r="F447" s="9">
        <f>IF('De la BASE'!F443&gt;0,'De la BASE'!F443,'De la BASE'!F443+0.001)</f>
        <v>2.34980822948</v>
      </c>
      <c r="G447" s="15">
        <v>28307</v>
      </c>
    </row>
    <row r="448" spans="1:7" ht="12.75">
      <c r="A448" s="30" t="str">
        <f>'De la BASE'!A444</f>
        <v>490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0.31644504879</v>
      </c>
      <c r="F448" s="9">
        <f>IF('De la BASE'!F444&gt;0,'De la BASE'!F444,'De la BASE'!F444+0.001)</f>
        <v>1.4056580729100001</v>
      </c>
      <c r="G448" s="15">
        <v>28338</v>
      </c>
    </row>
    <row r="449" spans="1:7" ht="12.75">
      <c r="A449" s="30" t="str">
        <f>'De la BASE'!A445</f>
        <v>490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0.2182842132</v>
      </c>
      <c r="F449" s="9">
        <f>IF('De la BASE'!F445&gt;0,'De la BASE'!F445,'De la BASE'!F445+0.001)</f>
        <v>1.20698329464</v>
      </c>
      <c r="G449" s="15">
        <v>28369</v>
      </c>
    </row>
    <row r="450" spans="1:7" ht="12.75">
      <c r="A450" s="30" t="str">
        <f>'De la BASE'!A446</f>
        <v>490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0.673761641</v>
      </c>
      <c r="F450" s="9">
        <f>IF('De la BASE'!F446&gt;0,'De la BASE'!F446,'De la BASE'!F446+0.001)</f>
        <v>2.02324239325</v>
      </c>
      <c r="G450" s="15">
        <v>28399</v>
      </c>
    </row>
    <row r="451" spans="1:7" ht="12.75">
      <c r="A451" s="30" t="str">
        <f>'De la BASE'!A447</f>
        <v>490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0.88666539921</v>
      </c>
      <c r="F451" s="9">
        <f>IF('De la BASE'!F447&gt;0,'De la BASE'!F447,'De la BASE'!F447+0.001)</f>
        <v>1.69488097835</v>
      </c>
      <c r="G451" s="15">
        <v>28430</v>
      </c>
    </row>
    <row r="452" spans="1:7" ht="12.75">
      <c r="A452" s="30" t="str">
        <f>'De la BASE'!A448</f>
        <v>490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1.9591895253</v>
      </c>
      <c r="F452" s="9">
        <f>IF('De la BASE'!F448&gt;0,'De la BASE'!F448,'De la BASE'!F448+0.001)</f>
        <v>4.65818901702</v>
      </c>
      <c r="G452" s="15">
        <v>28460</v>
      </c>
    </row>
    <row r="453" spans="1:7" ht="12.75">
      <c r="A453" s="30" t="str">
        <f>'De la BASE'!A449</f>
        <v>490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2.87639585145</v>
      </c>
      <c r="F453" s="9">
        <f>IF('De la BASE'!F449&gt;0,'De la BASE'!F449,'De la BASE'!F449+0.001)</f>
        <v>5.85676921365</v>
      </c>
      <c r="G453" s="15">
        <v>28491</v>
      </c>
    </row>
    <row r="454" spans="1:7" ht="12.75">
      <c r="A454" s="30" t="str">
        <f>'De la BASE'!A450</f>
        <v>490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4.43046921504</v>
      </c>
      <c r="F454" s="9">
        <f>IF('De la BASE'!F450&gt;0,'De la BASE'!F450,'De la BASE'!F450+0.001)</f>
        <v>10.04816267092</v>
      </c>
      <c r="G454" s="15">
        <v>28522</v>
      </c>
    </row>
    <row r="455" spans="1:7" ht="12.75">
      <c r="A455" s="30" t="str">
        <f>'De la BASE'!A451</f>
        <v>490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3.41150988087</v>
      </c>
      <c r="F455" s="9">
        <f>IF('De la BASE'!F451&gt;0,'De la BASE'!F451,'De la BASE'!F451+0.001)</f>
        <v>7.81268927733</v>
      </c>
      <c r="G455" s="15">
        <v>28550</v>
      </c>
    </row>
    <row r="456" spans="1:7" ht="12.75">
      <c r="A456" s="30" t="str">
        <f>'De la BASE'!A452</f>
        <v>490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2.6843313132</v>
      </c>
      <c r="F456" s="9">
        <f>IF('De la BASE'!F452&gt;0,'De la BASE'!F452,'De la BASE'!F452+0.001)</f>
        <v>5.6967923341799995</v>
      </c>
      <c r="G456" s="15">
        <v>28581</v>
      </c>
    </row>
    <row r="457" spans="1:7" ht="12.75">
      <c r="A457" s="30" t="str">
        <f>'De la BASE'!A453</f>
        <v>490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3.018376794</v>
      </c>
      <c r="F457" s="9">
        <f>IF('De la BASE'!F453&gt;0,'De la BASE'!F453,'De la BASE'!F453+0.001)</f>
        <v>6.4952597385</v>
      </c>
      <c r="G457" s="15">
        <v>28611</v>
      </c>
    </row>
    <row r="458" spans="1:7" ht="12.75">
      <c r="A458" s="30" t="str">
        <f>'De la BASE'!A454</f>
        <v>490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1.50938363514</v>
      </c>
      <c r="F458" s="9">
        <f>IF('De la BASE'!F454&gt;0,'De la BASE'!F454,'De la BASE'!F454+0.001)</f>
        <v>3.69861761748</v>
      </c>
      <c r="G458" s="15">
        <v>28642</v>
      </c>
    </row>
    <row r="459" spans="1:7" ht="12.75">
      <c r="A459" s="30" t="str">
        <f>'De la BASE'!A455</f>
        <v>490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0.28553993701</v>
      </c>
      <c r="F459" s="9">
        <f>IF('De la BASE'!F455&gt;0,'De la BASE'!F455,'De la BASE'!F455+0.001)</f>
        <v>1.52991001155</v>
      </c>
      <c r="G459" s="15">
        <v>28672</v>
      </c>
    </row>
    <row r="460" spans="1:7" ht="12.75">
      <c r="A460" s="30" t="str">
        <f>'De la BASE'!A456</f>
        <v>490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0.21948456816</v>
      </c>
      <c r="F460" s="9">
        <f>IF('De la BASE'!F456&gt;0,'De la BASE'!F456,'De la BASE'!F456+0.001)</f>
        <v>1.07287983504</v>
      </c>
      <c r="G460" s="15">
        <v>28703</v>
      </c>
    </row>
    <row r="461" spans="1:7" ht="12.75">
      <c r="A461" s="30" t="str">
        <f>'De la BASE'!A457</f>
        <v>490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0.29157103404</v>
      </c>
      <c r="F461" s="9">
        <f>IF('De la BASE'!F457&gt;0,'De la BASE'!F457,'De la BASE'!F457+0.001)</f>
        <v>1.08181029099</v>
      </c>
      <c r="G461" s="15">
        <v>28734</v>
      </c>
    </row>
    <row r="462" spans="1:7" ht="12.75">
      <c r="A462" s="30" t="str">
        <f>'De la BASE'!A458</f>
        <v>490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0.27145013898</v>
      </c>
      <c r="F462" s="9">
        <f>IF('De la BASE'!F458&gt;0,'De la BASE'!F458,'De la BASE'!F458+0.001)</f>
        <v>1.0551529606499999</v>
      </c>
      <c r="G462" s="15">
        <v>28764</v>
      </c>
    </row>
    <row r="463" spans="1:7" ht="12.75">
      <c r="A463" s="30" t="str">
        <f>'De la BASE'!A459</f>
        <v>490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1.16581460765</v>
      </c>
      <c r="F463" s="9">
        <f>IF('De la BASE'!F459&gt;0,'De la BASE'!F459,'De la BASE'!F459+0.001)</f>
        <v>2.12723314958</v>
      </c>
      <c r="G463" s="15">
        <v>28795</v>
      </c>
    </row>
    <row r="464" spans="1:7" ht="12.75">
      <c r="A464" s="30" t="str">
        <f>'De la BASE'!A460</f>
        <v>490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1.32814894462</v>
      </c>
      <c r="F464" s="9">
        <f>IF('De la BASE'!F460&gt;0,'De la BASE'!F460,'De la BASE'!F460+0.001)</f>
        <v>2.80312976666</v>
      </c>
      <c r="G464" s="15">
        <v>28825</v>
      </c>
    </row>
    <row r="465" spans="1:7" ht="12.75">
      <c r="A465" s="30" t="str">
        <f>'De la BASE'!A461</f>
        <v>490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2.37440221568</v>
      </c>
      <c r="F465" s="9">
        <f>IF('De la BASE'!F461&gt;0,'De la BASE'!F461,'De la BASE'!F461+0.001)</f>
        <v>4.61651101248</v>
      </c>
      <c r="G465" s="15">
        <v>28856</v>
      </c>
    </row>
    <row r="466" spans="1:7" ht="12.75">
      <c r="A466" s="30" t="str">
        <f>'De la BASE'!A462</f>
        <v>490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4.75513121547</v>
      </c>
      <c r="F466" s="9">
        <f>IF('De la BASE'!F462&gt;0,'De la BASE'!F462,'De la BASE'!F462+0.001)</f>
        <v>9.88837484535</v>
      </c>
      <c r="G466" s="15">
        <v>28887</v>
      </c>
    </row>
    <row r="467" spans="1:7" ht="12.75">
      <c r="A467" s="30" t="str">
        <f>'De la BASE'!A463</f>
        <v>490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2.7970495173</v>
      </c>
      <c r="F467" s="9">
        <f>IF('De la BASE'!F463&gt;0,'De la BASE'!F463,'De la BASE'!F463+0.001)</f>
        <v>5.29634260251</v>
      </c>
      <c r="G467" s="15">
        <v>28915</v>
      </c>
    </row>
    <row r="468" spans="1:7" ht="12.75">
      <c r="A468" s="30" t="str">
        <f>'De la BASE'!A464</f>
        <v>490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2.85747398112</v>
      </c>
      <c r="F468" s="9">
        <f>IF('De la BASE'!F464&gt;0,'De la BASE'!F464,'De la BASE'!F464+0.001)</f>
        <v>6.01812434052</v>
      </c>
      <c r="G468" s="15">
        <v>28946</v>
      </c>
    </row>
    <row r="469" spans="1:7" ht="12.75">
      <c r="A469" s="30" t="str">
        <f>'De la BASE'!A465</f>
        <v>490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0.29780453772</v>
      </c>
      <c r="F469" s="9">
        <f>IF('De la BASE'!F465&gt;0,'De la BASE'!F465,'De la BASE'!F465+0.001)</f>
        <v>1.11088930032</v>
      </c>
      <c r="G469" s="15">
        <v>28976</v>
      </c>
    </row>
    <row r="470" spans="1:7" ht="12.75">
      <c r="A470" s="30" t="str">
        <f>'De la BASE'!A466</f>
        <v>490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0.2540688537</v>
      </c>
      <c r="F470" s="9">
        <f>IF('De la BASE'!F466&gt;0,'De la BASE'!F466,'De la BASE'!F466+0.001)</f>
        <v>1.0701115608</v>
      </c>
      <c r="G470" s="15">
        <v>29007</v>
      </c>
    </row>
    <row r="471" spans="1:7" ht="12.75">
      <c r="A471" s="30" t="str">
        <f>'De la BASE'!A467</f>
        <v>490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0.1801675267</v>
      </c>
      <c r="F471" s="9">
        <f>IF('De la BASE'!F467&gt;0,'De la BASE'!F467,'De la BASE'!F467+0.001)</f>
        <v>0.8497036078</v>
      </c>
      <c r="G471" s="15">
        <v>29037</v>
      </c>
    </row>
    <row r="472" spans="1:7" ht="12.75">
      <c r="A472" s="30" t="str">
        <f>'De la BASE'!A468</f>
        <v>490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0.21825</v>
      </c>
      <c r="F472" s="9">
        <f>IF('De la BASE'!F468&gt;0,'De la BASE'!F468,'De la BASE'!F468+0.001)</f>
        <v>0.970875</v>
      </c>
      <c r="G472" s="15">
        <v>29068</v>
      </c>
    </row>
    <row r="473" spans="1:7" ht="12.75">
      <c r="A473" s="30" t="str">
        <f>'De la BASE'!A469</f>
        <v>490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1.03176980284</v>
      </c>
      <c r="F473" s="9">
        <f>IF('De la BASE'!F469&gt;0,'De la BASE'!F469,'De la BASE'!F469+0.001)</f>
        <v>2.4546986458399997</v>
      </c>
      <c r="G473" s="15">
        <v>29099</v>
      </c>
    </row>
    <row r="474" spans="1:7" ht="12.75">
      <c r="A474" s="30" t="str">
        <f>'De la BASE'!A470</f>
        <v>490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2.19050183121</v>
      </c>
      <c r="F474" s="9">
        <f>IF('De la BASE'!F470&gt;0,'De la BASE'!F470,'De la BASE'!F470+0.001)</f>
        <v>5.43610221935</v>
      </c>
      <c r="G474" s="15">
        <v>29129</v>
      </c>
    </row>
    <row r="475" spans="1:7" ht="12.75">
      <c r="A475" s="30" t="str">
        <f>'De la BASE'!A471</f>
        <v>490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3.8434940305</v>
      </c>
      <c r="F475" s="9">
        <f>IF('De la BASE'!F471&gt;0,'De la BASE'!F471,'De la BASE'!F471+0.001)</f>
        <v>7.2051256769</v>
      </c>
      <c r="G475" s="15">
        <v>29160</v>
      </c>
    </row>
    <row r="476" spans="1:7" ht="12.75">
      <c r="A476" s="30" t="str">
        <f>'De la BASE'!A472</f>
        <v>490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2.35881089145</v>
      </c>
      <c r="F476" s="9">
        <f>IF('De la BASE'!F472&gt;0,'De la BASE'!F472,'De la BASE'!F472+0.001)</f>
        <v>5.489568838</v>
      </c>
      <c r="G476" s="15">
        <v>29190</v>
      </c>
    </row>
    <row r="477" spans="1:7" ht="12.75">
      <c r="A477" s="30" t="str">
        <f>'De la BASE'!A473</f>
        <v>490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2.7716727775</v>
      </c>
      <c r="F477" s="9">
        <f>IF('De la BASE'!F473&gt;0,'De la BASE'!F473,'De la BASE'!F473+0.001)</f>
        <v>6.246947506250001</v>
      </c>
      <c r="G477" s="15">
        <v>29221</v>
      </c>
    </row>
    <row r="478" spans="1:7" ht="12.75">
      <c r="A478" s="30" t="str">
        <f>'De la BASE'!A474</f>
        <v>490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2.14992556746</v>
      </c>
      <c r="F478" s="9">
        <f>IF('De la BASE'!F474&gt;0,'De la BASE'!F474,'De la BASE'!F474+0.001)</f>
        <v>4.4661848624800005</v>
      </c>
      <c r="G478" s="15">
        <v>29252</v>
      </c>
    </row>
    <row r="479" spans="1:7" ht="12.75">
      <c r="A479" s="30" t="str">
        <f>'De la BASE'!A475</f>
        <v>490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2.99144231892</v>
      </c>
      <c r="F479" s="9">
        <f>IF('De la BASE'!F475&gt;0,'De la BASE'!F475,'De la BASE'!F475+0.001)</f>
        <v>6.67012081374</v>
      </c>
      <c r="G479" s="15">
        <v>29281</v>
      </c>
    </row>
    <row r="480" spans="1:7" ht="12.75">
      <c r="A480" s="30" t="str">
        <f>'De la BASE'!A476</f>
        <v>490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2.48707530555</v>
      </c>
      <c r="F480" s="9">
        <f>IF('De la BASE'!F476&gt;0,'De la BASE'!F476,'De la BASE'!F476+0.001)</f>
        <v>5.80709855165</v>
      </c>
      <c r="G480" s="15">
        <v>29312</v>
      </c>
    </row>
    <row r="481" spans="1:7" ht="12.75">
      <c r="A481" s="30" t="str">
        <f>'De la BASE'!A477</f>
        <v>490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3.06371135504</v>
      </c>
      <c r="F481" s="9">
        <f>IF('De la BASE'!F477&gt;0,'De la BASE'!F477,'De la BASE'!F477+0.001)</f>
        <v>7.6864291896</v>
      </c>
      <c r="G481" s="15">
        <v>29342</v>
      </c>
    </row>
    <row r="482" spans="1:7" ht="12.75">
      <c r="A482" s="30" t="str">
        <f>'De la BASE'!A478</f>
        <v>490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0.967652091</v>
      </c>
      <c r="F482" s="9">
        <f>IF('De la BASE'!F478&gt;0,'De la BASE'!F478,'De la BASE'!F478+0.001)</f>
        <v>3.5740391485</v>
      </c>
      <c r="G482" s="15">
        <v>29373</v>
      </c>
    </row>
    <row r="483" spans="1:7" ht="12.75">
      <c r="A483" s="30" t="str">
        <f>'De la BASE'!A479</f>
        <v>490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0.29276197948</v>
      </c>
      <c r="F483" s="9">
        <f>IF('De la BASE'!F479&gt;0,'De la BASE'!F479,'De la BASE'!F479+0.001)</f>
        <v>1.0133173097200001</v>
      </c>
      <c r="G483" s="15">
        <v>29403</v>
      </c>
    </row>
    <row r="484" spans="1:7" ht="12.75">
      <c r="A484" s="30" t="str">
        <f>'De la BASE'!A480</f>
        <v>490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0.29037263008</v>
      </c>
      <c r="F484" s="9">
        <f>IF('De la BASE'!F480&gt;0,'De la BASE'!F480,'De la BASE'!F480+0.001)</f>
        <v>0.7582225885</v>
      </c>
      <c r="G484" s="15">
        <v>29434</v>
      </c>
    </row>
    <row r="485" spans="1:7" ht="12.75">
      <c r="A485" s="30" t="str">
        <f>'De la BASE'!A481</f>
        <v>490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0.23169621918</v>
      </c>
      <c r="F485" s="9">
        <f>IF('De la BASE'!F481&gt;0,'De la BASE'!F481,'De la BASE'!F481+0.001)</f>
        <v>0.77426123182</v>
      </c>
      <c r="G485" s="15">
        <v>29465</v>
      </c>
    </row>
    <row r="486" spans="1:7" ht="12.75">
      <c r="A486" s="30" t="str">
        <f>'De la BASE'!A482</f>
        <v>490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1.2353133247</v>
      </c>
      <c r="F486" s="9">
        <f>IF('De la BASE'!F482&gt;0,'De la BASE'!F482,'De la BASE'!F482+0.001)</f>
        <v>3.9224381924000005</v>
      </c>
      <c r="G486" s="15">
        <v>29495</v>
      </c>
    </row>
    <row r="487" spans="1:7" ht="12.75">
      <c r="A487" s="30" t="str">
        <f>'De la BASE'!A483</f>
        <v>490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2.25565604903</v>
      </c>
      <c r="F487" s="9">
        <f>IF('De la BASE'!F483&gt;0,'De la BASE'!F483,'De la BASE'!F483+0.001)</f>
        <v>4.12537759333</v>
      </c>
      <c r="G487" s="15">
        <v>29526</v>
      </c>
    </row>
    <row r="488" spans="1:7" ht="12.75">
      <c r="A488" s="30" t="str">
        <f>'De la BASE'!A484</f>
        <v>490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1.04201973561</v>
      </c>
      <c r="F488" s="9">
        <f>IF('De la BASE'!F484&gt;0,'De la BASE'!F484,'De la BASE'!F484+0.001)</f>
        <v>2.20708648251</v>
      </c>
      <c r="G488" s="15">
        <v>29556</v>
      </c>
    </row>
    <row r="489" spans="1:7" ht="12.75">
      <c r="A489" s="30" t="str">
        <f>'De la BASE'!A485</f>
        <v>490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1.00159193728</v>
      </c>
      <c r="F489" s="9">
        <f>IF('De la BASE'!F485&gt;0,'De la BASE'!F485,'De la BASE'!F485+0.001)</f>
        <v>2.00624685088</v>
      </c>
      <c r="G489" s="15">
        <v>29587</v>
      </c>
    </row>
    <row r="490" spans="1:7" ht="12.75">
      <c r="A490" s="30" t="str">
        <f>'De la BASE'!A486</f>
        <v>490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1.2177244154</v>
      </c>
      <c r="F490" s="9">
        <f>IF('De la BASE'!F486&gt;0,'De la BASE'!F486,'De la BASE'!F486+0.001)</f>
        <v>2.0646083492</v>
      </c>
      <c r="G490" s="15">
        <v>29618</v>
      </c>
    </row>
    <row r="491" spans="1:7" ht="12.75">
      <c r="A491" s="30" t="str">
        <f>'De la BASE'!A487</f>
        <v>490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2.34812745588</v>
      </c>
      <c r="F491" s="9">
        <f>IF('De la BASE'!F487&gt;0,'De la BASE'!F487,'De la BASE'!F487+0.001)</f>
        <v>4.92221559191</v>
      </c>
      <c r="G491" s="15">
        <v>29646</v>
      </c>
    </row>
    <row r="492" spans="1:7" ht="12.75">
      <c r="A492" s="30" t="str">
        <f>'De la BASE'!A488</f>
        <v>490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2.76862847352</v>
      </c>
      <c r="F492" s="9">
        <f>IF('De la BASE'!F488&gt;0,'De la BASE'!F488,'De la BASE'!F488+0.001)</f>
        <v>6.20876782176</v>
      </c>
      <c r="G492" s="15">
        <v>29677</v>
      </c>
    </row>
    <row r="493" spans="1:7" ht="12.75">
      <c r="A493" s="30" t="str">
        <f>'De la BASE'!A489</f>
        <v>490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2.67502595464</v>
      </c>
      <c r="F493" s="9">
        <f>IF('De la BASE'!F489&gt;0,'De la BASE'!F489,'De la BASE'!F489+0.001)</f>
        <v>7.1365870888</v>
      </c>
      <c r="G493" s="15">
        <v>29707</v>
      </c>
    </row>
    <row r="494" spans="1:7" ht="12.75">
      <c r="A494" s="30" t="str">
        <f>'De la BASE'!A490</f>
        <v>490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0.59111226372</v>
      </c>
      <c r="F494" s="9">
        <f>IF('De la BASE'!F490&gt;0,'De la BASE'!F490,'De la BASE'!F490+0.001)</f>
        <v>2.60506652541</v>
      </c>
      <c r="G494" s="15">
        <v>29738</v>
      </c>
    </row>
    <row r="495" spans="1:7" ht="12.75">
      <c r="A495" s="30" t="str">
        <f>'De la BASE'!A491</f>
        <v>490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0.17870980407</v>
      </c>
      <c r="F495" s="9">
        <f>IF('De la BASE'!F491&gt;0,'De la BASE'!F491,'De la BASE'!F491+0.001)</f>
        <v>1.18538705754</v>
      </c>
      <c r="G495" s="15">
        <v>29768</v>
      </c>
    </row>
    <row r="496" spans="1:7" ht="12.75">
      <c r="A496" s="30" t="str">
        <f>'De la BASE'!A492</f>
        <v>490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0.34840390984</v>
      </c>
      <c r="F496" s="9">
        <f>IF('De la BASE'!F492&gt;0,'De la BASE'!F492,'De la BASE'!F492+0.001)</f>
        <v>1.52302279976</v>
      </c>
      <c r="G496" s="15">
        <v>29799</v>
      </c>
    </row>
    <row r="497" spans="1:7" ht="12.75">
      <c r="A497" s="30" t="str">
        <f>'De la BASE'!A493</f>
        <v>490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1.04183294528</v>
      </c>
      <c r="F497" s="9">
        <f>IF('De la BASE'!F493&gt;0,'De la BASE'!F493,'De la BASE'!F493+0.001)</f>
        <v>3.00225058208</v>
      </c>
      <c r="G497" s="15">
        <v>29830</v>
      </c>
    </row>
    <row r="498" spans="1:7" ht="12.75">
      <c r="A498" s="30" t="str">
        <f>'De la BASE'!A494</f>
        <v>490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0.47498583546</v>
      </c>
      <c r="F498" s="9">
        <f>IF('De la BASE'!F494&gt;0,'De la BASE'!F494,'De la BASE'!F494+0.001)</f>
        <v>1.14616147284</v>
      </c>
      <c r="G498" s="15">
        <v>29860</v>
      </c>
    </row>
    <row r="499" spans="1:7" ht="12.75">
      <c r="A499" s="30" t="str">
        <f>'De la BASE'!A495</f>
        <v>490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0.25221789804</v>
      </c>
      <c r="F499" s="9">
        <f>IF('De la BASE'!F495&gt;0,'De la BASE'!F495,'De la BASE'!F495+0.001)</f>
        <v>0.46239947973999995</v>
      </c>
      <c r="G499" s="15">
        <v>29891</v>
      </c>
    </row>
    <row r="500" spans="1:7" ht="12.75">
      <c r="A500" s="30" t="str">
        <f>'De la BASE'!A496</f>
        <v>490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1.56545533555</v>
      </c>
      <c r="F500" s="9">
        <f>IF('De la BASE'!F496&gt;0,'De la BASE'!F496,'De la BASE'!F496+0.001)</f>
        <v>3.31337972117</v>
      </c>
      <c r="G500" s="15">
        <v>29921</v>
      </c>
    </row>
    <row r="501" spans="1:7" ht="12.75">
      <c r="A501" s="30" t="str">
        <f>'De la BASE'!A497</f>
        <v>490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0.85259303654</v>
      </c>
      <c r="F501" s="9">
        <f>IF('De la BASE'!F497&gt;0,'De la BASE'!F497,'De la BASE'!F497+0.001)</f>
        <v>1.4719154233699998</v>
      </c>
      <c r="G501" s="15">
        <v>29952</v>
      </c>
    </row>
    <row r="502" spans="1:7" ht="12.75">
      <c r="A502" s="30" t="str">
        <f>'De la BASE'!A498</f>
        <v>490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1.18075446503</v>
      </c>
      <c r="F502" s="9">
        <f>IF('De la BASE'!F498&gt;0,'De la BASE'!F498,'De la BASE'!F498+0.001)</f>
        <v>2.15176964982</v>
      </c>
      <c r="G502" s="15">
        <v>29983</v>
      </c>
    </row>
    <row r="503" spans="1:7" ht="12.75">
      <c r="A503" s="30" t="str">
        <f>'De la BASE'!A499</f>
        <v>490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0.75611310576</v>
      </c>
      <c r="F503" s="9">
        <f>IF('De la BASE'!F499&gt;0,'De la BASE'!F499,'De la BASE'!F499+0.001)</f>
        <v>1.40935368028</v>
      </c>
      <c r="G503" s="15">
        <v>30011</v>
      </c>
    </row>
    <row r="504" spans="1:7" ht="12.75">
      <c r="A504" s="30" t="str">
        <f>'De la BASE'!A500</f>
        <v>490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0.7371065025</v>
      </c>
      <c r="F504" s="9">
        <f>IF('De la BASE'!F500&gt;0,'De la BASE'!F500,'De la BASE'!F500+0.001)</f>
        <v>2.2097578441800003</v>
      </c>
      <c r="G504" s="15">
        <v>30042</v>
      </c>
    </row>
    <row r="505" spans="1:7" ht="12.75">
      <c r="A505" s="30" t="str">
        <f>'De la BASE'!A501</f>
        <v>490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1.2126121124</v>
      </c>
      <c r="F505" s="9">
        <f>IF('De la BASE'!F501&gt;0,'De la BASE'!F501,'De la BASE'!F501+0.001)</f>
        <v>2.9296458594</v>
      </c>
      <c r="G505" s="15">
        <v>30072</v>
      </c>
    </row>
    <row r="506" spans="1:7" ht="12.75">
      <c r="A506" s="30" t="str">
        <f>'De la BASE'!A502</f>
        <v>490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1.00559702864</v>
      </c>
      <c r="F506" s="9">
        <f>IF('De la BASE'!F502&gt;0,'De la BASE'!F502,'De la BASE'!F502+0.001)</f>
        <v>3.0060790000999997</v>
      </c>
      <c r="G506" s="15">
        <v>30103</v>
      </c>
    </row>
    <row r="507" spans="1:7" ht="12.75">
      <c r="A507" s="30" t="str">
        <f>'De la BASE'!A503</f>
        <v>490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0.35233556064</v>
      </c>
      <c r="F507" s="9">
        <f>IF('De la BASE'!F503&gt;0,'De la BASE'!F503,'De la BASE'!F503+0.001)</f>
        <v>1.63675882272</v>
      </c>
      <c r="G507" s="15">
        <v>30133</v>
      </c>
    </row>
    <row r="508" spans="1:7" ht="12.75">
      <c r="A508" s="30" t="str">
        <f>'De la BASE'!A504</f>
        <v>490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0.65806376467</v>
      </c>
      <c r="F508" s="9">
        <f>IF('De la BASE'!F504&gt;0,'De la BASE'!F504,'De la BASE'!F504+0.001)</f>
        <v>1.8452463757000002</v>
      </c>
      <c r="G508" s="15">
        <v>30164</v>
      </c>
    </row>
    <row r="509" spans="1:7" ht="12.75">
      <c r="A509" s="30" t="str">
        <f>'De la BASE'!A505</f>
        <v>490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1.18564459965</v>
      </c>
      <c r="F509" s="9">
        <f>IF('De la BASE'!F505&gt;0,'De la BASE'!F505,'De la BASE'!F505+0.001)</f>
        <v>3.5853135853499998</v>
      </c>
      <c r="G509" s="15">
        <v>30195</v>
      </c>
    </row>
    <row r="510" spans="1:7" ht="12.75">
      <c r="A510" s="30" t="str">
        <f>'De la BASE'!A506</f>
        <v>490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0.90449397696</v>
      </c>
      <c r="F510" s="9">
        <f>IF('De la BASE'!F506&gt;0,'De la BASE'!F506,'De la BASE'!F506+0.001)</f>
        <v>1.61959517888</v>
      </c>
      <c r="G510" s="15">
        <v>30225</v>
      </c>
    </row>
    <row r="511" spans="1:7" ht="12.75">
      <c r="A511" s="30" t="str">
        <f>'De la BASE'!A507</f>
        <v>490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1.70591947695</v>
      </c>
      <c r="F511" s="9">
        <f>IF('De la BASE'!F507&gt;0,'De la BASE'!F507,'De la BASE'!F507+0.001)</f>
        <v>3.6404624650499997</v>
      </c>
      <c r="G511" s="15">
        <v>30256</v>
      </c>
    </row>
    <row r="512" spans="1:7" ht="12.75">
      <c r="A512" s="30" t="str">
        <f>'De la BASE'!A508</f>
        <v>490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2.53901830684</v>
      </c>
      <c r="F512" s="9">
        <f>IF('De la BASE'!F508&gt;0,'De la BASE'!F508,'De la BASE'!F508+0.001)</f>
        <v>5.347749174840001</v>
      </c>
      <c r="G512" s="15">
        <v>30286</v>
      </c>
    </row>
    <row r="513" spans="1:7" ht="12.75">
      <c r="A513" s="30" t="str">
        <f>'De la BASE'!A509</f>
        <v>490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0.83692308048</v>
      </c>
      <c r="F513" s="9">
        <f>IF('De la BASE'!F509&gt;0,'De la BASE'!F509,'De la BASE'!F509+0.001)</f>
        <v>1.90748718144</v>
      </c>
      <c r="G513" s="15">
        <v>30317</v>
      </c>
    </row>
    <row r="514" spans="1:7" ht="12.75">
      <c r="A514" s="30" t="str">
        <f>'De la BASE'!A510</f>
        <v>490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1.0746957072</v>
      </c>
      <c r="F514" s="9">
        <f>IF('De la BASE'!F510&gt;0,'De la BASE'!F510,'De la BASE'!F510+0.001)</f>
        <v>1.9495195392000002</v>
      </c>
      <c r="G514" s="15">
        <v>30348</v>
      </c>
    </row>
    <row r="515" spans="1:7" ht="12.75">
      <c r="A515" s="30" t="str">
        <f>'De la BASE'!A511</f>
        <v>490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1.04162260427</v>
      </c>
      <c r="F515" s="9">
        <f>IF('De la BASE'!F511&gt;0,'De la BASE'!F511,'De la BASE'!F511+0.001)</f>
        <v>1.99465360074</v>
      </c>
      <c r="G515" s="15">
        <v>30376</v>
      </c>
    </row>
    <row r="516" spans="1:7" ht="12.75">
      <c r="A516" s="30" t="str">
        <f>'De la BASE'!A512</f>
        <v>490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2.27857122849</v>
      </c>
      <c r="F516" s="9">
        <f>IF('De la BASE'!F512&gt;0,'De la BASE'!F512,'De la BASE'!F512+0.001)</f>
        <v>5.0189277280799995</v>
      </c>
      <c r="G516" s="15">
        <v>30407</v>
      </c>
    </row>
    <row r="517" spans="1:7" ht="12.75">
      <c r="A517" s="30" t="str">
        <f>'De la BASE'!A513</f>
        <v>490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2.17934013777</v>
      </c>
      <c r="F517" s="9">
        <f>IF('De la BASE'!F513&gt;0,'De la BASE'!F513,'De la BASE'!F513+0.001)</f>
        <v>6.3203486602700005</v>
      </c>
      <c r="G517" s="15">
        <v>30437</v>
      </c>
    </row>
    <row r="518" spans="1:7" ht="12.75">
      <c r="A518" s="30" t="str">
        <f>'De la BASE'!A514</f>
        <v>490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0.60824125148</v>
      </c>
      <c r="F518" s="9">
        <f>IF('De la BASE'!F514&gt;0,'De la BASE'!F514,'De la BASE'!F514+0.001)</f>
        <v>2.81438719601</v>
      </c>
      <c r="G518" s="15">
        <v>30468</v>
      </c>
    </row>
    <row r="519" spans="1:7" ht="12.75">
      <c r="A519" s="30" t="str">
        <f>'De la BASE'!A515</f>
        <v>490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0.24346786274</v>
      </c>
      <c r="F519" s="9">
        <f>IF('De la BASE'!F515&gt;0,'De la BASE'!F515,'De la BASE'!F515+0.001)</f>
        <v>1.7207598389399998</v>
      </c>
      <c r="G519" s="15">
        <v>30498</v>
      </c>
    </row>
    <row r="520" spans="1:7" ht="12.75">
      <c r="A520" s="30" t="str">
        <f>'De la BASE'!A516</f>
        <v>490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0.49333333374</v>
      </c>
      <c r="F520" s="9">
        <f>IF('De la BASE'!F516&gt;0,'De la BASE'!F516,'De la BASE'!F516+0.001)</f>
        <v>1.38476190528</v>
      </c>
      <c r="G520" s="15">
        <v>30529</v>
      </c>
    </row>
    <row r="521" spans="1:7" ht="12.75">
      <c r="A521" s="30" t="str">
        <f>'De la BASE'!A517</f>
        <v>490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0.27626460993</v>
      </c>
      <c r="F521" s="9">
        <f>IF('De la BASE'!F517&gt;0,'De la BASE'!F517,'De la BASE'!F517+0.001)</f>
        <v>0.9377789567400001</v>
      </c>
      <c r="G521" s="15">
        <v>30560</v>
      </c>
    </row>
    <row r="522" spans="1:7" ht="12.75">
      <c r="A522" s="30" t="str">
        <f>'De la BASE'!A518</f>
        <v>490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0.32410256232</v>
      </c>
      <c r="F522" s="9">
        <f>IF('De la BASE'!F518&gt;0,'De la BASE'!F518,'De la BASE'!F518+0.001)</f>
        <v>1.3011764646400001</v>
      </c>
      <c r="G522" s="15">
        <v>30590</v>
      </c>
    </row>
    <row r="523" spans="1:7" ht="12.75">
      <c r="A523" s="30" t="str">
        <f>'De la BASE'!A519</f>
        <v>490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1.0043791056</v>
      </c>
      <c r="F523" s="9">
        <f>IF('De la BASE'!F519&gt;0,'De la BASE'!F519,'De la BASE'!F519+0.001)</f>
        <v>2.53981858</v>
      </c>
      <c r="G523" s="15">
        <v>30621</v>
      </c>
    </row>
    <row r="524" spans="1:7" ht="12.75">
      <c r="A524" s="30" t="str">
        <f>'De la BASE'!A520</f>
        <v>490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1.26003512474</v>
      </c>
      <c r="F524" s="9">
        <f>IF('De la BASE'!F520&gt;0,'De la BASE'!F520,'De la BASE'!F520+0.001)</f>
        <v>2.22636223089</v>
      </c>
      <c r="G524" s="15">
        <v>30651</v>
      </c>
    </row>
    <row r="525" spans="1:7" ht="12.75">
      <c r="A525" s="30" t="str">
        <f>'De la BASE'!A521</f>
        <v>490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1.43356950516</v>
      </c>
      <c r="F525" s="9">
        <f>IF('De la BASE'!F521&gt;0,'De la BASE'!F521,'De la BASE'!F521+0.001)</f>
        <v>3.07841396811</v>
      </c>
      <c r="G525" s="15">
        <v>30682</v>
      </c>
    </row>
    <row r="526" spans="1:7" ht="12.75">
      <c r="A526" s="30" t="str">
        <f>'De la BASE'!A522</f>
        <v>490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0.91090661305</v>
      </c>
      <c r="F526" s="9">
        <f>IF('De la BASE'!F522&gt;0,'De la BASE'!F522,'De la BASE'!F522+0.001)</f>
        <v>1.7263326510499999</v>
      </c>
      <c r="G526" s="15">
        <v>30713</v>
      </c>
    </row>
    <row r="527" spans="1:7" ht="12.75">
      <c r="A527" s="30" t="str">
        <f>'De la BASE'!A523</f>
        <v>490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2.15355602007</v>
      </c>
      <c r="F527" s="9">
        <f>IF('De la BASE'!F523&gt;0,'De la BASE'!F523,'De la BASE'!F523+0.001)</f>
        <v>4.377822718359999</v>
      </c>
      <c r="G527" s="15">
        <v>30742</v>
      </c>
    </row>
    <row r="528" spans="1:7" ht="12.75">
      <c r="A528" s="30" t="str">
        <f>'De la BASE'!A524</f>
        <v>490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2.61666537756</v>
      </c>
      <c r="F528" s="9">
        <f>IF('De la BASE'!F524&gt;0,'De la BASE'!F524,'De la BASE'!F524+0.001)</f>
        <v>6.337533941439999</v>
      </c>
      <c r="G528" s="15">
        <v>30773</v>
      </c>
    </row>
    <row r="529" spans="1:7" ht="12.75">
      <c r="A529" s="30" t="str">
        <f>'De la BASE'!A525</f>
        <v>490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3.8051266351</v>
      </c>
      <c r="F529" s="9">
        <f>IF('De la BASE'!F525&gt;0,'De la BASE'!F525,'De la BASE'!F525+0.001)</f>
        <v>7.46022872203</v>
      </c>
      <c r="G529" s="15">
        <v>30803</v>
      </c>
    </row>
    <row r="530" spans="1:7" ht="12.75">
      <c r="A530" s="30" t="str">
        <f>'De la BASE'!A526</f>
        <v>490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1.31982691302</v>
      </c>
      <c r="F530" s="9">
        <f>IF('De la BASE'!F526&gt;0,'De la BASE'!F526,'De la BASE'!F526+0.001)</f>
        <v>3.91730583123</v>
      </c>
      <c r="G530" s="15">
        <v>30834</v>
      </c>
    </row>
    <row r="531" spans="1:7" ht="12.75">
      <c r="A531" s="30" t="str">
        <f>'De la BASE'!A527</f>
        <v>490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0.256007409</v>
      </c>
      <c r="F531" s="9">
        <f>IF('De la BASE'!F527&gt;0,'De la BASE'!F527,'De la BASE'!F527+0.001)</f>
        <v>0.8315701702</v>
      </c>
      <c r="G531" s="15">
        <v>30864</v>
      </c>
    </row>
    <row r="532" spans="1:7" ht="12.75">
      <c r="A532" s="30" t="str">
        <f>'De la BASE'!A528</f>
        <v>490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0.25099886322</v>
      </c>
      <c r="F532" s="9">
        <f>IF('De la BASE'!F528&gt;0,'De la BASE'!F528,'De la BASE'!F528+0.001)</f>
        <v>0.7258229281799999</v>
      </c>
      <c r="G532" s="15">
        <v>30895</v>
      </c>
    </row>
    <row r="533" spans="1:7" ht="12.75">
      <c r="A533" s="30" t="str">
        <f>'De la BASE'!A529</f>
        <v>490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0.21223267032</v>
      </c>
      <c r="F533" s="9">
        <f>IF('De la BASE'!F529&gt;0,'De la BASE'!F529,'De la BASE'!F529+0.001)</f>
        <v>0.7042745849700001</v>
      </c>
      <c r="G533" s="15">
        <v>30926</v>
      </c>
    </row>
    <row r="534" spans="1:7" ht="12.75">
      <c r="A534" s="30" t="str">
        <f>'De la BASE'!A530</f>
        <v>490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0.95552185596</v>
      </c>
      <c r="F534" s="9">
        <f>IF('De la BASE'!F530&gt;0,'De la BASE'!F530,'De la BASE'!F530+0.001)</f>
        <v>2.70658340988</v>
      </c>
      <c r="G534" s="15">
        <v>30956</v>
      </c>
    </row>
    <row r="535" spans="1:7" ht="12.75">
      <c r="A535" s="30" t="str">
        <f>'De la BASE'!A531</f>
        <v>490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2.94251460336</v>
      </c>
      <c r="F535" s="9">
        <f>IF('De la BASE'!F531&gt;0,'De la BASE'!F531,'De la BASE'!F531+0.001)</f>
        <v>6.5131907298</v>
      </c>
      <c r="G535" s="15">
        <v>30987</v>
      </c>
    </row>
    <row r="536" spans="1:7" ht="12.75">
      <c r="A536" s="30" t="str">
        <f>'De la BASE'!A532</f>
        <v>490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1.53751980629</v>
      </c>
      <c r="F536" s="9">
        <f>IF('De la BASE'!F532&gt;0,'De la BASE'!F532,'De la BASE'!F532+0.001)</f>
        <v>3.97562656372</v>
      </c>
      <c r="G536" s="15">
        <v>31017</v>
      </c>
    </row>
    <row r="537" spans="1:7" ht="12.75">
      <c r="A537" s="30" t="str">
        <f>'De la BASE'!A533</f>
        <v>490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2.115762077</v>
      </c>
      <c r="F537" s="9">
        <f>IF('De la BASE'!F533&gt;0,'De la BASE'!F533,'De la BASE'!F533+0.001)</f>
        <v>4.3737267574</v>
      </c>
      <c r="G537" s="15">
        <v>31048</v>
      </c>
    </row>
    <row r="538" spans="1:7" ht="12.75">
      <c r="A538" s="30" t="str">
        <f>'De la BASE'!A534</f>
        <v>490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2.60570492808</v>
      </c>
      <c r="F538" s="9">
        <f>IF('De la BASE'!F534&gt;0,'De la BASE'!F534,'De la BASE'!F534+0.001)</f>
        <v>4.49108081841</v>
      </c>
      <c r="G538" s="15">
        <v>31079</v>
      </c>
    </row>
    <row r="539" spans="1:7" ht="12.75">
      <c r="A539" s="30" t="str">
        <f>'De la BASE'!A535</f>
        <v>490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1.78785628788</v>
      </c>
      <c r="F539" s="9">
        <f>IF('De la BASE'!F535&gt;0,'De la BASE'!F535,'De la BASE'!F535+0.001)</f>
        <v>3.8292683477099994</v>
      </c>
      <c r="G539" s="15">
        <v>31107</v>
      </c>
    </row>
    <row r="540" spans="1:7" ht="12.75">
      <c r="A540" s="30" t="str">
        <f>'De la BASE'!A536</f>
        <v>490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1.52300333325</v>
      </c>
      <c r="F540" s="9">
        <f>IF('De la BASE'!F536&gt;0,'De la BASE'!F536,'De la BASE'!F536+0.001)</f>
        <v>4.1044808217</v>
      </c>
      <c r="G540" s="15">
        <v>31138</v>
      </c>
    </row>
    <row r="541" spans="1:7" ht="12.75">
      <c r="A541" s="30" t="str">
        <f>'De la BASE'!A537</f>
        <v>490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0.69418538616</v>
      </c>
      <c r="F541" s="9">
        <f>IF('De la BASE'!F537&gt;0,'De la BASE'!F537,'De la BASE'!F537+0.001)</f>
        <v>1.9338342424800001</v>
      </c>
      <c r="G541" s="15">
        <v>31168</v>
      </c>
    </row>
    <row r="542" spans="1:7" ht="12.75">
      <c r="A542" s="30" t="str">
        <f>'De la BASE'!A538</f>
        <v>490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0.20152825264</v>
      </c>
      <c r="F542" s="9">
        <f>IF('De la BASE'!F538&gt;0,'De la BASE'!F538,'De la BASE'!F538+0.001)</f>
        <v>0.87354451942</v>
      </c>
      <c r="G542" s="15">
        <v>31199</v>
      </c>
    </row>
    <row r="543" spans="1:7" ht="12.75">
      <c r="A543" s="30" t="str">
        <f>'De la BASE'!A539</f>
        <v>490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0.25659566248</v>
      </c>
      <c r="F543" s="9">
        <f>IF('De la BASE'!F539&gt;0,'De la BASE'!F539,'De la BASE'!F539+0.001)</f>
        <v>1.10315102736</v>
      </c>
      <c r="G543" s="15">
        <v>31229</v>
      </c>
    </row>
    <row r="544" spans="1:7" ht="12.75">
      <c r="A544" s="30" t="str">
        <f>'De la BASE'!A540</f>
        <v>490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0.283773816</v>
      </c>
      <c r="F544" s="9">
        <f>IF('De la BASE'!F540&gt;0,'De la BASE'!F540,'De la BASE'!F540+0.001)</f>
        <v>0.9686846988</v>
      </c>
      <c r="G544" s="15">
        <v>31260</v>
      </c>
    </row>
    <row r="545" spans="1:7" ht="12.75">
      <c r="A545" s="30" t="str">
        <f>'De la BASE'!A541</f>
        <v>490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0.42222508188</v>
      </c>
      <c r="F545" s="9">
        <f>IF('De la BASE'!F541&gt;0,'De la BASE'!F541,'De la BASE'!F541+0.001)</f>
        <v>1.3376374508</v>
      </c>
      <c r="G545" s="15">
        <v>31291</v>
      </c>
    </row>
    <row r="546" spans="1:7" ht="12.75">
      <c r="A546" s="30" t="str">
        <f>'De la BASE'!A542</f>
        <v>490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0.28250432724</v>
      </c>
      <c r="F546" s="9">
        <f>IF('De la BASE'!F542&gt;0,'De la BASE'!F542,'De la BASE'!F542+0.001)</f>
        <v>1.1051817656</v>
      </c>
      <c r="G546" s="15">
        <v>31321</v>
      </c>
    </row>
    <row r="547" spans="1:7" ht="12.75">
      <c r="A547" s="30" t="str">
        <f>'De la BASE'!A543</f>
        <v>490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0.7606682118</v>
      </c>
      <c r="F547" s="9">
        <f>IF('De la BASE'!F543&gt;0,'De la BASE'!F543,'De la BASE'!F543+0.001)</f>
        <v>1.784965266</v>
      </c>
      <c r="G547" s="15">
        <v>31352</v>
      </c>
    </row>
    <row r="548" spans="1:7" ht="12.75">
      <c r="A548" s="30" t="str">
        <f>'De la BASE'!A544</f>
        <v>490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1.10501902698</v>
      </c>
      <c r="F548" s="9">
        <f>IF('De la BASE'!F544&gt;0,'De la BASE'!F544,'De la BASE'!F544+0.001)</f>
        <v>2.4867674731199996</v>
      </c>
      <c r="G548" s="15">
        <v>31382</v>
      </c>
    </row>
    <row r="549" spans="1:7" ht="12.75">
      <c r="A549" s="30" t="str">
        <f>'De la BASE'!A545</f>
        <v>490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1.27598370816</v>
      </c>
      <c r="F549" s="9">
        <f>IF('De la BASE'!F545&gt;0,'De la BASE'!F545,'De la BASE'!F545+0.001)</f>
        <v>2.71453468104</v>
      </c>
      <c r="G549" s="15">
        <v>31413</v>
      </c>
    </row>
    <row r="550" spans="1:7" ht="12.75">
      <c r="A550" s="30" t="str">
        <f>'De la BASE'!A546</f>
        <v>490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1.66366234584</v>
      </c>
      <c r="F550" s="9">
        <f>IF('De la BASE'!F546&gt;0,'De la BASE'!F546,'De la BASE'!F546+0.001)</f>
        <v>3.5569053233999997</v>
      </c>
      <c r="G550" s="15">
        <v>31444</v>
      </c>
    </row>
    <row r="551" spans="1:7" ht="12.75">
      <c r="A551" s="30" t="str">
        <f>'De la BASE'!A547</f>
        <v>490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1.66312086049</v>
      </c>
      <c r="F551" s="9">
        <f>IF('De la BASE'!F547&gt;0,'De la BASE'!F547,'De la BASE'!F547+0.001)</f>
        <v>3.43962107638</v>
      </c>
      <c r="G551" s="15">
        <v>31472</v>
      </c>
    </row>
    <row r="552" spans="1:7" ht="12.75">
      <c r="A552" s="30" t="str">
        <f>'De la BASE'!A548</f>
        <v>490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1.69930671999</v>
      </c>
      <c r="F552" s="9">
        <f>IF('De la BASE'!F548&gt;0,'De la BASE'!F548,'De la BASE'!F548+0.001)</f>
        <v>3.89812910179</v>
      </c>
      <c r="G552" s="15">
        <v>31503</v>
      </c>
    </row>
    <row r="553" spans="1:7" ht="12.75">
      <c r="A553" s="30" t="str">
        <f>'De la BASE'!A549</f>
        <v>490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1.35201790116</v>
      </c>
      <c r="F553" s="9">
        <f>IF('De la BASE'!F549&gt;0,'De la BASE'!F549,'De la BASE'!F549+0.001)</f>
        <v>4.358918432519999</v>
      </c>
      <c r="G553" s="15">
        <v>31533</v>
      </c>
    </row>
    <row r="554" spans="1:7" ht="12.75">
      <c r="A554" s="30" t="str">
        <f>'De la BASE'!A550</f>
        <v>490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0.24269307525</v>
      </c>
      <c r="F554" s="9">
        <f>IF('De la BASE'!F550&gt;0,'De la BASE'!F550,'De la BASE'!F550+0.001)</f>
        <v>1.01414012923</v>
      </c>
      <c r="G554" s="15">
        <v>31564</v>
      </c>
    </row>
    <row r="555" spans="1:7" ht="12.75">
      <c r="A555" s="30" t="str">
        <f>'De la BASE'!A551</f>
        <v>490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0.27932124837</v>
      </c>
      <c r="F555" s="9">
        <f>IF('De la BASE'!F551&gt;0,'De la BASE'!F551,'De la BASE'!F551+0.001)</f>
        <v>1.0654521884100001</v>
      </c>
      <c r="G555" s="15">
        <v>31594</v>
      </c>
    </row>
    <row r="556" spans="1:7" ht="12.75">
      <c r="A556" s="30" t="str">
        <f>'De la BASE'!A552</f>
        <v>490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0.27140367087</v>
      </c>
      <c r="F556" s="9">
        <f>IF('De la BASE'!F552&gt;0,'De la BASE'!F552,'De la BASE'!F552+0.001)</f>
        <v>0.84088073862</v>
      </c>
      <c r="G556" s="15">
        <v>31625</v>
      </c>
    </row>
    <row r="557" spans="1:7" ht="12.75">
      <c r="A557" s="30" t="str">
        <f>'De la BASE'!A553</f>
        <v>490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1.17172602624</v>
      </c>
      <c r="F557" s="9">
        <f>IF('De la BASE'!F553&gt;0,'De la BASE'!F553,'De la BASE'!F553+0.001)</f>
        <v>2.9606575328</v>
      </c>
      <c r="G557" s="15">
        <v>31656</v>
      </c>
    </row>
    <row r="558" spans="1:7" ht="12.75">
      <c r="A558" s="30" t="str">
        <f>'De la BASE'!A554</f>
        <v>490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0.5337233076</v>
      </c>
      <c r="F558" s="9">
        <f>IF('De la BASE'!F554&gt;0,'De la BASE'!F554,'De la BASE'!F554+0.001)</f>
        <v>1.5079054966499998</v>
      </c>
      <c r="G558" s="15">
        <v>31686</v>
      </c>
    </row>
    <row r="559" spans="1:7" ht="12.75">
      <c r="A559" s="30" t="str">
        <f>'De la BASE'!A555</f>
        <v>490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0.76196891304</v>
      </c>
      <c r="F559" s="9">
        <f>IF('De la BASE'!F555&gt;0,'De la BASE'!F555,'De la BASE'!F555+0.001)</f>
        <v>1.66794630399</v>
      </c>
      <c r="G559" s="15">
        <v>31717</v>
      </c>
    </row>
    <row r="560" spans="1:7" ht="12.75">
      <c r="A560" s="30" t="str">
        <f>'De la BASE'!A556</f>
        <v>490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1.26156217737</v>
      </c>
      <c r="F560" s="9">
        <f>IF('De la BASE'!F556&gt;0,'De la BASE'!F556,'De la BASE'!F556+0.001)</f>
        <v>2.72273152746</v>
      </c>
      <c r="G560" s="15">
        <v>31747</v>
      </c>
    </row>
    <row r="561" spans="1:7" ht="12.75">
      <c r="A561" s="30" t="str">
        <f>'De la BASE'!A557</f>
        <v>490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1.39322732076</v>
      </c>
      <c r="F561" s="9">
        <f>IF('De la BASE'!F557&gt;0,'De la BASE'!F557,'De la BASE'!F557+0.001)</f>
        <v>2.8165088496600004</v>
      </c>
      <c r="G561" s="15">
        <v>31778</v>
      </c>
    </row>
    <row r="562" spans="1:7" ht="12.75">
      <c r="A562" s="30" t="str">
        <f>'De la BASE'!A558</f>
        <v>490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2.30639807874</v>
      </c>
      <c r="F562" s="9">
        <f>IF('De la BASE'!F558&gt;0,'De la BASE'!F558,'De la BASE'!F558+0.001)</f>
        <v>4.3178908518900005</v>
      </c>
      <c r="G562" s="15">
        <v>31809</v>
      </c>
    </row>
    <row r="563" spans="1:7" ht="12.75">
      <c r="A563" s="30" t="str">
        <f>'De la BASE'!A559</f>
        <v>490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1.3010590506</v>
      </c>
      <c r="F563" s="9">
        <f>IF('De la BASE'!F559&gt;0,'De la BASE'!F559,'De la BASE'!F559+0.001)</f>
        <v>2.79540371115</v>
      </c>
      <c r="G563" s="15">
        <v>31837</v>
      </c>
    </row>
    <row r="564" spans="1:7" ht="12.75">
      <c r="A564" s="30" t="str">
        <f>'De la BASE'!A560</f>
        <v>490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2.06632056719</v>
      </c>
      <c r="F564" s="9">
        <f>IF('De la BASE'!F560&gt;0,'De la BASE'!F560,'De la BASE'!F560+0.001)</f>
        <v>4.8223416735999995</v>
      </c>
      <c r="G564" s="15">
        <v>31868</v>
      </c>
    </row>
    <row r="565" spans="1:7" ht="12.75">
      <c r="A565" s="30" t="str">
        <f>'De la BASE'!A561</f>
        <v>490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0.74916689712</v>
      </c>
      <c r="F565" s="9">
        <f>IF('De la BASE'!F561&gt;0,'De la BASE'!F561,'De la BASE'!F561+0.001)</f>
        <v>2.02719186192</v>
      </c>
      <c r="G565" s="15">
        <v>31898</v>
      </c>
    </row>
    <row r="566" spans="1:7" ht="12.75">
      <c r="A566" s="30" t="str">
        <f>'De la BASE'!A562</f>
        <v>490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0.38384580416</v>
      </c>
      <c r="F566" s="9">
        <f>IF('De la BASE'!F562&gt;0,'De la BASE'!F562,'De la BASE'!F562+0.001)</f>
        <v>1.56978768128</v>
      </c>
      <c r="G566" s="15">
        <v>31929</v>
      </c>
    </row>
    <row r="567" spans="1:7" ht="12.75">
      <c r="A567" s="30" t="str">
        <f>'De la BASE'!A563</f>
        <v>490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0.47148449517</v>
      </c>
      <c r="F567" s="9">
        <f>IF('De la BASE'!F563&gt;0,'De la BASE'!F563,'De la BASE'!F563+0.001)</f>
        <v>1.27058335911</v>
      </c>
      <c r="G567" s="15">
        <v>31959</v>
      </c>
    </row>
    <row r="568" spans="1:7" ht="12.75">
      <c r="A568" s="30" t="str">
        <f>'De la BASE'!A564</f>
        <v>490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0.13640249268</v>
      </c>
      <c r="F568" s="9">
        <f>IF('De la BASE'!F564&gt;0,'De la BASE'!F564,'De la BASE'!F564+0.001)</f>
        <v>0.45959038104000005</v>
      </c>
      <c r="G568" s="15">
        <v>31990</v>
      </c>
    </row>
    <row r="569" spans="1:7" ht="12.75">
      <c r="A569" s="30" t="str">
        <f>'De la BASE'!A565</f>
        <v>490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0.31878374787</v>
      </c>
      <c r="F569" s="9">
        <f>IF('De la BASE'!F565&gt;0,'De la BASE'!F565,'De la BASE'!F565+0.001)</f>
        <v>1.02145024467</v>
      </c>
      <c r="G569" s="15">
        <v>32021</v>
      </c>
    </row>
    <row r="570" spans="1:7" ht="12.75">
      <c r="A570" s="30" t="str">
        <f>'De la BASE'!A566</f>
        <v>490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0.52498356726</v>
      </c>
      <c r="F570" s="9">
        <f>IF('De la BASE'!F566&gt;0,'De la BASE'!F566,'De la BASE'!F566+0.001)</f>
        <v>1.26965450343</v>
      </c>
      <c r="G570" s="15">
        <v>32051</v>
      </c>
    </row>
    <row r="571" spans="1:7" ht="12.75">
      <c r="A571" s="30" t="str">
        <f>'De la BASE'!A567</f>
        <v>490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0.63613717195</v>
      </c>
      <c r="F571" s="9">
        <f>IF('De la BASE'!F567&gt;0,'De la BASE'!F567,'De la BASE'!F567+0.001)</f>
        <v>1.6423541451800001</v>
      </c>
      <c r="G571" s="15">
        <v>32082</v>
      </c>
    </row>
    <row r="572" spans="1:7" ht="12.75">
      <c r="A572" s="30" t="str">
        <f>'De la BASE'!A568</f>
        <v>490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2.20288383</v>
      </c>
      <c r="F572" s="9">
        <f>IF('De la BASE'!F568&gt;0,'De la BASE'!F568,'De la BASE'!F568+0.001)</f>
        <v>4.7262903597</v>
      </c>
      <c r="G572" s="15">
        <v>32112</v>
      </c>
    </row>
    <row r="573" spans="1:7" ht="12.75">
      <c r="A573" s="30" t="str">
        <f>'De la BASE'!A569</f>
        <v>490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2.3913536895</v>
      </c>
      <c r="F573" s="9">
        <f>IF('De la BASE'!F569&gt;0,'De la BASE'!F569,'De la BASE'!F569+0.001)</f>
        <v>4.72566475075</v>
      </c>
      <c r="G573" s="15">
        <v>32143</v>
      </c>
    </row>
    <row r="574" spans="1:7" ht="12.75">
      <c r="A574" s="30" t="str">
        <f>'De la BASE'!A570</f>
        <v>490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1.01200849728</v>
      </c>
      <c r="F574" s="9">
        <f>IF('De la BASE'!F570&gt;0,'De la BASE'!F570,'De la BASE'!F570+0.001)</f>
        <v>2.0120934792000003</v>
      </c>
      <c r="G574" s="15">
        <v>32174</v>
      </c>
    </row>
    <row r="575" spans="1:7" ht="12.75">
      <c r="A575" s="30" t="str">
        <f>'De la BASE'!A571</f>
        <v>490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0.59485420392</v>
      </c>
      <c r="F575" s="9">
        <f>IF('De la BASE'!F571&gt;0,'De la BASE'!F571,'De la BASE'!F571+0.001)</f>
        <v>0.9817593758400001</v>
      </c>
      <c r="G575" s="15">
        <v>32203</v>
      </c>
    </row>
    <row r="576" spans="1:7" ht="12.75">
      <c r="A576" s="30" t="str">
        <f>'De la BASE'!A572</f>
        <v>490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2.30835161909</v>
      </c>
      <c r="F576" s="9">
        <f>IF('De la BASE'!F572&gt;0,'De la BASE'!F572,'De la BASE'!F572+0.001)</f>
        <v>5.16517316303</v>
      </c>
      <c r="G576" s="15">
        <v>32234</v>
      </c>
    </row>
    <row r="577" spans="1:7" ht="12.75">
      <c r="A577" s="30" t="str">
        <f>'De la BASE'!A573</f>
        <v>490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1.70620285572</v>
      </c>
      <c r="F577" s="9">
        <f>IF('De la BASE'!F573&gt;0,'De la BASE'!F573,'De la BASE'!F573+0.001)</f>
        <v>3.88447562844</v>
      </c>
      <c r="G577" s="15">
        <v>32264</v>
      </c>
    </row>
    <row r="578" spans="1:7" ht="12.75">
      <c r="A578" s="30" t="str">
        <f>'De la BASE'!A574</f>
        <v>490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1.43435762502</v>
      </c>
      <c r="F578" s="9">
        <f>IF('De la BASE'!F574&gt;0,'De la BASE'!F574,'De la BASE'!F574+0.001)</f>
        <v>3.09428571738</v>
      </c>
      <c r="G578" s="15">
        <v>32295</v>
      </c>
    </row>
    <row r="579" spans="1:7" ht="12.75">
      <c r="A579" s="30" t="str">
        <f>'De la BASE'!A575</f>
        <v>490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0.51453310144</v>
      </c>
      <c r="F579" s="9">
        <f>IF('De la BASE'!F575&gt;0,'De la BASE'!F575,'De la BASE'!F575+0.001)</f>
        <v>1.8442387448000002</v>
      </c>
      <c r="G579" s="15">
        <v>32325</v>
      </c>
    </row>
    <row r="580" spans="1:7" ht="12.75">
      <c r="A580" s="30" t="str">
        <f>'De la BASE'!A576</f>
        <v>490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0.11603960472</v>
      </c>
      <c r="F580" s="9">
        <f>IF('De la BASE'!F576&gt;0,'De la BASE'!F576,'De la BASE'!F576+0.001)</f>
        <v>0.49861386176</v>
      </c>
      <c r="G580" s="15">
        <v>32356</v>
      </c>
    </row>
    <row r="581" spans="1:7" ht="12.75">
      <c r="A581" s="30" t="str">
        <f>'De la BASE'!A577</f>
        <v>490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0.1105978258</v>
      </c>
      <c r="F581" s="9">
        <f>IF('De la BASE'!F577&gt;0,'De la BASE'!F577,'De la BASE'!F577+0.001)</f>
        <v>0.450163043</v>
      </c>
      <c r="G581" s="15">
        <v>32387</v>
      </c>
    </row>
    <row r="582" spans="1:7" ht="12.75">
      <c r="A582" s="30" t="str">
        <f>'De la BASE'!A578</f>
        <v>490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0.3479835555</v>
      </c>
      <c r="F582" s="9">
        <f>IF('De la BASE'!F578&gt;0,'De la BASE'!F578,'De la BASE'!F578+0.001)</f>
        <v>0.9866875499999999</v>
      </c>
      <c r="G582" s="15">
        <v>32417</v>
      </c>
    </row>
    <row r="583" spans="1:7" ht="12.75">
      <c r="A583" s="30" t="str">
        <f>'De la BASE'!A579</f>
        <v>490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0.3890549784</v>
      </c>
      <c r="F583" s="9">
        <f>IF('De la BASE'!F579&gt;0,'De la BASE'!F579,'De la BASE'!F579+0.001)</f>
        <v>0.9185710666</v>
      </c>
      <c r="G583" s="15">
        <v>32448</v>
      </c>
    </row>
    <row r="584" spans="1:7" ht="12.75">
      <c r="A584" s="30" t="str">
        <f>'De la BASE'!A580</f>
        <v>490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0.26245788578</v>
      </c>
      <c r="F584" s="9">
        <f>IF('De la BASE'!F580&gt;0,'De la BASE'!F580,'De la BASE'!F580+0.001)</f>
        <v>0.36326952556000003</v>
      </c>
      <c r="G584" s="15">
        <v>32478</v>
      </c>
    </row>
    <row r="585" spans="1:7" ht="12.75">
      <c r="A585" s="30" t="str">
        <f>'De la BASE'!A581</f>
        <v>490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0.154613466</v>
      </c>
      <c r="F585" s="9">
        <f>IF('De la BASE'!F581&gt;0,'De la BASE'!F581,'De la BASE'!F581+0.001)</f>
        <v>0.2054862828</v>
      </c>
      <c r="G585" s="15">
        <v>32509</v>
      </c>
    </row>
    <row r="586" spans="1:7" ht="12.75">
      <c r="A586" s="30" t="str">
        <f>'De la BASE'!A582</f>
        <v>490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1.7089642614</v>
      </c>
      <c r="F586" s="9">
        <f>IF('De la BASE'!F582&gt;0,'De la BASE'!F582,'De la BASE'!F582+0.001)</f>
        <v>3.071138697</v>
      </c>
      <c r="G586" s="15">
        <v>32540</v>
      </c>
    </row>
    <row r="587" spans="1:7" ht="12.75">
      <c r="A587" s="30" t="str">
        <f>'De la BASE'!A583</f>
        <v>490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0.38100000014</v>
      </c>
      <c r="F587" s="9">
        <f>IF('De la BASE'!F583&gt;0,'De la BASE'!F583,'De la BASE'!F583+0.001)</f>
        <v>0.6380000006500001</v>
      </c>
      <c r="G587" s="15">
        <v>32568</v>
      </c>
    </row>
    <row r="588" spans="1:7" ht="12.75">
      <c r="A588" s="30" t="str">
        <f>'De la BASE'!A584</f>
        <v>490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3.0222011832</v>
      </c>
      <c r="F588" s="9">
        <f>IF('De la BASE'!F584&gt;0,'De la BASE'!F584,'De la BASE'!F584+0.001)</f>
        <v>5.3855764982</v>
      </c>
      <c r="G588" s="15">
        <v>32599</v>
      </c>
    </row>
    <row r="589" spans="1:7" ht="12.75">
      <c r="A589" s="30" t="str">
        <f>'De la BASE'!A585</f>
        <v>490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0.8467828776</v>
      </c>
      <c r="F589" s="9">
        <f>IF('De la BASE'!F585&gt;0,'De la BASE'!F585,'De la BASE'!F585+0.001)</f>
        <v>2.14363240388</v>
      </c>
      <c r="G589" s="15">
        <v>32629</v>
      </c>
    </row>
    <row r="590" spans="1:7" ht="12.75">
      <c r="A590" s="30" t="str">
        <f>'De la BASE'!A586</f>
        <v>490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0.33036871616</v>
      </c>
      <c r="F590" s="9">
        <f>IF('De la BASE'!F586&gt;0,'De la BASE'!F586,'De la BASE'!F586+0.001)</f>
        <v>1.01313072448</v>
      </c>
      <c r="G590" s="15">
        <v>32660</v>
      </c>
    </row>
    <row r="591" spans="1:7" ht="12.75">
      <c r="A591" s="30" t="str">
        <f>'De la BASE'!A587</f>
        <v>490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0.20074889821</v>
      </c>
      <c r="F591" s="9">
        <f>IF('De la BASE'!F587&gt;0,'De la BASE'!F587,'De la BASE'!F587+0.001)</f>
        <v>0.56337151136</v>
      </c>
      <c r="G591" s="15">
        <v>32690</v>
      </c>
    </row>
    <row r="592" spans="1:7" ht="12.75">
      <c r="A592" s="30" t="str">
        <f>'De la BASE'!A588</f>
        <v>490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0.1102945896</v>
      </c>
      <c r="F592" s="9">
        <f>IF('De la BASE'!F588&gt;0,'De la BASE'!F588,'De la BASE'!F588+0.001)</f>
        <v>0.31083020800000005</v>
      </c>
      <c r="G592" s="15">
        <v>32721</v>
      </c>
    </row>
    <row r="593" spans="1:7" ht="12.75">
      <c r="A593" s="30" t="str">
        <f>'De la BASE'!A589</f>
        <v>490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0.35209215384</v>
      </c>
      <c r="F593" s="9">
        <f>IF('De la BASE'!F589&gt;0,'De la BASE'!F589,'De la BASE'!F589+0.001)</f>
        <v>0.9028082184799999</v>
      </c>
      <c r="G593" s="15">
        <v>32752</v>
      </c>
    </row>
    <row r="594" spans="1:7" ht="12.75">
      <c r="A594" s="30" t="str">
        <f>'De la BASE'!A590</f>
        <v>490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0.11813349</v>
      </c>
      <c r="F594" s="9">
        <f>IF('De la BASE'!F590&gt;0,'De la BASE'!F590,'De la BASE'!F590+0.001)</f>
        <v>0.406379206</v>
      </c>
      <c r="G594" s="15">
        <v>32782</v>
      </c>
    </row>
    <row r="595" spans="1:7" ht="12.75">
      <c r="A595" s="30" t="str">
        <f>'De la BASE'!A591</f>
        <v>490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0.86370529125</v>
      </c>
      <c r="F595" s="9">
        <f>IF('De la BASE'!F591&gt;0,'De la BASE'!F591,'De la BASE'!F591+0.001)</f>
        <v>1.8684637087499998</v>
      </c>
      <c r="G595" s="15">
        <v>32813</v>
      </c>
    </row>
    <row r="596" spans="1:7" ht="12.75">
      <c r="A596" s="30" t="str">
        <f>'De la BASE'!A592</f>
        <v>490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2.60753064079</v>
      </c>
      <c r="F596" s="9">
        <f>IF('De la BASE'!F592&gt;0,'De la BASE'!F592,'De la BASE'!F592+0.001)</f>
        <v>5.58316512632</v>
      </c>
      <c r="G596" s="15">
        <v>32843</v>
      </c>
    </row>
    <row r="597" spans="1:7" ht="12.75">
      <c r="A597" s="30" t="str">
        <f>'De la BASE'!A593</f>
        <v>490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0.82280979579</v>
      </c>
      <c r="F597" s="9">
        <f>IF('De la BASE'!F593&gt;0,'De la BASE'!F593,'De la BASE'!F593+0.001)</f>
        <v>1.70207515137</v>
      </c>
      <c r="G597" s="15">
        <v>32874</v>
      </c>
    </row>
    <row r="598" spans="1:7" ht="12.75">
      <c r="A598" s="30" t="str">
        <f>'De la BASE'!A594</f>
        <v>490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0.66753284192</v>
      </c>
      <c r="F598" s="9">
        <f>IF('De la BASE'!F594&gt;0,'De la BASE'!F594,'De la BASE'!F594+0.001)</f>
        <v>1.10888985024</v>
      </c>
      <c r="G598" s="15">
        <v>32905</v>
      </c>
    </row>
    <row r="599" spans="1:7" ht="12.75">
      <c r="A599" s="30" t="str">
        <f>'De la BASE'!A595</f>
        <v>490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0.31131257808</v>
      </c>
      <c r="F599" s="9">
        <f>IF('De la BASE'!F595&gt;0,'De la BASE'!F595,'De la BASE'!F595+0.001)</f>
        <v>0.51299626224</v>
      </c>
      <c r="G599" s="15">
        <v>32933</v>
      </c>
    </row>
    <row r="600" spans="1:7" ht="12.75">
      <c r="A600" s="30" t="str">
        <f>'De la BASE'!A596</f>
        <v>490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0.8606368953</v>
      </c>
      <c r="F600" s="9">
        <f>IF('De la BASE'!F596&gt;0,'De la BASE'!F596,'De la BASE'!F596+0.001)</f>
        <v>1.56294439812</v>
      </c>
      <c r="G600" s="15">
        <v>32964</v>
      </c>
    </row>
    <row r="601" spans="1:7" ht="12.75">
      <c r="A601" s="30" t="str">
        <f>'De la BASE'!A597</f>
        <v>490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0.35870171769</v>
      </c>
      <c r="F601" s="9">
        <f>IF('De la BASE'!F597&gt;0,'De la BASE'!F597,'De la BASE'!F597+0.001)</f>
        <v>1.40402718407</v>
      </c>
      <c r="G601" s="15">
        <v>32994</v>
      </c>
    </row>
    <row r="602" spans="1:7" ht="12.75">
      <c r="A602" s="30" t="str">
        <f>'De la BASE'!A598</f>
        <v>490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0.26519199113</v>
      </c>
      <c r="F602" s="9">
        <f>IF('De la BASE'!F598&gt;0,'De la BASE'!F598,'De la BASE'!F598+0.001)</f>
        <v>0.79381389857</v>
      </c>
      <c r="G602" s="15">
        <v>33025</v>
      </c>
    </row>
    <row r="603" spans="1:7" ht="12.75">
      <c r="A603" s="30" t="str">
        <f>'De la BASE'!A599</f>
        <v>490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0.12427113765</v>
      </c>
      <c r="F603" s="9">
        <f>IF('De la BASE'!F599&gt;0,'De la BASE'!F599,'De la BASE'!F599+0.001)</f>
        <v>0.4778425674</v>
      </c>
      <c r="G603" s="15">
        <v>33055</v>
      </c>
    </row>
    <row r="604" spans="1:7" ht="12.75">
      <c r="A604" s="30" t="str">
        <f>'De la BASE'!A600</f>
        <v>490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0.30171036129</v>
      </c>
      <c r="F604" s="9">
        <f>IF('De la BASE'!F600&gt;0,'De la BASE'!F600,'De la BASE'!F600+0.001)</f>
        <v>0.72262796528</v>
      </c>
      <c r="G604" s="15">
        <v>33086</v>
      </c>
    </row>
    <row r="605" spans="1:7" ht="12.75">
      <c r="A605" s="30" t="str">
        <f>'De la BASE'!A601</f>
        <v>490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0.30644636676</v>
      </c>
      <c r="F605" s="9">
        <f>IF('De la BASE'!F601&gt;0,'De la BASE'!F601,'De la BASE'!F601+0.001)</f>
        <v>0.7146747407099999</v>
      </c>
      <c r="G605" s="15">
        <v>33117</v>
      </c>
    </row>
    <row r="606" spans="1:7" ht="12.75">
      <c r="A606" s="30" t="str">
        <f>'De la BASE'!A602</f>
        <v>490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0.30757105261</v>
      </c>
      <c r="F606" s="9">
        <f>IF('De la BASE'!F602&gt;0,'De la BASE'!F602,'De la BASE'!F602+0.001)</f>
        <v>0.7997683740600001</v>
      </c>
      <c r="G606" s="15">
        <v>33147</v>
      </c>
    </row>
    <row r="607" spans="1:7" ht="12.75">
      <c r="A607" s="30" t="str">
        <f>'De la BASE'!A603</f>
        <v>490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0.53707309568</v>
      </c>
      <c r="F607" s="9">
        <f>IF('De la BASE'!F603&gt;0,'De la BASE'!F603,'De la BASE'!F603+0.001)</f>
        <v>1.15380436344</v>
      </c>
      <c r="G607" s="15">
        <v>33178</v>
      </c>
    </row>
    <row r="608" spans="1:7" ht="12.75">
      <c r="A608" s="30" t="str">
        <f>'De la BASE'!A604</f>
        <v>490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1.6813406538</v>
      </c>
      <c r="F608" s="9">
        <f>IF('De la BASE'!F604&gt;0,'De la BASE'!F604,'De la BASE'!F604+0.001)</f>
        <v>3.10778126505</v>
      </c>
      <c r="G608" s="15">
        <v>33208</v>
      </c>
    </row>
    <row r="609" spans="1:7" ht="12.75">
      <c r="A609" s="30" t="str">
        <f>'De la BASE'!A605</f>
        <v>490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1.08444671244</v>
      </c>
      <c r="F609" s="9">
        <f>IF('De la BASE'!F605&gt;0,'De la BASE'!F605,'De la BASE'!F605+0.001)</f>
        <v>2.22386537436</v>
      </c>
      <c r="G609" s="15">
        <v>33239</v>
      </c>
    </row>
    <row r="610" spans="1:7" ht="12.75">
      <c r="A610" s="30" t="str">
        <f>'De la BASE'!A606</f>
        <v>490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1.6867165196</v>
      </c>
      <c r="F610" s="9">
        <f>IF('De la BASE'!F606&gt;0,'De la BASE'!F606,'De la BASE'!F606+0.001)</f>
        <v>3.5334061434</v>
      </c>
      <c r="G610" s="15">
        <v>33270</v>
      </c>
    </row>
    <row r="611" spans="1:7" ht="12.75">
      <c r="A611" s="30" t="str">
        <f>'De la BASE'!A607</f>
        <v>490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7.1130909524</v>
      </c>
      <c r="F611" s="9">
        <f>IF('De la BASE'!F607&gt;0,'De la BASE'!F607,'De la BASE'!F607+0.001)</f>
        <v>13.1990243974</v>
      </c>
      <c r="G611" s="15">
        <v>33298</v>
      </c>
    </row>
    <row r="612" spans="1:7" ht="12.75">
      <c r="A612" s="30" t="str">
        <f>'De la BASE'!A608</f>
        <v>490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3.74047267776</v>
      </c>
      <c r="F612" s="9">
        <f>IF('De la BASE'!F608&gt;0,'De la BASE'!F608,'De la BASE'!F608+0.001)</f>
        <v>7.9488794044799995</v>
      </c>
      <c r="G612" s="15">
        <v>33329</v>
      </c>
    </row>
    <row r="613" spans="1:7" ht="12.75">
      <c r="A613" s="30" t="str">
        <f>'De la BASE'!A609</f>
        <v>490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0.66575432884</v>
      </c>
      <c r="F613" s="9">
        <f>IF('De la BASE'!F609&gt;0,'De la BASE'!F609,'De la BASE'!F609+0.001)</f>
        <v>2.44009958792</v>
      </c>
      <c r="G613" s="15">
        <v>33359</v>
      </c>
    </row>
    <row r="614" spans="1:7" ht="12.75">
      <c r="A614" s="30" t="str">
        <f>'De la BASE'!A610</f>
        <v>490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0.39294863775</v>
      </c>
      <c r="F614" s="9">
        <f>IF('De la BASE'!F610&gt;0,'De la BASE'!F610,'De la BASE'!F610+0.001)</f>
        <v>2.1667167751500003</v>
      </c>
      <c r="G614" s="15">
        <v>33390</v>
      </c>
    </row>
    <row r="615" spans="1:7" ht="12.75">
      <c r="A615" s="30" t="str">
        <f>'De la BASE'!A611</f>
        <v>490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0.18795404406</v>
      </c>
      <c r="F615" s="9">
        <f>IF('De la BASE'!F611&gt;0,'De la BASE'!F611,'De la BASE'!F611+0.001)</f>
        <v>0.97676118235</v>
      </c>
      <c r="G615" s="15">
        <v>33420</v>
      </c>
    </row>
    <row r="616" spans="1:7" ht="12.75">
      <c r="A616" s="30" t="str">
        <f>'De la BASE'!A612</f>
        <v>490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0.10804637088999999</v>
      </c>
      <c r="F616" s="9">
        <f>IF('De la BASE'!F612&gt;0,'De la BASE'!F612,'De la BASE'!F612+0.001)</f>
        <v>0.41117647003999996</v>
      </c>
      <c r="G616" s="15">
        <v>33451</v>
      </c>
    </row>
    <row r="617" spans="1:7" ht="12.75">
      <c r="A617" s="30" t="str">
        <f>'De la BASE'!A613</f>
        <v>490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1.045975726</v>
      </c>
      <c r="F617" s="9">
        <f>IF('De la BASE'!F613&gt;0,'De la BASE'!F613,'De la BASE'!F613+0.001)</f>
        <v>2.39223155888</v>
      </c>
      <c r="G617" s="15">
        <v>33482</v>
      </c>
    </row>
    <row r="618" spans="1:7" ht="12.75">
      <c r="A618" s="30" t="str">
        <f>'De la BASE'!A614</f>
        <v>490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0.3297211665</v>
      </c>
      <c r="F618" s="9">
        <f>IF('De la BASE'!F614&gt;0,'De la BASE'!F614,'De la BASE'!F614+0.001)</f>
        <v>0.5315272495500001</v>
      </c>
      <c r="G618" s="15">
        <v>33512</v>
      </c>
    </row>
    <row r="619" spans="1:7" ht="12.75">
      <c r="A619" s="30" t="str">
        <f>'De la BASE'!A615</f>
        <v>490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0.468992948</v>
      </c>
      <c r="F619" s="9">
        <f>IF('De la BASE'!F615&gt;0,'De la BASE'!F615,'De la BASE'!F615+0.001)</f>
        <v>0.918459592</v>
      </c>
      <c r="G619" s="15">
        <v>33543</v>
      </c>
    </row>
    <row r="620" spans="1:7" ht="12.75">
      <c r="A620" s="30" t="str">
        <f>'De la BASE'!A616</f>
        <v>490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0.2384403084</v>
      </c>
      <c r="F620" s="9">
        <f>IF('De la BASE'!F616&gt;0,'De la BASE'!F616,'De la BASE'!F616+0.001)</f>
        <v>0.3179204112</v>
      </c>
      <c r="G620" s="15">
        <v>33573</v>
      </c>
    </row>
    <row r="621" spans="1:7" ht="12.75">
      <c r="A621" s="30" t="str">
        <f>'De la BASE'!A617</f>
        <v>490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0.22001445025</v>
      </c>
      <c r="F621" s="9">
        <f>IF('De la BASE'!F617&gt;0,'De la BASE'!F617,'De la BASE'!F617+0.001)</f>
        <v>0.35404624325</v>
      </c>
      <c r="G621" s="15">
        <v>33604</v>
      </c>
    </row>
    <row r="622" spans="1:7" ht="12.75">
      <c r="A622" s="30" t="str">
        <f>'De la BASE'!A618</f>
        <v>490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0.38125651094</v>
      </c>
      <c r="F622" s="9">
        <f>IF('De la BASE'!F618&gt;0,'De la BASE'!F618,'De la BASE'!F618+0.001)</f>
        <v>0.50697916719</v>
      </c>
      <c r="G622" s="15">
        <v>33635</v>
      </c>
    </row>
    <row r="623" spans="1:7" ht="12.75">
      <c r="A623" s="30" t="str">
        <f>'De la BASE'!A619</f>
        <v>490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0.49854696653</v>
      </c>
      <c r="F623" s="9">
        <f>IF('De la BASE'!F619&gt;0,'De la BASE'!F619,'De la BASE'!F619+0.001)</f>
        <v>0.7810273966900001</v>
      </c>
      <c r="G623" s="15">
        <v>33664</v>
      </c>
    </row>
    <row r="624" spans="1:7" ht="12.75">
      <c r="A624" s="30" t="str">
        <f>'De la BASE'!A620</f>
        <v>490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0.6546470226</v>
      </c>
      <c r="F624" s="9">
        <f>IF('De la BASE'!F620&gt;0,'De la BASE'!F620,'De la BASE'!F620+0.001)</f>
        <v>1.11141804772</v>
      </c>
      <c r="G624" s="15">
        <v>33695</v>
      </c>
    </row>
    <row r="625" spans="1:7" ht="12.75">
      <c r="A625" s="30" t="str">
        <f>'De la BASE'!A621</f>
        <v>490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0.43975430004</v>
      </c>
      <c r="F625" s="9">
        <f>IF('De la BASE'!F621&gt;0,'De la BASE'!F621,'De la BASE'!F621+0.001)</f>
        <v>1.32241400604</v>
      </c>
      <c r="G625" s="15">
        <v>33725</v>
      </c>
    </row>
    <row r="626" spans="1:7" ht="12.75">
      <c r="A626" s="30" t="str">
        <f>'De la BASE'!A622</f>
        <v>490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0.67607636823</v>
      </c>
      <c r="F626" s="9">
        <f>IF('De la BASE'!F622&gt;0,'De la BASE'!F622,'De la BASE'!F622+0.001)</f>
        <v>1.7180435046599998</v>
      </c>
      <c r="G626" s="15">
        <v>33756</v>
      </c>
    </row>
    <row r="627" spans="1:7" ht="12.75">
      <c r="A627" s="30" t="str">
        <f>'De la BASE'!A623</f>
        <v>490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0.2222859012</v>
      </c>
      <c r="F627" s="9">
        <f>IF('De la BASE'!F623&gt;0,'De la BASE'!F623,'De la BASE'!F623+0.001)</f>
        <v>0.63390426592</v>
      </c>
      <c r="G627" s="15">
        <v>33786</v>
      </c>
    </row>
    <row r="628" spans="1:7" ht="12.75">
      <c r="A628" s="30" t="str">
        <f>'De la BASE'!A624</f>
        <v>490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0.294862788</v>
      </c>
      <c r="F628" s="9">
        <f>IF('De la BASE'!F624&gt;0,'De la BASE'!F624,'De la BASE'!F624+0.001)</f>
        <v>0.7208562008999999</v>
      </c>
      <c r="G628" s="15">
        <v>33817</v>
      </c>
    </row>
    <row r="629" spans="1:7" ht="12.75">
      <c r="A629" s="30" t="str">
        <f>'De la BASE'!A625</f>
        <v>490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0.205202312</v>
      </c>
      <c r="F629" s="9">
        <f>IF('De la BASE'!F625&gt;0,'De la BASE'!F625,'De la BASE'!F625+0.001)</f>
        <v>0.6028901728</v>
      </c>
      <c r="G629" s="15">
        <v>33848</v>
      </c>
    </row>
    <row r="630" spans="1:7" ht="12.75">
      <c r="A630" s="30" t="str">
        <f>'De la BASE'!A626</f>
        <v>490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0.88761947526</v>
      </c>
      <c r="F630" s="9">
        <f>IF('De la BASE'!F626&gt;0,'De la BASE'!F626,'De la BASE'!F626+0.001)</f>
        <v>1.8480859236</v>
      </c>
      <c r="G630" s="15">
        <v>33878</v>
      </c>
    </row>
    <row r="631" spans="1:7" ht="12.75">
      <c r="A631" s="30" t="str">
        <f>'De la BASE'!A627</f>
        <v>490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0.57656279196</v>
      </c>
      <c r="F631" s="9">
        <f>IF('De la BASE'!F627&gt;0,'De la BASE'!F627,'De la BASE'!F627+0.001)</f>
        <v>1.36413090492</v>
      </c>
      <c r="G631" s="15">
        <v>33909</v>
      </c>
    </row>
    <row r="632" spans="1:7" ht="12.75">
      <c r="A632" s="30" t="str">
        <f>'De la BASE'!A628</f>
        <v>490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1.222755373</v>
      </c>
      <c r="F632" s="9">
        <f>IF('De la BASE'!F628&gt;0,'De la BASE'!F628,'De la BASE'!F628+0.001)</f>
        <v>2.489434339</v>
      </c>
      <c r="G632" s="15">
        <v>33939</v>
      </c>
    </row>
    <row r="633" spans="1:7" ht="12.75">
      <c r="A633" s="30" t="str">
        <f>'De la BASE'!A629</f>
        <v>490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0.31742886584</v>
      </c>
      <c r="F633" s="9">
        <f>IF('De la BASE'!F629&gt;0,'De la BASE'!F629,'De la BASE'!F629+0.001)</f>
        <v>0.5299844782400001</v>
      </c>
      <c r="G633" s="15">
        <v>33970</v>
      </c>
    </row>
    <row r="634" spans="1:7" ht="12.75">
      <c r="A634" s="30" t="str">
        <f>'De la BASE'!A630</f>
        <v>490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0.44331249918</v>
      </c>
      <c r="F634" s="9">
        <f>IF('De la BASE'!F630&gt;0,'De la BASE'!F630,'De la BASE'!F630+0.001)</f>
        <v>0.6235416661200001</v>
      </c>
      <c r="G634" s="15">
        <v>34001</v>
      </c>
    </row>
    <row r="635" spans="1:7" ht="12.75">
      <c r="A635" s="30" t="str">
        <f>'De la BASE'!A631</f>
        <v>490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0.57628877812</v>
      </c>
      <c r="F635" s="9">
        <f>IF('De la BASE'!F631&gt;0,'De la BASE'!F631,'De la BASE'!F631+0.001)</f>
        <v>1.07428240042</v>
      </c>
      <c r="G635" s="15">
        <v>34029</v>
      </c>
    </row>
    <row r="636" spans="1:7" ht="12.75">
      <c r="A636" s="30" t="str">
        <f>'De la BASE'!A632</f>
        <v>490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1.93199999784</v>
      </c>
      <c r="F636" s="9">
        <f>IF('De la BASE'!F632&gt;0,'De la BASE'!F632,'De la BASE'!F632+0.001)</f>
        <v>3.58200000005</v>
      </c>
      <c r="G636" s="15">
        <v>34060</v>
      </c>
    </row>
    <row r="637" spans="1:7" ht="12.75">
      <c r="A637" s="30" t="str">
        <f>'De la BASE'!A633</f>
        <v>490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4.35767178686</v>
      </c>
      <c r="F637" s="9">
        <f>IF('De la BASE'!F633&gt;0,'De la BASE'!F633,'De la BASE'!F633+0.001)</f>
        <v>9.7485028599</v>
      </c>
      <c r="G637" s="15">
        <v>34090</v>
      </c>
    </row>
    <row r="638" spans="1:7" ht="12.75">
      <c r="A638" s="30" t="str">
        <f>'De la BASE'!A634</f>
        <v>490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0.86330339743</v>
      </c>
      <c r="F638" s="9">
        <f>IF('De la BASE'!F634&gt;0,'De la BASE'!F634,'De la BASE'!F634+0.001)</f>
        <v>2.12776505085</v>
      </c>
      <c r="G638" s="15">
        <v>34121</v>
      </c>
    </row>
    <row r="639" spans="1:7" ht="12.75">
      <c r="A639" s="30" t="str">
        <f>'De la BASE'!A635</f>
        <v>490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0.11956859274</v>
      </c>
      <c r="F639" s="9">
        <f>IF('De la BASE'!F635&gt;0,'De la BASE'!F635,'De la BASE'!F635+0.001)</f>
        <v>0.556807593</v>
      </c>
      <c r="G639" s="15">
        <v>34151</v>
      </c>
    </row>
    <row r="640" spans="1:7" ht="12.75">
      <c r="A640" s="30" t="str">
        <f>'De la BASE'!A636</f>
        <v>490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0.17875157625</v>
      </c>
      <c r="F640" s="9">
        <f>IF('De la BASE'!F636&gt;0,'De la BASE'!F636,'De la BASE'!F636+0.001)</f>
        <v>0.48991172624999996</v>
      </c>
      <c r="G640" s="15">
        <v>34182</v>
      </c>
    </row>
    <row r="641" spans="1:7" ht="12.75">
      <c r="A641" s="30" t="str">
        <f>'De la BASE'!A637</f>
        <v>490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0.17775764472</v>
      </c>
      <c r="F641" s="9">
        <f>IF('De la BASE'!F637&gt;0,'De la BASE'!F637,'De la BASE'!F637+0.001)</f>
        <v>0.5295696482600001</v>
      </c>
      <c r="G641" s="15">
        <v>34213</v>
      </c>
    </row>
    <row r="642" spans="1:7" ht="12.75">
      <c r="A642" s="30" t="str">
        <f>'De la BASE'!A638</f>
        <v>490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0.79117204672</v>
      </c>
      <c r="F642" s="9">
        <f>IF('De la BASE'!F638&gt;0,'De la BASE'!F638,'De la BASE'!F638+0.001)</f>
        <v>1.7298877244800002</v>
      </c>
      <c r="G642" s="15">
        <v>34243</v>
      </c>
    </row>
    <row r="643" spans="1:7" ht="12.75">
      <c r="A643" s="30" t="str">
        <f>'De la BASE'!A639</f>
        <v>490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0.94090014064</v>
      </c>
      <c r="F643" s="9">
        <f>IF('De la BASE'!F639&gt;0,'De la BASE'!F639,'De la BASE'!F639+0.001)</f>
        <v>1.83078762368</v>
      </c>
      <c r="G643" s="15">
        <v>34274</v>
      </c>
    </row>
    <row r="644" spans="1:7" ht="12.75">
      <c r="A644" s="30" t="str">
        <f>'De la BASE'!A640</f>
        <v>490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0.90533333528</v>
      </c>
      <c r="F644" s="9">
        <f>IF('De la BASE'!F640&gt;0,'De la BASE'!F640,'De la BASE'!F640+0.001)</f>
        <v>1.8780000003600001</v>
      </c>
      <c r="G644" s="15">
        <v>34304</v>
      </c>
    </row>
    <row r="645" spans="1:7" ht="12.75">
      <c r="A645" s="30" t="str">
        <f>'De la BASE'!A641</f>
        <v>490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2.18740843092</v>
      </c>
      <c r="F645" s="9">
        <f>IF('De la BASE'!F641&gt;0,'De la BASE'!F641,'De la BASE'!F641+0.001)</f>
        <v>4.994962778880001</v>
      </c>
      <c r="G645" s="15">
        <v>34335</v>
      </c>
    </row>
    <row r="646" spans="1:7" ht="12.75">
      <c r="A646" s="30" t="str">
        <f>'De la BASE'!A642</f>
        <v>490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1.12820673512</v>
      </c>
      <c r="F646" s="9">
        <f>IF('De la BASE'!F642&gt;0,'De la BASE'!F642,'De la BASE'!F642+0.001)</f>
        <v>2.40478131508</v>
      </c>
      <c r="G646" s="15">
        <v>34366</v>
      </c>
    </row>
    <row r="647" spans="1:7" ht="12.75">
      <c r="A647" s="30" t="str">
        <f>'De la BASE'!A643</f>
        <v>490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0.84854821548</v>
      </c>
      <c r="F647" s="9">
        <f>IF('De la BASE'!F643&gt;0,'De la BASE'!F643,'De la BASE'!F643+0.001)</f>
        <v>1.66893500193</v>
      </c>
      <c r="G647" s="15">
        <v>34394</v>
      </c>
    </row>
    <row r="648" spans="1:7" ht="12.75">
      <c r="A648" s="30" t="str">
        <f>'De la BASE'!A644</f>
        <v>490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0.49739922</v>
      </c>
      <c r="F648" s="9">
        <f>IF('De la BASE'!F644&gt;0,'De la BASE'!F644,'De la BASE'!F644+0.001)</f>
        <v>0.9070221074999999</v>
      </c>
      <c r="G648" s="15">
        <v>34425</v>
      </c>
    </row>
    <row r="649" spans="1:7" ht="12.75">
      <c r="A649" s="30" t="str">
        <f>'De la BASE'!A645</f>
        <v>490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1.24251928836</v>
      </c>
      <c r="F649" s="9">
        <f>IF('De la BASE'!F645&gt;0,'De la BASE'!F645,'De la BASE'!F645+0.001)</f>
        <v>2.9747665477600003</v>
      </c>
      <c r="G649" s="15">
        <v>34455</v>
      </c>
    </row>
    <row r="650" spans="1:7" ht="12.75">
      <c r="A650" s="30" t="str">
        <f>'De la BASE'!A646</f>
        <v>490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0.1686426908</v>
      </c>
      <c r="F650" s="9">
        <f>IF('De la BASE'!F646&gt;0,'De la BASE'!F646,'De la BASE'!F646+0.001)</f>
        <v>1.0140972371</v>
      </c>
      <c r="G650" s="15">
        <v>34486</v>
      </c>
    </row>
    <row r="651" spans="1:7" ht="12.75">
      <c r="A651" s="30" t="str">
        <f>'De la BASE'!A647</f>
        <v>490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0.1195905568</v>
      </c>
      <c r="F651" s="9">
        <f>IF('De la BASE'!F647&gt;0,'De la BASE'!F647,'De la BASE'!F647+0.001)</f>
        <v>0.7183353251</v>
      </c>
      <c r="G651" s="15">
        <v>34516</v>
      </c>
    </row>
    <row r="652" spans="1:7" ht="12.75">
      <c r="A652" s="30" t="str">
        <f>'De la BASE'!A648</f>
        <v>490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0.1188785052</v>
      </c>
      <c r="F652" s="9">
        <f>IF('De la BASE'!F648&gt;0,'De la BASE'!F648,'De la BASE'!F648+0.001)</f>
        <v>0.51588785052</v>
      </c>
      <c r="G652" s="15">
        <v>34547</v>
      </c>
    </row>
    <row r="653" spans="1:7" ht="12.75">
      <c r="A653" s="30" t="str">
        <f>'De la BASE'!A649</f>
        <v>490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0.24465</v>
      </c>
      <c r="F653" s="9">
        <f>IF('De la BASE'!F649&gt;0,'De la BASE'!F649,'De la BASE'!F649+0.001)</f>
        <v>0.81191538354</v>
      </c>
      <c r="G653" s="15">
        <v>34578</v>
      </c>
    </row>
    <row r="654" spans="1:7" ht="12.75">
      <c r="A654" s="30" t="str">
        <f>'De la BASE'!A650</f>
        <v>490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0.55968088784</v>
      </c>
      <c r="F654" s="9">
        <f>IF('De la BASE'!F650&gt;0,'De la BASE'!F650,'De la BASE'!F650+0.001)</f>
        <v>1.25234131048</v>
      </c>
      <c r="G654" s="15">
        <v>34608</v>
      </c>
    </row>
    <row r="655" spans="1:7" ht="12.75">
      <c r="A655" s="30" t="str">
        <f>'De la BASE'!A651</f>
        <v>490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1.32374414346</v>
      </c>
      <c r="F655" s="9">
        <f>IF('De la BASE'!F651&gt;0,'De la BASE'!F651,'De la BASE'!F651+0.001)</f>
        <v>2.60860229058</v>
      </c>
      <c r="G655" s="15">
        <v>34639</v>
      </c>
    </row>
    <row r="656" spans="1:7" ht="12.75">
      <c r="A656" s="30" t="str">
        <f>'De la BASE'!A652</f>
        <v>490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0.70197594255</v>
      </c>
      <c r="F656" s="9">
        <f>IF('De la BASE'!F652&gt;0,'De la BASE'!F652,'De la BASE'!F652+0.001)</f>
        <v>1.3794142274799999</v>
      </c>
      <c r="G656" s="15">
        <v>34669</v>
      </c>
    </row>
    <row r="657" spans="1:7" ht="12.75">
      <c r="A657" s="30" t="str">
        <f>'De la BASE'!A653</f>
        <v>490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1.25217857294</v>
      </c>
      <c r="F657" s="9">
        <f>IF('De la BASE'!F653&gt;0,'De la BASE'!F653,'De la BASE'!F653+0.001)</f>
        <v>2.39063760016</v>
      </c>
      <c r="G657" s="15">
        <v>34700</v>
      </c>
    </row>
    <row r="658" spans="1:7" ht="12.75">
      <c r="A658" s="30" t="str">
        <f>'De la BASE'!A654</f>
        <v>490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1.78361310232</v>
      </c>
      <c r="F658" s="9">
        <f>IF('De la BASE'!F654&gt;0,'De la BASE'!F654,'De la BASE'!F654+0.001)</f>
        <v>3.5839475826</v>
      </c>
      <c r="G658" s="15">
        <v>34731</v>
      </c>
    </row>
    <row r="659" spans="1:7" ht="12.75">
      <c r="A659" s="30" t="str">
        <f>'De la BASE'!A655</f>
        <v>490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1.11712061216</v>
      </c>
      <c r="F659" s="9">
        <f>IF('De la BASE'!F655&gt;0,'De la BASE'!F655,'De la BASE'!F655+0.001)</f>
        <v>1.85510573598</v>
      </c>
      <c r="G659" s="15">
        <v>34759</v>
      </c>
    </row>
    <row r="660" spans="1:7" ht="12.75">
      <c r="A660" s="30" t="str">
        <f>'De la BASE'!A656</f>
        <v>490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0.46837219681</v>
      </c>
      <c r="F660" s="9">
        <f>IF('De la BASE'!F656&gt;0,'De la BASE'!F656,'De la BASE'!F656+0.001)</f>
        <v>1.02133034507</v>
      </c>
      <c r="G660" s="15">
        <v>34790</v>
      </c>
    </row>
    <row r="661" spans="1:7" ht="12.75">
      <c r="A661" s="30" t="str">
        <f>'De la BASE'!A657</f>
        <v>490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0.39745185264</v>
      </c>
      <c r="F661" s="9">
        <f>IF('De la BASE'!F657&gt;0,'De la BASE'!F657,'De la BASE'!F657+0.001)</f>
        <v>1.32296296392</v>
      </c>
      <c r="G661" s="15">
        <v>34820</v>
      </c>
    </row>
    <row r="662" spans="1:7" ht="12.75">
      <c r="A662" s="30" t="str">
        <f>'De la BASE'!A658</f>
        <v>490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0.33358463382</v>
      </c>
      <c r="F662" s="9">
        <f>IF('De la BASE'!F658&gt;0,'De la BASE'!F658,'De la BASE'!F658+0.001)</f>
        <v>0.8403649436</v>
      </c>
      <c r="G662" s="15">
        <v>34851</v>
      </c>
    </row>
    <row r="663" spans="1:7" ht="12.75">
      <c r="A663" s="30" t="str">
        <f>'De la BASE'!A659</f>
        <v>490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0.16876263936</v>
      </c>
      <c r="F663" s="9">
        <f>IF('De la BASE'!F659&gt;0,'De la BASE'!F659,'De la BASE'!F659+0.001)</f>
        <v>0.46715454955999997</v>
      </c>
      <c r="G663" s="15">
        <v>34881</v>
      </c>
    </row>
    <row r="664" spans="1:7" ht="12.75">
      <c r="A664" s="30" t="str">
        <f>'De la BASE'!A660</f>
        <v>490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0.30625</v>
      </c>
      <c r="F664" s="9">
        <f>IF('De la BASE'!F660&gt;0,'De la BASE'!F660,'De la BASE'!F660+0.001)</f>
        <v>0.56145833415</v>
      </c>
      <c r="G664" s="15">
        <v>34912</v>
      </c>
    </row>
    <row r="665" spans="1:7" ht="12.75">
      <c r="A665" s="30" t="str">
        <f>'De la BASE'!A661</f>
        <v>490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0.39206319633</v>
      </c>
      <c r="F665" s="9">
        <f>IF('De la BASE'!F661&gt;0,'De la BASE'!F661,'De la BASE'!F661+0.001)</f>
        <v>0.94638475731</v>
      </c>
      <c r="G665" s="15">
        <v>34943</v>
      </c>
    </row>
    <row r="666" spans="1:7" ht="12.75">
      <c r="A666" s="30" t="str">
        <f>'De la BASE'!A662</f>
        <v>490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0.3693211002</v>
      </c>
      <c r="F666" s="9">
        <f>IF('De la BASE'!F662&gt;0,'De la BASE'!F662,'De la BASE'!F662+0.001)</f>
        <v>0.6787522924799999</v>
      </c>
      <c r="G666" s="15">
        <v>34973</v>
      </c>
    </row>
    <row r="667" spans="1:7" ht="12.75">
      <c r="A667" s="30" t="str">
        <f>'De la BASE'!A663</f>
        <v>490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0.55279493037</v>
      </c>
      <c r="F667" s="9">
        <f>IF('De la BASE'!F663&gt;0,'De la BASE'!F663,'De la BASE'!F663+0.001)</f>
        <v>1.1416002286500002</v>
      </c>
      <c r="G667" s="15">
        <v>35004</v>
      </c>
    </row>
    <row r="668" spans="1:7" ht="12.75">
      <c r="A668" s="30" t="str">
        <f>'De la BASE'!A664</f>
        <v>490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0.94436063754</v>
      </c>
      <c r="F668" s="9">
        <f>IF('De la BASE'!F664&gt;0,'De la BASE'!F664,'De la BASE'!F664+0.001)</f>
        <v>1.88364179142</v>
      </c>
      <c r="G668" s="15">
        <v>35034</v>
      </c>
    </row>
    <row r="669" spans="1:7" ht="12.75">
      <c r="A669" s="30" t="str">
        <f>'De la BASE'!A665</f>
        <v>490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3.75087475602</v>
      </c>
      <c r="F669" s="9">
        <f>IF('De la BASE'!F665&gt;0,'De la BASE'!F665,'De la BASE'!F665+0.001)</f>
        <v>7.20324918579</v>
      </c>
      <c r="G669" s="15">
        <v>35065</v>
      </c>
    </row>
    <row r="670" spans="1:7" ht="12.75">
      <c r="A670" s="30" t="str">
        <f>'De la BASE'!A666</f>
        <v>490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1.51269851187</v>
      </c>
      <c r="F670" s="9">
        <f>IF('De la BASE'!F666&gt;0,'De la BASE'!F666,'De la BASE'!F666+0.001)</f>
        <v>2.89997565741</v>
      </c>
      <c r="G670" s="15">
        <v>35096</v>
      </c>
    </row>
    <row r="671" spans="1:7" ht="12.75">
      <c r="A671" s="30" t="str">
        <f>'De la BASE'!A667</f>
        <v>490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1.12176623104</v>
      </c>
      <c r="F671" s="9">
        <f>IF('De la BASE'!F667&gt;0,'De la BASE'!F667,'De la BASE'!F667+0.001)</f>
        <v>2.27878797344</v>
      </c>
      <c r="G671" s="15">
        <v>35125</v>
      </c>
    </row>
    <row r="672" spans="1:7" ht="12.75">
      <c r="A672" s="30" t="str">
        <f>'De la BASE'!A668</f>
        <v>490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1.7346144834</v>
      </c>
      <c r="F672" s="9">
        <f>IF('De la BASE'!F668&gt;0,'De la BASE'!F668,'De la BASE'!F668+0.001)</f>
        <v>3.87620386635</v>
      </c>
      <c r="G672" s="15">
        <v>35156</v>
      </c>
    </row>
    <row r="673" spans="1:7" ht="12.75">
      <c r="A673" s="30" t="str">
        <f>'De la BASE'!A669</f>
        <v>490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1.5485664285</v>
      </c>
      <c r="F673" s="9">
        <f>IF('De la BASE'!F669&gt;0,'De la BASE'!F669,'De la BASE'!F669+0.001)</f>
        <v>3.397080414</v>
      </c>
      <c r="G673" s="15">
        <v>35186</v>
      </c>
    </row>
    <row r="674" spans="1:7" ht="12.75">
      <c r="A674" s="30" t="str">
        <f>'De la BASE'!A670</f>
        <v>490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0.2222217676</v>
      </c>
      <c r="F674" s="9">
        <f>IF('De la BASE'!F670&gt;0,'De la BASE'!F670,'De la BASE'!F670+0.001)</f>
        <v>0.7355458521</v>
      </c>
      <c r="G674" s="15">
        <v>35217</v>
      </c>
    </row>
    <row r="675" spans="1:7" ht="12.75">
      <c r="A675" s="30" t="str">
        <f>'De la BASE'!A671</f>
        <v>490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0.1301761014</v>
      </c>
      <c r="F675" s="9">
        <f>IF('De la BASE'!F671&gt;0,'De la BASE'!F671,'De la BASE'!F671+0.001)</f>
        <v>0.47570950228</v>
      </c>
      <c r="G675" s="15">
        <v>35247</v>
      </c>
    </row>
    <row r="676" spans="1:7" ht="12.75">
      <c r="A676" s="30" t="str">
        <f>'De la BASE'!A672</f>
        <v>490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0.16380706349</v>
      </c>
      <c r="F676" s="9">
        <f>IF('De la BASE'!F672&gt;0,'De la BASE'!F672,'De la BASE'!F672+0.001)</f>
        <v>0.5821791573499999</v>
      </c>
      <c r="G676" s="15">
        <v>35278</v>
      </c>
    </row>
    <row r="677" spans="1:7" ht="12.75">
      <c r="A677" s="30" t="str">
        <f>'De la BASE'!A673</f>
        <v>490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0.43072112673</v>
      </c>
      <c r="F677" s="9">
        <f>IF('De la BASE'!F673&gt;0,'De la BASE'!F673,'De la BASE'!F673+0.001)</f>
        <v>0.90668972742</v>
      </c>
      <c r="G677" s="15">
        <v>35309</v>
      </c>
    </row>
    <row r="678" spans="1:7" ht="12.75">
      <c r="A678" s="30" t="str">
        <f>'De la BASE'!A674</f>
        <v>490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0.40376470706</v>
      </c>
      <c r="F678" s="9">
        <f>IF('De la BASE'!F674&gt;0,'De la BASE'!F674,'De la BASE'!F674+0.001)</f>
        <v>1.04402016862</v>
      </c>
      <c r="G678" s="15">
        <v>35339</v>
      </c>
    </row>
    <row r="679" spans="1:7" ht="12.75">
      <c r="A679" s="30" t="str">
        <f>'De la BASE'!A675</f>
        <v>490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0.92471911673</v>
      </c>
      <c r="F679" s="9">
        <f>IF('De la BASE'!F675&gt;0,'De la BASE'!F675,'De la BASE'!F675+0.001)</f>
        <v>1.76457937305</v>
      </c>
      <c r="G679" s="15">
        <v>35370</v>
      </c>
    </row>
    <row r="680" spans="1:7" ht="12.75">
      <c r="A680" s="30" t="str">
        <f>'De la BASE'!A676</f>
        <v>490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2.22545844848</v>
      </c>
      <c r="F680" s="9">
        <f>IF('De la BASE'!F676&gt;0,'De la BASE'!F676,'De la BASE'!F676+0.001)</f>
        <v>4.39369599712</v>
      </c>
      <c r="G680" s="15">
        <v>35400</v>
      </c>
    </row>
    <row r="681" spans="1:7" ht="12.75">
      <c r="A681" s="30" t="str">
        <f>'De la BASE'!A677</f>
        <v>490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3.53796164955</v>
      </c>
      <c r="F681" s="9">
        <f>IF('De la BASE'!F677&gt;0,'De la BASE'!F677,'De la BASE'!F677+0.001)</f>
        <v>7.02172997388</v>
      </c>
      <c r="G681" s="15">
        <v>35431</v>
      </c>
    </row>
    <row r="682" spans="1:7" ht="12.75">
      <c r="A682" s="30" t="str">
        <f>'De la BASE'!A678</f>
        <v>490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0.84233144608</v>
      </c>
      <c r="F682" s="9">
        <f>IF('De la BASE'!F678&gt;0,'De la BASE'!F678,'De la BASE'!F678+0.001)</f>
        <v>1.44643681032</v>
      </c>
      <c r="G682" s="15">
        <v>35462</v>
      </c>
    </row>
    <row r="683" spans="1:7" ht="12.75">
      <c r="A683" s="30" t="str">
        <f>'De la BASE'!A679</f>
        <v>490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0.38710465136</v>
      </c>
      <c r="F683" s="9">
        <f>IF('De la BASE'!F679&gt;0,'De la BASE'!F679,'De la BASE'!F679+0.001)</f>
        <v>0.9157518602</v>
      </c>
      <c r="G683" s="15">
        <v>35490</v>
      </c>
    </row>
    <row r="684" spans="1:7" ht="12.75">
      <c r="A684" s="30" t="str">
        <f>'De la BASE'!A680</f>
        <v>490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0.59414884155</v>
      </c>
      <c r="F684" s="9">
        <f>IF('De la BASE'!F680&gt;0,'De la BASE'!F680,'De la BASE'!F680+0.001)</f>
        <v>1.24801725876</v>
      </c>
      <c r="G684" s="15">
        <v>35521</v>
      </c>
    </row>
    <row r="685" spans="1:7" ht="12.75">
      <c r="A685" s="30" t="str">
        <f>'De la BASE'!A681</f>
        <v>490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0.6555259586</v>
      </c>
      <c r="F685" s="9">
        <f>IF('De la BASE'!F681&gt;0,'De la BASE'!F681,'De la BASE'!F681+0.001)</f>
        <v>1.2745341785199997</v>
      </c>
      <c r="G685" s="15">
        <v>35551</v>
      </c>
    </row>
    <row r="686" spans="1:7" ht="12.75">
      <c r="A686" s="30" t="str">
        <f>'De la BASE'!A682</f>
        <v>490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0.50466392178</v>
      </c>
      <c r="F686" s="9">
        <f>IF('De la BASE'!F682&gt;0,'De la BASE'!F682,'De la BASE'!F682+0.001)</f>
        <v>1.3683504939</v>
      </c>
      <c r="G686" s="15">
        <v>35582</v>
      </c>
    </row>
    <row r="687" spans="1:7" ht="12.75">
      <c r="A687" s="30" t="str">
        <f>'De la BASE'!A683</f>
        <v>490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0.2819631153</v>
      </c>
      <c r="F687" s="9">
        <f>IF('De la BASE'!F683&gt;0,'De la BASE'!F683,'De la BASE'!F683+0.001)</f>
        <v>0.8885490505</v>
      </c>
      <c r="G687" s="15">
        <v>35612</v>
      </c>
    </row>
    <row r="688" spans="1:7" ht="12.75">
      <c r="A688" s="30" t="str">
        <f>'De la BASE'!A684</f>
        <v>490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0.28913484324</v>
      </c>
      <c r="F688" s="9">
        <f>IF('De la BASE'!F684&gt;0,'De la BASE'!F684,'De la BASE'!F684+0.001)</f>
        <v>0.71591415897</v>
      </c>
      <c r="G688" s="15">
        <v>35643</v>
      </c>
    </row>
    <row r="689" spans="1:7" ht="12.75">
      <c r="A689" s="30" t="str">
        <f>'De la BASE'!A685</f>
        <v>490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0.1950246307</v>
      </c>
      <c r="F689" s="9">
        <f>IF('De la BASE'!F685&gt;0,'De la BASE'!F685,'De la BASE'!F685+0.001)</f>
        <v>0.47262725826000007</v>
      </c>
      <c r="G689" s="15">
        <v>35674</v>
      </c>
    </row>
    <row r="690" spans="1:7" ht="12.75">
      <c r="A690" s="30" t="str">
        <f>'De la BASE'!A686</f>
        <v>490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0.45893166096</v>
      </c>
      <c r="F690" s="9">
        <f>IF('De la BASE'!F686&gt;0,'De la BASE'!F686,'De la BASE'!F686+0.001)</f>
        <v>1.26972103872</v>
      </c>
      <c r="G690" s="15">
        <v>35704</v>
      </c>
    </row>
    <row r="691" spans="1:7" ht="12.75">
      <c r="A691" s="30" t="str">
        <f>'De la BASE'!A687</f>
        <v>490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2.2440945591</v>
      </c>
      <c r="F691" s="9">
        <f>IF('De la BASE'!F687&gt;0,'De la BASE'!F687,'De la BASE'!F687+0.001)</f>
        <v>4.1313916062</v>
      </c>
      <c r="G691" s="15">
        <v>35735</v>
      </c>
    </row>
    <row r="692" spans="1:7" ht="12.75">
      <c r="A692" s="30" t="str">
        <f>'De la BASE'!A688</f>
        <v>490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7.50170548692</v>
      </c>
      <c r="F692" s="9">
        <f>IF('De la BASE'!F688&gt;0,'De la BASE'!F688,'De la BASE'!F688+0.001)</f>
        <v>17.0003325312</v>
      </c>
      <c r="G692" s="15">
        <v>35765</v>
      </c>
    </row>
    <row r="693" spans="1:7" ht="12.75">
      <c r="A693" s="30" t="str">
        <f>'De la BASE'!A689</f>
        <v>490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3.7026372957</v>
      </c>
      <c r="F693" s="9">
        <f>IF('De la BASE'!F689&gt;0,'De la BASE'!F689,'De la BASE'!F689+0.001)</f>
        <v>7.30725771265</v>
      </c>
      <c r="G693" s="15">
        <v>35796</v>
      </c>
    </row>
    <row r="694" spans="1:7" ht="12.75">
      <c r="A694" s="30" t="str">
        <f>'De la BASE'!A690</f>
        <v>490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0.90189370923</v>
      </c>
      <c r="F694" s="9">
        <f>IF('De la BASE'!F690&gt;0,'De la BASE'!F690,'De la BASE'!F690+0.001)</f>
        <v>1.53580392336</v>
      </c>
      <c r="G694" s="15">
        <v>35827</v>
      </c>
    </row>
    <row r="695" spans="1:7" ht="12.75">
      <c r="A695" s="30" t="str">
        <f>'De la BASE'!A691</f>
        <v>490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0.52101467237</v>
      </c>
      <c r="F695" s="9">
        <f>IF('De la BASE'!F691&gt;0,'De la BASE'!F691,'De la BASE'!F691+0.001)</f>
        <v>1.01399866445</v>
      </c>
      <c r="G695" s="15">
        <v>35855</v>
      </c>
    </row>
    <row r="696" spans="1:7" ht="12.75">
      <c r="A696" s="30" t="str">
        <f>'De la BASE'!A692</f>
        <v>490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0.98611487767</v>
      </c>
      <c r="F696" s="9">
        <f>IF('De la BASE'!F692&gt;0,'De la BASE'!F692,'De la BASE'!F692+0.001)</f>
        <v>1.99121563329</v>
      </c>
      <c r="G696" s="15">
        <v>35886</v>
      </c>
    </row>
    <row r="697" spans="1:7" ht="12.75">
      <c r="A697" s="30" t="str">
        <f>'De la BASE'!A693</f>
        <v>490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1.2945216858</v>
      </c>
      <c r="F697" s="9">
        <f>IF('De la BASE'!F693&gt;0,'De la BASE'!F693,'De la BASE'!F693+0.001)</f>
        <v>2.98463104422</v>
      </c>
      <c r="G697" s="15">
        <v>35916</v>
      </c>
    </row>
    <row r="698" spans="1:7" ht="12.75">
      <c r="A698" s="30" t="str">
        <f>'De la BASE'!A694</f>
        <v>490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0.49410125008</v>
      </c>
      <c r="F698" s="9">
        <f>IF('De la BASE'!F694&gt;0,'De la BASE'!F694,'De la BASE'!F694+0.001)</f>
        <v>1.58059742928</v>
      </c>
      <c r="G698" s="15">
        <v>35947</v>
      </c>
    </row>
    <row r="699" spans="1:7" ht="12.75">
      <c r="A699" s="30" t="str">
        <f>'De la BASE'!A695</f>
        <v>490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0.14968855864</v>
      </c>
      <c r="F699" s="9">
        <f>IF('De la BASE'!F695&gt;0,'De la BASE'!F695,'De la BASE'!F695+0.001)</f>
        <v>0.5713721832800001</v>
      </c>
      <c r="G699" s="15">
        <v>35977</v>
      </c>
    </row>
    <row r="700" spans="1:7" ht="12.75">
      <c r="A700" s="30" t="str">
        <f>'De la BASE'!A696</f>
        <v>490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0.16157894646</v>
      </c>
      <c r="F700" s="9">
        <f>IF('De la BASE'!F696&gt;0,'De la BASE'!F696,'De la BASE'!F696+0.001)</f>
        <v>0.5110526295300001</v>
      </c>
      <c r="G700" s="15">
        <v>36008</v>
      </c>
    </row>
    <row r="701" spans="1:7" ht="12.75">
      <c r="A701" s="30" t="str">
        <f>'De la BASE'!A697</f>
        <v>490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0.1973349378</v>
      </c>
      <c r="F701" s="9">
        <f>IF('De la BASE'!F697&gt;0,'De la BASE'!F697,'De la BASE'!F697+0.001)</f>
        <v>0.65430891834</v>
      </c>
      <c r="G701" s="15">
        <v>36039</v>
      </c>
    </row>
    <row r="702" spans="1:7" ht="12.75">
      <c r="A702" s="30" t="str">
        <f>'De la BASE'!A698</f>
        <v>490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0.29738853536</v>
      </c>
      <c r="F702" s="9">
        <f>IF('De la BASE'!F698&gt;0,'De la BASE'!F698,'De la BASE'!F698+0.001)</f>
        <v>0.64041082861</v>
      </c>
      <c r="G702" s="15">
        <v>36069</v>
      </c>
    </row>
    <row r="703" spans="1:7" ht="12.75">
      <c r="A703" s="30" t="str">
        <f>'De la BASE'!A699</f>
        <v>490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0.39941228792</v>
      </c>
      <c r="F703" s="9">
        <f>IF('De la BASE'!F699&gt;0,'De la BASE'!F699,'De la BASE'!F699+0.001)</f>
        <v>0.76596616068</v>
      </c>
      <c r="G703" s="15">
        <v>36100</v>
      </c>
    </row>
    <row r="704" spans="1:7" ht="12.75">
      <c r="A704" s="30" t="str">
        <f>'De la BASE'!A700</f>
        <v>490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0.45650820722</v>
      </c>
      <c r="F704" s="9">
        <f>IF('De la BASE'!F700&gt;0,'De la BASE'!F700,'De la BASE'!F700+0.001)</f>
        <v>0.8913967174699999</v>
      </c>
      <c r="G704" s="15">
        <v>36130</v>
      </c>
    </row>
    <row r="705" spans="1:7" ht="12.75">
      <c r="A705" s="30" t="str">
        <f>'De la BASE'!A701</f>
        <v>490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0.61553554933</v>
      </c>
      <c r="F705" s="9">
        <f>IF('De la BASE'!F701&gt;0,'De la BASE'!F701,'De la BASE'!F701+0.001)</f>
        <v>1.0909921006399999</v>
      </c>
      <c r="G705" s="15">
        <v>36161</v>
      </c>
    </row>
    <row r="706" spans="1:7" ht="12.75">
      <c r="A706" s="30" t="str">
        <f>'De la BASE'!A702</f>
        <v>490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0.667749615</v>
      </c>
      <c r="F706" s="9">
        <f>IF('De la BASE'!F702&gt;0,'De la BASE'!F702,'De la BASE'!F702+0.001)</f>
        <v>1.3081921294</v>
      </c>
      <c r="G706" s="15">
        <v>36192</v>
      </c>
    </row>
    <row r="707" spans="1:7" ht="12.75">
      <c r="A707" s="30" t="str">
        <f>'De la BASE'!A703</f>
        <v>490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1.30293640379</v>
      </c>
      <c r="F707" s="9">
        <f>IF('De la BASE'!F703&gt;0,'De la BASE'!F703,'De la BASE'!F703+0.001)</f>
        <v>2.61354681107</v>
      </c>
      <c r="G707" s="15">
        <v>36220</v>
      </c>
    </row>
    <row r="708" spans="1:7" ht="12.75">
      <c r="A708" s="30" t="str">
        <f>'De la BASE'!A704</f>
        <v>490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1.26950406802</v>
      </c>
      <c r="F708" s="9">
        <f>IF('De la BASE'!F704&gt;0,'De la BASE'!F704,'De la BASE'!F704+0.001)</f>
        <v>2.8712748403000004</v>
      </c>
      <c r="G708" s="15">
        <v>36251</v>
      </c>
    </row>
    <row r="709" spans="1:7" ht="12.75">
      <c r="A709" s="30" t="str">
        <f>'De la BASE'!A705</f>
        <v>490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1.21612636091</v>
      </c>
      <c r="F709" s="9">
        <f>IF('De la BASE'!F705&gt;0,'De la BASE'!F705,'De la BASE'!F705+0.001)</f>
        <v>3.5386570385499994</v>
      </c>
      <c r="G709" s="15">
        <v>36281</v>
      </c>
    </row>
    <row r="710" spans="1:7" ht="12.75">
      <c r="A710" s="30" t="str">
        <f>'De la BASE'!A706</f>
        <v>490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0.491924608</v>
      </c>
      <c r="F710" s="9">
        <f>IF('De la BASE'!F706&gt;0,'De la BASE'!F706,'De la BASE'!F706+0.001)</f>
        <v>1.6113435967999998</v>
      </c>
      <c r="G710" s="15">
        <v>36312</v>
      </c>
    </row>
    <row r="711" spans="1:7" ht="12.75">
      <c r="A711" s="30" t="str">
        <f>'De la BASE'!A707</f>
        <v>490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0.34318386986</v>
      </c>
      <c r="F711" s="9">
        <f>IF('De la BASE'!F707&gt;0,'De la BASE'!F707,'De la BASE'!F707+0.001)</f>
        <v>0.92162154669</v>
      </c>
      <c r="G711" s="15">
        <v>36342</v>
      </c>
    </row>
    <row r="712" spans="1:7" ht="12.75">
      <c r="A712" s="30" t="str">
        <f>'De la BASE'!A708</f>
        <v>490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0.18850246956</v>
      </c>
      <c r="F712" s="9">
        <f>IF('De la BASE'!F708&gt;0,'De la BASE'!F708,'De la BASE'!F708+0.001)</f>
        <v>0.56706527932</v>
      </c>
      <c r="G712" s="15">
        <v>36373</v>
      </c>
    </row>
    <row r="713" spans="1:7" ht="12.75">
      <c r="A713" s="30" t="str">
        <f>'De la BASE'!A709</f>
        <v>490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0.51756647808</v>
      </c>
      <c r="F713" s="9">
        <f>IF('De la BASE'!F709&gt;0,'De la BASE'!F709,'De la BASE'!F709+0.001)</f>
        <v>1.21335470353</v>
      </c>
      <c r="G713" s="15">
        <v>36404</v>
      </c>
    </row>
    <row r="714" spans="1:7" ht="12.75">
      <c r="A714" s="30" t="str">
        <f>'De la BASE'!A710</f>
        <v>490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0.6284229122</v>
      </c>
      <c r="F714" s="9">
        <f>IF('De la BASE'!F710&gt;0,'De la BASE'!F710,'De la BASE'!F710+0.001)</f>
        <v>1.5901530022</v>
      </c>
      <c r="G714" s="15">
        <v>36434</v>
      </c>
    </row>
    <row r="715" spans="1:7" ht="12.75">
      <c r="A715" s="30" t="str">
        <f>'De la BASE'!A711</f>
        <v>490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0.60333044115</v>
      </c>
      <c r="F715" s="9">
        <f>IF('De la BASE'!F711&gt;0,'De la BASE'!F711,'De la BASE'!F711+0.001)</f>
        <v>1.086348654</v>
      </c>
      <c r="G715" s="15">
        <v>36465</v>
      </c>
    </row>
    <row r="716" spans="1:7" ht="12.75">
      <c r="A716" s="30" t="str">
        <f>'De la BASE'!A712</f>
        <v>490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1.01015869356</v>
      </c>
      <c r="F716" s="9">
        <f>IF('De la BASE'!F712&gt;0,'De la BASE'!F712,'De la BASE'!F712+0.001)</f>
        <v>2.11070246964</v>
      </c>
      <c r="G716" s="15">
        <v>36495</v>
      </c>
    </row>
    <row r="717" spans="1:7" ht="12.75">
      <c r="A717" s="30" t="str">
        <f>'De la BASE'!A713</f>
        <v>490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0.921551274</v>
      </c>
      <c r="F717" s="9">
        <f>IF('De la BASE'!F713&gt;0,'De la BASE'!F713,'De la BASE'!F713+0.001)</f>
        <v>1.6299323250000002</v>
      </c>
      <c r="G717" s="15">
        <v>36526</v>
      </c>
    </row>
    <row r="718" spans="1:7" ht="12.75">
      <c r="A718" s="30" t="str">
        <f>'De la BASE'!A714</f>
        <v>490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0.82747860659</v>
      </c>
      <c r="F718" s="9">
        <f>IF('De la BASE'!F714&gt;0,'De la BASE'!F714,'De la BASE'!F714+0.001)</f>
        <v>1.48018337259</v>
      </c>
      <c r="G718" s="15">
        <v>36557</v>
      </c>
    </row>
    <row r="719" spans="1:7" ht="12.75">
      <c r="A719" s="30" t="str">
        <f>'De la BASE'!A715</f>
        <v>490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1.0210208076</v>
      </c>
      <c r="F719" s="9">
        <f>IF('De la BASE'!F715&gt;0,'De la BASE'!F715,'De la BASE'!F715+0.001)</f>
        <v>1.8431729538500001</v>
      </c>
      <c r="G719" s="15">
        <v>36586</v>
      </c>
    </row>
    <row r="720" spans="1:7" ht="12.75">
      <c r="A720" s="30" t="str">
        <f>'De la BASE'!A716</f>
        <v>490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2.514362527</v>
      </c>
      <c r="F720" s="9">
        <f>IF('De la BASE'!F716&gt;0,'De la BASE'!F716,'De la BASE'!F716+0.001)</f>
        <v>5.23362893461</v>
      </c>
      <c r="G720" s="15">
        <v>36617</v>
      </c>
    </row>
    <row r="721" spans="1:7" ht="12.75">
      <c r="A721" s="30" t="str">
        <f>'De la BASE'!A717</f>
        <v>490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1.25361020603</v>
      </c>
      <c r="F721" s="9">
        <f>IF('De la BASE'!F717&gt;0,'De la BASE'!F717,'De la BASE'!F717+0.001)</f>
        <v>3.39560951769</v>
      </c>
      <c r="G721" s="15">
        <v>36647</v>
      </c>
    </row>
    <row r="722" spans="1:7" ht="12.75">
      <c r="A722" s="30" t="str">
        <f>'De la BASE'!A718</f>
        <v>490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0.30521866507</v>
      </c>
      <c r="F722" s="9">
        <f>IF('De la BASE'!F718&gt;0,'De la BASE'!F718,'De la BASE'!F718+0.001)</f>
        <v>0.93821835767</v>
      </c>
      <c r="G722" s="15">
        <v>36678</v>
      </c>
    </row>
    <row r="723" spans="1:7" ht="12.75">
      <c r="A723" s="30" t="str">
        <f>'De la BASE'!A719</f>
        <v>490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0.224433963</v>
      </c>
      <c r="F723" s="9">
        <f>IF('De la BASE'!F719&gt;0,'De la BASE'!F719,'De la BASE'!F719+0.001)</f>
        <v>0.7275707536499999</v>
      </c>
      <c r="G723" s="15">
        <v>36708</v>
      </c>
    </row>
    <row r="724" spans="1:7" ht="12.75">
      <c r="A724" s="30" t="str">
        <f>'De la BASE'!A720</f>
        <v>490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0.30324038382</v>
      </c>
      <c r="F724" s="9">
        <f>IF('De la BASE'!F720&gt;0,'De la BASE'!F720,'De la BASE'!F720+0.001)</f>
        <v>0.76555768674</v>
      </c>
      <c r="G724" s="15">
        <v>36739</v>
      </c>
    </row>
    <row r="725" spans="1:7" ht="12.75">
      <c r="A725" s="30" t="str">
        <f>'De la BASE'!A721</f>
        <v>490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0.4844362865</v>
      </c>
      <c r="F725" s="9">
        <f>IF('De la BASE'!F721&gt;0,'De la BASE'!F721,'De la BASE'!F721+0.001)</f>
        <v>1.3298617719</v>
      </c>
      <c r="G725" s="15">
        <v>36770</v>
      </c>
    </row>
    <row r="726" spans="1:7" ht="12.75">
      <c r="A726" s="30" t="str">
        <f>'De la BASE'!A722</f>
        <v>490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0.78630004542</v>
      </c>
      <c r="F726" s="9">
        <f>IF('De la BASE'!F722&gt;0,'De la BASE'!F722,'De la BASE'!F722+0.001)</f>
        <v>1.90539566329</v>
      </c>
      <c r="G726" s="15">
        <v>36800</v>
      </c>
    </row>
    <row r="727" spans="1:7" ht="12.75">
      <c r="A727" s="30" t="str">
        <f>'De la BASE'!A723</f>
        <v>490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1.7008875072</v>
      </c>
      <c r="F727" s="9">
        <f>IF('De la BASE'!F723&gt;0,'De la BASE'!F723,'De la BASE'!F723+0.001)</f>
        <v>3.8119418208000004</v>
      </c>
      <c r="G727" s="15">
        <v>36831</v>
      </c>
    </row>
    <row r="728" spans="1:7" ht="12.75">
      <c r="A728" s="30" t="str">
        <f>'De la BASE'!A724</f>
        <v>490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2.24823608145</v>
      </c>
      <c r="F728" s="9">
        <f>IF('De la BASE'!F724&gt;0,'De la BASE'!F724,'De la BASE'!F724+0.001)</f>
        <v>4.80084739395</v>
      </c>
      <c r="G728" s="15">
        <v>36861</v>
      </c>
    </row>
    <row r="729" spans="1:7" ht="12.75">
      <c r="A729" s="30" t="str">
        <f>'De la BASE'!A725</f>
        <v>490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3.7267110567</v>
      </c>
      <c r="F729" s="9">
        <f>IF('De la BASE'!F725&gt;0,'De la BASE'!F725,'De la BASE'!F725+0.001)</f>
        <v>7.6765473972</v>
      </c>
      <c r="G729" s="15">
        <v>36892</v>
      </c>
    </row>
    <row r="730" spans="1:7" ht="12.75">
      <c r="A730" s="30" t="str">
        <f>'De la BASE'!A726</f>
        <v>490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1.8491218269</v>
      </c>
      <c r="F730" s="9">
        <f>IF('De la BASE'!F726&gt;0,'De la BASE'!F726,'De la BASE'!F726+0.001)</f>
        <v>3.48829478715</v>
      </c>
      <c r="G730" s="15">
        <v>36923</v>
      </c>
    </row>
    <row r="731" spans="1:7" ht="12.75">
      <c r="A731" s="30" t="str">
        <f>'De la BASE'!A727</f>
        <v>490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2.16084361584</v>
      </c>
      <c r="F731" s="9">
        <f>IF('De la BASE'!F727&gt;0,'De la BASE'!F727,'De la BASE'!F727+0.001)</f>
        <v>4.73420536498</v>
      </c>
      <c r="G731" s="15">
        <v>36951</v>
      </c>
    </row>
    <row r="732" spans="1:7" ht="12.75">
      <c r="A732" s="30" t="str">
        <f>'De la BASE'!A728</f>
        <v>490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0.4666045542</v>
      </c>
      <c r="F732" s="9">
        <f>IF('De la BASE'!F728&gt;0,'De la BASE'!F728,'De la BASE'!F728+0.001)</f>
        <v>0.83666096322</v>
      </c>
      <c r="G732" s="15">
        <v>36982</v>
      </c>
    </row>
    <row r="733" spans="1:7" ht="12.75">
      <c r="A733" s="30" t="str">
        <f>'De la BASE'!A729</f>
        <v>490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0.32006089977</v>
      </c>
      <c r="F733" s="9">
        <f>IF('De la BASE'!F729&gt;0,'De la BASE'!F729,'De la BASE'!F729+0.001)</f>
        <v>0.80723505798</v>
      </c>
      <c r="G733" s="15">
        <v>37012</v>
      </c>
    </row>
    <row r="734" spans="1:7" ht="12.75">
      <c r="A734" s="30" t="str">
        <f>'De la BASE'!A730</f>
        <v>490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0.18439159941</v>
      </c>
      <c r="F734" s="9">
        <f>IF('De la BASE'!F730&gt;0,'De la BASE'!F730,'De la BASE'!F730+0.001)</f>
        <v>0.8245923398999999</v>
      </c>
      <c r="G734" s="15">
        <v>37043</v>
      </c>
    </row>
    <row r="735" spans="1:7" ht="12.75">
      <c r="A735" s="30" t="str">
        <f>'De la BASE'!A731</f>
        <v>490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0.22447255351</v>
      </c>
      <c r="F735" s="9">
        <f>IF('De la BASE'!F731&gt;0,'De la BASE'!F731,'De la BASE'!F731+0.001)</f>
        <v>0.85437442478</v>
      </c>
      <c r="G735" s="15">
        <v>37073</v>
      </c>
    </row>
    <row r="736" spans="1:7" ht="12.75">
      <c r="A736" s="30" t="str">
        <f>'De la BASE'!A732</f>
        <v>490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0.143348667</v>
      </c>
      <c r="F736" s="9">
        <f>IF('De la BASE'!F732&gt;0,'De la BASE'!F732,'De la BASE'!F732+0.001)</f>
        <v>0.5724931023</v>
      </c>
      <c r="G736" s="15">
        <v>37104</v>
      </c>
    </row>
    <row r="737" spans="1:7" ht="12.75">
      <c r="A737" s="30" t="str">
        <f>'De la BASE'!A733</f>
        <v>490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0.26998265778</v>
      </c>
      <c r="F737" s="9">
        <f>IF('De la BASE'!F733&gt;0,'De la BASE'!F733,'De la BASE'!F733+0.001)</f>
        <v>0.9515782185800001</v>
      </c>
      <c r="G737" s="15">
        <v>37135</v>
      </c>
    </row>
    <row r="738" spans="1:7" ht="12.75">
      <c r="A738" s="30" t="str">
        <f>'De la BASE'!A734</f>
        <v>490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0.79302733958</v>
      </c>
      <c r="F738" s="9">
        <f>IF('De la BASE'!F734&gt;0,'De la BASE'!F734,'De la BASE'!F734+0.001)</f>
        <v>1.7907860420800001</v>
      </c>
      <c r="G738" s="15">
        <v>37165</v>
      </c>
    </row>
    <row r="739" spans="1:7" ht="12.75">
      <c r="A739" s="30" t="str">
        <f>'De la BASE'!A735</f>
        <v>490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0.32785616584</v>
      </c>
      <c r="F739" s="9">
        <f>IF('De la BASE'!F735&gt;0,'De la BASE'!F735,'De la BASE'!F735+0.001)</f>
        <v>0.54018206669</v>
      </c>
      <c r="G739" s="15">
        <v>37196</v>
      </c>
    </row>
    <row r="740" spans="1:7" ht="12.75">
      <c r="A740" s="30" t="str">
        <f>'De la BASE'!A736</f>
        <v>490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0.347938146</v>
      </c>
      <c r="F740" s="9">
        <f>IF('De la BASE'!F736&gt;0,'De la BASE'!F736,'De la BASE'!F736+0.001)</f>
        <v>0.4963917564</v>
      </c>
      <c r="G740" s="15">
        <v>37226</v>
      </c>
    </row>
    <row r="741" spans="1:7" ht="12.75">
      <c r="A741" s="30" t="str">
        <f>'De la BASE'!A737</f>
        <v>490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1.1554177265</v>
      </c>
      <c r="F741" s="9">
        <f>IF('De la BASE'!F737&gt;0,'De la BASE'!F737,'De la BASE'!F737+0.001)</f>
        <v>2.1577184059</v>
      </c>
      <c r="G741" s="15">
        <v>37257</v>
      </c>
    </row>
    <row r="742" spans="1:7" ht="12.75">
      <c r="A742" s="30" t="str">
        <f>'De la BASE'!A738</f>
        <v>490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0.96660768946</v>
      </c>
      <c r="F742" s="9">
        <f>IF('De la BASE'!F738&gt;0,'De la BASE'!F738,'De la BASE'!F738+0.001)</f>
        <v>1.8215923776</v>
      </c>
      <c r="G742" s="15">
        <v>37288</v>
      </c>
    </row>
    <row r="743" spans="1:7" ht="12.75">
      <c r="A743" s="30" t="str">
        <f>'De la BASE'!A739</f>
        <v>490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1.51150815558</v>
      </c>
      <c r="F743" s="9">
        <f>IF('De la BASE'!F739&gt;0,'De la BASE'!F739,'De la BASE'!F739+0.001)</f>
        <v>2.57858292672</v>
      </c>
      <c r="G743" s="15">
        <v>37316</v>
      </c>
    </row>
    <row r="744" spans="1:7" ht="12.75">
      <c r="A744" s="30" t="str">
        <f>'De la BASE'!A740</f>
        <v>490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1.20451016166</v>
      </c>
      <c r="F744" s="9">
        <f>IF('De la BASE'!F740&gt;0,'De la BASE'!F740,'De la BASE'!F740+0.001)</f>
        <v>2.69472623586</v>
      </c>
      <c r="G744" s="15">
        <v>37347</v>
      </c>
    </row>
    <row r="745" spans="1:7" ht="12.75">
      <c r="A745" s="30" t="str">
        <f>'De la BASE'!A741</f>
        <v>490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0.99200181938</v>
      </c>
      <c r="F745" s="9">
        <f>IF('De la BASE'!F741&gt;0,'De la BASE'!F741,'De la BASE'!F741+0.001)</f>
        <v>2.5102420358399997</v>
      </c>
      <c r="G745" s="15">
        <v>37377</v>
      </c>
    </row>
    <row r="746" spans="1:7" ht="12.75">
      <c r="A746" s="30" t="str">
        <f>'De la BASE'!A742</f>
        <v>490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0.97149863256</v>
      </c>
      <c r="F746" s="9">
        <f>IF('De la BASE'!F742&gt;0,'De la BASE'!F742,'De la BASE'!F742+0.001)</f>
        <v>2.5962303484800002</v>
      </c>
      <c r="G746" s="15">
        <v>37408</v>
      </c>
    </row>
    <row r="747" spans="1:7" ht="12.75">
      <c r="A747" s="30" t="str">
        <f>'De la BASE'!A743</f>
        <v>490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0.17253904008</v>
      </c>
      <c r="F747" s="9">
        <f>IF('De la BASE'!F743&gt;0,'De la BASE'!F743,'De la BASE'!F743+0.001)</f>
        <v>0.76858299672</v>
      </c>
      <c r="G747" s="15">
        <v>37438</v>
      </c>
    </row>
    <row r="748" spans="1:7" ht="12.75">
      <c r="A748" s="30" t="str">
        <f>'De la BASE'!A744</f>
        <v>490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0.434192672</v>
      </c>
      <c r="F748" s="9">
        <f>IF('De la BASE'!F744&gt;0,'De la BASE'!F744,'De la BASE'!F744+0.001)</f>
        <v>1.0062415200000001</v>
      </c>
      <c r="G748" s="15">
        <v>37469</v>
      </c>
    </row>
    <row r="749" spans="1:7" ht="12.75">
      <c r="A749" s="30" t="str">
        <f>'De la BASE'!A745</f>
        <v>490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0.57721581414</v>
      </c>
      <c r="F749" s="9">
        <f>IF('De la BASE'!F745&gt;0,'De la BASE'!F745,'De la BASE'!F745+0.001)</f>
        <v>1.2014826993</v>
      </c>
      <c r="G749" s="15">
        <v>37500</v>
      </c>
    </row>
    <row r="750" spans="1:7" ht="12.75">
      <c r="A750" s="30" t="str">
        <f>'De la BASE'!A746</f>
        <v>490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0.82118798223</v>
      </c>
      <c r="F750" s="9">
        <f>IF('De la BASE'!F746&gt;0,'De la BASE'!F746,'De la BASE'!F746+0.001)</f>
        <v>1.90274633494</v>
      </c>
      <c r="G750" s="15">
        <v>37530</v>
      </c>
    </row>
    <row r="751" spans="1:7" ht="12.75">
      <c r="A751" s="30" t="str">
        <f>'De la BASE'!A747</f>
        <v>490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1.36707682164</v>
      </c>
      <c r="F751" s="9">
        <f>IF('De la BASE'!F747&gt;0,'De la BASE'!F747,'De la BASE'!F747+0.001)</f>
        <v>2.9427693606000003</v>
      </c>
      <c r="G751" s="15">
        <v>37561</v>
      </c>
    </row>
    <row r="752" spans="1:7" ht="12.75">
      <c r="A752" s="30" t="str">
        <f>'De la BASE'!A748</f>
        <v>490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1.45642600885</v>
      </c>
      <c r="F752" s="9">
        <f>IF('De la BASE'!F748&gt;0,'De la BASE'!F748,'De la BASE'!F748+0.001)</f>
        <v>2.9729020964000004</v>
      </c>
      <c r="G752" s="15">
        <v>37591</v>
      </c>
    </row>
    <row r="753" spans="1:7" ht="12.75">
      <c r="A753" s="30" t="str">
        <f>'De la BASE'!A749</f>
        <v>490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2.58998362012</v>
      </c>
      <c r="F753" s="9">
        <f>IF('De la BASE'!F749&gt;0,'De la BASE'!F749,'De la BASE'!F749+0.001)</f>
        <v>5.107031345839999</v>
      </c>
      <c r="G753" s="15">
        <v>37622</v>
      </c>
    </row>
    <row r="754" spans="1:7" ht="12.75">
      <c r="A754" s="30" t="str">
        <f>'De la BASE'!A750</f>
        <v>490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0.8474238423</v>
      </c>
      <c r="F754" s="9">
        <f>IF('De la BASE'!F750&gt;0,'De la BASE'!F750,'De la BASE'!F750+0.001)</f>
        <v>1.4922538225000002</v>
      </c>
      <c r="G754" s="15">
        <v>37653</v>
      </c>
    </row>
    <row r="755" spans="1:7" ht="12.75">
      <c r="A755" s="30" t="str">
        <f>'De la BASE'!A751</f>
        <v>490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1.16659498361</v>
      </c>
      <c r="F755" s="9">
        <f>IF('De la BASE'!F751&gt;0,'De la BASE'!F751,'De la BASE'!F751+0.001)</f>
        <v>2.27477677518</v>
      </c>
      <c r="G755" s="15">
        <v>37681</v>
      </c>
    </row>
    <row r="756" spans="1:7" ht="12.75">
      <c r="A756" s="30" t="str">
        <f>'De la BASE'!A752</f>
        <v>490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0.82195826041</v>
      </c>
      <c r="F756" s="9">
        <f>IF('De la BASE'!F752&gt;0,'De la BASE'!F752,'De la BASE'!F752+0.001)</f>
        <v>1.50505439112</v>
      </c>
      <c r="G756" s="15">
        <v>37712</v>
      </c>
    </row>
    <row r="757" spans="1:7" ht="12.75">
      <c r="A757" s="30" t="str">
        <f>'De la BASE'!A753</f>
        <v>490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0.60977777952</v>
      </c>
      <c r="F757" s="9">
        <f>IF('De la BASE'!F753&gt;0,'De la BASE'!F753,'De la BASE'!F753+0.001)</f>
        <v>1.67458300464</v>
      </c>
      <c r="G757" s="15">
        <v>37742</v>
      </c>
    </row>
    <row r="758" spans="1:7" ht="12.75">
      <c r="A758" s="30" t="str">
        <f>'De la BASE'!A754</f>
        <v>490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0.18414261602</v>
      </c>
      <c r="F758" s="9">
        <f>IF('De la BASE'!F754&gt;0,'De la BASE'!F754,'De la BASE'!F754+0.001)</f>
        <v>0.47544385240000003</v>
      </c>
      <c r="G758" s="15">
        <v>37773</v>
      </c>
    </row>
    <row r="759" spans="1:7" ht="12.75">
      <c r="A759" s="30" t="str">
        <f>'De la BASE'!A755</f>
        <v>490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0.15987699759</v>
      </c>
      <c r="F759" s="9">
        <f>IF('De la BASE'!F755&gt;0,'De la BASE'!F755,'De la BASE'!F755+0.001)</f>
        <v>0.38776137611999995</v>
      </c>
      <c r="G759" s="15">
        <v>37803</v>
      </c>
    </row>
    <row r="760" spans="1:7" ht="12.75">
      <c r="A760" s="30" t="str">
        <f>'De la BASE'!A756</f>
        <v>490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0.346308589</v>
      </c>
      <c r="F760" s="9">
        <f>IF('De la BASE'!F756&gt;0,'De la BASE'!F756,'De la BASE'!F756+0.001)</f>
        <v>0.7346610315</v>
      </c>
      <c r="G760" s="15">
        <v>37834</v>
      </c>
    </row>
    <row r="761" spans="1:7" ht="12.75">
      <c r="A761" s="30" t="str">
        <f>'De la BASE'!A757</f>
        <v>490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0.47440993695</v>
      </c>
      <c r="F761" s="9">
        <f>IF('De la BASE'!F757&gt;0,'De la BASE'!F757,'De la BASE'!F757+0.001)</f>
        <v>1.1990062119</v>
      </c>
      <c r="G761" s="15">
        <v>37865</v>
      </c>
    </row>
    <row r="762" spans="1:7" ht="12.75">
      <c r="A762" s="30" t="str">
        <f>'De la BASE'!A758</f>
        <v>490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0.72354343824</v>
      </c>
      <c r="F762" s="9">
        <f>IF('De la BASE'!F758&gt;0,'De la BASE'!F758,'De la BASE'!F758+0.001)</f>
        <v>1.4875092414000002</v>
      </c>
      <c r="G762" s="15">
        <v>37895</v>
      </c>
    </row>
    <row r="763" spans="1:7" ht="12.75">
      <c r="A763" s="30" t="str">
        <f>'De la BASE'!A759</f>
        <v>490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1.0847937273</v>
      </c>
      <c r="F763" s="9">
        <f>IF('De la BASE'!F759&gt;0,'De la BASE'!F759,'De la BASE'!F759+0.001)</f>
        <v>2.329945509</v>
      </c>
      <c r="G763" s="15">
        <v>37926</v>
      </c>
    </row>
    <row r="764" spans="1:7" ht="12.75">
      <c r="A764" s="30" t="str">
        <f>'De la BASE'!A760</f>
        <v>490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1.548378333</v>
      </c>
      <c r="F764" s="9">
        <f>IF('De la BASE'!F760&gt;0,'De la BASE'!F760,'De la BASE'!F760+0.001)</f>
        <v>2.7127197</v>
      </c>
      <c r="G764" s="15">
        <v>37956</v>
      </c>
    </row>
    <row r="765" spans="1:7" ht="12.75">
      <c r="A765" s="30" t="str">
        <f>'De la BASE'!A761</f>
        <v>490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1.80251714538</v>
      </c>
      <c r="F765" s="9">
        <f>IF('De la BASE'!F761&gt;0,'De la BASE'!F761,'De la BASE'!F761+0.001)</f>
        <v>3.70503695574</v>
      </c>
      <c r="G765" s="15">
        <v>37987</v>
      </c>
    </row>
    <row r="766" spans="1:7" ht="12.75">
      <c r="A766" s="30" t="str">
        <f>'De la BASE'!A762</f>
        <v>490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1.29965405306</v>
      </c>
      <c r="F766" s="9">
        <f>IF('De la BASE'!F762&gt;0,'De la BASE'!F762,'De la BASE'!F762+0.001)</f>
        <v>2.3975516079</v>
      </c>
      <c r="G766" s="15">
        <v>38018</v>
      </c>
    </row>
    <row r="767" spans="1:7" ht="12.75">
      <c r="A767" s="30" t="str">
        <f>'De la BASE'!A763</f>
        <v>490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1.73987417888</v>
      </c>
      <c r="F767" s="9">
        <f>IF('De la BASE'!F763&gt;0,'De la BASE'!F763,'De la BASE'!F763+0.001)</f>
        <v>3.68230372356</v>
      </c>
      <c r="G767" s="15">
        <v>38047</v>
      </c>
    </row>
    <row r="768" spans="1:7" ht="12.75">
      <c r="A768" s="30" t="str">
        <f>'De la BASE'!A764</f>
        <v>490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1.39812888788</v>
      </c>
      <c r="F768" s="9">
        <f>IF('De la BASE'!F764&gt;0,'De la BASE'!F764,'De la BASE'!F764+0.001)</f>
        <v>2.8686125887999996</v>
      </c>
      <c r="G768" s="15">
        <v>38078</v>
      </c>
    </row>
    <row r="769" spans="1:7" ht="12.75">
      <c r="A769" s="30" t="str">
        <f>'De la BASE'!A765</f>
        <v>490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1.36270221428</v>
      </c>
      <c r="F769" s="9">
        <f>IF('De la BASE'!F765&gt;0,'De la BASE'!F765,'De la BASE'!F765+0.001)</f>
        <v>3.1187776228399997</v>
      </c>
      <c r="G769" s="15">
        <v>38108</v>
      </c>
    </row>
    <row r="770" spans="1:7" ht="12.75">
      <c r="A770" s="30" t="str">
        <f>'De la BASE'!A766</f>
        <v>490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0.25608152885</v>
      </c>
      <c r="F770" s="9">
        <f>IF('De la BASE'!F766&gt;0,'De la BASE'!F766,'De la BASE'!F766+0.001)</f>
        <v>1.0279714015900001</v>
      </c>
      <c r="G770" s="15">
        <v>38139</v>
      </c>
    </row>
    <row r="771" spans="1:7" ht="12.75">
      <c r="A771" s="30" t="str">
        <f>'De la BASE'!A767</f>
        <v>490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0.16984115181</v>
      </c>
      <c r="F771" s="9">
        <f>IF('De la BASE'!F767&gt;0,'De la BASE'!F767,'De la BASE'!F767+0.001)</f>
        <v>0.59388899328</v>
      </c>
      <c r="G771" s="15">
        <v>38169</v>
      </c>
    </row>
    <row r="772" spans="1:7" ht="12.75">
      <c r="A772" s="30" t="str">
        <f>'De la BASE'!A768</f>
        <v>490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0.34517723216</v>
      </c>
      <c r="F772" s="9">
        <f>IF('De la BASE'!F768&gt;0,'De la BASE'!F768,'De la BASE'!F768+0.001)</f>
        <v>0.9353007897400001</v>
      </c>
      <c r="G772" s="15">
        <v>38200</v>
      </c>
    </row>
    <row r="773" spans="1:7" ht="12.75">
      <c r="A773" s="30" t="str">
        <f>'De la BASE'!A769</f>
        <v>490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0.14862557198</v>
      </c>
      <c r="F773" s="9">
        <f>IF('De la BASE'!F769&gt;0,'De la BASE'!F769,'De la BASE'!F769+0.001)</f>
        <v>0.41394064051</v>
      </c>
      <c r="G773" s="15">
        <v>38231</v>
      </c>
    </row>
    <row r="774" spans="1:7" ht="12.75">
      <c r="A774" s="30" t="str">
        <f>'De la BASE'!A770</f>
        <v>490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0.59348737152</v>
      </c>
      <c r="F774" s="9">
        <f>IF('De la BASE'!F770&gt;0,'De la BASE'!F770,'De la BASE'!F770+0.001)</f>
        <v>1.44335303424</v>
      </c>
      <c r="G774" s="15">
        <v>38261</v>
      </c>
    </row>
    <row r="775" spans="1:7" ht="12.75">
      <c r="A775" s="30" t="str">
        <f>'De la BASE'!A771</f>
        <v>490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0.6598045608</v>
      </c>
      <c r="F775" s="9">
        <f>IF('De la BASE'!F771&gt;0,'De la BASE'!F771,'De la BASE'!F771+0.001)</f>
        <v>1.33368078144</v>
      </c>
      <c r="G775" s="15">
        <v>38292</v>
      </c>
    </row>
    <row r="776" spans="1:7" ht="12.75">
      <c r="A776" s="30" t="str">
        <f>'De la BASE'!A772</f>
        <v>490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0.6977632355</v>
      </c>
      <c r="F776" s="9">
        <f>IF('De la BASE'!F772&gt;0,'De la BASE'!F772,'De la BASE'!F772+0.001)</f>
        <v>1.08678167846</v>
      </c>
      <c r="G776" s="15">
        <v>38322</v>
      </c>
    </row>
    <row r="777" spans="1:7" ht="12.75">
      <c r="A777" s="30" t="str">
        <f>'De la BASE'!A773</f>
        <v>490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0.23332788216</v>
      </c>
      <c r="F777" s="9">
        <f>IF('De la BASE'!F773&gt;0,'De la BASE'!F773,'De la BASE'!F773+0.001)</f>
        <v>0.37560097968</v>
      </c>
      <c r="G777" s="15">
        <v>38353</v>
      </c>
    </row>
    <row r="778" spans="1:7" ht="12.75">
      <c r="A778" s="30" t="str">
        <f>'De la BASE'!A774</f>
        <v>490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0.64799129664</v>
      </c>
      <c r="F778" s="9">
        <f>IF('De la BASE'!F774&gt;0,'De la BASE'!F774,'De la BASE'!F774+0.001)</f>
        <v>0.98236402908</v>
      </c>
      <c r="G778" s="15">
        <v>38384</v>
      </c>
    </row>
    <row r="779" spans="1:7" ht="12.75">
      <c r="A779" s="30" t="str">
        <f>'De la BASE'!A775</f>
        <v>490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1.28573275626</v>
      </c>
      <c r="F779" s="9">
        <f>IF('De la BASE'!F775&gt;0,'De la BASE'!F775,'De la BASE'!F775+0.001)</f>
        <v>2.23546399389</v>
      </c>
      <c r="G779" s="15">
        <v>38412</v>
      </c>
    </row>
    <row r="780" spans="1:7" ht="12.75">
      <c r="A780" s="30" t="str">
        <f>'De la BASE'!A776</f>
        <v>490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1.1679784975</v>
      </c>
      <c r="F780" s="9">
        <f>IF('De la BASE'!F776&gt;0,'De la BASE'!F776,'De la BASE'!F776+0.001)</f>
        <v>2.5290768855200003</v>
      </c>
      <c r="G780" s="15">
        <v>38443</v>
      </c>
    </row>
    <row r="781" spans="1:7" ht="12.75">
      <c r="A781" s="30" t="str">
        <f>'De la BASE'!A777</f>
        <v>490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0.72880294743</v>
      </c>
      <c r="F781" s="9">
        <f>IF('De la BASE'!F777&gt;0,'De la BASE'!F777,'De la BASE'!F777+0.001)</f>
        <v>2.0401289154</v>
      </c>
      <c r="G781" s="15">
        <v>38473</v>
      </c>
    </row>
    <row r="782" spans="1:7" ht="12.75">
      <c r="A782" s="30" t="str">
        <f>'De la BASE'!A778</f>
        <v>490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0.24277525593</v>
      </c>
      <c r="F782" s="9">
        <f>IF('De la BASE'!F778&gt;0,'De la BASE'!F778,'De la BASE'!F778+0.001)</f>
        <v>0.6952951172999999</v>
      </c>
      <c r="G782" s="15">
        <v>38504</v>
      </c>
    </row>
    <row r="783" spans="1:7" ht="12.75">
      <c r="A783" s="30" t="str">
        <f>'De la BASE'!A779</f>
        <v>490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0.1297009353</v>
      </c>
      <c r="F783" s="9">
        <f>IF('De la BASE'!F779&gt;0,'De la BASE'!F779,'De la BASE'!F779+0.001)</f>
        <v>0.30984112236</v>
      </c>
      <c r="G783" s="15">
        <v>38534</v>
      </c>
    </row>
    <row r="784" spans="1:7" ht="12.75">
      <c r="A784" s="30" t="str">
        <f>'De la BASE'!A780</f>
        <v>490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0.22111403397</v>
      </c>
      <c r="F784" s="9">
        <f>IF('De la BASE'!F780&gt;0,'De la BASE'!F780,'De la BASE'!F780+0.001)</f>
        <v>0.51269298163</v>
      </c>
      <c r="G784" s="15">
        <v>38565</v>
      </c>
    </row>
    <row r="785" spans="1:7" ht="12.75">
      <c r="A785" s="30" t="str">
        <f>'De la BASE'!A781</f>
        <v>490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0.17510337258</v>
      </c>
      <c r="F785" s="9">
        <f>IF('De la BASE'!F781&gt;0,'De la BASE'!F781,'De la BASE'!F781+0.001)</f>
        <v>0.39236126194</v>
      </c>
      <c r="G785" s="15">
        <v>38596</v>
      </c>
    </row>
    <row r="786" spans="1:7" ht="12.75">
      <c r="A786" s="30" t="str">
        <f>'De la BASE'!A782</f>
        <v>490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0.6794190421</v>
      </c>
      <c r="F786" s="9">
        <f>IF('De la BASE'!F782&gt;0,'De la BASE'!F782,'De la BASE'!F782+0.001)</f>
        <v>1.5806602412</v>
      </c>
      <c r="G786" s="15">
        <v>38626</v>
      </c>
    </row>
    <row r="787" spans="1:7" ht="12.75">
      <c r="A787" s="30" t="str">
        <f>'De la BASE'!A783</f>
        <v>490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0.76557184795</v>
      </c>
      <c r="F787" s="9">
        <f>IF('De la BASE'!F783&gt;0,'De la BASE'!F783,'De la BASE'!F783+0.001)</f>
        <v>1.57339031395</v>
      </c>
      <c r="G787" s="15">
        <v>38657</v>
      </c>
    </row>
    <row r="788" spans="1:7" ht="12.75">
      <c r="A788" s="30" t="str">
        <f>'De la BASE'!A784</f>
        <v>490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0.88752877865</v>
      </c>
      <c r="F788" s="9">
        <f>IF('De la BASE'!F784&gt;0,'De la BASE'!F784,'De la BASE'!F784+0.001)</f>
        <v>1.8351304686</v>
      </c>
      <c r="G788" s="15">
        <v>38687</v>
      </c>
    </row>
    <row r="789" spans="1:7" ht="12.75">
      <c r="A789" s="30" t="str">
        <f>'De la BASE'!A785</f>
        <v>490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0.44892384377</v>
      </c>
      <c r="F789" s="9">
        <f>IF('De la BASE'!F785&gt;0,'De la BASE'!F785,'De la BASE'!F785+0.001)</f>
        <v>0.78170818939</v>
      </c>
      <c r="G789" s="15">
        <v>38718</v>
      </c>
    </row>
    <row r="790" spans="1:7" ht="12.75">
      <c r="A790" s="30" t="str">
        <f>'De la BASE'!A786</f>
        <v>490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0.5035929517</v>
      </c>
      <c r="F790" s="9">
        <f>IF('De la BASE'!F786&gt;0,'De la BASE'!F786,'De la BASE'!F786+0.001)</f>
        <v>0.89557304153</v>
      </c>
      <c r="G790" s="15">
        <v>38749</v>
      </c>
    </row>
    <row r="791" spans="1:7" ht="12.75">
      <c r="A791" s="30" t="str">
        <f>'De la BASE'!A787</f>
        <v>490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1.16483146164</v>
      </c>
      <c r="F791" s="9">
        <f>IF('De la BASE'!F787&gt;0,'De la BASE'!F787,'De la BASE'!F787+0.001)</f>
        <v>1.6697752759100002</v>
      </c>
      <c r="G791" s="15">
        <v>38777</v>
      </c>
    </row>
    <row r="792" spans="1:7" ht="12.75">
      <c r="A792" s="30" t="str">
        <f>'De la BASE'!A788</f>
        <v>490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1.14392562382</v>
      </c>
      <c r="F792" s="9">
        <f>IF('De la BASE'!F788&gt;0,'De la BASE'!F788,'De la BASE'!F788+0.001)</f>
        <v>2.66532854506</v>
      </c>
      <c r="G792" s="15">
        <v>38808</v>
      </c>
    </row>
    <row r="793" spans="1:7" ht="12.75">
      <c r="A793" s="30" t="str">
        <f>'De la BASE'!A789</f>
        <v>490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0.591188676</v>
      </c>
      <c r="F793" s="9">
        <f>IF('De la BASE'!F789&gt;0,'De la BASE'!F789,'De la BASE'!F789+0.001)</f>
        <v>1.67899650958</v>
      </c>
      <c r="G793" s="15">
        <v>38838</v>
      </c>
    </row>
    <row r="794" spans="1:7" ht="12.75">
      <c r="A794" s="30" t="str">
        <f>'De la BASE'!A790</f>
        <v>490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0.4148325363</v>
      </c>
      <c r="F794" s="9">
        <f>IF('De la BASE'!F790&gt;0,'De la BASE'!F790,'De la BASE'!F790+0.001)</f>
        <v>1.11574587782</v>
      </c>
      <c r="G794" s="15">
        <v>38869</v>
      </c>
    </row>
    <row r="795" spans="1:7" ht="12.75">
      <c r="A795" s="30" t="str">
        <f>'De la BASE'!A791</f>
        <v>490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0.15508551908</v>
      </c>
      <c r="F795" s="9">
        <f>IF('De la BASE'!F791&gt;0,'De la BASE'!F791,'De la BASE'!F791+0.001)</f>
        <v>0.41636259972</v>
      </c>
      <c r="G795" s="15">
        <v>38899</v>
      </c>
    </row>
    <row r="796" spans="1:7" ht="12.75">
      <c r="A796" s="30" t="str">
        <f>'De la BASE'!A792</f>
        <v>490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0.16441429104</v>
      </c>
      <c r="F796" s="9">
        <f>IF('De la BASE'!F792&gt;0,'De la BASE'!F792,'De la BASE'!F792+0.001)</f>
        <v>0.34809588331999997</v>
      </c>
      <c r="G796" s="15">
        <v>38930</v>
      </c>
    </row>
    <row r="797" spans="1:7" ht="12.75">
      <c r="A797" s="30" t="str">
        <f>'De la BASE'!A793</f>
        <v>490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0.50947352634</v>
      </c>
      <c r="F797" s="9">
        <f>IF('De la BASE'!F793&gt;0,'De la BASE'!F793,'De la BASE'!F793+0.001)</f>
        <v>1.15138880851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490 - Río Duratón desde cabecera hasta confluencia con río Cerezuelo.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0.35437701414</v>
      </c>
      <c r="C4" s="1">
        <f aca="true" t="shared" si="0" ref="C4:M4">MIN(C18:C83)</f>
        <v>0.46239947973999995</v>
      </c>
      <c r="D4" s="1">
        <f t="shared" si="0"/>
        <v>0.3179204112</v>
      </c>
      <c r="E4" s="1">
        <f t="shared" si="0"/>
        <v>0.2054862828</v>
      </c>
      <c r="F4" s="1">
        <f t="shared" si="0"/>
        <v>0.50697916719</v>
      </c>
      <c r="G4" s="1">
        <f t="shared" si="0"/>
        <v>0.51299626224</v>
      </c>
      <c r="H4" s="1">
        <f t="shared" si="0"/>
        <v>0.83666096322</v>
      </c>
      <c r="I4" s="1">
        <f t="shared" si="0"/>
        <v>0.80723505798</v>
      </c>
      <c r="J4" s="1">
        <f t="shared" si="0"/>
        <v>0.47544385240000003</v>
      </c>
      <c r="K4" s="1">
        <f t="shared" si="0"/>
        <v>0.30984112236</v>
      </c>
      <c r="L4" s="1">
        <f t="shared" si="0"/>
        <v>0.31083020800000005</v>
      </c>
      <c r="M4" s="1">
        <f t="shared" si="0"/>
        <v>0.35776654350000003</v>
      </c>
      <c r="N4" s="1">
        <f>MIN(N18:N83)</f>
        <v>9.51948625792</v>
      </c>
    </row>
    <row r="5" spans="1:14" ht="12.75">
      <c r="A5" s="13" t="s">
        <v>94</v>
      </c>
      <c r="B5" s="1">
        <f>MAX(B18:B83)</f>
        <v>11.90513454936</v>
      </c>
      <c r="C5" s="1">
        <f aca="true" t="shared" si="1" ref="C5:M5">MAX(C18:C83)</f>
        <v>40.08882518264</v>
      </c>
      <c r="D5" s="1">
        <f t="shared" si="1"/>
        <v>21.25368722954</v>
      </c>
      <c r="E5" s="1">
        <f t="shared" si="1"/>
        <v>22.74827910918</v>
      </c>
      <c r="F5" s="1">
        <f t="shared" si="1"/>
        <v>23.72797236354</v>
      </c>
      <c r="G5" s="1">
        <f t="shared" si="1"/>
        <v>18.85072938129</v>
      </c>
      <c r="H5" s="1">
        <f t="shared" si="1"/>
        <v>8.50689421704</v>
      </c>
      <c r="I5" s="1">
        <f t="shared" si="1"/>
        <v>15.917813578159999</v>
      </c>
      <c r="J5" s="1">
        <f t="shared" si="1"/>
        <v>5.26703871132</v>
      </c>
      <c r="K5" s="1">
        <f t="shared" si="1"/>
        <v>2.34980822948</v>
      </c>
      <c r="L5" s="1">
        <f t="shared" si="1"/>
        <v>3.12981952144</v>
      </c>
      <c r="M5" s="1">
        <f t="shared" si="1"/>
        <v>6.073682393</v>
      </c>
      <c r="N5" s="1">
        <f>MAX(N18:N83)</f>
        <v>127.64318172838</v>
      </c>
    </row>
    <row r="6" spans="1:14" ht="12.75">
      <c r="A6" s="13" t="s">
        <v>16</v>
      </c>
      <c r="B6" s="1">
        <f>AVERAGE(B18:B83)</f>
        <v>2.531153895482575</v>
      </c>
      <c r="C6" s="1">
        <f aca="true" t="shared" si="2" ref="C6:M6">AVERAGE(C18:C83)</f>
        <v>4.171581294926213</v>
      </c>
      <c r="D6" s="1">
        <f t="shared" si="2"/>
        <v>4.228065012664999</v>
      </c>
      <c r="E6" s="1">
        <f t="shared" si="2"/>
        <v>4.6569604308025765</v>
      </c>
      <c r="F6" s="1">
        <f t="shared" si="2"/>
        <v>4.1611195863192405</v>
      </c>
      <c r="G6" s="1">
        <f t="shared" si="2"/>
        <v>4.5145792042759085</v>
      </c>
      <c r="H6" s="1">
        <f t="shared" si="2"/>
        <v>3.705785709539395</v>
      </c>
      <c r="I6" s="1">
        <f t="shared" si="2"/>
        <v>3.465092191085909</v>
      </c>
      <c r="J6" s="1">
        <f t="shared" si="2"/>
        <v>1.9848695403384846</v>
      </c>
      <c r="K6" s="1">
        <f t="shared" si="2"/>
        <v>1.0406890575915153</v>
      </c>
      <c r="L6" s="1">
        <f t="shared" si="2"/>
        <v>1.0275842352412117</v>
      </c>
      <c r="M6" s="1">
        <f t="shared" si="2"/>
        <v>1.5315475819406061</v>
      </c>
      <c r="N6" s="1">
        <f>SUM(B6:M6)</f>
        <v>37.019027740208635</v>
      </c>
    </row>
    <row r="7" spans="1:14" ht="12.75">
      <c r="A7" s="13" t="s">
        <v>17</v>
      </c>
      <c r="B7" s="1">
        <f>PERCENTILE(B18:B83,0.1)</f>
        <v>0.8575771414200001</v>
      </c>
      <c r="C7" s="1">
        <f aca="true" t="shared" si="3" ref="C7:M7">PERCENTILE(C18:C83,0.1)</f>
        <v>1.147702296045</v>
      </c>
      <c r="D7" s="1">
        <f t="shared" si="3"/>
        <v>1.5045244420600001</v>
      </c>
      <c r="E7" s="1">
        <f t="shared" si="3"/>
        <v>1.40919638609</v>
      </c>
      <c r="F7" s="1">
        <f t="shared" si="3"/>
        <v>1.463310091455</v>
      </c>
      <c r="G7" s="1">
        <f t="shared" si="3"/>
        <v>1.0907157191299999</v>
      </c>
      <c r="H7" s="1">
        <f t="shared" si="3"/>
        <v>1.4602583555800002</v>
      </c>
      <c r="I7" s="1">
        <f t="shared" si="3"/>
        <v>1.445603363025</v>
      </c>
      <c r="J7" s="1">
        <f t="shared" si="3"/>
        <v>0.85695473151</v>
      </c>
      <c r="K7" s="1">
        <f t="shared" si="3"/>
        <v>0.50113999133</v>
      </c>
      <c r="L7" s="1">
        <f t="shared" si="3"/>
        <v>0.49426279400499995</v>
      </c>
      <c r="M7" s="1">
        <f t="shared" si="3"/>
        <v>0.6028865267</v>
      </c>
      <c r="N7" s="1">
        <f>PERCENTILE(N18:N83,0.1)</f>
        <v>19.196232026239997</v>
      </c>
    </row>
    <row r="8" spans="1:14" ht="12.75">
      <c r="A8" s="13" t="s">
        <v>18</v>
      </c>
      <c r="B8" s="1">
        <f>PERCENTILE(B18:B83,0.25)</f>
        <v>1.2696711372525</v>
      </c>
      <c r="C8" s="1">
        <f aca="true" t="shared" si="4" ref="C8:M8">PERCENTILE(C18:C83,0.25)</f>
        <v>1.79642085542</v>
      </c>
      <c r="D8" s="1">
        <f t="shared" si="4"/>
        <v>2.24440119438</v>
      </c>
      <c r="E8" s="1">
        <f t="shared" si="4"/>
        <v>2.165396479575</v>
      </c>
      <c r="F8" s="1">
        <f t="shared" si="4"/>
        <v>1.9569444341000002</v>
      </c>
      <c r="G8" s="1">
        <f t="shared" si="4"/>
        <v>2.1437682245775</v>
      </c>
      <c r="H8" s="1">
        <f t="shared" si="4"/>
        <v>2.5384118367000004</v>
      </c>
      <c r="I8" s="1">
        <f t="shared" si="4"/>
        <v>2.03042612529</v>
      </c>
      <c r="J8" s="1">
        <f t="shared" si="4"/>
        <v>1.081520140055</v>
      </c>
      <c r="K8" s="1">
        <f t="shared" si="4"/>
        <v>0.7218511404975</v>
      </c>
      <c r="L8" s="1">
        <f t="shared" si="4"/>
        <v>0.649572648855</v>
      </c>
      <c r="M8" s="1">
        <f t="shared" si="4"/>
        <v>0.91446203475</v>
      </c>
      <c r="N8" s="1">
        <f>PERCENTILE(N18:N83,0.25)</f>
        <v>25.4700229929425</v>
      </c>
    </row>
    <row r="9" spans="1:14" ht="12.75">
      <c r="A9" s="13" t="s">
        <v>19</v>
      </c>
      <c r="B9" s="1">
        <f>PERCENTILE(B18:B83,0.5)</f>
        <v>1.8999058235300001</v>
      </c>
      <c r="C9" s="1">
        <f aca="true" t="shared" si="5" ref="C9:N9">PERCENTILE(C18:C83,0.5)</f>
        <v>2.6981829502999997</v>
      </c>
      <c r="D9" s="1">
        <f t="shared" si="5"/>
        <v>3.113161758275</v>
      </c>
      <c r="E9" s="1">
        <f t="shared" si="5"/>
        <v>3.592282429785</v>
      </c>
      <c r="F9" s="1">
        <f t="shared" si="5"/>
        <v>2.58099896332</v>
      </c>
      <c r="G9" s="1">
        <f t="shared" si="5"/>
        <v>3.56096239997</v>
      </c>
      <c r="H9" s="1">
        <f t="shared" si="5"/>
        <v>3.545180556875</v>
      </c>
      <c r="I9" s="1">
        <f t="shared" si="5"/>
        <v>2.787414113445</v>
      </c>
      <c r="J9" s="1">
        <f t="shared" si="5"/>
        <v>1.7043775964699999</v>
      </c>
      <c r="K9" s="1">
        <f t="shared" si="5"/>
        <v>0.9721085112200001</v>
      </c>
      <c r="L9" s="1">
        <f t="shared" si="5"/>
        <v>0.8900970858249999</v>
      </c>
      <c r="M9" s="1">
        <f t="shared" si="5"/>
        <v>1.20423299697</v>
      </c>
      <c r="N9" s="1">
        <f t="shared" si="5"/>
        <v>33.667287584915</v>
      </c>
    </row>
    <row r="10" spans="1:14" ht="12.75">
      <c r="A10" s="13" t="s">
        <v>20</v>
      </c>
      <c r="B10" s="1">
        <f>PERCENTILE(B18:B83,0.75)</f>
        <v>2.8533072492825</v>
      </c>
      <c r="C10" s="1">
        <f aca="true" t="shared" si="6" ref="C10:M10">PERCENTILE(C18:C83,0.75)</f>
        <v>4.7227243657199995</v>
      </c>
      <c r="D10" s="1">
        <f t="shared" si="6"/>
        <v>4.7822081353875</v>
      </c>
      <c r="E10" s="1">
        <f t="shared" si="6"/>
        <v>6.223359071150001</v>
      </c>
      <c r="F10" s="1">
        <f t="shared" si="6"/>
        <v>4.484856829427501</v>
      </c>
      <c r="G10" s="1">
        <f t="shared" si="6"/>
        <v>5.90230590714</v>
      </c>
      <c r="H10" s="1">
        <f t="shared" si="6"/>
        <v>5.1507002302725</v>
      </c>
      <c r="I10" s="1">
        <f t="shared" si="6"/>
        <v>3.7868581739125</v>
      </c>
      <c r="J10" s="1">
        <f t="shared" si="6"/>
        <v>2.6843142014775</v>
      </c>
      <c r="K10" s="1">
        <f t="shared" si="6"/>
        <v>1.3059730298</v>
      </c>
      <c r="L10" s="1">
        <f t="shared" si="6"/>
        <v>1.29796183287</v>
      </c>
      <c r="M10" s="1">
        <f t="shared" si="6"/>
        <v>1.848456884825</v>
      </c>
      <c r="N10" s="1">
        <f>PERCENTILE(N18:N83,0.75)</f>
        <v>43.068455054800005</v>
      </c>
    </row>
    <row r="11" spans="1:14" ht="12.75">
      <c r="A11" s="13" t="s">
        <v>21</v>
      </c>
      <c r="B11" s="1">
        <f>PERCENTILE(B18:B83,0.9)</f>
        <v>5.016815580765</v>
      </c>
      <c r="C11" s="1">
        <f aca="true" t="shared" si="7" ref="C11:M11">PERCENTILE(C18:C83,0.9)</f>
        <v>6.85915820335</v>
      </c>
      <c r="D11" s="1">
        <f t="shared" si="7"/>
        <v>7.37834117309</v>
      </c>
      <c r="E11" s="1">
        <f t="shared" si="7"/>
        <v>8.92080190726</v>
      </c>
      <c r="F11" s="1">
        <f t="shared" si="7"/>
        <v>9.820446983225</v>
      </c>
      <c r="G11" s="1">
        <f t="shared" si="7"/>
        <v>9.264929236465</v>
      </c>
      <c r="H11" s="1">
        <f t="shared" si="7"/>
        <v>5.780418878575</v>
      </c>
      <c r="I11" s="1">
        <f t="shared" si="7"/>
        <v>6.815923413649999</v>
      </c>
      <c r="J11" s="1">
        <f t="shared" si="7"/>
        <v>3.61870738364</v>
      </c>
      <c r="K11" s="1">
        <f t="shared" si="7"/>
        <v>1.6609109855800002</v>
      </c>
      <c r="L11" s="1">
        <f t="shared" si="7"/>
        <v>1.745724299235</v>
      </c>
      <c r="M11" s="1">
        <f t="shared" si="7"/>
        <v>2.7494512980800003</v>
      </c>
      <c r="N11" s="1">
        <f>PERCENTILE(N18:N83,0.9)</f>
        <v>54.605532151759995</v>
      </c>
    </row>
    <row r="12" spans="1:14" ht="12.75">
      <c r="A12" s="13" t="s">
        <v>25</v>
      </c>
      <c r="B12" s="1">
        <f>STDEV(B18:B83)</f>
        <v>2.1372285966815894</v>
      </c>
      <c r="C12" s="1">
        <f aca="true" t="shared" si="8" ref="C12:M12">STDEV(C18:C83)</f>
        <v>5.305815322264516</v>
      </c>
      <c r="D12" s="1">
        <f t="shared" si="8"/>
        <v>3.8241088609420686</v>
      </c>
      <c r="E12" s="1">
        <f t="shared" si="8"/>
        <v>3.9600752064374305</v>
      </c>
      <c r="F12" s="1">
        <f t="shared" si="8"/>
        <v>4.019435576852734</v>
      </c>
      <c r="G12" s="1">
        <f t="shared" si="8"/>
        <v>3.7120357545979594</v>
      </c>
      <c r="H12" s="1">
        <f t="shared" si="8"/>
        <v>1.739839985456769</v>
      </c>
      <c r="I12" s="1">
        <f t="shared" si="8"/>
        <v>2.5136072839848596</v>
      </c>
      <c r="J12" s="1">
        <f t="shared" si="8"/>
        <v>1.0449869861902963</v>
      </c>
      <c r="K12" s="1">
        <f t="shared" si="8"/>
        <v>0.44617011721177896</v>
      </c>
      <c r="L12" s="1">
        <f t="shared" si="8"/>
        <v>0.5952956945135047</v>
      </c>
      <c r="M12" s="1">
        <f t="shared" si="8"/>
        <v>1.0101784032830508</v>
      </c>
      <c r="N12" s="1">
        <f>STDEV(N18:N83)</f>
        <v>18.272551133133174</v>
      </c>
    </row>
    <row r="13" spans="1:14" ht="12.75">
      <c r="A13" s="13" t="s">
        <v>127</v>
      </c>
      <c r="B13" s="1">
        <f aca="true" t="shared" si="9" ref="B13:L13">ROUND(B12/B6,2)</f>
        <v>0.84</v>
      </c>
      <c r="C13" s="1">
        <f t="shared" si="9"/>
        <v>1.27</v>
      </c>
      <c r="D13" s="1">
        <f t="shared" si="9"/>
        <v>0.9</v>
      </c>
      <c r="E13" s="1">
        <f t="shared" si="9"/>
        <v>0.85</v>
      </c>
      <c r="F13" s="1">
        <f t="shared" si="9"/>
        <v>0.97</v>
      </c>
      <c r="G13" s="1">
        <f t="shared" si="9"/>
        <v>0.82</v>
      </c>
      <c r="H13" s="1">
        <f t="shared" si="9"/>
        <v>0.47</v>
      </c>
      <c r="I13" s="1">
        <f t="shared" si="9"/>
        <v>0.73</v>
      </c>
      <c r="J13" s="1">
        <f t="shared" si="9"/>
        <v>0.53</v>
      </c>
      <c r="K13" s="1">
        <f t="shared" si="9"/>
        <v>0.43</v>
      </c>
      <c r="L13" s="1">
        <f t="shared" si="9"/>
        <v>0.58</v>
      </c>
      <c r="M13" s="1">
        <f>ROUND(M12/M6,2)</f>
        <v>0.66</v>
      </c>
      <c r="N13" s="1">
        <f>ROUND(N12/N6,2)</f>
        <v>0.49</v>
      </c>
    </row>
    <row r="14" spans="1:14" ht="12.75">
      <c r="A14" s="13" t="s">
        <v>126</v>
      </c>
      <c r="B14" s="53">
        <f aca="true" t="shared" si="10" ref="B14:N14">66*P84/(65*64*B12^3)</f>
        <v>2.607417644464691</v>
      </c>
      <c r="C14" s="53">
        <f t="shared" si="10"/>
        <v>5.123538705227714</v>
      </c>
      <c r="D14" s="53">
        <f t="shared" si="10"/>
        <v>2.8618463252593584</v>
      </c>
      <c r="E14" s="53">
        <f t="shared" si="10"/>
        <v>2.209780518619384</v>
      </c>
      <c r="F14" s="53">
        <f t="shared" si="10"/>
        <v>2.5990723205605435</v>
      </c>
      <c r="G14" s="53">
        <f t="shared" si="10"/>
        <v>1.9240544773728985</v>
      </c>
      <c r="H14" s="53">
        <f t="shared" si="10"/>
        <v>0.3859127101833286</v>
      </c>
      <c r="I14" s="53">
        <f t="shared" si="10"/>
        <v>2.5138242215711566</v>
      </c>
      <c r="J14" s="53">
        <f t="shared" si="10"/>
        <v>0.8030202837160104</v>
      </c>
      <c r="K14" s="53">
        <f t="shared" si="10"/>
        <v>0.618872145622427</v>
      </c>
      <c r="L14" s="53">
        <f t="shared" si="10"/>
        <v>1.5786643750316929</v>
      </c>
      <c r="M14" s="53">
        <f t="shared" si="10"/>
        <v>1.9743600718135996</v>
      </c>
      <c r="N14" s="53">
        <f t="shared" si="10"/>
        <v>2.2051816570522713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0.23722677506832215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4.1557519428</v>
      </c>
      <c r="C18" s="1">
        <f>'DATOS MENSUALES'!F7</f>
        <v>5.67293046749</v>
      </c>
      <c r="D18" s="1">
        <f>'DATOS MENSUALES'!F8</f>
        <v>3.6046676728000002</v>
      </c>
      <c r="E18" s="1">
        <f>'DATOS MENSUALES'!F9</f>
        <v>9.58545366408</v>
      </c>
      <c r="F18" s="1">
        <f>'DATOS MENSUALES'!F10</f>
        <v>13.778240623999999</v>
      </c>
      <c r="G18" s="1">
        <f>'DATOS MENSUALES'!F11</f>
        <v>9.85850103168</v>
      </c>
      <c r="H18" s="1">
        <f>'DATOS MENSUALES'!F12</f>
        <v>5.30594645529</v>
      </c>
      <c r="I18" s="1">
        <f>'DATOS MENSUALES'!F13</f>
        <v>8.885253711899999</v>
      </c>
      <c r="J18" s="1">
        <f>'DATOS MENSUALES'!F14</f>
        <v>3.7842457283999997</v>
      </c>
      <c r="K18" s="1">
        <f>'DATOS MENSUALES'!F15</f>
        <v>0.52443741526</v>
      </c>
      <c r="L18" s="1">
        <f>'DATOS MENSUALES'!F16</f>
        <v>0.39891721014000003</v>
      </c>
      <c r="M18" s="1">
        <f>'DATOS MENSUALES'!F17</f>
        <v>0.35776654350000003</v>
      </c>
      <c r="N18" s="1">
        <f>SUM(B18:M18)</f>
        <v>65.91211246734</v>
      </c>
      <c r="O18" s="1"/>
      <c r="P18" s="60">
        <f>(B18-B$6)^3</f>
        <v>4.287832193661837</v>
      </c>
      <c r="Q18" s="60">
        <f>(C18-C$6)^3</f>
        <v>3.3841151084611445</v>
      </c>
      <c r="R18" s="60">
        <f aca="true" t="shared" si="11" ref="R18:AB18">(D18-D$6)^3</f>
        <v>-0.24226731951190947</v>
      </c>
      <c r="S18" s="60">
        <f t="shared" si="11"/>
        <v>119.7133251314491</v>
      </c>
      <c r="T18" s="60">
        <f t="shared" si="11"/>
        <v>889.4780716586848</v>
      </c>
      <c r="U18" s="60">
        <f t="shared" si="11"/>
        <v>152.60905024419046</v>
      </c>
      <c r="V18" s="60">
        <f t="shared" si="11"/>
        <v>4.097234651396943</v>
      </c>
      <c r="W18" s="60">
        <f t="shared" si="11"/>
        <v>159.23432312434</v>
      </c>
      <c r="X18" s="60">
        <f t="shared" si="11"/>
        <v>5.825938649078383</v>
      </c>
      <c r="Y18" s="60">
        <f t="shared" si="11"/>
        <v>-0.13758919788313476</v>
      </c>
      <c r="Z18" s="60">
        <f t="shared" si="11"/>
        <v>-0.24846318261328618</v>
      </c>
      <c r="AA18" s="60">
        <f t="shared" si="11"/>
        <v>-1.6171908244621442</v>
      </c>
      <c r="AB18" s="60">
        <f t="shared" si="11"/>
        <v>24120.246030592054</v>
      </c>
    </row>
    <row r="19" spans="1:28" ht="12.75">
      <c r="A19" s="12" t="s">
        <v>29</v>
      </c>
      <c r="B19" s="1">
        <f>'DATOS MENSUALES'!F18</f>
        <v>0.35437701414</v>
      </c>
      <c r="C19" s="1">
        <f>'DATOS MENSUALES'!F19</f>
        <v>2.11611028626</v>
      </c>
      <c r="D19" s="1">
        <f>'DATOS MENSUALES'!F20</f>
        <v>1.2968680916500002</v>
      </c>
      <c r="E19" s="1">
        <f>'DATOS MENSUALES'!F21</f>
        <v>2.3782526414099996</v>
      </c>
      <c r="F19" s="1">
        <f>'DATOS MENSUALES'!F22</f>
        <v>2.55310770168</v>
      </c>
      <c r="G19" s="1">
        <f>'DATOS MENSUALES'!F23</f>
        <v>4.51304465604</v>
      </c>
      <c r="H19" s="1">
        <f>'DATOS MENSUALES'!F24</f>
        <v>4.25625811825</v>
      </c>
      <c r="I19" s="1">
        <f>'DATOS MENSUALES'!F25</f>
        <v>2.10645886446</v>
      </c>
      <c r="J19" s="1">
        <f>'DATOS MENSUALES'!F26</f>
        <v>1.88298507345</v>
      </c>
      <c r="K19" s="1">
        <f>'DATOS MENSUALES'!F27</f>
        <v>0.9297486981900001</v>
      </c>
      <c r="L19" s="1">
        <f>'DATOS MENSUALES'!F28</f>
        <v>3.12981952144</v>
      </c>
      <c r="M19" s="1">
        <f>'DATOS MENSUALES'!F29</f>
        <v>1.8054941999</v>
      </c>
      <c r="N19" s="1">
        <f aca="true" t="shared" si="12" ref="N19:N82">SUM(B19:M19)</f>
        <v>27.32252486687</v>
      </c>
      <c r="O19" s="10"/>
      <c r="P19" s="60">
        <f aca="true" t="shared" si="13" ref="P19:P82">(B19-B$6)^3</f>
        <v>-10.314347259943988</v>
      </c>
      <c r="Q19" s="60">
        <f aca="true" t="shared" si="14" ref="Q19:Q82">(C19-C$6)^3</f>
        <v>-8.684284986922489</v>
      </c>
      <c r="R19" s="60">
        <f aca="true" t="shared" si="15" ref="R19:R82">(D19-D$6)^3</f>
        <v>-25.184595936108778</v>
      </c>
      <c r="S19" s="60">
        <f aca="true" t="shared" si="16" ref="S19:S82">(E19-E$6)^3</f>
        <v>-11.832211136465828</v>
      </c>
      <c r="T19" s="60">
        <f aca="true" t="shared" si="17" ref="T19:T82">(F19-F$6)^3</f>
        <v>-4.157839901732877</v>
      </c>
      <c r="U19" s="60">
        <f aca="true" t="shared" si="18" ref="U19:U82">(G19-G$6)^3</f>
        <v>-3.6136129412070937E-09</v>
      </c>
      <c r="V19" s="60">
        <f aca="true" t="shared" si="19" ref="V19:V82">(H19-H$6)^3</f>
        <v>0.16680407924078472</v>
      </c>
      <c r="W19" s="60">
        <f aca="true" t="shared" si="20" ref="W19:W82">(I19-I$6)^3</f>
        <v>-2.5078802208373125</v>
      </c>
      <c r="X19" s="60">
        <f aca="true" t="shared" si="21" ref="X19:X82">(J19-J$6)^3</f>
        <v>-0.0010576060634386137</v>
      </c>
      <c r="Y19" s="60">
        <f aca="true" t="shared" si="22" ref="Y19:Y82">(K19-K$6)^3</f>
        <v>-0.0013654276888273955</v>
      </c>
      <c r="Z19" s="60">
        <f aca="true" t="shared" si="23" ref="Z19:Z82">(L19-L$6)^3</f>
        <v>9.29060432555625</v>
      </c>
      <c r="AA19" s="60">
        <f aca="true" t="shared" si="24" ref="AA19:AA82">(M19-M$6)^3</f>
        <v>0.020558803212012186</v>
      </c>
      <c r="AB19" s="60">
        <f aca="true" t="shared" si="25" ref="AB19:AB82">(N19-N$6)^3</f>
        <v>-911.686221904468</v>
      </c>
    </row>
    <row r="20" spans="1:28" ht="12.75">
      <c r="A20" s="12" t="s">
        <v>30</v>
      </c>
      <c r="B20" s="1">
        <f>'DATOS MENSUALES'!F30</f>
        <v>2.26311851399</v>
      </c>
      <c r="C20" s="1">
        <f>'DATOS MENSUALES'!F31</f>
        <v>2.15143280226</v>
      </c>
      <c r="D20" s="1">
        <f>'DATOS MENSUALES'!F32</f>
        <v>2.62166844134</v>
      </c>
      <c r="E20" s="1">
        <f>'DATOS MENSUALES'!F33</f>
        <v>6.152593765850001</v>
      </c>
      <c r="F20" s="1">
        <f>'DATOS MENSUALES'!F34</f>
        <v>2.266018587</v>
      </c>
      <c r="G20" s="1">
        <f>'DATOS MENSUALES'!F35</f>
        <v>3.74972584704</v>
      </c>
      <c r="H20" s="1">
        <f>'DATOS MENSUALES'!F36</f>
        <v>4.65463142364</v>
      </c>
      <c r="I20" s="1">
        <f>'DATOS MENSUALES'!F37</f>
        <v>4.11407358065</v>
      </c>
      <c r="J20" s="1">
        <f>'DATOS MENSUALES'!F38</f>
        <v>0.7526433699399999</v>
      </c>
      <c r="K20" s="1">
        <f>'DATOS MENSUALES'!F39</f>
        <v>1.2763707127500001</v>
      </c>
      <c r="L20" s="1">
        <f>'DATOS MENSUALES'!F40</f>
        <v>0.506637168</v>
      </c>
      <c r="M20" s="1">
        <f>'DATOS MENSUALES'!F41</f>
        <v>2.2500333568</v>
      </c>
      <c r="N20" s="1">
        <f t="shared" si="12"/>
        <v>32.75894756926</v>
      </c>
      <c r="O20" s="10"/>
      <c r="P20" s="60">
        <f t="shared" si="13"/>
        <v>-0.01925645672749985</v>
      </c>
      <c r="Q20" s="60">
        <f t="shared" si="14"/>
        <v>-8.244225862052357</v>
      </c>
      <c r="R20" s="60">
        <f t="shared" si="15"/>
        <v>-4.145322326897535</v>
      </c>
      <c r="S20" s="60">
        <f t="shared" si="16"/>
        <v>3.3456107332402185</v>
      </c>
      <c r="T20" s="60">
        <f t="shared" si="17"/>
        <v>-6.80608050623406</v>
      </c>
      <c r="U20" s="60">
        <f t="shared" si="18"/>
        <v>-0.44743971731391013</v>
      </c>
      <c r="V20" s="60">
        <f t="shared" si="19"/>
        <v>0.8542535666608667</v>
      </c>
      <c r="W20" s="60">
        <f t="shared" si="20"/>
        <v>0.2733359334716881</v>
      </c>
      <c r="X20" s="60">
        <f t="shared" si="21"/>
        <v>-1.8709892176499678</v>
      </c>
      <c r="Y20" s="60">
        <f t="shared" si="22"/>
        <v>0.01309113611601294</v>
      </c>
      <c r="Z20" s="60">
        <f t="shared" si="23"/>
        <v>-0.14137766101625057</v>
      </c>
      <c r="AA20" s="60">
        <f t="shared" si="24"/>
        <v>0.3708980262053932</v>
      </c>
      <c r="AB20" s="60">
        <f t="shared" si="25"/>
        <v>-77.3131408130647</v>
      </c>
    </row>
    <row r="21" spans="1:28" ht="12.75">
      <c r="A21" s="12" t="s">
        <v>31</v>
      </c>
      <c r="B21" s="1">
        <f>'DATOS MENSUALES'!F42</f>
        <v>1.89706531212</v>
      </c>
      <c r="C21" s="1">
        <f>'DATOS MENSUALES'!F43</f>
        <v>2.037900384</v>
      </c>
      <c r="D21" s="1">
        <f>'DATOS MENSUALES'!F44</f>
        <v>2.6782814628</v>
      </c>
      <c r="E21" s="1">
        <f>'DATOS MENSUALES'!F45</f>
        <v>1.8188860706999999</v>
      </c>
      <c r="F21" s="1">
        <f>'DATOS MENSUALES'!F46</f>
        <v>2.0973406918</v>
      </c>
      <c r="G21" s="1">
        <f>'DATOS MENSUALES'!F47</f>
        <v>2.7155897075399995</v>
      </c>
      <c r="H21" s="1">
        <f>'DATOS MENSUALES'!F48</f>
        <v>3.5083611137000004</v>
      </c>
      <c r="I21" s="1">
        <f>'DATOS MENSUALES'!F49</f>
        <v>2.3497373762800002</v>
      </c>
      <c r="J21" s="1">
        <f>'DATOS MENSUALES'!F50</f>
        <v>2.38340648205</v>
      </c>
      <c r="K21" s="1">
        <f>'DATOS MENSUALES'!F51</f>
        <v>0.80083754232</v>
      </c>
      <c r="L21" s="1">
        <f>'DATOS MENSUALES'!F52</f>
        <v>0.89</v>
      </c>
      <c r="M21" s="1">
        <f>'DATOS MENSUALES'!F53</f>
        <v>1.73183390744</v>
      </c>
      <c r="N21" s="1">
        <f t="shared" si="12"/>
        <v>24.909240050749997</v>
      </c>
      <c r="O21" s="10"/>
      <c r="P21" s="60">
        <f t="shared" si="13"/>
        <v>-0.25494693876797364</v>
      </c>
      <c r="Q21" s="60">
        <f t="shared" si="14"/>
        <v>-9.713783402998985</v>
      </c>
      <c r="R21" s="60">
        <f t="shared" si="15"/>
        <v>-3.722315153497413</v>
      </c>
      <c r="S21" s="60">
        <f t="shared" si="16"/>
        <v>-22.859741262307992</v>
      </c>
      <c r="T21" s="60">
        <f t="shared" si="17"/>
        <v>-8.790012654978934</v>
      </c>
      <c r="U21" s="60">
        <f t="shared" si="18"/>
        <v>-5.822183421272166</v>
      </c>
      <c r="V21" s="60">
        <f t="shared" si="19"/>
        <v>-0.007694914042781473</v>
      </c>
      <c r="W21" s="60">
        <f t="shared" si="20"/>
        <v>-1.3875196400698104</v>
      </c>
      <c r="X21" s="60">
        <f t="shared" si="21"/>
        <v>0.06330029753725977</v>
      </c>
      <c r="Y21" s="60">
        <f t="shared" si="22"/>
        <v>-0.013798357709998597</v>
      </c>
      <c r="Z21" s="60">
        <f t="shared" si="23"/>
        <v>-0.0026043900201102145</v>
      </c>
      <c r="AA21" s="60">
        <f t="shared" si="24"/>
        <v>0.008034408272775843</v>
      </c>
      <c r="AB21" s="60">
        <f t="shared" si="25"/>
        <v>-1775.8635252773647</v>
      </c>
    </row>
    <row r="22" spans="1:28" ht="12.75">
      <c r="A22" s="12" t="s">
        <v>32</v>
      </c>
      <c r="B22" s="1">
        <f>'DATOS MENSUALES'!F54</f>
        <v>1.84534767516</v>
      </c>
      <c r="C22" s="1">
        <f>'DATOS MENSUALES'!F55</f>
        <v>2.3711613869</v>
      </c>
      <c r="D22" s="1">
        <f>'DATOS MENSUALES'!F56</f>
        <v>3.2331502372</v>
      </c>
      <c r="E22" s="1">
        <f>'DATOS MENSUALES'!F57</f>
        <v>1.45326301258</v>
      </c>
      <c r="F22" s="1">
        <f>'DATOS MENSUALES'!F58</f>
        <v>3.2598507266000003</v>
      </c>
      <c r="G22" s="1">
        <f>'DATOS MENSUALES'!F59</f>
        <v>2.91810678768</v>
      </c>
      <c r="H22" s="1">
        <f>'DATOS MENSUALES'!F60</f>
        <v>2.90684147768</v>
      </c>
      <c r="I22" s="1">
        <f>'DATOS MENSUALES'!F61</f>
        <v>3.35911534891</v>
      </c>
      <c r="J22" s="1">
        <f>'DATOS MENSUALES'!F62</f>
        <v>2.88710525976</v>
      </c>
      <c r="K22" s="1">
        <f>'DATOS MENSUALES'!F63</f>
        <v>1.68499696266</v>
      </c>
      <c r="L22" s="1">
        <f>'DATOS MENSUALES'!F64</f>
        <v>1.62143899968</v>
      </c>
      <c r="M22" s="1">
        <f>'DATOS MENSUALES'!F65</f>
        <v>1.16975828025</v>
      </c>
      <c r="N22" s="1">
        <f t="shared" si="12"/>
        <v>28.710136155060002</v>
      </c>
      <c r="O22" s="10"/>
      <c r="P22" s="60">
        <f t="shared" si="13"/>
        <v>-0.3225553574485504</v>
      </c>
      <c r="Q22" s="60">
        <f t="shared" si="14"/>
        <v>-5.836082458231683</v>
      </c>
      <c r="R22" s="60">
        <f t="shared" si="15"/>
        <v>-0.9848217734193035</v>
      </c>
      <c r="S22" s="60">
        <f t="shared" si="16"/>
        <v>-32.88171597899912</v>
      </c>
      <c r="T22" s="60">
        <f t="shared" si="17"/>
        <v>-0.7320876781740894</v>
      </c>
      <c r="U22" s="60">
        <f t="shared" si="18"/>
        <v>-4.0689678460143055</v>
      </c>
      <c r="V22" s="60">
        <f t="shared" si="19"/>
        <v>-0.5099755991445102</v>
      </c>
      <c r="W22" s="60">
        <f t="shared" si="20"/>
        <v>-0.0011902355665916959</v>
      </c>
      <c r="X22" s="60">
        <f t="shared" si="21"/>
        <v>0.734446305160991</v>
      </c>
      <c r="Y22" s="60">
        <f t="shared" si="22"/>
        <v>0.2674732651429267</v>
      </c>
      <c r="Z22" s="60">
        <f t="shared" si="23"/>
        <v>0.20943088858189168</v>
      </c>
      <c r="AA22" s="60">
        <f t="shared" si="24"/>
        <v>-0.047355143954520146</v>
      </c>
      <c r="AB22" s="60">
        <f t="shared" si="25"/>
        <v>-573.626593206772</v>
      </c>
    </row>
    <row r="23" spans="1:28" ht="12.75">
      <c r="A23" s="12" t="s">
        <v>34</v>
      </c>
      <c r="B23" s="11">
        <f>'DATOS MENSUALES'!F66</f>
        <v>4.91389288641</v>
      </c>
      <c r="C23" s="1">
        <f>'DATOS MENSUALES'!F67</f>
        <v>5.04726556269</v>
      </c>
      <c r="D23" s="1">
        <f>'DATOS MENSUALES'!F68</f>
        <v>7.64323829828</v>
      </c>
      <c r="E23" s="1">
        <f>'DATOS MENSUALES'!F69</f>
        <v>3.47952790383</v>
      </c>
      <c r="F23" s="1">
        <f>'DATOS MENSUALES'!F70</f>
        <v>2.8621428587</v>
      </c>
      <c r="G23" s="1">
        <f>'DATOS MENSUALES'!F71</f>
        <v>4.533779840579999</v>
      </c>
      <c r="H23" s="1">
        <f>'DATOS MENSUALES'!F72</f>
        <v>5.23654821665</v>
      </c>
      <c r="I23" s="1">
        <f>'DATOS MENSUALES'!F73</f>
        <v>15.917813578159999</v>
      </c>
      <c r="J23" s="1">
        <f>'DATOS MENSUALES'!F74</f>
        <v>1.96306420239</v>
      </c>
      <c r="K23" s="1">
        <f>'DATOS MENSUALES'!F75</f>
        <v>0.61083655185</v>
      </c>
      <c r="L23" s="1">
        <f>'DATOS MENSUALES'!F76</f>
        <v>0.67783092702</v>
      </c>
      <c r="M23" s="1">
        <f>'DATOS MENSUALES'!F77</f>
        <v>1.1977055404499999</v>
      </c>
      <c r="N23" s="1">
        <f t="shared" si="12"/>
        <v>54.08364636701</v>
      </c>
      <c r="O23" s="10"/>
      <c r="P23" s="60">
        <f t="shared" si="13"/>
        <v>13.527869805965114</v>
      </c>
      <c r="Q23" s="60">
        <f t="shared" si="14"/>
        <v>0.6714947819240653</v>
      </c>
      <c r="R23" s="60">
        <f t="shared" si="15"/>
        <v>39.8325613701353</v>
      </c>
      <c r="S23" s="60">
        <f t="shared" si="16"/>
        <v>-1.6323304701340975</v>
      </c>
      <c r="T23" s="60">
        <f t="shared" si="17"/>
        <v>-2.1918160915949194</v>
      </c>
      <c r="U23" s="60">
        <f t="shared" si="18"/>
        <v>7.0785917247416726E-06</v>
      </c>
      <c r="V23" s="60">
        <f t="shared" si="19"/>
        <v>3.5869345278334426</v>
      </c>
      <c r="W23" s="60">
        <f t="shared" si="20"/>
        <v>1931.0468670321518</v>
      </c>
      <c r="X23" s="60">
        <f t="shared" si="21"/>
        <v>-1.0367844283553157E-05</v>
      </c>
      <c r="Y23" s="60">
        <f t="shared" si="22"/>
        <v>-0.0794252129949875</v>
      </c>
      <c r="Z23" s="60">
        <f t="shared" si="23"/>
        <v>-0.04278440465595781</v>
      </c>
      <c r="AA23" s="60">
        <f t="shared" si="24"/>
        <v>-0.03720686533842948</v>
      </c>
      <c r="AB23" s="60">
        <f t="shared" si="25"/>
        <v>4969.2375731695965</v>
      </c>
    </row>
    <row r="24" spans="1:28" ht="12.75">
      <c r="A24" s="12" t="s">
        <v>33</v>
      </c>
      <c r="B24" s="1">
        <f>'DATOS MENSUALES'!F78</f>
        <v>2.04489287288</v>
      </c>
      <c r="C24" s="1">
        <f>'DATOS MENSUALES'!F79</f>
        <v>3.41367694962</v>
      </c>
      <c r="D24" s="1">
        <f>'DATOS MENSUALES'!F80</f>
        <v>4.4319762203</v>
      </c>
      <c r="E24" s="1">
        <f>'DATOS MENSUALES'!F81</f>
        <v>5.7378887984</v>
      </c>
      <c r="F24" s="1">
        <f>'DATOS MENSUALES'!F82</f>
        <v>23.72797236354</v>
      </c>
      <c r="G24" s="1">
        <f>'DATOS MENSUALES'!F83</f>
        <v>16.79781601936</v>
      </c>
      <c r="H24" s="1">
        <f>'DATOS MENSUALES'!F84</f>
        <v>4.37488710395</v>
      </c>
      <c r="I24" s="1">
        <f>'DATOS MENSUALES'!F85</f>
        <v>2.1216431683</v>
      </c>
      <c r="J24" s="1">
        <f>'DATOS MENSUALES'!F86</f>
        <v>1.0495325411999998</v>
      </c>
      <c r="K24" s="1">
        <f>'DATOS MENSUALES'!F87</f>
        <v>0.7813572832000001</v>
      </c>
      <c r="L24" s="1">
        <f>'DATOS MENSUALES'!F88</f>
        <v>0.9659564173199999</v>
      </c>
      <c r="M24" s="1">
        <f>'DATOS MENSUALES'!F89</f>
        <v>1.9801087861600002</v>
      </c>
      <c r="N24" s="1">
        <f t="shared" si="12"/>
        <v>67.42770852423</v>
      </c>
      <c r="O24" s="10"/>
      <c r="P24" s="60">
        <f t="shared" si="13"/>
        <v>-0.11497631283931847</v>
      </c>
      <c r="Q24" s="60">
        <f t="shared" si="14"/>
        <v>-0.4353546535753732</v>
      </c>
      <c r="R24" s="60">
        <f t="shared" si="15"/>
        <v>0.008478583275174062</v>
      </c>
      <c r="S24" s="60">
        <f t="shared" si="16"/>
        <v>1.2629633371441569</v>
      </c>
      <c r="T24" s="60">
        <f t="shared" si="17"/>
        <v>7491.399058087881</v>
      </c>
      <c r="U24" s="60">
        <f t="shared" si="18"/>
        <v>1853.269057612887</v>
      </c>
      <c r="V24" s="60">
        <f t="shared" si="19"/>
        <v>0.29955447018607556</v>
      </c>
      <c r="W24" s="60">
        <f t="shared" si="20"/>
        <v>-2.4247310579197516</v>
      </c>
      <c r="X24" s="60">
        <f t="shared" si="21"/>
        <v>-0.8182845328132143</v>
      </c>
      <c r="Y24" s="60">
        <f t="shared" si="22"/>
        <v>-0.01744083183808133</v>
      </c>
      <c r="Z24" s="60">
        <f t="shared" si="23"/>
        <v>-0.0002340617093398959</v>
      </c>
      <c r="AA24" s="60">
        <f t="shared" si="24"/>
        <v>0.09025372326473553</v>
      </c>
      <c r="AB24" s="60">
        <f t="shared" si="25"/>
        <v>28118.538173205925</v>
      </c>
    </row>
    <row r="25" spans="1:28" ht="12.75">
      <c r="A25" s="12" t="s">
        <v>35</v>
      </c>
      <c r="B25" s="1">
        <f>'DATOS MENSUALES'!F90</f>
        <v>1.9984662924999999</v>
      </c>
      <c r="C25" s="1">
        <f>'DATOS MENSUALES'!F91</f>
        <v>1.9587243116799997</v>
      </c>
      <c r="D25" s="1">
        <f>'DATOS MENSUALES'!F92</f>
        <v>2.4354180575999997</v>
      </c>
      <c r="E25" s="1">
        <f>'DATOS MENSUALES'!F93</f>
        <v>14.655673039949999</v>
      </c>
      <c r="F25" s="1">
        <f>'DATOS MENSUALES'!F94</f>
        <v>1.83340434954</v>
      </c>
      <c r="G25" s="1">
        <f>'DATOS MENSUALES'!F95</f>
        <v>1.6269081930000002</v>
      </c>
      <c r="H25" s="1">
        <f>'DATOS MENSUALES'!F96</f>
        <v>1.41546232004</v>
      </c>
      <c r="I25" s="1">
        <f>'DATOS MENSUALES'!F97</f>
        <v>2.04931264437</v>
      </c>
      <c r="J25" s="1">
        <f>'DATOS MENSUALES'!F98</f>
        <v>1.2611335522</v>
      </c>
      <c r="K25" s="1">
        <f>'DATOS MENSUALES'!F99</f>
        <v>0.67347791028</v>
      </c>
      <c r="L25" s="1">
        <f>'DATOS MENSUALES'!F100</f>
        <v>0.6774091615000001</v>
      </c>
      <c r="M25" s="1">
        <f>'DATOS MENSUALES'!F101</f>
        <v>0.98969899896</v>
      </c>
      <c r="N25" s="1">
        <f t="shared" si="12"/>
        <v>31.575088831620004</v>
      </c>
      <c r="O25" s="10"/>
      <c r="P25" s="60">
        <f t="shared" si="13"/>
        <v>-0.1511533473501054</v>
      </c>
      <c r="Q25" s="60">
        <f t="shared" si="14"/>
        <v>-10.83577651534037</v>
      </c>
      <c r="R25" s="60">
        <f t="shared" si="15"/>
        <v>-5.7608199689297335</v>
      </c>
      <c r="S25" s="60">
        <f t="shared" si="16"/>
        <v>999.613832463349</v>
      </c>
      <c r="T25" s="60">
        <f t="shared" si="17"/>
        <v>-12.612162223725056</v>
      </c>
      <c r="U25" s="60">
        <f t="shared" si="18"/>
        <v>-24.07926017491376</v>
      </c>
      <c r="V25" s="60">
        <f t="shared" si="19"/>
        <v>-12.014077379125029</v>
      </c>
      <c r="W25" s="60">
        <f t="shared" si="20"/>
        <v>-2.8378334389006428</v>
      </c>
      <c r="X25" s="60">
        <f t="shared" si="21"/>
        <v>-0.379088409330348</v>
      </c>
      <c r="Y25" s="60">
        <f t="shared" si="22"/>
        <v>-0.049516229756224724</v>
      </c>
      <c r="Z25" s="60">
        <f t="shared" si="23"/>
        <v>-0.04293937178861702</v>
      </c>
      <c r="AA25" s="60">
        <f t="shared" si="24"/>
        <v>-0.15908668266815976</v>
      </c>
      <c r="AB25" s="60">
        <f t="shared" si="25"/>
        <v>-161.3391367215519</v>
      </c>
    </row>
    <row r="26" spans="1:28" ht="12.75">
      <c r="A26" s="12" t="s">
        <v>36</v>
      </c>
      <c r="B26" s="1">
        <f>'DATOS MENSUALES'!F102</f>
        <v>2.24016547956</v>
      </c>
      <c r="C26" s="1">
        <f>'DATOS MENSUALES'!F103</f>
        <v>1.68679052473</v>
      </c>
      <c r="D26" s="1">
        <f>'DATOS MENSUALES'!F104</f>
        <v>2.6022674412799995</v>
      </c>
      <c r="E26" s="1">
        <f>'DATOS MENSUALES'!F105</f>
        <v>2.6084718592100002</v>
      </c>
      <c r="F26" s="1">
        <f>'DATOS MENSUALES'!F106</f>
        <v>2.1548837236</v>
      </c>
      <c r="G26" s="1">
        <f>'DATOS MENSUALES'!F107</f>
        <v>2.9255445600599996</v>
      </c>
      <c r="H26" s="1">
        <f>'DATOS MENSUALES'!F108</f>
        <v>2.6965268467200003</v>
      </c>
      <c r="I26" s="1">
        <f>'DATOS MENSUALES'!F109</f>
        <v>2.79807757229</v>
      </c>
      <c r="J26" s="1">
        <f>'DATOS MENSUALES'!F110</f>
        <v>3.0772443638299998</v>
      </c>
      <c r="K26" s="1">
        <f>'DATOS MENSUALES'!F111</f>
        <v>1.39714406754</v>
      </c>
      <c r="L26" s="1">
        <f>'DATOS MENSUALES'!F112</f>
        <v>0.6449999991400001</v>
      </c>
      <c r="M26" s="1">
        <f>'DATOS MENSUALES'!F113</f>
        <v>2.31396671895</v>
      </c>
      <c r="N26" s="1">
        <f t="shared" si="12"/>
        <v>27.146083156910002</v>
      </c>
      <c r="O26" s="10"/>
      <c r="P26" s="60">
        <f t="shared" si="13"/>
        <v>-0.024639228263365797</v>
      </c>
      <c r="Q26" s="60">
        <f t="shared" si="14"/>
        <v>-15.341558328003927</v>
      </c>
      <c r="R26" s="60">
        <f t="shared" si="15"/>
        <v>-4.297336987408449</v>
      </c>
      <c r="S26" s="60">
        <f t="shared" si="16"/>
        <v>-8.596083712058034</v>
      </c>
      <c r="T26" s="60">
        <f t="shared" si="17"/>
        <v>-8.075063911021665</v>
      </c>
      <c r="U26" s="60">
        <f t="shared" si="18"/>
        <v>-4.012361896446329</v>
      </c>
      <c r="V26" s="60">
        <f t="shared" si="19"/>
        <v>-1.0280345618105893</v>
      </c>
      <c r="W26" s="60">
        <f t="shared" si="20"/>
        <v>-0.29676047465211497</v>
      </c>
      <c r="X26" s="60">
        <f t="shared" si="21"/>
        <v>1.303512038866539</v>
      </c>
      <c r="Y26" s="60">
        <f t="shared" si="22"/>
        <v>0.04529123562906485</v>
      </c>
      <c r="Z26" s="60">
        <f t="shared" si="23"/>
        <v>-0.05599912157218596</v>
      </c>
      <c r="AA26" s="60">
        <f t="shared" si="24"/>
        <v>0.4789811172307336</v>
      </c>
      <c r="AB26" s="60">
        <f t="shared" si="25"/>
        <v>-962.3656162913665</v>
      </c>
    </row>
    <row r="27" spans="1:28" ht="12.75">
      <c r="A27" s="12" t="s">
        <v>37</v>
      </c>
      <c r="B27" s="1">
        <f>'DATOS MENSUALES'!F114</f>
        <v>1.5983717776</v>
      </c>
      <c r="C27" s="1">
        <f>'DATOS MENSUALES'!F115</f>
        <v>2.65622003296</v>
      </c>
      <c r="D27" s="1">
        <f>'DATOS MENSUALES'!F116</f>
        <v>2.7204644229</v>
      </c>
      <c r="E27" s="1">
        <f>'DATOS MENSUALES'!F117</f>
        <v>2.33234899456</v>
      </c>
      <c r="F27" s="1">
        <f>'DATOS MENSUALES'!F118</f>
        <v>2.24596192392</v>
      </c>
      <c r="G27" s="1">
        <f>'DATOS MENSUALES'!F119</f>
        <v>2.02124779776</v>
      </c>
      <c r="H27" s="1">
        <f>'DATOS MENSUALES'!F120</f>
        <v>1.91964701594</v>
      </c>
      <c r="I27" s="1">
        <f>'DATOS MENSUALES'!F121</f>
        <v>2.05301100108</v>
      </c>
      <c r="J27" s="1">
        <f>'DATOS MENSUALES'!F122</f>
        <v>2.81233369442</v>
      </c>
      <c r="K27" s="1">
        <f>'DATOS MENSUALES'!F123</f>
        <v>1.6368250085</v>
      </c>
      <c r="L27" s="1">
        <f>'DATOS MENSUALES'!F124</f>
        <v>1.21434482656</v>
      </c>
      <c r="M27" s="1">
        <f>'DATOS MENSUALES'!F125</f>
        <v>1.05717706392</v>
      </c>
      <c r="N27" s="1">
        <f t="shared" si="12"/>
        <v>24.267953560120006</v>
      </c>
      <c r="O27" s="10"/>
      <c r="P27" s="60">
        <f t="shared" si="13"/>
        <v>-0.8115973779059663</v>
      </c>
      <c r="Q27" s="60">
        <f t="shared" si="14"/>
        <v>-3.4797540007052494</v>
      </c>
      <c r="R27" s="60">
        <f t="shared" si="15"/>
        <v>-3.4265643803334345</v>
      </c>
      <c r="S27" s="60">
        <f t="shared" si="16"/>
        <v>-12.561777888155675</v>
      </c>
      <c r="T27" s="60">
        <f t="shared" si="17"/>
        <v>-7.024470568286032</v>
      </c>
      <c r="U27" s="60">
        <f t="shared" si="18"/>
        <v>-15.500297101662925</v>
      </c>
      <c r="V27" s="60">
        <f t="shared" si="19"/>
        <v>-5.698302971934424</v>
      </c>
      <c r="W27" s="60">
        <f t="shared" si="20"/>
        <v>-2.8156521721848975</v>
      </c>
      <c r="X27" s="60">
        <f t="shared" si="21"/>
        <v>0.5665621629146341</v>
      </c>
      <c r="Y27" s="60">
        <f t="shared" si="22"/>
        <v>0.21185364486321495</v>
      </c>
      <c r="Z27" s="60">
        <f t="shared" si="23"/>
        <v>0.006514119494323899</v>
      </c>
      <c r="AA27" s="60">
        <f t="shared" si="24"/>
        <v>-0.10674635878854348</v>
      </c>
      <c r="AB27" s="60">
        <f t="shared" si="25"/>
        <v>-2073.195783338467</v>
      </c>
    </row>
    <row r="28" spans="1:28" ht="12.75">
      <c r="A28" s="12" t="s">
        <v>38</v>
      </c>
      <c r="B28" s="1">
        <f>'DATOS MENSUALES'!F126</f>
        <v>2.38678815375</v>
      </c>
      <c r="C28" s="1">
        <f>'DATOS MENSUALES'!F127</f>
        <v>2.8916154701099996</v>
      </c>
      <c r="D28" s="1">
        <f>'DATOS MENSUALES'!F128</f>
        <v>3.5422845529</v>
      </c>
      <c r="E28" s="1">
        <f>'DATOS MENSUALES'!F129</f>
        <v>7.591832810940001</v>
      </c>
      <c r="F28" s="1">
        <f>'DATOS MENSUALES'!F130</f>
        <v>7.816099772239999</v>
      </c>
      <c r="G28" s="1">
        <f>'DATOS MENSUALES'!F131</f>
        <v>6.49536754475</v>
      </c>
      <c r="H28" s="1">
        <f>'DATOS MENSUALES'!F132</f>
        <v>1.99727225103</v>
      </c>
      <c r="I28" s="1">
        <f>'DATOS MENSUALES'!F133</f>
        <v>1.92012398791</v>
      </c>
      <c r="J28" s="1">
        <f>'DATOS MENSUALES'!F134</f>
        <v>1.76347887828</v>
      </c>
      <c r="K28" s="1">
        <f>'DATOS MENSUALES'!F135</f>
        <v>0.9646073281599999</v>
      </c>
      <c r="L28" s="1">
        <f>'DATOS MENSUALES'!F136</f>
        <v>0.99274734624</v>
      </c>
      <c r="M28" s="1">
        <f>'DATOS MENSUALES'!F137</f>
        <v>2.00399358187</v>
      </c>
      <c r="N28" s="1">
        <f t="shared" si="12"/>
        <v>40.36621167818</v>
      </c>
      <c r="O28" s="10"/>
      <c r="P28" s="60">
        <f t="shared" si="13"/>
        <v>-0.003008793897974662</v>
      </c>
      <c r="Q28" s="60">
        <f t="shared" si="14"/>
        <v>-2.096984026621514</v>
      </c>
      <c r="R28" s="60">
        <f t="shared" si="15"/>
        <v>-0.32251901091143537</v>
      </c>
      <c r="S28" s="60">
        <f t="shared" si="16"/>
        <v>25.27945247977136</v>
      </c>
      <c r="T28" s="60">
        <f t="shared" si="17"/>
        <v>48.826442288965026</v>
      </c>
      <c r="U28" s="60">
        <f t="shared" si="18"/>
        <v>7.771667522069195</v>
      </c>
      <c r="V28" s="60">
        <f t="shared" si="19"/>
        <v>-4.987181945099742</v>
      </c>
      <c r="W28" s="60">
        <f t="shared" si="20"/>
        <v>-3.687725930244053</v>
      </c>
      <c r="X28" s="60">
        <f t="shared" si="21"/>
        <v>-0.010851203221384493</v>
      </c>
      <c r="Y28" s="60">
        <f t="shared" si="22"/>
        <v>-0.00044039373110682083</v>
      </c>
      <c r="Z28" s="60">
        <f t="shared" si="23"/>
        <v>-4.227835628563451E-05</v>
      </c>
      <c r="AA28" s="60">
        <f t="shared" si="24"/>
        <v>0.10545241469849362</v>
      </c>
      <c r="AB28" s="60">
        <f t="shared" si="25"/>
        <v>37.500644907882766</v>
      </c>
    </row>
    <row r="29" spans="1:28" ht="12.75">
      <c r="A29" s="12" t="s">
        <v>39</v>
      </c>
      <c r="B29" s="1">
        <f>'DATOS MENSUALES'!F138</f>
        <v>2.4319762726</v>
      </c>
      <c r="C29" s="1">
        <f>'DATOS MENSUALES'!F139</f>
        <v>5.078420933039999</v>
      </c>
      <c r="D29" s="1">
        <f>'DATOS MENSUALES'!F140</f>
        <v>3.1185422515</v>
      </c>
      <c r="E29" s="1">
        <f>'DATOS MENSUALES'!F141</f>
        <v>2.2665811088499996</v>
      </c>
      <c r="F29" s="1">
        <f>'DATOS MENSUALES'!F142</f>
        <v>3.14159030354</v>
      </c>
      <c r="G29" s="1">
        <f>'DATOS MENSUALES'!F143</f>
        <v>3.27345916084</v>
      </c>
      <c r="H29" s="1">
        <f>'DATOS MENSUALES'!F144</f>
        <v>3.83440579512</v>
      </c>
      <c r="I29" s="1">
        <f>'DATOS MENSUALES'!F145</f>
        <v>2.1074861412</v>
      </c>
      <c r="J29" s="1">
        <f>'DATOS MENSUALES'!F146</f>
        <v>1.69071168828</v>
      </c>
      <c r="K29" s="1">
        <f>'DATOS MENSUALES'!F147</f>
        <v>2.07655419114</v>
      </c>
      <c r="L29" s="1">
        <f>'DATOS MENSUALES'!F148</f>
        <v>1.67729068416</v>
      </c>
      <c r="M29" s="1">
        <f>'DATOS MENSUALES'!F149</f>
        <v>1.67640411024</v>
      </c>
      <c r="N29" s="1">
        <f t="shared" si="12"/>
        <v>32.37342264051</v>
      </c>
      <c r="O29" s="10"/>
      <c r="P29" s="60">
        <f t="shared" si="13"/>
        <v>-0.0009755310215371917</v>
      </c>
      <c r="Q29" s="60">
        <f t="shared" si="14"/>
        <v>0.745746948332939</v>
      </c>
      <c r="R29" s="60">
        <f t="shared" si="15"/>
        <v>-1.365867740415986</v>
      </c>
      <c r="S29" s="60">
        <f t="shared" si="16"/>
        <v>-13.658420206487001</v>
      </c>
      <c r="T29" s="60">
        <f t="shared" si="17"/>
        <v>-1.059739475324854</v>
      </c>
      <c r="U29" s="60">
        <f t="shared" si="18"/>
        <v>-1.9117952044962006</v>
      </c>
      <c r="V29" s="60">
        <f t="shared" si="19"/>
        <v>0.0021277783352374752</v>
      </c>
      <c r="W29" s="60">
        <f t="shared" si="20"/>
        <v>-2.5021958183555792</v>
      </c>
      <c r="X29" s="60">
        <f t="shared" si="21"/>
        <v>-0.025453138282549012</v>
      </c>
      <c r="Y29" s="60">
        <f t="shared" si="22"/>
        <v>1.1115004576599974</v>
      </c>
      <c r="Z29" s="60">
        <f t="shared" si="23"/>
        <v>0.2742530920151309</v>
      </c>
      <c r="AA29" s="60">
        <f t="shared" si="24"/>
        <v>0.00303958447362709</v>
      </c>
      <c r="AB29" s="60">
        <f t="shared" si="25"/>
        <v>-100.25980816613684</v>
      </c>
    </row>
    <row r="30" spans="1:28" ht="12.75">
      <c r="A30" s="12" t="s">
        <v>40</v>
      </c>
      <c r="B30" s="1">
        <f>'DATOS MENSUALES'!F150</f>
        <v>3.4548011082</v>
      </c>
      <c r="C30" s="1">
        <f>'DATOS MENSUALES'!F151</f>
        <v>3.8300476422</v>
      </c>
      <c r="D30" s="1">
        <f>'DATOS MENSUALES'!F152</f>
        <v>3.2178873069900003</v>
      </c>
      <c r="E30" s="1">
        <f>'DATOS MENSUALES'!F153</f>
        <v>2.86965568401</v>
      </c>
      <c r="F30" s="1">
        <f>'DATOS MENSUALES'!F154</f>
        <v>2.60889022496</v>
      </c>
      <c r="G30" s="1">
        <f>'DATOS MENSUALES'!F155</f>
        <v>2.32222833836</v>
      </c>
      <c r="H30" s="1">
        <f>'DATOS MENSUALES'!F156</f>
        <v>3.2592115601000002</v>
      </c>
      <c r="I30" s="1">
        <f>'DATOS MENSUALES'!F157</f>
        <v>2.27585404449</v>
      </c>
      <c r="J30" s="1">
        <f>'DATOS MENSUALES'!F158</f>
        <v>2.52124944428</v>
      </c>
      <c r="K30" s="1">
        <f>'DATOS MENSUALES'!F159</f>
        <v>0.9674558400900001</v>
      </c>
      <c r="L30" s="1">
        <f>'DATOS MENSUALES'!F160</f>
        <v>0.75917864454</v>
      </c>
      <c r="M30" s="1">
        <f>'DATOS MENSUALES'!F161</f>
        <v>3.10599464546</v>
      </c>
      <c r="N30" s="1">
        <f t="shared" si="12"/>
        <v>31.19245448368</v>
      </c>
      <c r="O30" s="10"/>
      <c r="P30" s="60">
        <f t="shared" si="13"/>
        <v>0.7879857650111676</v>
      </c>
      <c r="Q30" s="60">
        <f t="shared" si="14"/>
        <v>-0.03983827350523933</v>
      </c>
      <c r="R30" s="60">
        <f t="shared" si="15"/>
        <v>-1.0308449283681098</v>
      </c>
      <c r="S30" s="60">
        <f t="shared" si="16"/>
        <v>-5.709470407788419</v>
      </c>
      <c r="T30" s="60">
        <f t="shared" si="17"/>
        <v>-3.739966243818893</v>
      </c>
      <c r="U30" s="60">
        <f t="shared" si="18"/>
        <v>-10.537320286618636</v>
      </c>
      <c r="V30" s="60">
        <f t="shared" si="19"/>
        <v>-0.08905959978738724</v>
      </c>
      <c r="W30" s="60">
        <f t="shared" si="20"/>
        <v>-1.681924489842781</v>
      </c>
      <c r="X30" s="60">
        <f t="shared" si="21"/>
        <v>0.15431832278099888</v>
      </c>
      <c r="Y30" s="60">
        <f t="shared" si="22"/>
        <v>-0.0003927573723797778</v>
      </c>
      <c r="Z30" s="60">
        <f t="shared" si="23"/>
        <v>-0.019336357767361506</v>
      </c>
      <c r="AA30" s="60">
        <f t="shared" si="24"/>
        <v>3.9028709352749367</v>
      </c>
      <c r="AB30" s="60">
        <f t="shared" si="25"/>
        <v>-197.80607861380335</v>
      </c>
    </row>
    <row r="31" spans="1:28" ht="12.75">
      <c r="A31" s="12" t="s">
        <v>41</v>
      </c>
      <c r="B31" s="1">
        <f>'DATOS MENSUALES'!F162</f>
        <v>4.10983548363</v>
      </c>
      <c r="C31" s="1">
        <f>'DATOS MENSUALES'!F163</f>
        <v>3.8903883573599995</v>
      </c>
      <c r="D31" s="1">
        <f>'DATOS MENSUALES'!F164</f>
        <v>4.56419153652</v>
      </c>
      <c r="E31" s="1">
        <f>'DATOS MENSUALES'!F165</f>
        <v>4.27751309664</v>
      </c>
      <c r="F31" s="1">
        <f>'DATOS MENSUALES'!F166</f>
        <v>5.5094698812</v>
      </c>
      <c r="G31" s="1">
        <f>'DATOS MENSUALES'!F167</f>
        <v>6.3569682611000005</v>
      </c>
      <c r="H31" s="1">
        <f>'DATOS MENSUALES'!F168</f>
        <v>3.33546836612</v>
      </c>
      <c r="I31" s="1">
        <f>'DATOS MENSUALES'!F169</f>
        <v>3.12575285276</v>
      </c>
      <c r="J31" s="1">
        <f>'DATOS MENSUALES'!F170</f>
        <v>2.4066345682400003</v>
      </c>
      <c r="K31" s="1">
        <f>'DATOS MENSUALES'!F171</f>
        <v>1.35160269522</v>
      </c>
      <c r="L31" s="1">
        <f>'DATOS MENSUALES'!F172</f>
        <v>1.81415791431</v>
      </c>
      <c r="M31" s="1">
        <f>'DATOS MENSUALES'!F173</f>
        <v>2.53824506336</v>
      </c>
      <c r="N31" s="1">
        <f t="shared" si="12"/>
        <v>43.280228076460006</v>
      </c>
      <c r="O31" s="10"/>
      <c r="P31" s="60">
        <f t="shared" si="13"/>
        <v>3.934446386776536</v>
      </c>
      <c r="Q31" s="60">
        <f t="shared" si="14"/>
        <v>-0.022233776017273877</v>
      </c>
      <c r="R31" s="60">
        <f t="shared" si="15"/>
        <v>0.03797592424978028</v>
      </c>
      <c r="S31" s="60">
        <f t="shared" si="16"/>
        <v>-0.054632933191483934</v>
      </c>
      <c r="T31" s="60">
        <f t="shared" si="17"/>
        <v>2.451366254955108</v>
      </c>
      <c r="U31" s="60">
        <f t="shared" si="18"/>
        <v>6.253800691897348</v>
      </c>
      <c r="V31" s="60">
        <f t="shared" si="19"/>
        <v>-0.05078344475890293</v>
      </c>
      <c r="W31" s="60">
        <f t="shared" si="20"/>
        <v>-0.039075327446388385</v>
      </c>
      <c r="X31" s="60">
        <f t="shared" si="21"/>
        <v>0.07502598357171635</v>
      </c>
      <c r="Y31" s="60">
        <f t="shared" si="22"/>
        <v>0.030055178793292316</v>
      </c>
      <c r="Z31" s="60">
        <f t="shared" si="23"/>
        <v>0.48665168212664073</v>
      </c>
      <c r="AA31" s="60">
        <f t="shared" si="24"/>
        <v>1.020227313454222</v>
      </c>
      <c r="AB31" s="60">
        <f t="shared" si="25"/>
        <v>245.4555179507397</v>
      </c>
    </row>
    <row r="32" spans="1:28" ht="12.75">
      <c r="A32" s="12" t="s">
        <v>42</v>
      </c>
      <c r="B32" s="1">
        <f>'DATOS MENSUALES'!F174</f>
        <v>5.1296249003400005</v>
      </c>
      <c r="C32" s="1">
        <f>'DATOS MENSUALES'!F175</f>
        <v>3.4939992999</v>
      </c>
      <c r="D32" s="1">
        <f>'DATOS MENSUALES'!F176</f>
        <v>3.79123617357</v>
      </c>
      <c r="E32" s="1">
        <f>'DATOS MENSUALES'!F177</f>
        <v>6.78078496612</v>
      </c>
      <c r="F32" s="1">
        <f>'DATOS MENSUALES'!F178</f>
        <v>9.752519121099999</v>
      </c>
      <c r="G32" s="1">
        <f>'DATOS MENSUALES'!F179</f>
        <v>4.06580802552</v>
      </c>
      <c r="H32" s="1">
        <f>'DATOS MENSUALES'!F180</f>
        <v>3.9535219158399997</v>
      </c>
      <c r="I32" s="1">
        <f>'DATOS MENSUALES'!F181</f>
        <v>2.68319948592</v>
      </c>
      <c r="J32" s="1">
        <f>'DATOS MENSUALES'!F182</f>
        <v>3.7912818120000003</v>
      </c>
      <c r="K32" s="1">
        <f>'DATOS MENSUALES'!F183</f>
        <v>1.3505521798300002</v>
      </c>
      <c r="L32" s="1">
        <f>'DATOS MENSUALES'!F184</f>
        <v>2.83812321198</v>
      </c>
      <c r="M32" s="1">
        <f>'DATOS MENSUALES'!F185</f>
        <v>3.82340899464</v>
      </c>
      <c r="N32" s="1">
        <f t="shared" si="12"/>
        <v>51.454060086759995</v>
      </c>
      <c r="O32" s="10"/>
      <c r="P32" s="60">
        <f t="shared" si="13"/>
        <v>17.545010209978006</v>
      </c>
      <c r="Q32" s="60">
        <f t="shared" si="14"/>
        <v>-0.3110896567289254</v>
      </c>
      <c r="R32" s="60">
        <f t="shared" si="15"/>
        <v>-0.08335543212151264</v>
      </c>
      <c r="S32" s="60">
        <f t="shared" si="16"/>
        <v>9.579788058701336</v>
      </c>
      <c r="T32" s="60">
        <f t="shared" si="17"/>
        <v>174.8081102584479</v>
      </c>
      <c r="U32" s="60">
        <f t="shared" si="18"/>
        <v>-0.09038052774091974</v>
      </c>
      <c r="V32" s="60">
        <f t="shared" si="19"/>
        <v>0.015204370651394732</v>
      </c>
      <c r="W32" s="60">
        <f t="shared" si="20"/>
        <v>-0.47801495490797485</v>
      </c>
      <c r="X32" s="60">
        <f t="shared" si="21"/>
        <v>5.894549577235217</v>
      </c>
      <c r="Y32" s="60">
        <f t="shared" si="22"/>
        <v>0.029751555562825802</v>
      </c>
      <c r="Z32" s="60">
        <f t="shared" si="23"/>
        <v>5.935039802631278</v>
      </c>
      <c r="AA32" s="60">
        <f t="shared" si="24"/>
        <v>12.038297113029422</v>
      </c>
      <c r="AB32" s="60">
        <f t="shared" si="25"/>
        <v>3007.829982997825</v>
      </c>
    </row>
    <row r="33" spans="1:28" ht="12.75">
      <c r="A33" s="12" t="s">
        <v>43</v>
      </c>
      <c r="B33" s="1">
        <f>'DATOS MENSUALES'!F186</f>
        <v>11.90513454936</v>
      </c>
      <c r="C33" s="1">
        <f>'DATOS MENSUALES'!F187</f>
        <v>40.08882518264</v>
      </c>
      <c r="D33" s="1">
        <f>'DATOS MENSUALES'!F188</f>
        <v>21.25368722954</v>
      </c>
      <c r="E33" s="1">
        <f>'DATOS MENSUALES'!F189</f>
        <v>16.87123820928</v>
      </c>
      <c r="F33" s="1">
        <f>'DATOS MENSUALES'!F190</f>
        <v>4.0526912180000005</v>
      </c>
      <c r="G33" s="1">
        <f>'DATOS MENSUALES'!F191</f>
        <v>18.85072938129</v>
      </c>
      <c r="H33" s="1">
        <f>'DATOS MENSUALES'!F192</f>
        <v>8.50689421704</v>
      </c>
      <c r="I33" s="1">
        <f>'DATOS MENSUALES'!F193</f>
        <v>2.6673001176</v>
      </c>
      <c r="J33" s="1">
        <f>'DATOS MENSUALES'!F194</f>
        <v>0.96788431548</v>
      </c>
      <c r="K33" s="1">
        <f>'DATOS MENSUALES'!F195</f>
        <v>0.74261280268</v>
      </c>
      <c r="L33" s="1">
        <f>'DATOS MENSUALES'!F196</f>
        <v>0.71319239166</v>
      </c>
      <c r="M33" s="1">
        <f>'DATOS MENSUALES'!F197</f>
        <v>1.02299211381</v>
      </c>
      <c r="N33" s="1">
        <f t="shared" si="12"/>
        <v>127.64318172838</v>
      </c>
      <c r="O33" s="10"/>
      <c r="P33" s="60">
        <f t="shared" si="13"/>
        <v>823.7058656942733</v>
      </c>
      <c r="Q33" s="60">
        <f t="shared" si="14"/>
        <v>46334.98331467487</v>
      </c>
      <c r="R33" s="60">
        <f t="shared" si="15"/>
        <v>4935.247960249436</v>
      </c>
      <c r="S33" s="60">
        <f t="shared" si="16"/>
        <v>1822.2307776478071</v>
      </c>
      <c r="T33" s="60">
        <f t="shared" si="17"/>
        <v>-0.0012747609966432664</v>
      </c>
      <c r="U33" s="60">
        <f t="shared" si="18"/>
        <v>2946.4401595694544</v>
      </c>
      <c r="V33" s="60">
        <f t="shared" si="19"/>
        <v>110.66863773436376</v>
      </c>
      <c r="W33" s="60">
        <f t="shared" si="20"/>
        <v>-0.5077724701842173</v>
      </c>
      <c r="X33" s="60">
        <f t="shared" si="21"/>
        <v>-1.0518260683670169</v>
      </c>
      <c r="Y33" s="60">
        <f t="shared" si="22"/>
        <v>-0.026483912422371542</v>
      </c>
      <c r="Z33" s="60">
        <f t="shared" si="23"/>
        <v>-0.03107519132535503</v>
      </c>
      <c r="AA33" s="60">
        <f t="shared" si="24"/>
        <v>-0.1315270213766995</v>
      </c>
      <c r="AB33" s="60">
        <f t="shared" si="25"/>
        <v>744272.3684773672</v>
      </c>
    </row>
    <row r="34" spans="1:28" ht="12.75">
      <c r="A34" s="12" t="s">
        <v>44</v>
      </c>
      <c r="B34" s="1">
        <f>'DATOS MENSUALES'!F198</f>
        <v>1.68417522675</v>
      </c>
      <c r="C34" s="1">
        <f>'DATOS MENSUALES'!F199</f>
        <v>3.2213638421999997</v>
      </c>
      <c r="D34" s="1">
        <f>'DATOS MENSUALES'!F200</f>
        <v>2.076984975</v>
      </c>
      <c r="E34" s="1">
        <f>'DATOS MENSUALES'!F201</f>
        <v>1.65043707258</v>
      </c>
      <c r="F34" s="1">
        <f>'DATOS MENSUALES'!F202</f>
        <v>2.09127290824</v>
      </c>
      <c r="G34" s="1">
        <f>'DATOS MENSUALES'!F203</f>
        <v>2.72496158317</v>
      </c>
      <c r="H34" s="1">
        <f>'DATOS MENSUALES'!F204</f>
        <v>2.57255520418</v>
      </c>
      <c r="I34" s="1">
        <f>'DATOS MENSUALES'!F205</f>
        <v>3.30876249702</v>
      </c>
      <c r="J34" s="1">
        <f>'DATOS MENSUALES'!F206</f>
        <v>3.66337561878</v>
      </c>
      <c r="K34" s="1">
        <f>'DATOS MENSUALES'!F207</f>
        <v>1.16362556625</v>
      </c>
      <c r="L34" s="1">
        <f>'DATOS MENSUALES'!F208</f>
        <v>1.08581749038</v>
      </c>
      <c r="M34" s="1">
        <f>'DATOS MENSUALES'!F209</f>
        <v>1.6875358566</v>
      </c>
      <c r="N34" s="1">
        <f t="shared" si="12"/>
        <v>26.930867841149997</v>
      </c>
      <c r="O34" s="10"/>
      <c r="P34" s="60">
        <f t="shared" si="13"/>
        <v>-0.6075995144265071</v>
      </c>
      <c r="Q34" s="60">
        <f t="shared" si="14"/>
        <v>-0.857963888030716</v>
      </c>
      <c r="R34" s="60">
        <f t="shared" si="15"/>
        <v>-9.953359947383976</v>
      </c>
      <c r="S34" s="60">
        <f t="shared" si="16"/>
        <v>-27.17651393742837</v>
      </c>
      <c r="T34" s="60">
        <f t="shared" si="17"/>
        <v>-8.867772238683873</v>
      </c>
      <c r="U34" s="60">
        <f t="shared" si="18"/>
        <v>-5.73166424446755</v>
      </c>
      <c r="V34" s="60">
        <f t="shared" si="19"/>
        <v>-1.4553075091932541</v>
      </c>
      <c r="W34" s="60">
        <f t="shared" si="20"/>
        <v>-0.0038205372109479186</v>
      </c>
      <c r="X34" s="60">
        <f t="shared" si="21"/>
        <v>4.728993912326041</v>
      </c>
      <c r="Y34" s="60">
        <f t="shared" si="22"/>
        <v>0.0018579868057212125</v>
      </c>
      <c r="Z34" s="60">
        <f t="shared" si="23"/>
        <v>0.0001974754905365879</v>
      </c>
      <c r="AA34" s="60">
        <f t="shared" si="24"/>
        <v>0.003795560020673749</v>
      </c>
      <c r="AB34" s="60">
        <f t="shared" si="25"/>
        <v>-1026.6818199451814</v>
      </c>
    </row>
    <row r="35" spans="1:28" ht="12.75">
      <c r="A35" s="12" t="s">
        <v>45</v>
      </c>
      <c r="B35" s="1">
        <f>'DATOS MENSUALES'!F210</f>
        <v>3.6457886647599995</v>
      </c>
      <c r="C35" s="1">
        <f>'DATOS MENSUALES'!F211</f>
        <v>5.65418213376</v>
      </c>
      <c r="D35" s="1">
        <f>'DATOS MENSUALES'!F212</f>
        <v>2.05900442148</v>
      </c>
      <c r="E35" s="1">
        <f>'DATOS MENSUALES'!F213</f>
        <v>2.1884307006</v>
      </c>
      <c r="F35" s="1">
        <f>'DATOS MENSUALES'!F214</f>
        <v>3.3052713287500004</v>
      </c>
      <c r="G35" s="1">
        <f>'DATOS MENSUALES'!F215</f>
        <v>4.82924911083</v>
      </c>
      <c r="H35" s="1">
        <f>'DATOS MENSUALES'!F216</f>
        <v>5.7537392055</v>
      </c>
      <c r="I35" s="1">
        <f>'DATOS MENSUALES'!F217</f>
        <v>1.73201370566</v>
      </c>
      <c r="J35" s="1">
        <f>'DATOS MENSUALES'!F218</f>
        <v>1.58400370128</v>
      </c>
      <c r="K35" s="1">
        <f>'DATOS MENSUALES'!F219</f>
        <v>1.07474270923</v>
      </c>
      <c r="L35" s="1">
        <f>'DATOS MENSUALES'!F220</f>
        <v>1.32632640948</v>
      </c>
      <c r="M35" s="1">
        <f>'DATOS MENSUALES'!F221</f>
        <v>1.42287550924</v>
      </c>
      <c r="N35" s="1">
        <f t="shared" si="12"/>
        <v>34.57562760057</v>
      </c>
      <c r="O35" s="10"/>
      <c r="P35" s="60">
        <f t="shared" si="13"/>
        <v>1.384834129257252</v>
      </c>
      <c r="Q35" s="60">
        <f t="shared" si="14"/>
        <v>3.2589126835077167</v>
      </c>
      <c r="R35" s="60">
        <f t="shared" si="15"/>
        <v>-10.205047997666984</v>
      </c>
      <c r="S35" s="60">
        <f t="shared" si="16"/>
        <v>-15.042329107947605</v>
      </c>
      <c r="T35" s="60">
        <f t="shared" si="17"/>
        <v>-0.6268885137014354</v>
      </c>
      <c r="U35" s="60">
        <f t="shared" si="18"/>
        <v>0.03115771736631216</v>
      </c>
      <c r="V35" s="60">
        <f t="shared" si="19"/>
        <v>8.589349449051717</v>
      </c>
      <c r="W35" s="60">
        <f t="shared" si="20"/>
        <v>-5.205407012275006</v>
      </c>
      <c r="X35" s="60">
        <f t="shared" si="21"/>
        <v>-0.06441650300990277</v>
      </c>
      <c r="Y35" s="60">
        <f t="shared" si="22"/>
        <v>3.949035764352863E-05</v>
      </c>
      <c r="Z35" s="60">
        <f t="shared" si="23"/>
        <v>0.02666180896751547</v>
      </c>
      <c r="AA35" s="60">
        <f t="shared" si="24"/>
        <v>-0.0012833758163781855</v>
      </c>
      <c r="AB35" s="60">
        <f t="shared" si="25"/>
        <v>-14.587597879517345</v>
      </c>
    </row>
    <row r="36" spans="1:28" ht="12.75">
      <c r="A36" s="12" t="s">
        <v>46</v>
      </c>
      <c r="B36" s="1">
        <f>'DATOS MENSUALES'!F222</f>
        <v>3.77169396723</v>
      </c>
      <c r="C36" s="1">
        <f>'DATOS MENSUALES'!F223</f>
        <v>4.09888740192</v>
      </c>
      <c r="D36" s="1">
        <f>'DATOS MENSUALES'!F224</f>
        <v>5.20277881488</v>
      </c>
      <c r="E36" s="1">
        <f>'DATOS MENSUALES'!F225</f>
        <v>4.80022533558</v>
      </c>
      <c r="F36" s="1">
        <f>'DATOS MENSUALES'!F226</f>
        <v>1.75544204344</v>
      </c>
      <c r="G36" s="1">
        <f>'DATOS MENSUALES'!F227</f>
        <v>4.76004183305</v>
      </c>
      <c r="H36" s="1">
        <f>'DATOS MENSUALES'!F228</f>
        <v>2.81492811094</v>
      </c>
      <c r="I36" s="1">
        <f>'DATOS MENSUALES'!F229</f>
        <v>2.7767506546</v>
      </c>
      <c r="J36" s="1">
        <f>'DATOS MENSUALES'!F230</f>
        <v>2.0729064042</v>
      </c>
      <c r="K36" s="1">
        <f>'DATOS MENSUALES'!F231</f>
        <v>1.7657412825</v>
      </c>
      <c r="L36" s="1">
        <f>'DATOS MENSUALES'!F232</f>
        <v>2.54005774848</v>
      </c>
      <c r="M36" s="1">
        <f>'DATOS MENSUALES'!F233</f>
        <v>6.073682393</v>
      </c>
      <c r="N36" s="1">
        <f t="shared" si="12"/>
        <v>42.43313598982</v>
      </c>
      <c r="O36" s="10"/>
      <c r="P36" s="60">
        <f t="shared" si="13"/>
        <v>1.9091163281543209</v>
      </c>
      <c r="Q36" s="60">
        <f t="shared" si="14"/>
        <v>-0.0003841437594343171</v>
      </c>
      <c r="R36" s="60">
        <f t="shared" si="15"/>
        <v>0.9260434142527937</v>
      </c>
      <c r="S36" s="60">
        <f t="shared" si="16"/>
        <v>0.00294048823684833</v>
      </c>
      <c r="T36" s="60">
        <f t="shared" si="17"/>
        <v>-13.92234021231664</v>
      </c>
      <c r="U36" s="60">
        <f t="shared" si="18"/>
        <v>0.014789590284165016</v>
      </c>
      <c r="V36" s="60">
        <f t="shared" si="19"/>
        <v>-0.7070088759016898</v>
      </c>
      <c r="W36" s="60">
        <f t="shared" si="20"/>
        <v>-0.32614590553875944</v>
      </c>
      <c r="X36" s="60">
        <f t="shared" si="21"/>
        <v>0.0006823287800421089</v>
      </c>
      <c r="Y36" s="60">
        <f t="shared" si="22"/>
        <v>0.38116048308489364</v>
      </c>
      <c r="Z36" s="60">
        <f t="shared" si="23"/>
        <v>3.459898303493775</v>
      </c>
      <c r="AA36" s="60">
        <f t="shared" si="24"/>
        <v>93.70873169666137</v>
      </c>
      <c r="AB36" s="60">
        <f t="shared" si="25"/>
        <v>158.70141697600152</v>
      </c>
    </row>
    <row r="37" spans="1:28" ht="12.75">
      <c r="A37" s="12" t="s">
        <v>47</v>
      </c>
      <c r="B37" s="1">
        <f>'DATOS MENSUALES'!F234</f>
        <v>6.5746835193</v>
      </c>
      <c r="C37" s="1">
        <f>'DATOS MENSUALES'!F235</f>
        <v>12.80084333708</v>
      </c>
      <c r="D37" s="1">
        <f>'DATOS MENSUALES'!F236</f>
        <v>18.766219657439997</v>
      </c>
      <c r="E37" s="1">
        <f>'DATOS MENSUALES'!F237</f>
        <v>9.608048825049998</v>
      </c>
      <c r="F37" s="1">
        <f>'DATOS MENSUALES'!F238</f>
        <v>13.44103487764</v>
      </c>
      <c r="G37" s="1">
        <f>'DATOS MENSUALES'!F239</f>
        <v>9.66882261948</v>
      </c>
      <c r="H37" s="1">
        <f>'DATOS MENSUALES'!F240</f>
        <v>1.52220804656</v>
      </c>
      <c r="I37" s="1">
        <f>'DATOS MENSUALES'!F241</f>
        <v>1.4871795419799998</v>
      </c>
      <c r="J37" s="1">
        <f>'DATOS MENSUALES'!F242</f>
        <v>1.1580105414</v>
      </c>
      <c r="K37" s="1">
        <f>'DATOS MENSUALES'!F243</f>
        <v>1.18259253693</v>
      </c>
      <c r="L37" s="1">
        <f>'DATOS MENSUALES'!F244</f>
        <v>0.96345675965</v>
      </c>
      <c r="M37" s="1">
        <f>'DATOS MENSUALES'!F245</f>
        <v>1.56979578594</v>
      </c>
      <c r="N37" s="1">
        <f t="shared" si="12"/>
        <v>78.74289604844999</v>
      </c>
      <c r="O37" s="10"/>
      <c r="P37" s="60">
        <f t="shared" si="13"/>
        <v>66.11224236218918</v>
      </c>
      <c r="Q37" s="60">
        <f t="shared" si="14"/>
        <v>642.5707786606705</v>
      </c>
      <c r="R37" s="60">
        <f t="shared" si="15"/>
        <v>3072.7544240324105</v>
      </c>
      <c r="S37" s="60">
        <f t="shared" si="16"/>
        <v>121.36739773277193</v>
      </c>
      <c r="T37" s="60">
        <f t="shared" si="17"/>
        <v>799.1568672719998</v>
      </c>
      <c r="U37" s="60">
        <f t="shared" si="18"/>
        <v>136.9287912172075</v>
      </c>
      <c r="V37" s="60">
        <f t="shared" si="19"/>
        <v>-10.411323212280195</v>
      </c>
      <c r="W37" s="60">
        <f t="shared" si="20"/>
        <v>-7.737868120350267</v>
      </c>
      <c r="X37" s="60">
        <f t="shared" si="21"/>
        <v>-0.565320028177697</v>
      </c>
      <c r="Y37" s="60">
        <f t="shared" si="22"/>
        <v>0.0028574532399618427</v>
      </c>
      <c r="Z37" s="60">
        <f t="shared" si="23"/>
        <v>-0.0002637135421413509</v>
      </c>
      <c r="AA37" s="60">
        <f t="shared" si="24"/>
        <v>5.5954258011723525E-05</v>
      </c>
      <c r="AB37" s="60">
        <f t="shared" si="25"/>
        <v>72636.29737013803</v>
      </c>
    </row>
    <row r="38" spans="1:28" ht="12.75">
      <c r="A38" s="12" t="s">
        <v>48</v>
      </c>
      <c r="B38" s="1">
        <f>'DATOS MENSUALES'!F246</f>
        <v>2.87864168625</v>
      </c>
      <c r="C38" s="1">
        <f>'DATOS MENSUALES'!F247</f>
        <v>10.26749752188</v>
      </c>
      <c r="D38" s="1">
        <f>'DATOS MENSUALES'!F248</f>
        <v>7.1134440479</v>
      </c>
      <c r="E38" s="1">
        <f>'DATOS MENSUALES'!F249</f>
        <v>6.28571319228</v>
      </c>
      <c r="F38" s="1">
        <f>'DATOS MENSUALES'!F250</f>
        <v>1.87352274511</v>
      </c>
      <c r="G38" s="1">
        <f>'DATOS MENSUALES'!F251</f>
        <v>1.10714903784</v>
      </c>
      <c r="H38" s="1">
        <f>'DATOS MENSUALES'!F252</f>
        <v>2.7383644722</v>
      </c>
      <c r="I38" s="1">
        <f>'DATOS MENSUALES'!F253</f>
        <v>2.07699812061</v>
      </c>
      <c r="J38" s="1">
        <f>'DATOS MENSUALES'!F254</f>
        <v>1.27442831552</v>
      </c>
      <c r="K38" s="1">
        <f>'DATOS MENSUALES'!F255</f>
        <v>0.71994460278</v>
      </c>
      <c r="L38" s="1">
        <f>'DATOS MENSUALES'!F256</f>
        <v>0.99665642398</v>
      </c>
      <c r="M38" s="1">
        <f>'DATOS MENSUALES'!F257</f>
        <v>1.8627777798</v>
      </c>
      <c r="N38" s="1">
        <f t="shared" si="12"/>
        <v>39.19513794615</v>
      </c>
      <c r="O38" s="10"/>
      <c r="P38" s="60">
        <f t="shared" si="13"/>
        <v>0.041958374006975406</v>
      </c>
      <c r="Q38" s="60">
        <f t="shared" si="14"/>
        <v>226.5254335395472</v>
      </c>
      <c r="R38" s="60">
        <f t="shared" si="15"/>
        <v>24.021969755130005</v>
      </c>
      <c r="S38" s="60">
        <f t="shared" si="16"/>
        <v>4.320813240871121</v>
      </c>
      <c r="T38" s="60">
        <f t="shared" si="17"/>
        <v>-11.971221446510313</v>
      </c>
      <c r="U38" s="60">
        <f t="shared" si="18"/>
        <v>-39.56224169740458</v>
      </c>
      <c r="V38" s="60">
        <f t="shared" si="19"/>
        <v>-0.9054132610381572</v>
      </c>
      <c r="W38" s="60">
        <f t="shared" si="20"/>
        <v>-2.6745868015819485</v>
      </c>
      <c r="X38" s="60">
        <f t="shared" si="21"/>
        <v>-0.3585786790458868</v>
      </c>
      <c r="Y38" s="60">
        <f t="shared" si="22"/>
        <v>-0.03299722897513173</v>
      </c>
      <c r="Z38" s="60">
        <f t="shared" si="23"/>
        <v>-2.9583364132785066E-05</v>
      </c>
      <c r="AA38" s="60">
        <f t="shared" si="24"/>
        <v>0.036340405755334676</v>
      </c>
      <c r="AB38" s="60">
        <f t="shared" si="25"/>
        <v>10.304873322748413</v>
      </c>
    </row>
    <row r="39" spans="1:28" ht="12.75">
      <c r="A39" s="12" t="s">
        <v>49</v>
      </c>
      <c r="B39" s="1">
        <f>'DATOS MENSUALES'!F258</f>
        <v>2.8134084589499997</v>
      </c>
      <c r="C39" s="1">
        <f>'DATOS MENSUALES'!F259</f>
        <v>9.309559190249999</v>
      </c>
      <c r="D39" s="1">
        <f>'DATOS MENSUALES'!F260</f>
        <v>6.97408166732</v>
      </c>
      <c r="E39" s="1">
        <f>'DATOS MENSUALES'!F261</f>
        <v>9.41479226142</v>
      </c>
      <c r="F39" s="1">
        <f>'DATOS MENSUALES'!F262</f>
        <v>1.8014832844499997</v>
      </c>
      <c r="G39" s="1">
        <f>'DATOS MENSUALES'!F263</f>
        <v>6.104293675349999</v>
      </c>
      <c r="H39" s="1">
        <f>'DATOS MENSUALES'!F264</f>
        <v>3.46385947992</v>
      </c>
      <c r="I39" s="1">
        <f>'DATOS MENSUALES'!F265</f>
        <v>3.0332598203199996</v>
      </c>
      <c r="J39" s="1">
        <f>'DATOS MENSUALES'!F266</f>
        <v>2.57342840448</v>
      </c>
      <c r="K39" s="1">
        <f>'DATOS MENSUALES'!F267</f>
        <v>1.20341473134</v>
      </c>
      <c r="L39" s="1">
        <f>'DATOS MENSUALES'!F268</f>
        <v>0.8901941716499999</v>
      </c>
      <c r="M39" s="1">
        <f>'DATOS MENSUALES'!F269</f>
        <v>1.49189768351</v>
      </c>
      <c r="N39" s="1">
        <f t="shared" si="12"/>
        <v>49.07367282895999</v>
      </c>
      <c r="O39" s="10"/>
      <c r="P39" s="60">
        <f t="shared" si="13"/>
        <v>0.02248655455501168</v>
      </c>
      <c r="Q39" s="60">
        <f t="shared" si="14"/>
        <v>135.6365374525716</v>
      </c>
      <c r="R39" s="60">
        <f t="shared" si="15"/>
        <v>20.706633692362576</v>
      </c>
      <c r="S39" s="60">
        <f t="shared" si="16"/>
        <v>107.70286657568654</v>
      </c>
      <c r="T39" s="60">
        <f t="shared" si="17"/>
        <v>-13.13817997714108</v>
      </c>
      <c r="U39" s="60">
        <f t="shared" si="18"/>
        <v>4.017513851826629</v>
      </c>
      <c r="V39" s="60">
        <f t="shared" si="19"/>
        <v>-0.014159531084831402</v>
      </c>
      <c r="W39" s="60">
        <f t="shared" si="20"/>
        <v>-0.0805277534977709</v>
      </c>
      <c r="X39" s="60">
        <f t="shared" si="21"/>
        <v>0.2038776948943648</v>
      </c>
      <c r="Y39" s="60">
        <f t="shared" si="22"/>
        <v>0.004308918056468405</v>
      </c>
      <c r="Z39" s="60">
        <f t="shared" si="23"/>
        <v>-0.0025933789034661143</v>
      </c>
      <c r="AA39" s="60">
        <f t="shared" si="24"/>
        <v>-6.233417808763911E-05</v>
      </c>
      <c r="AB39" s="60">
        <f t="shared" si="25"/>
        <v>1751.714340601593</v>
      </c>
    </row>
    <row r="40" spans="1:28" ht="12.75">
      <c r="A40" s="12" t="s">
        <v>50</v>
      </c>
      <c r="B40" s="1">
        <f>'DATOS MENSUALES'!F270</f>
        <v>5.11973827512</v>
      </c>
      <c r="C40" s="1">
        <f>'DATOS MENSUALES'!F271</f>
        <v>5.8000894021</v>
      </c>
      <c r="D40" s="1">
        <f>'DATOS MENSUALES'!F272</f>
        <v>4.9736260266</v>
      </c>
      <c r="E40" s="1">
        <f>'DATOS MENSUALES'!F273</f>
        <v>7.8490651833900005</v>
      </c>
      <c r="F40" s="1">
        <f>'DATOS MENSUALES'!F274</f>
        <v>4.9541463629999996</v>
      </c>
      <c r="G40" s="1">
        <f>'DATOS MENSUALES'!F275</f>
        <v>4.3796486997</v>
      </c>
      <c r="H40" s="1">
        <f>'DATOS MENSUALES'!F276</f>
        <v>3.4814255726600005</v>
      </c>
      <c r="I40" s="1">
        <f>'DATOS MENSUALES'!F277</f>
        <v>1.7192724184800001</v>
      </c>
      <c r="J40" s="1">
        <f>'DATOS MENSUALES'!F278</f>
        <v>2.53319598485</v>
      </c>
      <c r="K40" s="1">
        <f>'DATOS MENSUALES'!F279</f>
        <v>1.3146824952</v>
      </c>
      <c r="L40" s="1">
        <f>'DATOS MENSUALES'!F280</f>
        <v>1.25651141462</v>
      </c>
      <c r="M40" s="1">
        <f>'DATOS MENSUALES'!F281</f>
        <v>2.4783984619600004</v>
      </c>
      <c r="N40" s="1">
        <f t="shared" si="12"/>
        <v>45.85980029768</v>
      </c>
      <c r="O40" s="10"/>
      <c r="P40" s="60">
        <f t="shared" si="13"/>
        <v>17.345506199233004</v>
      </c>
      <c r="Q40" s="60">
        <f t="shared" si="14"/>
        <v>4.318866450418697</v>
      </c>
      <c r="R40" s="60">
        <f t="shared" si="15"/>
        <v>0.4144284588907734</v>
      </c>
      <c r="S40" s="60">
        <f t="shared" si="16"/>
        <v>32.526055922680335</v>
      </c>
      <c r="T40" s="60">
        <f t="shared" si="17"/>
        <v>0.49872777417249586</v>
      </c>
      <c r="U40" s="60">
        <f t="shared" si="18"/>
        <v>-0.002456577293345837</v>
      </c>
      <c r="V40" s="60">
        <f t="shared" si="19"/>
        <v>-0.011293721888331033</v>
      </c>
      <c r="W40" s="60">
        <f t="shared" si="20"/>
        <v>-5.321060827850835</v>
      </c>
      <c r="X40" s="60">
        <f t="shared" si="21"/>
        <v>0.1648608650070815</v>
      </c>
      <c r="Y40" s="60">
        <f t="shared" si="22"/>
        <v>0.020569346001082928</v>
      </c>
      <c r="Z40" s="60">
        <f t="shared" si="23"/>
        <v>0.011997536284076021</v>
      </c>
      <c r="AA40" s="60">
        <f t="shared" si="24"/>
        <v>0.8488769897492824</v>
      </c>
      <c r="AB40" s="60">
        <f t="shared" si="25"/>
        <v>690.9882357301954</v>
      </c>
    </row>
    <row r="41" spans="1:28" ht="12.75">
      <c r="A41" s="12" t="s">
        <v>51</v>
      </c>
      <c r="B41" s="1">
        <f>'DATOS MENSUALES'!F282</f>
        <v>2.6626759142400003</v>
      </c>
      <c r="C41" s="1">
        <f>'DATOS MENSUALES'!F283</f>
        <v>6.33880414671</v>
      </c>
      <c r="D41" s="1">
        <f>'DATOS MENSUALES'!F284</f>
        <v>8.79160870443</v>
      </c>
      <c r="E41" s="1">
        <f>'DATOS MENSUALES'!F285</f>
        <v>1.3651297596</v>
      </c>
      <c r="F41" s="1">
        <f>'DATOS MENSUALES'!F286</f>
        <v>4.7206392479999995</v>
      </c>
      <c r="G41" s="1">
        <f>'DATOS MENSUALES'!F287</f>
        <v>6.227593871939999</v>
      </c>
      <c r="H41" s="1">
        <f>'DATOS MENSUALES'!F288</f>
        <v>4.37128243806</v>
      </c>
      <c r="I41" s="1">
        <f>'DATOS MENSUALES'!F289</f>
        <v>1.2955467478</v>
      </c>
      <c r="J41" s="1">
        <f>'DATOS MENSUALES'!F290</f>
        <v>1.3432100624999999</v>
      </c>
      <c r="K41" s="1">
        <f>'DATOS MENSUALES'!F291</f>
        <v>0.81716363752</v>
      </c>
      <c r="L41" s="1">
        <f>'DATOS MENSUALES'!F292</f>
        <v>0.79862453766</v>
      </c>
      <c r="M41" s="1">
        <f>'DATOS MENSUALES'!F293</f>
        <v>0.8869934629</v>
      </c>
      <c r="N41" s="1">
        <f t="shared" si="12"/>
        <v>39.61927253135999</v>
      </c>
      <c r="O41" s="10"/>
      <c r="P41" s="60">
        <f t="shared" si="13"/>
        <v>0.002275073327848669</v>
      </c>
      <c r="Q41" s="60">
        <f t="shared" si="14"/>
        <v>10.179131247590046</v>
      </c>
      <c r="R41" s="60">
        <f t="shared" si="15"/>
        <v>95.04004616179316</v>
      </c>
      <c r="S41" s="60">
        <f t="shared" si="16"/>
        <v>-35.670768188520746</v>
      </c>
      <c r="T41" s="60">
        <f t="shared" si="17"/>
        <v>0.1751644852162656</v>
      </c>
      <c r="U41" s="60">
        <f t="shared" si="18"/>
        <v>5.026703219122038</v>
      </c>
      <c r="V41" s="60">
        <f t="shared" si="19"/>
        <v>0.29473911467738606</v>
      </c>
      <c r="W41" s="60">
        <f t="shared" si="20"/>
        <v>-10.211892958681089</v>
      </c>
      <c r="X41" s="60">
        <f t="shared" si="21"/>
        <v>-0.26418845836196797</v>
      </c>
      <c r="Y41" s="60">
        <f t="shared" si="22"/>
        <v>-0.011168137677582195</v>
      </c>
      <c r="Z41" s="60">
        <f t="shared" si="23"/>
        <v>-0.012002649618387274</v>
      </c>
      <c r="AA41" s="60">
        <f t="shared" si="24"/>
        <v>-0.2677800167299799</v>
      </c>
      <c r="AB41" s="60">
        <f t="shared" si="25"/>
        <v>17.58096483196125</v>
      </c>
    </row>
    <row r="42" spans="1:28" ht="12.75">
      <c r="A42" s="12" t="s">
        <v>52</v>
      </c>
      <c r="B42" s="1">
        <f>'DATOS MENSUALES'!F294</f>
        <v>1.3759471471699998</v>
      </c>
      <c r="C42" s="1">
        <f>'DATOS MENSUALES'!F295</f>
        <v>2.6859527086400004</v>
      </c>
      <c r="D42" s="1">
        <f>'DATOS MENSUALES'!F296</f>
        <v>2.29851808485</v>
      </c>
      <c r="E42" s="1">
        <f>'DATOS MENSUALES'!F297</f>
        <v>3.7090717616999997</v>
      </c>
      <c r="F42" s="1">
        <f>'DATOS MENSUALES'!F298</f>
        <v>2.17066589318</v>
      </c>
      <c r="G42" s="1">
        <f>'DATOS MENSUALES'!F299</f>
        <v>8.86103585345</v>
      </c>
      <c r="H42" s="1">
        <f>'DATOS MENSUALES'!F300</f>
        <v>2.38126322772</v>
      </c>
      <c r="I42" s="1">
        <f>'DATOS MENSUALES'!F301</f>
        <v>1.5666521370000002</v>
      </c>
      <c r="J42" s="1">
        <f>'DATOS MENSUALES'!F302</f>
        <v>1.19243316321</v>
      </c>
      <c r="K42" s="1">
        <f>'DATOS MENSUALES'!F303</f>
        <v>0.37037469264</v>
      </c>
      <c r="L42" s="1">
        <f>'DATOS MENSUALES'!F304</f>
        <v>0.3215918731</v>
      </c>
      <c r="M42" s="1">
        <f>'DATOS MENSUALES'!F305</f>
        <v>1.1381105350399998</v>
      </c>
      <c r="N42" s="1">
        <f t="shared" si="12"/>
        <v>28.071617077699997</v>
      </c>
      <c r="O42" s="10"/>
      <c r="P42" s="60">
        <f t="shared" si="13"/>
        <v>-1.5416264453728432</v>
      </c>
      <c r="Q42" s="60">
        <f t="shared" si="14"/>
        <v>-3.2789194080902115</v>
      </c>
      <c r="R42" s="60">
        <f t="shared" si="15"/>
        <v>-7.183995242700067</v>
      </c>
      <c r="S42" s="60">
        <f t="shared" si="16"/>
        <v>-0.8516712666802599</v>
      </c>
      <c r="T42" s="60">
        <f t="shared" si="17"/>
        <v>-7.885990239545173</v>
      </c>
      <c r="U42" s="60">
        <f t="shared" si="18"/>
        <v>82.111891634625</v>
      </c>
      <c r="V42" s="60">
        <f t="shared" si="19"/>
        <v>-2.3236890027175017</v>
      </c>
      <c r="W42" s="60">
        <f t="shared" si="20"/>
        <v>-6.842119652512526</v>
      </c>
      <c r="X42" s="60">
        <f t="shared" si="21"/>
        <v>-0.4976147115222582</v>
      </c>
      <c r="Y42" s="60">
        <f t="shared" si="22"/>
        <v>-0.3011865539501716</v>
      </c>
      <c r="Z42" s="60">
        <f t="shared" si="23"/>
        <v>-0.351884395172208</v>
      </c>
      <c r="AA42" s="60">
        <f t="shared" si="24"/>
        <v>-0.0609011866545177</v>
      </c>
      <c r="AB42" s="60">
        <f t="shared" si="25"/>
        <v>-716.2953177837869</v>
      </c>
    </row>
    <row r="43" spans="1:28" ht="12.75">
      <c r="A43" s="12" t="s">
        <v>53</v>
      </c>
      <c r="B43" s="1">
        <f>'DATOS MENSUALES'!F306</f>
        <v>2.4328054543</v>
      </c>
      <c r="C43" s="1">
        <f>'DATOS MENSUALES'!F307</f>
        <v>10.98015749646</v>
      </c>
      <c r="D43" s="1">
        <f>'DATOS MENSUALES'!F308</f>
        <v>10.12633615013</v>
      </c>
      <c r="E43" s="1">
        <f>'DATOS MENSUALES'!F309</f>
        <v>22.74827910918</v>
      </c>
      <c r="F43" s="1">
        <f>'DATOS MENSUALES'!F310</f>
        <v>9.993288864</v>
      </c>
      <c r="G43" s="1">
        <f>'DATOS MENSUALES'!F311</f>
        <v>6.7742142235</v>
      </c>
      <c r="H43" s="1">
        <f>'DATOS MENSUALES'!F312</f>
        <v>5.40435189337</v>
      </c>
      <c r="I43" s="1">
        <f>'DATOS MENSUALES'!F313</f>
        <v>1.8149163879599999</v>
      </c>
      <c r="J43" s="1">
        <f>'DATOS MENSUALES'!F314</f>
        <v>1.35148874525</v>
      </c>
      <c r="K43" s="1">
        <f>'DATOS MENSUALES'!F315</f>
        <v>0.78277942756</v>
      </c>
      <c r="L43" s="1">
        <f>'DATOS MENSUALES'!F316</f>
        <v>0.71088046575</v>
      </c>
      <c r="M43" s="1">
        <f>'DATOS MENSUALES'!F317</f>
        <v>1.14735868632</v>
      </c>
      <c r="N43" s="1">
        <f t="shared" si="12"/>
        <v>74.26685690378</v>
      </c>
      <c r="O43" s="10"/>
      <c r="P43" s="60">
        <f t="shared" si="13"/>
        <v>-0.0009512670245668017</v>
      </c>
      <c r="Q43" s="60">
        <f t="shared" si="14"/>
        <v>315.6231917527052</v>
      </c>
      <c r="R43" s="60">
        <f t="shared" si="15"/>
        <v>205.19850778499475</v>
      </c>
      <c r="S43" s="60">
        <f t="shared" si="16"/>
        <v>5921.212828353651</v>
      </c>
      <c r="T43" s="60">
        <f t="shared" si="17"/>
        <v>198.37656340054016</v>
      </c>
      <c r="U43" s="60">
        <f t="shared" si="18"/>
        <v>11.537584375688638</v>
      </c>
      <c r="V43" s="60">
        <f t="shared" si="19"/>
        <v>4.900579295590587</v>
      </c>
      <c r="W43" s="60">
        <f t="shared" si="20"/>
        <v>-4.493561025024656</v>
      </c>
      <c r="X43" s="60">
        <f t="shared" si="21"/>
        <v>-0.2540941536291506</v>
      </c>
      <c r="Y43" s="60">
        <f t="shared" si="22"/>
        <v>-0.017155472160565285</v>
      </c>
      <c r="Z43" s="60">
        <f t="shared" si="23"/>
        <v>-0.03176579270385328</v>
      </c>
      <c r="AA43" s="60">
        <f t="shared" si="24"/>
        <v>-0.05670670648978829</v>
      </c>
      <c r="AB43" s="60">
        <f t="shared" si="25"/>
        <v>51677.66713794905</v>
      </c>
    </row>
    <row r="44" spans="1:28" ht="12.75">
      <c r="A44" s="12" t="s">
        <v>54</v>
      </c>
      <c r="B44" s="1">
        <f>'DATOS MENSUALES'!F318</f>
        <v>11.34291277978</v>
      </c>
      <c r="C44" s="1">
        <f>'DATOS MENSUALES'!F319</f>
        <v>14.45250642156</v>
      </c>
      <c r="D44" s="1">
        <f>'DATOS MENSUALES'!F320</f>
        <v>1.6296346566400002</v>
      </c>
      <c r="E44" s="1">
        <f>'DATOS MENSUALES'!F321</f>
        <v>2.44542204758</v>
      </c>
      <c r="F44" s="1">
        <f>'DATOS MENSUALES'!F322</f>
        <v>5.557754554520001</v>
      </c>
      <c r="G44" s="1">
        <f>'DATOS MENSUALES'!F323</f>
        <v>6.1853336775</v>
      </c>
      <c r="H44" s="1">
        <f>'DATOS MENSUALES'!F324</f>
        <v>3.3082495416000004</v>
      </c>
      <c r="I44" s="1">
        <f>'DATOS MENSUALES'!F325</f>
        <v>3.8695918857000002</v>
      </c>
      <c r="J44" s="1">
        <f>'DATOS MENSUALES'!F326</f>
        <v>1.5223497525999998</v>
      </c>
      <c r="K44" s="1">
        <f>'DATOS MENSUALES'!F327</f>
        <v>1.15606648542</v>
      </c>
      <c r="L44" s="1">
        <f>'DATOS MENSUALES'!F328</f>
        <v>1.32790316373</v>
      </c>
      <c r="M44" s="1">
        <f>'DATOS MENSUALES'!F329</f>
        <v>0.9441937632</v>
      </c>
      <c r="N44" s="1">
        <f t="shared" si="12"/>
        <v>53.74191872982999</v>
      </c>
      <c r="O44" s="10"/>
      <c r="P44" s="60">
        <f t="shared" si="13"/>
        <v>684.2074759897968</v>
      </c>
      <c r="Q44" s="60">
        <f t="shared" si="14"/>
        <v>1086.6672761028606</v>
      </c>
      <c r="R44" s="60">
        <f t="shared" si="15"/>
        <v>-17.54418683382093</v>
      </c>
      <c r="S44" s="60">
        <f t="shared" si="16"/>
        <v>-10.816417546843017</v>
      </c>
      <c r="T44" s="60">
        <f t="shared" si="17"/>
        <v>2.724261133360579</v>
      </c>
      <c r="U44" s="60">
        <f t="shared" si="18"/>
        <v>4.663778303395003</v>
      </c>
      <c r="V44" s="60">
        <f t="shared" si="19"/>
        <v>-0.06282463021640207</v>
      </c>
      <c r="W44" s="60">
        <f t="shared" si="20"/>
        <v>0.06618424122315687</v>
      </c>
      <c r="X44" s="60">
        <f t="shared" si="21"/>
        <v>-0.09894433933109553</v>
      </c>
      <c r="Y44" s="60">
        <f t="shared" si="22"/>
        <v>0.0015358986487195626</v>
      </c>
      <c r="Z44" s="60">
        <f t="shared" si="23"/>
        <v>0.02708620226825566</v>
      </c>
      <c r="AA44" s="60">
        <f t="shared" si="24"/>
        <v>-0.2026279684087313</v>
      </c>
      <c r="AB44" s="60">
        <f t="shared" si="25"/>
        <v>4676.641468551351</v>
      </c>
    </row>
    <row r="45" spans="1:28" ht="12.75">
      <c r="A45" s="12" t="s">
        <v>55</v>
      </c>
      <c r="B45" s="1">
        <f>'DATOS MENSUALES'!F330</f>
        <v>3.3590088174500004</v>
      </c>
      <c r="C45" s="1">
        <f>'DATOS MENSUALES'!F331</f>
        <v>4.91983528556</v>
      </c>
      <c r="D45" s="1">
        <f>'DATOS MENSUALES'!F332</f>
        <v>4.04200272294</v>
      </c>
      <c r="E45" s="1">
        <f>'DATOS MENSUALES'!F333</f>
        <v>2.11476923532</v>
      </c>
      <c r="F45" s="1">
        <f>'DATOS MENSUALES'!F334</f>
        <v>5.14139846198</v>
      </c>
      <c r="G45" s="1">
        <f>'DATOS MENSUALES'!F335</f>
        <v>4.59726064116</v>
      </c>
      <c r="H45" s="1">
        <f>'DATOS MENSUALES'!F336</f>
        <v>4.6393000960799995</v>
      </c>
      <c r="I45" s="1">
        <f>'DATOS MENSUALES'!F337</f>
        <v>3.48976148693</v>
      </c>
      <c r="J45" s="1">
        <f>'DATOS MENSUALES'!F338</f>
        <v>0.93636774705</v>
      </c>
      <c r="K45" s="1">
        <f>'DATOS MENSUALES'!F339</f>
        <v>1.13924919888</v>
      </c>
      <c r="L45" s="1">
        <f>'DATOS MENSUALES'!F340</f>
        <v>1.29876739851</v>
      </c>
      <c r="M45" s="1">
        <f>'DATOS MENSUALES'!F341</f>
        <v>1.4613066562500001</v>
      </c>
      <c r="N45" s="1">
        <f t="shared" si="12"/>
        <v>37.13902774811</v>
      </c>
      <c r="O45" s="10"/>
      <c r="P45" s="60">
        <f t="shared" si="13"/>
        <v>0.5673652147456192</v>
      </c>
      <c r="Q45" s="60">
        <f t="shared" si="14"/>
        <v>0.41893546310631086</v>
      </c>
      <c r="R45" s="60">
        <f t="shared" si="15"/>
        <v>-0.006441323091265309</v>
      </c>
      <c r="S45" s="60">
        <f t="shared" si="16"/>
        <v>-16.429510747039682</v>
      </c>
      <c r="T45" s="60">
        <f t="shared" si="17"/>
        <v>0.9419957252240725</v>
      </c>
      <c r="U45" s="60">
        <f t="shared" si="18"/>
        <v>0.0005652284928871977</v>
      </c>
      <c r="V45" s="60">
        <f t="shared" si="19"/>
        <v>0.8135102812093796</v>
      </c>
      <c r="W45" s="60">
        <f t="shared" si="20"/>
        <v>1.5013095933036519E-05</v>
      </c>
      <c r="X45" s="60">
        <f t="shared" si="21"/>
        <v>-1.1526767485023068</v>
      </c>
      <c r="Y45" s="60">
        <f t="shared" si="22"/>
        <v>0.0009574232114821192</v>
      </c>
      <c r="Z45" s="60">
        <f t="shared" si="23"/>
        <v>0.019942893362174738</v>
      </c>
      <c r="AA45" s="60">
        <f t="shared" si="24"/>
        <v>-0.0003465538111260484</v>
      </c>
      <c r="AB45" s="60">
        <f t="shared" si="25"/>
        <v>0.0017280003413391056</v>
      </c>
    </row>
    <row r="46" spans="1:28" ht="12.75">
      <c r="A46" s="12" t="s">
        <v>56</v>
      </c>
      <c r="B46" s="1">
        <f>'DATOS MENSUALES'!F342</f>
        <v>0.7151081922</v>
      </c>
      <c r="C46" s="1">
        <f>'DATOS MENSUALES'!F343</f>
        <v>3.7567351374999998</v>
      </c>
      <c r="D46" s="1">
        <f>'DATOS MENSUALES'!F344</f>
        <v>5.513922415770001</v>
      </c>
      <c r="E46" s="1">
        <f>'DATOS MENSUALES'!F345</f>
        <v>4.42834115325</v>
      </c>
      <c r="F46" s="1">
        <f>'DATOS MENSUALES'!F346</f>
        <v>4.15202488924</v>
      </c>
      <c r="G46" s="1">
        <f>'DATOS MENSUALES'!F347</f>
        <v>11.57401589096</v>
      </c>
      <c r="H46" s="1">
        <f>'DATOS MENSUALES'!F348</f>
        <v>3.7093286184</v>
      </c>
      <c r="I46" s="1">
        <f>'DATOS MENSUALES'!F349</f>
        <v>6.3840587824</v>
      </c>
      <c r="J46" s="1">
        <f>'DATOS MENSUALES'!F350</f>
        <v>2.3048346048</v>
      </c>
      <c r="K46" s="1">
        <f>'DATOS MENSUALES'!F351</f>
        <v>1.058171067</v>
      </c>
      <c r="L46" s="1">
        <f>'DATOS MENSUALES'!F352</f>
        <v>0.9463106826000001</v>
      </c>
      <c r="M46" s="1">
        <f>'DATOS MENSUALES'!F353</f>
        <v>3.95239904559</v>
      </c>
      <c r="N46" s="1">
        <f t="shared" si="12"/>
        <v>48.495250479709995</v>
      </c>
      <c r="O46" s="10"/>
      <c r="P46" s="60">
        <f t="shared" si="13"/>
        <v>-5.989358675913802</v>
      </c>
      <c r="Q46" s="60">
        <f t="shared" si="14"/>
        <v>-0.07139391785063184</v>
      </c>
      <c r="R46" s="60">
        <f t="shared" si="15"/>
        <v>2.126074255921507</v>
      </c>
      <c r="S46" s="60">
        <f t="shared" si="16"/>
        <v>-0.011949192127581264</v>
      </c>
      <c r="T46" s="60">
        <f t="shared" si="17"/>
        <v>-7.522543629490886E-07</v>
      </c>
      <c r="U46" s="60">
        <f t="shared" si="18"/>
        <v>351.81159002992047</v>
      </c>
      <c r="V46" s="60">
        <f t="shared" si="19"/>
        <v>4.447131191809513E-08</v>
      </c>
      <c r="W46" s="60">
        <f t="shared" si="20"/>
        <v>24.870663586535358</v>
      </c>
      <c r="X46" s="60">
        <f t="shared" si="21"/>
        <v>0.032757268974207034</v>
      </c>
      <c r="Y46" s="60">
        <f t="shared" si="22"/>
        <v>5.3428631304450286E-06</v>
      </c>
      <c r="Z46" s="60">
        <f t="shared" si="23"/>
        <v>-0.0005368435410517447</v>
      </c>
      <c r="AA46" s="60">
        <f t="shared" si="24"/>
        <v>14.187452799196146</v>
      </c>
      <c r="AB46" s="60">
        <f t="shared" si="25"/>
        <v>1511.4608633095274</v>
      </c>
    </row>
    <row r="47" spans="1:28" ht="12.75">
      <c r="A47" s="12" t="s">
        <v>57</v>
      </c>
      <c r="B47" s="1">
        <f>'DATOS MENSUALES'!F354</f>
        <v>2.6590804572</v>
      </c>
      <c r="C47" s="1">
        <f>'DATOS MENSUALES'!F355</f>
        <v>2.69632953592</v>
      </c>
      <c r="D47" s="1">
        <f>'DATOS MENSUALES'!F356</f>
        <v>4.48654051376</v>
      </c>
      <c r="E47" s="1">
        <f>'DATOS MENSUALES'!F357</f>
        <v>10.3260364496</v>
      </c>
      <c r="F47" s="1">
        <f>'DATOS MENSUALES'!F358</f>
        <v>2.06782469875</v>
      </c>
      <c r="G47" s="1">
        <f>'DATOS MENSUALES'!F359</f>
        <v>2.11320296814</v>
      </c>
      <c r="H47" s="1">
        <f>'DATOS MENSUALES'!F360</f>
        <v>1.2711811368</v>
      </c>
      <c r="I47" s="1">
        <f>'DATOS MENSUALES'!F361</f>
        <v>2.80483537542</v>
      </c>
      <c r="J47" s="1">
        <f>'DATOS MENSUALES'!F362</f>
        <v>1.441632878</v>
      </c>
      <c r="K47" s="1">
        <f>'DATOS MENSUALES'!F363</f>
        <v>0.79943034732</v>
      </c>
      <c r="L47" s="1">
        <f>'DATOS MENSUALES'!F364</f>
        <v>1.29554513595</v>
      </c>
      <c r="M47" s="1">
        <f>'DATOS MENSUALES'!F365</f>
        <v>0.6028828806</v>
      </c>
      <c r="N47" s="1">
        <f t="shared" si="12"/>
        <v>32.56452237746001</v>
      </c>
      <c r="O47" s="10"/>
      <c r="P47" s="60">
        <f t="shared" si="13"/>
        <v>0.0020935444321204455</v>
      </c>
      <c r="Q47" s="60">
        <f t="shared" si="14"/>
        <v>-3.210690355047627</v>
      </c>
      <c r="R47" s="60">
        <f t="shared" si="15"/>
        <v>0.01726864087457382</v>
      </c>
      <c r="S47" s="60">
        <f t="shared" si="16"/>
        <v>182.19516258349952</v>
      </c>
      <c r="T47" s="60">
        <f t="shared" si="17"/>
        <v>-9.172574299845103</v>
      </c>
      <c r="U47" s="60">
        <f t="shared" si="18"/>
        <v>-13.847795000021621</v>
      </c>
      <c r="V47" s="60">
        <f t="shared" si="19"/>
        <v>-14.430630285570041</v>
      </c>
      <c r="W47" s="60">
        <f t="shared" si="20"/>
        <v>-0.28783173731863476</v>
      </c>
      <c r="X47" s="60">
        <f t="shared" si="21"/>
        <v>-0.16031243721353747</v>
      </c>
      <c r="Y47" s="60">
        <f t="shared" si="22"/>
        <v>-0.014042647862271706</v>
      </c>
      <c r="Z47" s="60">
        <f t="shared" si="23"/>
        <v>0.01924040842658296</v>
      </c>
      <c r="AA47" s="60">
        <f t="shared" si="24"/>
        <v>-0.8008972728204056</v>
      </c>
      <c r="AB47" s="60">
        <f t="shared" si="25"/>
        <v>-88.38904841115841</v>
      </c>
    </row>
    <row r="48" spans="1:28" ht="12.75">
      <c r="A48" s="12" t="s">
        <v>58</v>
      </c>
      <c r="B48" s="1">
        <f>'DATOS MENSUALES'!F366</f>
        <v>2.7321557969</v>
      </c>
      <c r="C48" s="1">
        <f>'DATOS MENSUALES'!F367</f>
        <v>2.26979541404</v>
      </c>
      <c r="D48" s="1">
        <f>'DATOS MENSUALES'!F368</f>
        <v>3.377813616</v>
      </c>
      <c r="E48" s="1">
        <f>'DATOS MENSUALES'!F369</f>
        <v>3.40085043175</v>
      </c>
      <c r="F48" s="1">
        <f>'DATOS MENSUALES'!F370</f>
        <v>1.9792191188</v>
      </c>
      <c r="G48" s="1">
        <f>'DATOS MENSUALES'!F371</f>
        <v>2.67972785276</v>
      </c>
      <c r="H48" s="1">
        <f>'DATOS MENSUALES'!F372</f>
        <v>5.747811774800001</v>
      </c>
      <c r="I48" s="1">
        <f>'DATOS MENSUALES'!F373</f>
        <v>7.40328340784</v>
      </c>
      <c r="J48" s="1">
        <f>'DATOS MENSUALES'!F374</f>
        <v>5.26703871132</v>
      </c>
      <c r="K48" s="1">
        <f>'DATOS MENSUALES'!F375</f>
        <v>1.1769999095399999</v>
      </c>
      <c r="L48" s="1">
        <f>'DATOS MENSUALES'!F376</f>
        <v>0.6632905979999999</v>
      </c>
      <c r="M48" s="1">
        <f>'DATOS MENSUALES'!F377</f>
        <v>1.4652003545199999</v>
      </c>
      <c r="N48" s="1">
        <f t="shared" si="12"/>
        <v>38.163186986270006</v>
      </c>
      <c r="O48" s="10"/>
      <c r="P48" s="60">
        <f t="shared" si="13"/>
        <v>0.008120831459676238</v>
      </c>
      <c r="Q48" s="60">
        <f t="shared" si="14"/>
        <v>-6.878359275105601</v>
      </c>
      <c r="R48" s="60">
        <f t="shared" si="15"/>
        <v>-0.6146700634479952</v>
      </c>
      <c r="S48" s="60">
        <f t="shared" si="16"/>
        <v>-1.9819058439895618</v>
      </c>
      <c r="T48" s="60">
        <f t="shared" si="17"/>
        <v>-10.387350973399602</v>
      </c>
      <c r="U48" s="60">
        <f t="shared" si="18"/>
        <v>-6.177356397961706</v>
      </c>
      <c r="V48" s="60">
        <f t="shared" si="19"/>
        <v>8.51498415011798</v>
      </c>
      <c r="W48" s="60">
        <f t="shared" si="20"/>
        <v>61.078786182750164</v>
      </c>
      <c r="X48" s="60">
        <f t="shared" si="21"/>
        <v>35.35760873764823</v>
      </c>
      <c r="Y48" s="60">
        <f t="shared" si="22"/>
        <v>0.0025327440075598264</v>
      </c>
      <c r="Z48" s="60">
        <f t="shared" si="23"/>
        <v>-0.04834535546038275</v>
      </c>
      <c r="AA48" s="60">
        <f t="shared" si="24"/>
        <v>-0.00029205748203917114</v>
      </c>
      <c r="AB48" s="60">
        <f t="shared" si="25"/>
        <v>1.4978193041973051</v>
      </c>
    </row>
    <row r="49" spans="1:28" ht="12.75">
      <c r="A49" s="12" t="s">
        <v>59</v>
      </c>
      <c r="B49" s="1">
        <f>'DATOS MENSUALES'!F378</f>
        <v>0.91538590878</v>
      </c>
      <c r="C49" s="1">
        <f>'DATOS MENSUALES'!F379</f>
        <v>3.0484639313599997</v>
      </c>
      <c r="D49" s="1">
        <f>'DATOS MENSUALES'!F380</f>
        <v>2.6979600461300004</v>
      </c>
      <c r="E49" s="1">
        <f>'DATOS MENSUALES'!F381</f>
        <v>3.9113393944199997</v>
      </c>
      <c r="F49" s="1">
        <f>'DATOS MENSUALES'!F382</f>
        <v>14.12880190488</v>
      </c>
      <c r="G49" s="1">
        <f>'DATOS MENSUALES'!F383</f>
        <v>12.99257698324</v>
      </c>
      <c r="H49" s="1">
        <f>'DATOS MENSUALES'!F384</f>
        <v>5.72449144716</v>
      </c>
      <c r="I49" s="1">
        <f>'DATOS MENSUALES'!F385</f>
        <v>4.755168899519999</v>
      </c>
      <c r="J49" s="1">
        <f>'DATOS MENSUALES'!F386</f>
        <v>2.7107300935</v>
      </c>
      <c r="K49" s="1">
        <f>'DATOS MENSUALES'!F387</f>
        <v>1.4436649418599998</v>
      </c>
      <c r="L49" s="1">
        <f>'DATOS MENSUALES'!F388</f>
        <v>1.52672414058</v>
      </c>
      <c r="M49" s="1">
        <f>'DATOS MENSUALES'!F389</f>
        <v>2.29709594554</v>
      </c>
      <c r="N49" s="1">
        <f t="shared" si="12"/>
        <v>56.15240363696999</v>
      </c>
      <c r="O49" s="10"/>
      <c r="P49" s="60">
        <f t="shared" si="13"/>
        <v>-4.218295479403254</v>
      </c>
      <c r="Q49" s="60">
        <f t="shared" si="14"/>
        <v>-1.4166919451976037</v>
      </c>
      <c r="R49" s="60">
        <f t="shared" si="15"/>
        <v>-3.5823141990589877</v>
      </c>
      <c r="S49" s="60">
        <f t="shared" si="16"/>
        <v>-0.41452855940287553</v>
      </c>
      <c r="T49" s="60">
        <f t="shared" si="17"/>
        <v>990.3359947905977</v>
      </c>
      <c r="U49" s="60">
        <f t="shared" si="18"/>
        <v>609.3683524313697</v>
      </c>
      <c r="V49" s="60">
        <f t="shared" si="19"/>
        <v>8.22657482439086</v>
      </c>
      <c r="W49" s="60">
        <f t="shared" si="20"/>
        <v>2.147071974287751</v>
      </c>
      <c r="X49" s="60">
        <f t="shared" si="21"/>
        <v>0.3824367211038916</v>
      </c>
      <c r="Y49" s="60">
        <f t="shared" si="22"/>
        <v>0.0654390778675832</v>
      </c>
      <c r="Z49" s="60">
        <f t="shared" si="23"/>
        <v>0.1243560380120646</v>
      </c>
      <c r="AA49" s="60">
        <f t="shared" si="24"/>
        <v>0.4486605635398128</v>
      </c>
      <c r="AB49" s="60">
        <f t="shared" si="25"/>
        <v>7004.462449234398</v>
      </c>
    </row>
    <row r="50" spans="1:28" ht="12.75">
      <c r="A50" s="12" t="s">
        <v>60</v>
      </c>
      <c r="B50" s="1">
        <f>'DATOS MENSUALES'!F390</f>
        <v>5.95821992046</v>
      </c>
      <c r="C50" s="1">
        <f>'DATOS MENSUALES'!F391</f>
        <v>5.67709632468</v>
      </c>
      <c r="D50" s="1">
        <f>'DATOS MENSUALES'!F392</f>
        <v>8.294762682</v>
      </c>
      <c r="E50" s="1">
        <f>'DATOS MENSUALES'!F393</f>
        <v>3.39565369356</v>
      </c>
      <c r="F50" s="1">
        <f>'DATOS MENSUALES'!F394</f>
        <v>2.3576876140999996</v>
      </c>
      <c r="G50" s="1">
        <f>'DATOS MENSUALES'!F395</f>
        <v>4.464793074149999</v>
      </c>
      <c r="H50" s="1">
        <f>'DATOS MENSUALES'!F396</f>
        <v>2.56641669024</v>
      </c>
      <c r="I50" s="1">
        <f>'DATOS MENSUALES'!F397</f>
        <v>3.48353534133</v>
      </c>
      <c r="J50" s="1">
        <f>'DATOS MENSUALES'!F398</f>
        <v>2.941060864</v>
      </c>
      <c r="K50" s="1">
        <f>'DATOS MENSUALES'!F399</f>
        <v>1.4666523875</v>
      </c>
      <c r="L50" s="1">
        <f>'DATOS MENSUALES'!F400</f>
        <v>2.11177152701</v>
      </c>
      <c r="M50" s="1">
        <f>'DATOS MENSUALES'!F401</f>
        <v>1.45627118592</v>
      </c>
      <c r="N50" s="1">
        <f t="shared" si="12"/>
        <v>44.17392130495</v>
      </c>
      <c r="O50" s="10"/>
      <c r="P50" s="60">
        <f t="shared" si="13"/>
        <v>40.25014178498953</v>
      </c>
      <c r="Q50" s="60">
        <f t="shared" si="14"/>
        <v>3.4123634885700755</v>
      </c>
      <c r="R50" s="60">
        <f t="shared" si="15"/>
        <v>67.25516778707419</v>
      </c>
      <c r="S50" s="60">
        <f t="shared" si="16"/>
        <v>-2.006606184955475</v>
      </c>
      <c r="T50" s="60">
        <f t="shared" si="17"/>
        <v>-5.865422413934171</v>
      </c>
      <c r="U50" s="60">
        <f t="shared" si="18"/>
        <v>-0.0001234028272102989</v>
      </c>
      <c r="V50" s="60">
        <f t="shared" si="19"/>
        <v>-1.4790852938205883</v>
      </c>
      <c r="W50" s="60">
        <f t="shared" si="20"/>
        <v>6.273433699546393E-06</v>
      </c>
      <c r="X50" s="60">
        <f t="shared" si="21"/>
        <v>0.8742474937351403</v>
      </c>
      <c r="Y50" s="60">
        <f t="shared" si="22"/>
        <v>0.07728881349388815</v>
      </c>
      <c r="Z50" s="60">
        <f t="shared" si="23"/>
        <v>1.2744210530308946</v>
      </c>
      <c r="AA50" s="60">
        <f t="shared" si="24"/>
        <v>-0.000426556392783984</v>
      </c>
      <c r="AB50" s="60">
        <f t="shared" si="25"/>
        <v>366.27690257028985</v>
      </c>
    </row>
    <row r="51" spans="1:28" ht="12.75">
      <c r="A51" s="12" t="s">
        <v>61</v>
      </c>
      <c r="B51" s="1">
        <f>'DATOS MENSUALES'!F402</f>
        <v>2.8666068460600003</v>
      </c>
      <c r="C51" s="1">
        <f>'DATOS MENSUALES'!F403</f>
        <v>2.70003636468</v>
      </c>
      <c r="D51" s="1">
        <f>'DATOS MENSUALES'!F404</f>
        <v>2.74325150724</v>
      </c>
      <c r="E51" s="1">
        <f>'DATOS MENSUALES'!F405</f>
        <v>5.46194984293</v>
      </c>
      <c r="F51" s="1">
        <f>'DATOS MENSUALES'!F406</f>
        <v>6.46822465536</v>
      </c>
      <c r="G51" s="1">
        <f>'DATOS MENSUALES'!F407</f>
        <v>6.12859622712</v>
      </c>
      <c r="H51" s="1">
        <f>'DATOS MENSUALES'!F408</f>
        <v>3.6755289216</v>
      </c>
      <c r="I51" s="1">
        <f>'DATOS MENSUALES'!F409</f>
        <v>2.66974188855</v>
      </c>
      <c r="J51" s="1">
        <f>'DATOS MENSUALES'!F410</f>
        <v>1.9289434945200001</v>
      </c>
      <c r="K51" s="1">
        <f>'DATOS MENSUALES'!F411</f>
        <v>1.2798446336</v>
      </c>
      <c r="L51" s="1">
        <f>'DATOS MENSUALES'!F412</f>
        <v>0.90906916551</v>
      </c>
      <c r="M51" s="1">
        <f>'DATOS MENSUALES'!F413</f>
        <v>0.7776646698599999</v>
      </c>
      <c r="N51" s="1">
        <f t="shared" si="12"/>
        <v>37.609458217029996</v>
      </c>
      <c r="O51" s="10"/>
      <c r="P51" s="60">
        <f t="shared" si="13"/>
        <v>0.037748078418630635</v>
      </c>
      <c r="Q51" s="60">
        <f t="shared" si="14"/>
        <v>-3.1865488488243234</v>
      </c>
      <c r="R51" s="60">
        <f t="shared" si="15"/>
        <v>-3.273525492441951</v>
      </c>
      <c r="S51" s="60">
        <f t="shared" si="16"/>
        <v>0.5216395416523488</v>
      </c>
      <c r="T51" s="60">
        <f t="shared" si="17"/>
        <v>12.280106130196906</v>
      </c>
      <c r="U51" s="60">
        <f t="shared" si="18"/>
        <v>4.204596578725408</v>
      </c>
      <c r="V51" s="60">
        <f t="shared" si="19"/>
        <v>-2.7699278973097797E-05</v>
      </c>
      <c r="W51" s="60">
        <f t="shared" si="20"/>
        <v>-0.5031243675915623</v>
      </c>
      <c r="X51" s="60">
        <f t="shared" si="21"/>
        <v>-0.00017492115748495214</v>
      </c>
      <c r="Y51" s="60">
        <f t="shared" si="22"/>
        <v>0.013678596329499805</v>
      </c>
      <c r="Z51" s="60">
        <f t="shared" si="23"/>
        <v>-0.0016646415445356535</v>
      </c>
      <c r="AA51" s="60">
        <f t="shared" si="24"/>
        <v>-0.4284613959427205</v>
      </c>
      <c r="AB51" s="60">
        <f t="shared" si="25"/>
        <v>0.2058288750235386</v>
      </c>
    </row>
    <row r="52" spans="1:28" ht="12.75">
      <c r="A52" s="12" t="s">
        <v>62</v>
      </c>
      <c r="B52" s="1">
        <f>'DATOS MENSUALES'!F414</f>
        <v>1.02422175766</v>
      </c>
      <c r="C52" s="1">
        <f>'DATOS MENSUALES'!F415</f>
        <v>3.26516937351</v>
      </c>
      <c r="D52" s="1">
        <f>'DATOS MENSUALES'!F416</f>
        <v>2.63352364128</v>
      </c>
      <c r="E52" s="1">
        <f>'DATOS MENSUALES'!F417</f>
        <v>4.23696393891</v>
      </c>
      <c r="F52" s="1">
        <f>'DATOS MENSUALES'!F418</f>
        <v>4.14461084968</v>
      </c>
      <c r="G52" s="1">
        <f>'DATOS MENSUALES'!F419</f>
        <v>3.8345253166</v>
      </c>
      <c r="H52" s="1">
        <f>'DATOS MENSUALES'!F420</f>
        <v>5.877103823300001</v>
      </c>
      <c r="I52" s="1">
        <f>'DATOS MENSUALES'!F421</f>
        <v>5.5538223132599995</v>
      </c>
      <c r="J52" s="1">
        <f>'DATOS MENSUALES'!F422</f>
        <v>2.97192784113</v>
      </c>
      <c r="K52" s="1">
        <f>'DATOS MENSUALES'!F423</f>
        <v>1.4996011814</v>
      </c>
      <c r="L52" s="1">
        <f>'DATOS MENSUALES'!F424</f>
        <v>1.53603539198</v>
      </c>
      <c r="M52" s="1">
        <f>'DATOS MENSUALES'!F425</f>
        <v>1.57113386171</v>
      </c>
      <c r="N52" s="1">
        <f t="shared" si="12"/>
        <v>38.14863929042001</v>
      </c>
      <c r="O52" s="10"/>
      <c r="P52" s="60">
        <f t="shared" si="13"/>
        <v>-3.4220085088296006</v>
      </c>
      <c r="Q52" s="60">
        <f t="shared" si="14"/>
        <v>-0.7446922370409003</v>
      </c>
      <c r="R52" s="60">
        <f t="shared" si="15"/>
        <v>-4.054220593394584</v>
      </c>
      <c r="S52" s="60">
        <f t="shared" si="16"/>
        <v>-0.07408614352505814</v>
      </c>
      <c r="T52" s="60">
        <f t="shared" si="17"/>
        <v>-4.499264429045152E-06</v>
      </c>
      <c r="U52" s="60">
        <f t="shared" si="18"/>
        <v>-0.31450675890809504</v>
      </c>
      <c r="V52" s="60">
        <f t="shared" si="19"/>
        <v>10.236944910581567</v>
      </c>
      <c r="W52" s="60">
        <f t="shared" si="20"/>
        <v>9.112698248895514</v>
      </c>
      <c r="X52" s="60">
        <f t="shared" si="21"/>
        <v>0.9616751975358936</v>
      </c>
      <c r="Y52" s="60">
        <f t="shared" si="22"/>
        <v>0.09664704810111142</v>
      </c>
      <c r="Z52" s="60">
        <f t="shared" si="23"/>
        <v>0.1314461042283677</v>
      </c>
      <c r="AA52" s="60">
        <f t="shared" si="24"/>
        <v>6.203461181040852E-05</v>
      </c>
      <c r="AB52" s="60">
        <f t="shared" si="25"/>
        <v>1.4414094768641668</v>
      </c>
    </row>
    <row r="53" spans="1:28" ht="12.75">
      <c r="A53" s="12" t="s">
        <v>63</v>
      </c>
      <c r="B53" s="1">
        <f>'DATOS MENSUALES'!F426</f>
        <v>1.0431461769300001</v>
      </c>
      <c r="C53" s="1">
        <f>'DATOS MENSUALES'!F427</f>
        <v>1.89040432503</v>
      </c>
      <c r="D53" s="1">
        <f>'DATOS MENSUALES'!F428</f>
        <v>2.15190242568</v>
      </c>
      <c r="E53" s="1">
        <f>'DATOS MENSUALES'!F429</f>
        <v>2.4595031889600003</v>
      </c>
      <c r="F53" s="1">
        <f>'DATOS MENSUALES'!F430</f>
        <v>2.16261210246</v>
      </c>
      <c r="G53" s="1">
        <f>'DATOS MENSUALES'!F431</f>
        <v>2.89390952745</v>
      </c>
      <c r="H53" s="1">
        <f>'DATOS MENSUALES'!F432</f>
        <v>5.107281432</v>
      </c>
      <c r="I53" s="1">
        <f>'DATOS MENSUALES'!F433</f>
        <v>3.2589549583200004</v>
      </c>
      <c r="J53" s="1">
        <f>'DATOS MENSUALES'!F434</f>
        <v>1.29867346843</v>
      </c>
      <c r="K53" s="1">
        <f>'DATOS MENSUALES'!F435</f>
        <v>1.7908668652</v>
      </c>
      <c r="L53" s="1">
        <f>'DATOS MENSUALES'!F436</f>
        <v>2.35471844248</v>
      </c>
      <c r="M53" s="1">
        <f>'DATOS MENSUALES'!F437</f>
        <v>1.4656298410000002</v>
      </c>
      <c r="N53" s="1">
        <f t="shared" si="12"/>
        <v>27.877602753940003</v>
      </c>
      <c r="O53" s="10"/>
      <c r="P53" s="60">
        <f t="shared" si="13"/>
        <v>-3.2946975422265647</v>
      </c>
      <c r="Q53" s="60">
        <f t="shared" si="14"/>
        <v>-11.870716557721481</v>
      </c>
      <c r="R53" s="60">
        <f t="shared" si="15"/>
        <v>-8.949197281096117</v>
      </c>
      <c r="S53" s="60">
        <f t="shared" si="16"/>
        <v>-10.611121808199412</v>
      </c>
      <c r="T53" s="60">
        <f t="shared" si="17"/>
        <v>-7.982103168612735</v>
      </c>
      <c r="U53" s="60">
        <f t="shared" si="18"/>
        <v>-4.25680267943594</v>
      </c>
      <c r="V53" s="60">
        <f t="shared" si="19"/>
        <v>2.7528042475944177</v>
      </c>
      <c r="W53" s="60">
        <f t="shared" si="20"/>
        <v>-0.008759298470236997</v>
      </c>
      <c r="X53" s="60">
        <f t="shared" si="21"/>
        <v>-0.32310574709322315</v>
      </c>
      <c r="Y53" s="60">
        <f t="shared" si="22"/>
        <v>0.422175121479917</v>
      </c>
      <c r="Z53" s="60">
        <f t="shared" si="23"/>
        <v>2.337461842962905</v>
      </c>
      <c r="AA53" s="60">
        <f t="shared" si="24"/>
        <v>-0.0002864223778326935</v>
      </c>
      <c r="AB53" s="60">
        <f t="shared" si="25"/>
        <v>-763.909128030219</v>
      </c>
    </row>
    <row r="54" spans="1:28" ht="12.75">
      <c r="A54" s="12" t="s">
        <v>64</v>
      </c>
      <c r="B54" s="1">
        <f>'DATOS MENSUALES'!F438</f>
        <v>2.7697626158000004</v>
      </c>
      <c r="C54" s="1">
        <f>'DATOS MENSUALES'!F439</f>
        <v>5.6167767835</v>
      </c>
      <c r="D54" s="1">
        <f>'DATOS MENSUALES'!F440</f>
        <v>5.08213601053</v>
      </c>
      <c r="E54" s="1">
        <f>'DATOS MENSUALES'!F441</f>
        <v>8.4268115531</v>
      </c>
      <c r="F54" s="1">
        <f>'DATOS MENSUALES'!F442</f>
        <v>9.45295319868</v>
      </c>
      <c r="G54" s="1">
        <f>'DATOS MENSUALES'!F443</f>
        <v>2.93746134771</v>
      </c>
      <c r="H54" s="1">
        <f>'DATOS MENSUALES'!F444</f>
        <v>2.16320323344</v>
      </c>
      <c r="I54" s="1">
        <f>'DATOS MENSUALES'!F445</f>
        <v>4.55707514766</v>
      </c>
      <c r="J54" s="1">
        <f>'DATOS MENSUALES'!F446</f>
        <v>4.05578256283</v>
      </c>
      <c r="K54" s="1">
        <f>'DATOS MENSUALES'!F447</f>
        <v>2.34980822948</v>
      </c>
      <c r="L54" s="1">
        <f>'DATOS MENSUALES'!F448</f>
        <v>1.4056580729100001</v>
      </c>
      <c r="M54" s="1">
        <f>'DATOS MENSUALES'!F449</f>
        <v>1.20698329464</v>
      </c>
      <c r="N54" s="1">
        <f t="shared" si="12"/>
        <v>50.02441205028</v>
      </c>
      <c r="O54" s="10"/>
      <c r="P54" s="60">
        <f t="shared" si="13"/>
        <v>0.01358497785239956</v>
      </c>
      <c r="Q54" s="60">
        <f t="shared" si="14"/>
        <v>3.018420845760731</v>
      </c>
      <c r="R54" s="60">
        <f t="shared" si="15"/>
        <v>0.6229912165513573</v>
      </c>
      <c r="S54" s="60">
        <f t="shared" si="16"/>
        <v>53.576285298981155</v>
      </c>
      <c r="T54" s="60">
        <f t="shared" si="17"/>
        <v>148.18987833823016</v>
      </c>
      <c r="U54" s="60">
        <f t="shared" si="18"/>
        <v>-3.9227664014508283</v>
      </c>
      <c r="V54" s="60">
        <f t="shared" si="19"/>
        <v>-3.6706686297995343</v>
      </c>
      <c r="W54" s="60">
        <f t="shared" si="20"/>
        <v>1.3021097179361023</v>
      </c>
      <c r="X54" s="60">
        <f t="shared" si="21"/>
        <v>8.881484807701321</v>
      </c>
      <c r="Y54" s="60">
        <f t="shared" si="22"/>
        <v>2.2435592810726637</v>
      </c>
      <c r="Z54" s="60">
        <f t="shared" si="23"/>
        <v>0.05404180884737358</v>
      </c>
      <c r="AA54" s="60">
        <f t="shared" si="24"/>
        <v>-0.03419024355507892</v>
      </c>
      <c r="AB54" s="60">
        <f t="shared" si="25"/>
        <v>2199.7309760032795</v>
      </c>
    </row>
    <row r="55" spans="1:28" ht="12.75">
      <c r="A55" s="12" t="s">
        <v>65</v>
      </c>
      <c r="B55" s="1">
        <f>'DATOS MENSUALES'!F450</f>
        <v>2.02324239325</v>
      </c>
      <c r="C55" s="1">
        <f>'DATOS MENSUALES'!F451</f>
        <v>1.69488097835</v>
      </c>
      <c r="D55" s="1">
        <f>'DATOS MENSUALES'!F452</f>
        <v>4.65818901702</v>
      </c>
      <c r="E55" s="1">
        <f>'DATOS MENSUALES'!F453</f>
        <v>5.85676921365</v>
      </c>
      <c r="F55" s="1">
        <f>'DATOS MENSUALES'!F454</f>
        <v>10.04816267092</v>
      </c>
      <c r="G55" s="1">
        <f>'DATOS MENSUALES'!F455</f>
        <v>7.81268927733</v>
      </c>
      <c r="H55" s="1">
        <f>'DATOS MENSUALES'!F456</f>
        <v>5.6967923341799995</v>
      </c>
      <c r="I55" s="1">
        <f>'DATOS MENSUALES'!F457</f>
        <v>6.4952597385</v>
      </c>
      <c r="J55" s="1">
        <f>'DATOS MENSUALES'!F458</f>
        <v>3.69861761748</v>
      </c>
      <c r="K55" s="1">
        <f>'DATOS MENSUALES'!F459</f>
        <v>1.52991001155</v>
      </c>
      <c r="L55" s="1">
        <f>'DATOS MENSUALES'!F460</f>
        <v>1.07287983504</v>
      </c>
      <c r="M55" s="1">
        <f>'DATOS MENSUALES'!F461</f>
        <v>1.08181029099</v>
      </c>
      <c r="N55" s="1">
        <f t="shared" si="12"/>
        <v>51.669203378259986</v>
      </c>
      <c r="O55" s="10"/>
      <c r="P55" s="60">
        <f t="shared" si="13"/>
        <v>-0.13102800967149544</v>
      </c>
      <c r="Q55" s="60">
        <f t="shared" si="14"/>
        <v>-15.192189851339949</v>
      </c>
      <c r="R55" s="60">
        <f t="shared" si="15"/>
        <v>0.07957580505405915</v>
      </c>
      <c r="S55" s="60">
        <f t="shared" si="16"/>
        <v>1.727174073524275</v>
      </c>
      <c r="T55" s="60">
        <f t="shared" si="17"/>
        <v>204.02887865495185</v>
      </c>
      <c r="U55" s="60">
        <f t="shared" si="18"/>
        <v>35.87529144098289</v>
      </c>
      <c r="V55" s="60">
        <f t="shared" si="19"/>
        <v>7.892564053097988</v>
      </c>
      <c r="W55" s="60">
        <f t="shared" si="20"/>
        <v>27.82274196334249</v>
      </c>
      <c r="X55" s="60">
        <f t="shared" si="21"/>
        <v>5.0331623764238</v>
      </c>
      <c r="Y55" s="60">
        <f t="shared" si="22"/>
        <v>0.11708874482520368</v>
      </c>
      <c r="Z55" s="60">
        <f t="shared" si="23"/>
        <v>9.293259080446574E-05</v>
      </c>
      <c r="AA55" s="60">
        <f t="shared" si="24"/>
        <v>-0.09096549740602233</v>
      </c>
      <c r="AB55" s="60">
        <f t="shared" si="25"/>
        <v>3144.3327139888356</v>
      </c>
    </row>
    <row r="56" spans="1:28" ht="12.75">
      <c r="A56" s="12" t="s">
        <v>66</v>
      </c>
      <c r="B56" s="1">
        <f>'DATOS MENSUALES'!F462</f>
        <v>1.0551529606499999</v>
      </c>
      <c r="C56" s="1">
        <f>'DATOS MENSUALES'!F463</f>
        <v>2.12723314958</v>
      </c>
      <c r="D56" s="1">
        <f>'DATOS MENSUALES'!F464</f>
        <v>2.80312976666</v>
      </c>
      <c r="E56" s="1">
        <f>'DATOS MENSUALES'!F465</f>
        <v>4.61651101248</v>
      </c>
      <c r="F56" s="1">
        <f>'DATOS MENSUALES'!F466</f>
        <v>9.88837484535</v>
      </c>
      <c r="G56" s="1">
        <f>'DATOS MENSUALES'!F467</f>
        <v>5.29634260251</v>
      </c>
      <c r="H56" s="1">
        <f>'DATOS MENSUALES'!F468</f>
        <v>6.01812434052</v>
      </c>
      <c r="I56" s="1">
        <f>'DATOS MENSUALES'!F469</f>
        <v>1.11088930032</v>
      </c>
      <c r="J56" s="1">
        <f>'DATOS MENSUALES'!F470</f>
        <v>1.0701115608</v>
      </c>
      <c r="K56" s="1">
        <f>'DATOS MENSUALES'!F471</f>
        <v>0.8497036078</v>
      </c>
      <c r="L56" s="1">
        <f>'DATOS MENSUALES'!F472</f>
        <v>0.970875</v>
      </c>
      <c r="M56" s="1">
        <f>'DATOS MENSUALES'!F473</f>
        <v>2.4546986458399997</v>
      </c>
      <c r="N56" s="1">
        <f t="shared" si="12"/>
        <v>38.261146792510004</v>
      </c>
      <c r="O56" s="10"/>
      <c r="P56" s="60">
        <f t="shared" si="13"/>
        <v>-3.2155842858153063</v>
      </c>
      <c r="Q56" s="60">
        <f t="shared" si="14"/>
        <v>-8.544065514197902</v>
      </c>
      <c r="R56" s="60">
        <f t="shared" si="15"/>
        <v>-2.8932461696818463</v>
      </c>
      <c r="S56" s="60">
        <f t="shared" si="16"/>
        <v>-6.618153593989393E-05</v>
      </c>
      <c r="T56" s="60">
        <f t="shared" si="17"/>
        <v>187.8622930646507</v>
      </c>
      <c r="U56" s="60">
        <f t="shared" si="18"/>
        <v>0.47777783634187715</v>
      </c>
      <c r="V56" s="60">
        <f t="shared" si="19"/>
        <v>12.363866420637653</v>
      </c>
      <c r="W56" s="60">
        <f t="shared" si="20"/>
        <v>-13.047631000255352</v>
      </c>
      <c r="X56" s="60">
        <f t="shared" si="21"/>
        <v>-0.7654531590285131</v>
      </c>
      <c r="Y56" s="60">
        <f t="shared" si="22"/>
        <v>-0.0069662787028387406</v>
      </c>
      <c r="Z56" s="60">
        <f t="shared" si="23"/>
        <v>-0.00018237334836241885</v>
      </c>
      <c r="AA56" s="60">
        <f t="shared" si="24"/>
        <v>0.7867166173431022</v>
      </c>
      <c r="AB56" s="60">
        <f t="shared" si="25"/>
        <v>1.9164154781945917</v>
      </c>
    </row>
    <row r="57" spans="1:28" ht="12.75">
      <c r="A57" s="12" t="s">
        <v>67</v>
      </c>
      <c r="B57" s="1">
        <f>'DATOS MENSUALES'!F474</f>
        <v>5.43610221935</v>
      </c>
      <c r="C57" s="1">
        <f>'DATOS MENSUALES'!F475</f>
        <v>7.2051256769</v>
      </c>
      <c r="D57" s="1">
        <f>'DATOS MENSUALES'!F476</f>
        <v>5.489568838</v>
      </c>
      <c r="E57" s="1">
        <f>'DATOS MENSUALES'!F477</f>
        <v>6.246947506250001</v>
      </c>
      <c r="F57" s="1">
        <f>'DATOS MENSUALES'!F478</f>
        <v>4.4661848624800005</v>
      </c>
      <c r="G57" s="1">
        <f>'DATOS MENSUALES'!F479</f>
        <v>6.67012081374</v>
      </c>
      <c r="H57" s="1">
        <f>'DATOS MENSUALES'!F480</f>
        <v>5.80709855165</v>
      </c>
      <c r="I57" s="1">
        <f>'DATOS MENSUALES'!F481</f>
        <v>7.6864291896</v>
      </c>
      <c r="J57" s="1">
        <f>'DATOS MENSUALES'!F482</f>
        <v>3.5740391485</v>
      </c>
      <c r="K57" s="1">
        <f>'DATOS MENSUALES'!F483</f>
        <v>1.0133173097200001</v>
      </c>
      <c r="L57" s="1">
        <f>'DATOS MENSUALES'!F484</f>
        <v>0.7582225885</v>
      </c>
      <c r="M57" s="1">
        <f>'DATOS MENSUALES'!F485</f>
        <v>0.77426123182</v>
      </c>
      <c r="N57" s="1">
        <f t="shared" si="12"/>
        <v>55.12741793650999</v>
      </c>
      <c r="O57" s="10"/>
      <c r="P57" s="60">
        <f t="shared" si="13"/>
        <v>24.514059359748497</v>
      </c>
      <c r="Q57" s="60">
        <f t="shared" si="14"/>
        <v>27.91586308834633</v>
      </c>
      <c r="R57" s="60">
        <f t="shared" si="15"/>
        <v>2.007546971141044</v>
      </c>
      <c r="S57" s="60">
        <f t="shared" si="16"/>
        <v>4.019580977112697</v>
      </c>
      <c r="T57" s="60">
        <f t="shared" si="17"/>
        <v>0.02839084584363633</v>
      </c>
      <c r="U57" s="60">
        <f t="shared" si="18"/>
        <v>10.01542151528165</v>
      </c>
      <c r="V57" s="60">
        <f t="shared" si="19"/>
        <v>9.27837976177883</v>
      </c>
      <c r="W57" s="60">
        <f t="shared" si="20"/>
        <v>75.22290004597822</v>
      </c>
      <c r="X57" s="60">
        <f t="shared" si="21"/>
        <v>4.0133843477631705</v>
      </c>
      <c r="Y57" s="60">
        <f t="shared" si="22"/>
        <v>-2.0507257884129075E-05</v>
      </c>
      <c r="Z57" s="60">
        <f t="shared" si="23"/>
        <v>-0.01954372195303254</v>
      </c>
      <c r="AA57" s="60">
        <f t="shared" si="24"/>
        <v>-0.4342905571880747</v>
      </c>
      <c r="AB57" s="60">
        <f t="shared" si="25"/>
        <v>5937.990959691387</v>
      </c>
    </row>
    <row r="58" spans="1:28" ht="12.75">
      <c r="A58" s="12" t="s">
        <v>68</v>
      </c>
      <c r="B58" s="1">
        <f>'DATOS MENSUALES'!F486</f>
        <v>3.9224381924000005</v>
      </c>
      <c r="C58" s="1">
        <f>'DATOS MENSUALES'!F487</f>
        <v>4.12537759333</v>
      </c>
      <c r="D58" s="1">
        <f>'DATOS MENSUALES'!F488</f>
        <v>2.20708648251</v>
      </c>
      <c r="E58" s="1">
        <f>'DATOS MENSUALES'!F489</f>
        <v>2.00624685088</v>
      </c>
      <c r="F58" s="1">
        <f>'DATOS MENSUALES'!F490</f>
        <v>2.0646083492</v>
      </c>
      <c r="G58" s="1">
        <f>'DATOS MENSUALES'!F491</f>
        <v>4.92221559191</v>
      </c>
      <c r="H58" s="1">
        <f>'DATOS MENSUALES'!F492</f>
        <v>6.20876782176</v>
      </c>
      <c r="I58" s="1">
        <f>'DATOS MENSUALES'!F493</f>
        <v>7.1365870888</v>
      </c>
      <c r="J58" s="1">
        <f>'DATOS MENSUALES'!F494</f>
        <v>2.60506652541</v>
      </c>
      <c r="K58" s="1">
        <f>'DATOS MENSUALES'!F495</f>
        <v>1.18538705754</v>
      </c>
      <c r="L58" s="1">
        <f>'DATOS MENSUALES'!F496</f>
        <v>1.52302279976</v>
      </c>
      <c r="M58" s="1">
        <f>'DATOS MENSUALES'!F497</f>
        <v>3.00225058208</v>
      </c>
      <c r="N58" s="1">
        <f t="shared" si="12"/>
        <v>40.90905493558</v>
      </c>
      <c r="O58" s="10"/>
      <c r="P58" s="60">
        <f t="shared" si="13"/>
        <v>2.6930700504162624</v>
      </c>
      <c r="Q58" s="60">
        <f t="shared" si="14"/>
        <v>-9.863483240418703E-05</v>
      </c>
      <c r="R58" s="60">
        <f t="shared" si="15"/>
        <v>-8.254392186849199</v>
      </c>
      <c r="S58" s="60">
        <f t="shared" si="16"/>
        <v>-18.62466239349286</v>
      </c>
      <c r="T58" s="60">
        <f t="shared" si="17"/>
        <v>-9.214920304862755</v>
      </c>
      <c r="U58" s="60">
        <f t="shared" si="18"/>
        <v>0.06773588867516746</v>
      </c>
      <c r="V58" s="60">
        <f t="shared" si="19"/>
        <v>15.68098132810598</v>
      </c>
      <c r="W58" s="60">
        <f t="shared" si="20"/>
        <v>49.491291491062746</v>
      </c>
      <c r="X58" s="60">
        <f t="shared" si="21"/>
        <v>0.2385552353659152</v>
      </c>
      <c r="Y58" s="60">
        <f t="shared" si="22"/>
        <v>0.0030296159929605894</v>
      </c>
      <c r="Z58" s="60">
        <f t="shared" si="23"/>
        <v>0.12161003852117455</v>
      </c>
      <c r="AA58" s="60">
        <f t="shared" si="24"/>
        <v>3.181082518813631</v>
      </c>
      <c r="AB58" s="60">
        <f t="shared" si="25"/>
        <v>58.8651035778682</v>
      </c>
    </row>
    <row r="59" spans="1:28" ht="12.75">
      <c r="A59" s="12" t="s">
        <v>69</v>
      </c>
      <c r="B59" s="1">
        <f>'DATOS MENSUALES'!F498</f>
        <v>1.14616147284</v>
      </c>
      <c r="C59" s="1">
        <f>'DATOS MENSUALES'!F499</f>
        <v>0.46239947973999995</v>
      </c>
      <c r="D59" s="1">
        <f>'DATOS MENSUALES'!F500</f>
        <v>3.31337972117</v>
      </c>
      <c r="E59" s="1">
        <f>'DATOS MENSUALES'!F501</f>
        <v>1.4719154233699998</v>
      </c>
      <c r="F59" s="1">
        <f>'DATOS MENSUALES'!F502</f>
        <v>2.15176964982</v>
      </c>
      <c r="G59" s="1">
        <f>'DATOS MENSUALES'!F503</f>
        <v>1.40935368028</v>
      </c>
      <c r="H59" s="1">
        <f>'DATOS MENSUALES'!F504</f>
        <v>2.2097578441800003</v>
      </c>
      <c r="I59" s="1">
        <f>'DATOS MENSUALES'!F505</f>
        <v>2.9296458594</v>
      </c>
      <c r="J59" s="1">
        <f>'DATOS MENSUALES'!F506</f>
        <v>3.0060790000999997</v>
      </c>
      <c r="K59" s="1">
        <f>'DATOS MENSUALES'!F507</f>
        <v>1.63675882272</v>
      </c>
      <c r="L59" s="1">
        <f>'DATOS MENSUALES'!F508</f>
        <v>1.8452463757000002</v>
      </c>
      <c r="M59" s="1">
        <f>'DATOS MENSUALES'!F509</f>
        <v>3.5853135853499998</v>
      </c>
      <c r="N59" s="1">
        <f t="shared" si="12"/>
        <v>25.16778091467</v>
      </c>
      <c r="O59" s="10"/>
      <c r="P59" s="60">
        <f t="shared" si="13"/>
        <v>-2.6566980200092245</v>
      </c>
      <c r="Q59" s="60">
        <f t="shared" si="14"/>
        <v>-51.03103371738166</v>
      </c>
      <c r="R59" s="60">
        <f t="shared" si="15"/>
        <v>-0.7652707013532932</v>
      </c>
      <c r="S59" s="60">
        <f t="shared" si="16"/>
        <v>-32.31072634092356</v>
      </c>
      <c r="T59" s="60">
        <f t="shared" si="17"/>
        <v>-8.112724583249848</v>
      </c>
      <c r="U59" s="60">
        <f t="shared" si="18"/>
        <v>-29.94190594623033</v>
      </c>
      <c r="V59" s="60">
        <f t="shared" si="19"/>
        <v>-3.348259028845369</v>
      </c>
      <c r="W59" s="60">
        <f t="shared" si="20"/>
        <v>-0.1535139486845308</v>
      </c>
      <c r="X59" s="60">
        <f t="shared" si="21"/>
        <v>1.0649874437231492</v>
      </c>
      <c r="Y59" s="60">
        <f t="shared" si="22"/>
        <v>0.21178308977248467</v>
      </c>
      <c r="Z59" s="60">
        <f t="shared" si="23"/>
        <v>0.5466655023002895</v>
      </c>
      <c r="AA59" s="60">
        <f t="shared" si="24"/>
        <v>8.662692165503664</v>
      </c>
      <c r="AB59" s="60">
        <f t="shared" si="25"/>
        <v>-1664.531927344638</v>
      </c>
    </row>
    <row r="60" spans="1:28" ht="12.75">
      <c r="A60" s="12" t="s">
        <v>70</v>
      </c>
      <c r="B60" s="1">
        <f>'DATOS MENSUALES'!F510</f>
        <v>1.61959517888</v>
      </c>
      <c r="C60" s="1">
        <f>'DATOS MENSUALES'!F511</f>
        <v>3.6404624650499997</v>
      </c>
      <c r="D60" s="1">
        <f>'DATOS MENSUALES'!F512</f>
        <v>5.347749174840001</v>
      </c>
      <c r="E60" s="1">
        <f>'DATOS MENSUALES'!F513</f>
        <v>1.90748718144</v>
      </c>
      <c r="F60" s="1">
        <f>'DATOS MENSUALES'!F514</f>
        <v>1.9495195392000002</v>
      </c>
      <c r="G60" s="1">
        <f>'DATOS MENSUALES'!F515</f>
        <v>1.99465360074</v>
      </c>
      <c r="H60" s="1">
        <f>'DATOS MENSUALES'!F516</f>
        <v>5.0189277280799995</v>
      </c>
      <c r="I60" s="1">
        <f>'DATOS MENSUALES'!F517</f>
        <v>6.3203486602700005</v>
      </c>
      <c r="J60" s="1">
        <f>'DATOS MENSUALES'!F518</f>
        <v>2.81438719601</v>
      </c>
      <c r="K60" s="1">
        <f>'DATOS MENSUALES'!F519</f>
        <v>1.7207598389399998</v>
      </c>
      <c r="L60" s="1">
        <f>'DATOS MENSUALES'!F520</f>
        <v>1.38476190528</v>
      </c>
      <c r="M60" s="1">
        <f>'DATOS MENSUALES'!F521</f>
        <v>0.9377789567400001</v>
      </c>
      <c r="N60" s="1">
        <f t="shared" si="12"/>
        <v>34.656431425470004</v>
      </c>
      <c r="O60" s="10"/>
      <c r="P60" s="60">
        <f t="shared" si="13"/>
        <v>-0.7574499562438615</v>
      </c>
      <c r="Q60" s="60">
        <f t="shared" si="14"/>
        <v>-0.14982182966787827</v>
      </c>
      <c r="R60" s="60">
        <f t="shared" si="15"/>
        <v>1.4037397742373272</v>
      </c>
      <c r="S60" s="60">
        <f t="shared" si="16"/>
        <v>-20.784926633863726</v>
      </c>
      <c r="T60" s="60">
        <f t="shared" si="17"/>
        <v>-10.817322348301303</v>
      </c>
      <c r="U60" s="60">
        <f t="shared" si="18"/>
        <v>-16.001590699926233</v>
      </c>
      <c r="V60" s="60">
        <f t="shared" si="19"/>
        <v>2.264305883133886</v>
      </c>
      <c r="W60" s="60">
        <f t="shared" si="20"/>
        <v>23.27744839858587</v>
      </c>
      <c r="X60" s="60">
        <f t="shared" si="21"/>
        <v>0.5707907181776685</v>
      </c>
      <c r="Y60" s="60">
        <f t="shared" si="22"/>
        <v>0.31453019810737093</v>
      </c>
      <c r="Z60" s="60">
        <f t="shared" si="23"/>
        <v>0.04556725841980335</v>
      </c>
      <c r="AA60" s="60">
        <f t="shared" si="24"/>
        <v>-0.20933976730957526</v>
      </c>
      <c r="AB60" s="60">
        <f t="shared" si="25"/>
        <v>-13.187685046425788</v>
      </c>
    </row>
    <row r="61" spans="1:28" ht="12.75">
      <c r="A61" s="12" t="s">
        <v>71</v>
      </c>
      <c r="B61" s="1">
        <f>'DATOS MENSUALES'!F522</f>
        <v>1.3011764646400001</v>
      </c>
      <c r="C61" s="1">
        <f>'DATOS MENSUALES'!F523</f>
        <v>2.53981858</v>
      </c>
      <c r="D61" s="1">
        <f>'DATOS MENSUALES'!F524</f>
        <v>2.22636223089</v>
      </c>
      <c r="E61" s="1">
        <f>'DATOS MENSUALES'!F525</f>
        <v>3.07841396811</v>
      </c>
      <c r="F61" s="1">
        <f>'DATOS MENSUALES'!F526</f>
        <v>1.7263326510499999</v>
      </c>
      <c r="G61" s="1">
        <f>'DATOS MENSUALES'!F527</f>
        <v>4.377822718359999</v>
      </c>
      <c r="H61" s="1">
        <f>'DATOS MENSUALES'!F528</f>
        <v>6.337533941439999</v>
      </c>
      <c r="I61" s="1">
        <f>'DATOS MENSUALES'!F529</f>
        <v>7.46022872203</v>
      </c>
      <c r="J61" s="1">
        <f>'DATOS MENSUALES'!F530</f>
        <v>3.91730583123</v>
      </c>
      <c r="K61" s="1">
        <f>'DATOS MENSUALES'!F531</f>
        <v>0.8315701702</v>
      </c>
      <c r="L61" s="1">
        <f>'DATOS MENSUALES'!F532</f>
        <v>0.7258229281799999</v>
      </c>
      <c r="M61" s="1">
        <f>'DATOS MENSUALES'!F533</f>
        <v>0.7042745849700001</v>
      </c>
      <c r="N61" s="1">
        <f t="shared" si="12"/>
        <v>35.226662791100004</v>
      </c>
      <c r="O61" s="10"/>
      <c r="P61" s="60">
        <f t="shared" si="13"/>
        <v>-1.8607645672447466</v>
      </c>
      <c r="Q61" s="60">
        <f t="shared" si="14"/>
        <v>-4.344812271370936</v>
      </c>
      <c r="R61" s="60">
        <f t="shared" si="15"/>
        <v>-8.020450783031784</v>
      </c>
      <c r="S61" s="60">
        <f t="shared" si="16"/>
        <v>-3.93343617985939</v>
      </c>
      <c r="T61" s="60">
        <f t="shared" si="17"/>
        <v>-14.43387328042763</v>
      </c>
      <c r="U61" s="60">
        <f t="shared" si="18"/>
        <v>-0.002557665809960802</v>
      </c>
      <c r="V61" s="60">
        <f t="shared" si="19"/>
        <v>18.22774815536662</v>
      </c>
      <c r="W61" s="60">
        <f t="shared" si="20"/>
        <v>63.76683721025422</v>
      </c>
      <c r="X61" s="60">
        <f t="shared" si="21"/>
        <v>7.21631620090811</v>
      </c>
      <c r="Y61" s="60">
        <f t="shared" si="22"/>
        <v>-0.009144917224277556</v>
      </c>
      <c r="Z61" s="60">
        <f t="shared" si="23"/>
        <v>-0.027478350352765937</v>
      </c>
      <c r="AA61" s="60">
        <f t="shared" si="24"/>
        <v>-0.56616959955802</v>
      </c>
      <c r="AB61" s="60">
        <f t="shared" si="25"/>
        <v>-5.758101647869634</v>
      </c>
    </row>
    <row r="62" spans="1:28" ht="12.75">
      <c r="A62" s="12" t="s">
        <v>72</v>
      </c>
      <c r="B62" s="1">
        <f>'DATOS MENSUALES'!F534</f>
        <v>2.70658340988</v>
      </c>
      <c r="C62" s="1">
        <f>'DATOS MENSUALES'!F535</f>
        <v>6.5131907298</v>
      </c>
      <c r="D62" s="1">
        <f>'DATOS MENSUALES'!F536</f>
        <v>3.97562656372</v>
      </c>
      <c r="E62" s="1">
        <f>'DATOS MENSUALES'!F537</f>
        <v>4.3737267574</v>
      </c>
      <c r="F62" s="1">
        <f>'DATOS MENSUALES'!F538</f>
        <v>4.49108081841</v>
      </c>
      <c r="G62" s="1">
        <f>'DATOS MENSUALES'!F539</f>
        <v>3.8292683477099994</v>
      </c>
      <c r="H62" s="1">
        <f>'DATOS MENSUALES'!F540</f>
        <v>4.1044808217</v>
      </c>
      <c r="I62" s="1">
        <f>'DATOS MENSUALES'!F541</f>
        <v>1.9338342424800001</v>
      </c>
      <c r="J62" s="1">
        <f>'DATOS MENSUALES'!F542</f>
        <v>0.87354451942</v>
      </c>
      <c r="K62" s="1">
        <f>'DATOS MENSUALES'!F543</f>
        <v>1.10315102736</v>
      </c>
      <c r="L62" s="1">
        <f>'DATOS MENSUALES'!F544</f>
        <v>0.9686846988</v>
      </c>
      <c r="M62" s="1">
        <f>'DATOS MENSUALES'!F545</f>
        <v>1.3376374508</v>
      </c>
      <c r="N62" s="1">
        <f t="shared" si="12"/>
        <v>36.21080938748</v>
      </c>
      <c r="O62" s="10"/>
      <c r="P62" s="60">
        <f t="shared" si="13"/>
        <v>0.005398933567875594</v>
      </c>
      <c r="Q62" s="60">
        <f t="shared" si="14"/>
        <v>12.839360052723512</v>
      </c>
      <c r="R62" s="60">
        <f t="shared" si="15"/>
        <v>-0.0160866832012288</v>
      </c>
      <c r="S62" s="60">
        <f t="shared" si="16"/>
        <v>-0.022721377378343115</v>
      </c>
      <c r="T62" s="60">
        <f t="shared" si="17"/>
        <v>0.03592433601191427</v>
      </c>
      <c r="U62" s="60">
        <f t="shared" si="18"/>
        <v>-0.32185690862481325</v>
      </c>
      <c r="V62" s="60">
        <f t="shared" si="19"/>
        <v>0.06337569489394397</v>
      </c>
      <c r="W62" s="60">
        <f t="shared" si="20"/>
        <v>-3.5904184610405894</v>
      </c>
      <c r="X62" s="60">
        <f t="shared" si="21"/>
        <v>-1.3725345235631545</v>
      </c>
      <c r="Y62" s="60">
        <f t="shared" si="22"/>
        <v>0.00024369522935039777</v>
      </c>
      <c r="Z62" s="60">
        <f t="shared" si="23"/>
        <v>-0.0002043316444896186</v>
      </c>
      <c r="AA62" s="60">
        <f t="shared" si="24"/>
        <v>-0.007291241786569464</v>
      </c>
      <c r="AB62" s="60">
        <f t="shared" si="25"/>
        <v>-0.527941891489162</v>
      </c>
    </row>
    <row r="63" spans="1:28" ht="12.75">
      <c r="A63" s="12" t="s">
        <v>73</v>
      </c>
      <c r="B63" s="1">
        <f>'DATOS MENSUALES'!F546</f>
        <v>1.1051817656</v>
      </c>
      <c r="C63" s="1">
        <f>'DATOS MENSUALES'!F547</f>
        <v>1.784965266</v>
      </c>
      <c r="D63" s="1">
        <f>'DATOS MENSUALES'!F548</f>
        <v>2.4867674731199996</v>
      </c>
      <c r="E63" s="1">
        <f>'DATOS MENSUALES'!F549</f>
        <v>2.71453468104</v>
      </c>
      <c r="F63" s="1">
        <f>'DATOS MENSUALES'!F550</f>
        <v>3.5569053233999997</v>
      </c>
      <c r="G63" s="1">
        <f>'DATOS MENSUALES'!F551</f>
        <v>3.43962107638</v>
      </c>
      <c r="H63" s="1">
        <f>'DATOS MENSUALES'!F552</f>
        <v>3.89812910179</v>
      </c>
      <c r="I63" s="1">
        <f>'DATOS MENSUALES'!F553</f>
        <v>4.358918432519999</v>
      </c>
      <c r="J63" s="1">
        <f>'DATOS MENSUALES'!F554</f>
        <v>1.01414012923</v>
      </c>
      <c r="K63" s="1">
        <f>'DATOS MENSUALES'!F555</f>
        <v>1.0654521884100001</v>
      </c>
      <c r="L63" s="1">
        <f>'DATOS MENSUALES'!F556</f>
        <v>0.84088073862</v>
      </c>
      <c r="M63" s="1">
        <f>'DATOS MENSUALES'!F557</f>
        <v>2.9606575328</v>
      </c>
      <c r="N63" s="1">
        <f t="shared" si="12"/>
        <v>29.226153708909997</v>
      </c>
      <c r="O63" s="10"/>
      <c r="P63" s="60">
        <f t="shared" si="13"/>
        <v>-2.8995667596781836</v>
      </c>
      <c r="Q63" s="60">
        <f t="shared" si="14"/>
        <v>-13.594012323273368</v>
      </c>
      <c r="R63" s="60">
        <f t="shared" si="15"/>
        <v>-5.279818082802174</v>
      </c>
      <c r="S63" s="60">
        <f t="shared" si="16"/>
        <v>-7.328806916097366</v>
      </c>
      <c r="T63" s="60">
        <f t="shared" si="17"/>
        <v>-0.22058344681965442</v>
      </c>
      <c r="U63" s="60">
        <f t="shared" si="18"/>
        <v>-1.2421517153033605</v>
      </c>
      <c r="V63" s="60">
        <f t="shared" si="19"/>
        <v>0.0071159323971760795</v>
      </c>
      <c r="W63" s="60">
        <f t="shared" si="20"/>
        <v>0.7141004426662528</v>
      </c>
      <c r="X63" s="60">
        <f t="shared" si="21"/>
        <v>-0.9147334573620404</v>
      </c>
      <c r="Y63" s="60">
        <f t="shared" si="22"/>
        <v>1.5185065020324045E-05</v>
      </c>
      <c r="Z63" s="60">
        <f t="shared" si="23"/>
        <v>-0.006508147013870867</v>
      </c>
      <c r="AA63" s="60">
        <f t="shared" si="24"/>
        <v>2.9187502133162955</v>
      </c>
      <c r="AB63" s="60">
        <f t="shared" si="25"/>
        <v>-473.2525560694352</v>
      </c>
    </row>
    <row r="64" spans="1:28" ht="12.75">
      <c r="A64" s="12" t="s">
        <v>74</v>
      </c>
      <c r="B64" s="1">
        <f>'DATOS MENSUALES'!F558</f>
        <v>1.5079054966499998</v>
      </c>
      <c r="C64" s="1">
        <f>'DATOS MENSUALES'!F559</f>
        <v>1.66794630399</v>
      </c>
      <c r="D64" s="1">
        <f>'DATOS MENSUALES'!F560</f>
        <v>2.72273152746</v>
      </c>
      <c r="E64" s="1">
        <f>'DATOS MENSUALES'!F561</f>
        <v>2.8165088496600004</v>
      </c>
      <c r="F64" s="1">
        <f>'DATOS MENSUALES'!F562</f>
        <v>4.3178908518900005</v>
      </c>
      <c r="G64" s="1">
        <f>'DATOS MENSUALES'!F563</f>
        <v>2.79540371115</v>
      </c>
      <c r="H64" s="1">
        <f>'DATOS MENSUALES'!F564</f>
        <v>4.8223416735999995</v>
      </c>
      <c r="I64" s="1">
        <f>'DATOS MENSUALES'!F565</f>
        <v>2.02719186192</v>
      </c>
      <c r="J64" s="1">
        <f>'DATOS MENSUALES'!F566</f>
        <v>1.56978768128</v>
      </c>
      <c r="K64" s="1">
        <f>'DATOS MENSUALES'!F567</f>
        <v>1.27058335911</v>
      </c>
      <c r="L64" s="1">
        <f>'DATOS MENSUALES'!F568</f>
        <v>0.45959038104000005</v>
      </c>
      <c r="M64" s="1">
        <f>'DATOS MENSUALES'!F569</f>
        <v>1.02145024467</v>
      </c>
      <c r="N64" s="1">
        <f t="shared" si="12"/>
        <v>26.99933194242</v>
      </c>
      <c r="O64" s="10"/>
      <c r="P64" s="60">
        <f t="shared" si="13"/>
        <v>-1.0713792261242714</v>
      </c>
      <c r="Q64" s="60">
        <f t="shared" si="14"/>
        <v>-15.693255226777005</v>
      </c>
      <c r="R64" s="60">
        <f t="shared" si="15"/>
        <v>-3.4111291841403486</v>
      </c>
      <c r="S64" s="60">
        <f t="shared" si="16"/>
        <v>-6.2340917451099225</v>
      </c>
      <c r="T64" s="60">
        <f t="shared" si="17"/>
        <v>0.0038530034056495615</v>
      </c>
      <c r="U64" s="60">
        <f t="shared" si="18"/>
        <v>-5.081133843858334</v>
      </c>
      <c r="V64" s="60">
        <f t="shared" si="19"/>
        <v>1.3920072173505704</v>
      </c>
      <c r="W64" s="60">
        <f t="shared" si="20"/>
        <v>-2.9729414036467237</v>
      </c>
      <c r="X64" s="60">
        <f t="shared" si="21"/>
        <v>-0.07151567787221835</v>
      </c>
      <c r="Y64" s="60">
        <f t="shared" si="22"/>
        <v>0.012150233358599242</v>
      </c>
      <c r="Z64" s="60">
        <f t="shared" si="23"/>
        <v>-0.18324448371779636</v>
      </c>
      <c r="AA64" s="60">
        <f t="shared" si="24"/>
        <v>-0.13272696676922888</v>
      </c>
      <c r="AB64" s="60">
        <f t="shared" si="25"/>
        <v>-1005.9203847105882</v>
      </c>
    </row>
    <row r="65" spans="1:28" ht="12.75">
      <c r="A65" s="12" t="s">
        <v>75</v>
      </c>
      <c r="B65" s="1">
        <f>'DATOS MENSUALES'!F570</f>
        <v>1.26965450343</v>
      </c>
      <c r="C65" s="1">
        <f>'DATOS MENSUALES'!F571</f>
        <v>1.6423541451800001</v>
      </c>
      <c r="D65" s="1">
        <f>'DATOS MENSUALES'!F572</f>
        <v>4.7262903597</v>
      </c>
      <c r="E65" s="1">
        <f>'DATOS MENSUALES'!F573</f>
        <v>4.72566475075</v>
      </c>
      <c r="F65" s="1">
        <f>'DATOS MENSUALES'!F574</f>
        <v>2.0120934792000003</v>
      </c>
      <c r="G65" s="1">
        <f>'DATOS MENSUALES'!F575</f>
        <v>0.9817593758400001</v>
      </c>
      <c r="H65" s="1">
        <f>'DATOS MENSUALES'!F576</f>
        <v>5.16517316303</v>
      </c>
      <c r="I65" s="1">
        <f>'DATOS MENSUALES'!F577</f>
        <v>3.88447562844</v>
      </c>
      <c r="J65" s="1">
        <f>'DATOS MENSUALES'!F578</f>
        <v>3.09428571738</v>
      </c>
      <c r="K65" s="1">
        <f>'DATOS MENSUALES'!F579</f>
        <v>1.8442387448000002</v>
      </c>
      <c r="L65" s="1">
        <f>'DATOS MENSUALES'!F580</f>
        <v>0.49861386176</v>
      </c>
      <c r="M65" s="1">
        <f>'DATOS MENSUALES'!F581</f>
        <v>0.450163043</v>
      </c>
      <c r="N65" s="1">
        <f t="shared" si="12"/>
        <v>30.29476677251</v>
      </c>
      <c r="O65" s="10"/>
      <c r="P65" s="60">
        <f t="shared" si="13"/>
        <v>-2.0075258059461754</v>
      </c>
      <c r="Q65" s="60">
        <f t="shared" si="14"/>
        <v>-16.179440721458118</v>
      </c>
      <c r="R65" s="60">
        <f t="shared" si="15"/>
        <v>0.12367372877689038</v>
      </c>
      <c r="S65" s="60">
        <f t="shared" si="16"/>
        <v>0.0003243038732842739</v>
      </c>
      <c r="T65" s="60">
        <f t="shared" si="17"/>
        <v>-9.924875657166723</v>
      </c>
      <c r="U65" s="60">
        <f t="shared" si="18"/>
        <v>-44.0924740285619</v>
      </c>
      <c r="V65" s="60">
        <f t="shared" si="19"/>
        <v>3.108220530785819</v>
      </c>
      <c r="W65" s="60">
        <f t="shared" si="20"/>
        <v>0.07376219380176435</v>
      </c>
      <c r="X65" s="60">
        <f t="shared" si="21"/>
        <v>1.3654741500275498</v>
      </c>
      <c r="Y65" s="60">
        <f t="shared" si="22"/>
        <v>0.5188456848376084</v>
      </c>
      <c r="Z65" s="60">
        <f t="shared" si="23"/>
        <v>-0.14801101824899976</v>
      </c>
      <c r="AA65" s="60">
        <f t="shared" si="24"/>
        <v>-1.2645629922268316</v>
      </c>
      <c r="AB65" s="60">
        <f t="shared" si="25"/>
        <v>-304.04206955037773</v>
      </c>
    </row>
    <row r="66" spans="1:28" ht="12.75">
      <c r="A66" s="12" t="s">
        <v>76</v>
      </c>
      <c r="B66" s="1">
        <f>'DATOS MENSUALES'!F582</f>
        <v>0.9866875499999999</v>
      </c>
      <c r="C66" s="1">
        <f>'DATOS MENSUALES'!F583</f>
        <v>0.9185710666</v>
      </c>
      <c r="D66" s="1">
        <f>'DATOS MENSUALES'!F584</f>
        <v>0.36326952556000003</v>
      </c>
      <c r="E66" s="1">
        <f>'DATOS MENSUALES'!F585</f>
        <v>0.2054862828</v>
      </c>
      <c r="F66" s="1">
        <f>'DATOS MENSUALES'!F586</f>
        <v>3.071138697</v>
      </c>
      <c r="G66" s="1">
        <f>'DATOS MENSUALES'!F587</f>
        <v>0.6380000006500001</v>
      </c>
      <c r="H66" s="1">
        <f>'DATOS MENSUALES'!F588</f>
        <v>5.3855764982</v>
      </c>
      <c r="I66" s="1">
        <f>'DATOS MENSUALES'!F589</f>
        <v>2.14363240388</v>
      </c>
      <c r="J66" s="1">
        <f>'DATOS MENSUALES'!F590</f>
        <v>1.01313072448</v>
      </c>
      <c r="K66" s="1">
        <f>'DATOS MENSUALES'!F591</f>
        <v>0.56337151136</v>
      </c>
      <c r="L66" s="1">
        <f>'DATOS MENSUALES'!F592</f>
        <v>0.31083020800000005</v>
      </c>
      <c r="M66" s="1">
        <f>'DATOS MENSUALES'!F593</f>
        <v>0.9028082184799999</v>
      </c>
      <c r="N66" s="1">
        <f t="shared" si="12"/>
        <v>16.50250268701</v>
      </c>
      <c r="O66" s="10"/>
      <c r="P66" s="60">
        <f t="shared" si="13"/>
        <v>-3.684133404813066</v>
      </c>
      <c r="Q66" s="60">
        <f t="shared" si="14"/>
        <v>-34.42359998674109</v>
      </c>
      <c r="R66" s="60">
        <f t="shared" si="15"/>
        <v>-57.72707493103562</v>
      </c>
      <c r="S66" s="60">
        <f t="shared" si="16"/>
        <v>-88.2087294617162</v>
      </c>
      <c r="T66" s="60">
        <f t="shared" si="17"/>
        <v>-1.2949608849948258</v>
      </c>
      <c r="U66" s="60">
        <f t="shared" si="18"/>
        <v>-58.25671405867677</v>
      </c>
      <c r="V66" s="60">
        <f t="shared" si="19"/>
        <v>4.7398607863356155</v>
      </c>
      <c r="W66" s="60">
        <f t="shared" si="20"/>
        <v>-2.3076070414691032</v>
      </c>
      <c r="X66" s="60">
        <f t="shared" si="21"/>
        <v>-0.9175899591095364</v>
      </c>
      <c r="Y66" s="60">
        <f t="shared" si="22"/>
        <v>-0.10874823025730802</v>
      </c>
      <c r="Z66" s="60">
        <f t="shared" si="23"/>
        <v>-0.3682225874574282</v>
      </c>
      <c r="AA66" s="60">
        <f t="shared" si="24"/>
        <v>-0.24854896166561022</v>
      </c>
      <c r="AB66" s="60">
        <f t="shared" si="25"/>
        <v>-8635.975759591864</v>
      </c>
    </row>
    <row r="67" spans="1:28" ht="12.75">
      <c r="A67" s="12" t="s">
        <v>77</v>
      </c>
      <c r="B67" s="1">
        <f>'DATOS MENSUALES'!F594</f>
        <v>0.406379206</v>
      </c>
      <c r="C67" s="1">
        <f>'DATOS MENSUALES'!F595</f>
        <v>1.8684637087499998</v>
      </c>
      <c r="D67" s="1">
        <f>'DATOS MENSUALES'!F596</f>
        <v>5.58316512632</v>
      </c>
      <c r="E67" s="1">
        <f>'DATOS MENSUALES'!F597</f>
        <v>1.70207515137</v>
      </c>
      <c r="F67" s="1">
        <f>'DATOS MENSUALES'!F598</f>
        <v>1.10888985024</v>
      </c>
      <c r="G67" s="1">
        <f>'DATOS MENSUALES'!F599</f>
        <v>0.51299626224</v>
      </c>
      <c r="H67" s="1">
        <f>'DATOS MENSUALES'!F600</f>
        <v>1.56294439812</v>
      </c>
      <c r="I67" s="1">
        <f>'DATOS MENSUALES'!F601</f>
        <v>1.40402718407</v>
      </c>
      <c r="J67" s="1">
        <f>'DATOS MENSUALES'!F602</f>
        <v>0.79381389857</v>
      </c>
      <c r="K67" s="1">
        <f>'DATOS MENSUALES'!F603</f>
        <v>0.4778425674</v>
      </c>
      <c r="L67" s="1">
        <f>'DATOS MENSUALES'!F604</f>
        <v>0.72262796528</v>
      </c>
      <c r="M67" s="1">
        <f>'DATOS MENSUALES'!F605</f>
        <v>0.7146747407099999</v>
      </c>
      <c r="N67" s="1">
        <f t="shared" si="12"/>
        <v>16.85790005907</v>
      </c>
      <c r="O67" s="10"/>
      <c r="P67" s="60">
        <f t="shared" si="13"/>
        <v>-9.592651195198608</v>
      </c>
      <c r="Q67" s="60">
        <f t="shared" si="14"/>
        <v>-12.216543186388</v>
      </c>
      <c r="R67" s="60">
        <f t="shared" si="15"/>
        <v>2.488365349263728</v>
      </c>
      <c r="S67" s="60">
        <f t="shared" si="16"/>
        <v>-25.800128763080796</v>
      </c>
      <c r="T67" s="60">
        <f t="shared" si="17"/>
        <v>-28.434896861982335</v>
      </c>
      <c r="U67" s="60">
        <f t="shared" si="18"/>
        <v>-64.07601129015588</v>
      </c>
      <c r="V67" s="60">
        <f t="shared" si="19"/>
        <v>-9.839432061251571</v>
      </c>
      <c r="W67" s="60">
        <f t="shared" si="20"/>
        <v>-8.75538140212896</v>
      </c>
      <c r="X67" s="60">
        <f t="shared" si="21"/>
        <v>-1.6896476624364083</v>
      </c>
      <c r="Y67" s="60">
        <f t="shared" si="22"/>
        <v>-0.1783076132466521</v>
      </c>
      <c r="Z67" s="60">
        <f t="shared" si="23"/>
        <v>-0.028360422789110946</v>
      </c>
      <c r="AA67" s="60">
        <f t="shared" si="24"/>
        <v>-0.5450839213895556</v>
      </c>
      <c r="AB67" s="60">
        <f t="shared" si="25"/>
        <v>-8194.915128361852</v>
      </c>
    </row>
    <row r="68" spans="1:28" ht="12.75">
      <c r="A68" s="12" t="s">
        <v>78</v>
      </c>
      <c r="B68" s="1">
        <f>'DATOS MENSUALES'!F606</f>
        <v>0.7997683740600001</v>
      </c>
      <c r="C68" s="1">
        <f>'DATOS MENSUALES'!F607</f>
        <v>1.15380436344</v>
      </c>
      <c r="D68" s="1">
        <f>'DATOS MENSUALES'!F608</f>
        <v>3.10778126505</v>
      </c>
      <c r="E68" s="1">
        <f>'DATOS MENSUALES'!F609</f>
        <v>2.22386537436</v>
      </c>
      <c r="F68" s="1">
        <f>'DATOS MENSUALES'!F610</f>
        <v>3.5334061434</v>
      </c>
      <c r="G68" s="1">
        <f>'DATOS MENSUALES'!F611</f>
        <v>13.1990243974</v>
      </c>
      <c r="H68" s="1">
        <f>'DATOS MENSUALES'!F612</f>
        <v>7.9488794044799995</v>
      </c>
      <c r="I68" s="1">
        <f>'DATOS MENSUALES'!F613</f>
        <v>2.44009958792</v>
      </c>
      <c r="J68" s="1">
        <f>'DATOS MENSUALES'!F614</f>
        <v>2.1667167751500003</v>
      </c>
      <c r="K68" s="1">
        <f>'DATOS MENSUALES'!F615</f>
        <v>0.97676118235</v>
      </c>
      <c r="L68" s="1">
        <f>'DATOS MENSUALES'!F616</f>
        <v>0.41117647003999996</v>
      </c>
      <c r="M68" s="1">
        <f>'DATOS MENSUALES'!F617</f>
        <v>2.39223155888</v>
      </c>
      <c r="N68" s="1">
        <f t="shared" si="12"/>
        <v>40.35351489653</v>
      </c>
      <c r="O68" s="10"/>
      <c r="P68" s="60">
        <f t="shared" si="13"/>
        <v>-5.190167146941905</v>
      </c>
      <c r="Q68" s="60">
        <f t="shared" si="14"/>
        <v>-27.48282694161866</v>
      </c>
      <c r="R68" s="60">
        <f t="shared" si="15"/>
        <v>-1.4059960695703115</v>
      </c>
      <c r="S68" s="60">
        <f t="shared" si="16"/>
        <v>-14.403804859651267</v>
      </c>
      <c r="T68" s="60">
        <f t="shared" si="17"/>
        <v>-0.2473342660978401</v>
      </c>
      <c r="U68" s="60">
        <f t="shared" si="18"/>
        <v>654.9772811868128</v>
      </c>
      <c r="V68" s="60">
        <f t="shared" si="19"/>
        <v>76.3919974025657</v>
      </c>
      <c r="W68" s="60">
        <f t="shared" si="20"/>
        <v>-1.076867311271793</v>
      </c>
      <c r="X68" s="60">
        <f t="shared" si="21"/>
        <v>0.006013400156237558</v>
      </c>
      <c r="Y68" s="60">
        <f t="shared" si="22"/>
        <v>-0.0002612587293728598</v>
      </c>
      <c r="Z68" s="60">
        <f t="shared" si="23"/>
        <v>-0.23420939019587786</v>
      </c>
      <c r="AA68" s="60">
        <f t="shared" si="24"/>
        <v>0.6375748153401982</v>
      </c>
      <c r="AB68" s="60">
        <f t="shared" si="25"/>
        <v>37.07551111791576</v>
      </c>
    </row>
    <row r="69" spans="1:28" ht="12.75">
      <c r="A69" s="12" t="s">
        <v>79</v>
      </c>
      <c r="B69" s="1">
        <f>'DATOS MENSUALES'!F618</f>
        <v>0.5315272495500001</v>
      </c>
      <c r="C69" s="1">
        <f>'DATOS MENSUALES'!F619</f>
        <v>0.918459592</v>
      </c>
      <c r="D69" s="1">
        <f>'DATOS MENSUALES'!F620</f>
        <v>0.3179204112</v>
      </c>
      <c r="E69" s="1">
        <f>'DATOS MENSUALES'!F621</f>
        <v>0.35404624325</v>
      </c>
      <c r="F69" s="1">
        <f>'DATOS MENSUALES'!F622</f>
        <v>0.50697916719</v>
      </c>
      <c r="G69" s="1">
        <f>'DATOS MENSUALES'!F623</f>
        <v>0.7810273966900001</v>
      </c>
      <c r="H69" s="1">
        <f>'DATOS MENSUALES'!F624</f>
        <v>1.11141804772</v>
      </c>
      <c r="I69" s="1">
        <f>'DATOS MENSUALES'!F625</f>
        <v>1.32241400604</v>
      </c>
      <c r="J69" s="1">
        <f>'DATOS MENSUALES'!F626</f>
        <v>1.7180435046599998</v>
      </c>
      <c r="K69" s="1">
        <f>'DATOS MENSUALES'!F627</f>
        <v>0.63390426592</v>
      </c>
      <c r="L69" s="1">
        <f>'DATOS MENSUALES'!F628</f>
        <v>0.7208562008999999</v>
      </c>
      <c r="M69" s="1">
        <f>'DATOS MENSUALES'!F629</f>
        <v>0.6028901728</v>
      </c>
      <c r="N69" s="1">
        <f t="shared" si="12"/>
        <v>9.51948625792</v>
      </c>
      <c r="O69" s="10"/>
      <c r="P69" s="60">
        <f t="shared" si="13"/>
        <v>-7.995520587498413</v>
      </c>
      <c r="Q69" s="60">
        <f t="shared" si="14"/>
        <v>-34.42713900592976</v>
      </c>
      <c r="R69" s="60">
        <f t="shared" si="15"/>
        <v>-59.78310329024359</v>
      </c>
      <c r="S69" s="60">
        <f t="shared" si="16"/>
        <v>-79.6687595613994</v>
      </c>
      <c r="T69" s="60">
        <f t="shared" si="17"/>
        <v>-48.79279498915012</v>
      </c>
      <c r="U69" s="60">
        <f t="shared" si="18"/>
        <v>-52.04350604171567</v>
      </c>
      <c r="V69" s="60">
        <f t="shared" si="19"/>
        <v>-17.46202344424172</v>
      </c>
      <c r="W69" s="60">
        <f t="shared" si="20"/>
        <v>-9.837185116492892</v>
      </c>
      <c r="X69" s="60">
        <f t="shared" si="21"/>
        <v>-0.018996982008317446</v>
      </c>
      <c r="Y69" s="60">
        <f t="shared" si="22"/>
        <v>-0.0673122524069739</v>
      </c>
      <c r="Z69" s="60">
        <f t="shared" si="23"/>
        <v>-0.02885761362781789</v>
      </c>
      <c r="AA69" s="60">
        <f t="shared" si="24"/>
        <v>-0.8008784061921451</v>
      </c>
      <c r="AB69" s="60">
        <f t="shared" si="25"/>
        <v>-20795.83475528692</v>
      </c>
    </row>
    <row r="70" spans="1:28" ht="12.75">
      <c r="A70" s="12" t="s">
        <v>80</v>
      </c>
      <c r="B70" s="1">
        <f>'DATOS MENSUALES'!F630</f>
        <v>1.8480859236</v>
      </c>
      <c r="C70" s="1">
        <f>'DATOS MENSUALES'!F631</f>
        <v>1.36413090492</v>
      </c>
      <c r="D70" s="1">
        <f>'DATOS MENSUALES'!F632</f>
        <v>2.489434339</v>
      </c>
      <c r="E70" s="1">
        <f>'DATOS MENSUALES'!F633</f>
        <v>0.5299844782400001</v>
      </c>
      <c r="F70" s="1">
        <f>'DATOS MENSUALES'!F634</f>
        <v>0.6235416661200001</v>
      </c>
      <c r="G70" s="1">
        <f>'DATOS MENSUALES'!F635</f>
        <v>1.07428240042</v>
      </c>
      <c r="H70" s="1">
        <f>'DATOS MENSUALES'!F636</f>
        <v>3.58200000005</v>
      </c>
      <c r="I70" s="1">
        <f>'DATOS MENSUALES'!F637</f>
        <v>9.7485028599</v>
      </c>
      <c r="J70" s="1">
        <f>'DATOS MENSUALES'!F638</f>
        <v>2.12776505085</v>
      </c>
      <c r="K70" s="1">
        <f>'DATOS MENSUALES'!F639</f>
        <v>0.556807593</v>
      </c>
      <c r="L70" s="1">
        <f>'DATOS MENSUALES'!F640</f>
        <v>0.48991172624999996</v>
      </c>
      <c r="M70" s="1">
        <f>'DATOS MENSUALES'!F641</f>
        <v>0.5295696482600001</v>
      </c>
      <c r="N70" s="1">
        <f t="shared" si="12"/>
        <v>24.964016590609997</v>
      </c>
      <c r="O70" s="10"/>
      <c r="P70" s="60">
        <f t="shared" si="13"/>
        <v>-0.3187071208736479</v>
      </c>
      <c r="Q70" s="60">
        <f t="shared" si="14"/>
        <v>-22.12769985631915</v>
      </c>
      <c r="R70" s="60">
        <f t="shared" si="15"/>
        <v>-5.2555964679819605</v>
      </c>
      <c r="S70" s="60">
        <f t="shared" si="16"/>
        <v>-70.29036765299071</v>
      </c>
      <c r="T70" s="60">
        <f t="shared" si="17"/>
        <v>-44.27086868201471</v>
      </c>
      <c r="U70" s="60">
        <f t="shared" si="18"/>
        <v>-40.71812168346888</v>
      </c>
      <c r="V70" s="60">
        <f t="shared" si="19"/>
        <v>-0.0018967562798838356</v>
      </c>
      <c r="W70" s="60">
        <f t="shared" si="20"/>
        <v>248.07690516189567</v>
      </c>
      <c r="X70" s="60">
        <f t="shared" si="21"/>
        <v>0.0029178015660539305</v>
      </c>
      <c r="Y70" s="60">
        <f t="shared" si="22"/>
        <v>-0.11329662150791824</v>
      </c>
      <c r="Z70" s="60">
        <f t="shared" si="23"/>
        <v>-0.15543667414431575</v>
      </c>
      <c r="AA70" s="60">
        <f t="shared" si="24"/>
        <v>-1.0059455454448678</v>
      </c>
      <c r="AB70" s="60">
        <f t="shared" si="25"/>
        <v>-1751.8739272597006</v>
      </c>
    </row>
    <row r="71" spans="1:28" ht="12.75">
      <c r="A71" s="12" t="s">
        <v>81</v>
      </c>
      <c r="B71" s="1">
        <f>'DATOS MENSUALES'!F642</f>
        <v>1.7298877244800002</v>
      </c>
      <c r="C71" s="1">
        <f>'DATOS MENSUALES'!F643</f>
        <v>1.83078762368</v>
      </c>
      <c r="D71" s="1">
        <f>'DATOS MENSUALES'!F644</f>
        <v>1.8780000003600001</v>
      </c>
      <c r="E71" s="1">
        <f>'DATOS MENSUALES'!F645</f>
        <v>4.994962778880001</v>
      </c>
      <c r="F71" s="1">
        <f>'DATOS MENSUALES'!F646</f>
        <v>2.40478131508</v>
      </c>
      <c r="G71" s="1">
        <f>'DATOS MENSUALES'!F647</f>
        <v>1.66893500193</v>
      </c>
      <c r="H71" s="1">
        <f>'DATOS MENSUALES'!F648</f>
        <v>0.9070221074999999</v>
      </c>
      <c r="I71" s="1">
        <f>'DATOS MENSUALES'!F649</f>
        <v>2.9747665477600003</v>
      </c>
      <c r="J71" s="1">
        <f>'DATOS MENSUALES'!F650</f>
        <v>1.0140972371</v>
      </c>
      <c r="K71" s="1">
        <f>'DATOS MENSUALES'!F651</f>
        <v>0.7183353251</v>
      </c>
      <c r="L71" s="1">
        <f>'DATOS MENSUALES'!F652</f>
        <v>0.51588785052</v>
      </c>
      <c r="M71" s="1">
        <f>'DATOS MENSUALES'!F653</f>
        <v>0.81191538354</v>
      </c>
      <c r="N71" s="1">
        <f t="shared" si="12"/>
        <v>21.449378895930003</v>
      </c>
      <c r="O71" s="10"/>
      <c r="P71" s="60">
        <f t="shared" si="13"/>
        <v>-0.5144348980084736</v>
      </c>
      <c r="Q71" s="60">
        <f t="shared" si="14"/>
        <v>-12.825945901323847</v>
      </c>
      <c r="R71" s="60">
        <f t="shared" si="15"/>
        <v>-12.97895212116087</v>
      </c>
      <c r="S71" s="60">
        <f t="shared" si="16"/>
        <v>0.0386152767668624</v>
      </c>
      <c r="T71" s="60">
        <f t="shared" si="17"/>
        <v>-5.417819033474302</v>
      </c>
      <c r="U71" s="60">
        <f t="shared" si="18"/>
        <v>-23.04314723694238</v>
      </c>
      <c r="V71" s="60">
        <f t="shared" si="19"/>
        <v>-21.922932758987812</v>
      </c>
      <c r="W71" s="60">
        <f t="shared" si="20"/>
        <v>-0.11788371680624085</v>
      </c>
      <c r="X71" s="60">
        <f t="shared" si="21"/>
        <v>-0.9148547164880825</v>
      </c>
      <c r="Y71" s="60">
        <f t="shared" si="22"/>
        <v>-0.03349639811558078</v>
      </c>
      <c r="Z71" s="60">
        <f t="shared" si="23"/>
        <v>-0.13397909679300085</v>
      </c>
      <c r="AA71" s="60">
        <f t="shared" si="24"/>
        <v>-0.3726762871033828</v>
      </c>
      <c r="AB71" s="60">
        <f t="shared" si="25"/>
        <v>-3774.3003120878716</v>
      </c>
    </row>
    <row r="72" spans="1:28" ht="12.75">
      <c r="A72" s="12" t="s">
        <v>82</v>
      </c>
      <c r="B72" s="1">
        <f>'DATOS MENSUALES'!F654</f>
        <v>1.25234131048</v>
      </c>
      <c r="C72" s="1">
        <f>'DATOS MENSUALES'!F655</f>
        <v>2.60860229058</v>
      </c>
      <c r="D72" s="1">
        <f>'DATOS MENSUALES'!F656</f>
        <v>1.3794142274799999</v>
      </c>
      <c r="E72" s="1">
        <f>'DATOS MENSUALES'!F657</f>
        <v>2.39063760016</v>
      </c>
      <c r="F72" s="1">
        <f>'DATOS MENSUALES'!F658</f>
        <v>3.5839475826</v>
      </c>
      <c r="G72" s="1">
        <f>'DATOS MENSUALES'!F659</f>
        <v>1.85510573598</v>
      </c>
      <c r="H72" s="1">
        <f>'DATOS MENSUALES'!F660</f>
        <v>1.02133034507</v>
      </c>
      <c r="I72" s="1">
        <f>'DATOS MENSUALES'!F661</f>
        <v>1.32296296392</v>
      </c>
      <c r="J72" s="1">
        <f>'DATOS MENSUALES'!F662</f>
        <v>0.8403649436</v>
      </c>
      <c r="K72" s="1">
        <f>'DATOS MENSUALES'!F663</f>
        <v>0.46715454955999997</v>
      </c>
      <c r="L72" s="1">
        <f>'DATOS MENSUALES'!F664</f>
        <v>0.56145833415</v>
      </c>
      <c r="M72" s="1">
        <f>'DATOS MENSUALES'!F665</f>
        <v>0.94638475731</v>
      </c>
      <c r="N72" s="1">
        <f t="shared" si="12"/>
        <v>18.22970464089</v>
      </c>
      <c r="O72" s="10"/>
      <c r="P72" s="60">
        <f t="shared" si="13"/>
        <v>-2.0913210303552594</v>
      </c>
      <c r="Q72" s="60">
        <f t="shared" si="14"/>
        <v>-3.8182066738729747</v>
      </c>
      <c r="R72" s="60">
        <f t="shared" si="15"/>
        <v>-23.116263569793652</v>
      </c>
      <c r="S72" s="60">
        <f t="shared" si="16"/>
        <v>-11.640330774255512</v>
      </c>
      <c r="T72" s="60">
        <f t="shared" si="17"/>
        <v>-0.19227187929593653</v>
      </c>
      <c r="U72" s="60">
        <f t="shared" si="18"/>
        <v>-18.809921629017985</v>
      </c>
      <c r="V72" s="60">
        <f t="shared" si="19"/>
        <v>-19.34499231392649</v>
      </c>
      <c r="W72" s="60">
        <f t="shared" si="20"/>
        <v>-9.82962614160551</v>
      </c>
      <c r="X72" s="60">
        <f t="shared" si="21"/>
        <v>-1.4991760097284161</v>
      </c>
      <c r="Y72" s="60">
        <f t="shared" si="22"/>
        <v>-0.18865949173144514</v>
      </c>
      <c r="Z72" s="60">
        <f t="shared" si="23"/>
        <v>-0.10127673869390165</v>
      </c>
      <c r="AA72" s="60">
        <f t="shared" si="24"/>
        <v>-0.20036883951025916</v>
      </c>
      <c r="AB72" s="60">
        <f t="shared" si="25"/>
        <v>-6633.357496838551</v>
      </c>
    </row>
    <row r="73" spans="1:28" ht="12.75">
      <c r="A73" s="12" t="s">
        <v>83</v>
      </c>
      <c r="B73" s="1">
        <f>'DATOS MENSUALES'!F666</f>
        <v>0.6787522924799999</v>
      </c>
      <c r="C73" s="1">
        <f>'DATOS MENSUALES'!F667</f>
        <v>1.1416002286500002</v>
      </c>
      <c r="D73" s="1">
        <f>'DATOS MENSUALES'!F668</f>
        <v>1.88364179142</v>
      </c>
      <c r="E73" s="1">
        <f>'DATOS MENSUALES'!F669</f>
        <v>7.20324918579</v>
      </c>
      <c r="F73" s="1">
        <f>'DATOS MENSUALES'!F670</f>
        <v>2.89997565741</v>
      </c>
      <c r="G73" s="1">
        <f>'DATOS MENSUALES'!F671</f>
        <v>2.27878797344</v>
      </c>
      <c r="H73" s="1">
        <f>'DATOS MENSUALES'!F672</f>
        <v>3.87620386635</v>
      </c>
      <c r="I73" s="1">
        <f>'DATOS MENSUALES'!F673</f>
        <v>3.397080414</v>
      </c>
      <c r="J73" s="1">
        <f>'DATOS MENSUALES'!F674</f>
        <v>0.7355458521</v>
      </c>
      <c r="K73" s="1">
        <f>'DATOS MENSUALES'!F675</f>
        <v>0.47570950228</v>
      </c>
      <c r="L73" s="1">
        <f>'DATOS MENSUALES'!F676</f>
        <v>0.5821791573499999</v>
      </c>
      <c r="M73" s="1">
        <f>'DATOS MENSUALES'!F677</f>
        <v>0.90668972742</v>
      </c>
      <c r="N73" s="1">
        <f t="shared" si="12"/>
        <v>26.059415648690006</v>
      </c>
      <c r="O73" s="10"/>
      <c r="P73" s="60">
        <f t="shared" si="13"/>
        <v>-6.356315483398906</v>
      </c>
      <c r="Q73" s="60">
        <f t="shared" si="14"/>
        <v>-27.817605517384475</v>
      </c>
      <c r="R73" s="60">
        <f t="shared" si="15"/>
        <v>-12.885700802788163</v>
      </c>
      <c r="S73" s="60">
        <f t="shared" si="16"/>
        <v>16.50908320284843</v>
      </c>
      <c r="T73" s="60">
        <f t="shared" si="17"/>
        <v>-2.0058292525131054</v>
      </c>
      <c r="U73" s="60">
        <f t="shared" si="18"/>
        <v>-11.17618920129226</v>
      </c>
      <c r="V73" s="60">
        <f t="shared" si="19"/>
        <v>0.004949343444706633</v>
      </c>
      <c r="W73" s="60">
        <f t="shared" si="20"/>
        <v>-0.00031459540003211565</v>
      </c>
      <c r="X73" s="60">
        <f t="shared" si="21"/>
        <v>-1.9499565035495485</v>
      </c>
      <c r="Y73" s="60">
        <f t="shared" si="22"/>
        <v>-0.18034254634143196</v>
      </c>
      <c r="Z73" s="60">
        <f t="shared" si="23"/>
        <v>-0.08836199077230085</v>
      </c>
      <c r="AA73" s="60">
        <f t="shared" si="24"/>
        <v>-0.24397408614847071</v>
      </c>
      <c r="AB73" s="60">
        <f t="shared" si="25"/>
        <v>-1316.392952385186</v>
      </c>
    </row>
    <row r="74" spans="1:28" s="24" customFormat="1" ht="12.75">
      <c r="A74" s="21" t="s">
        <v>84</v>
      </c>
      <c r="B74" s="22">
        <f>'DATOS MENSUALES'!F678</f>
        <v>1.04402016862</v>
      </c>
      <c r="C74" s="22">
        <f>'DATOS MENSUALES'!F679</f>
        <v>1.76457937305</v>
      </c>
      <c r="D74" s="22">
        <f>'DATOS MENSUALES'!F680</f>
        <v>4.39369599712</v>
      </c>
      <c r="E74" s="22">
        <f>'DATOS MENSUALES'!F681</f>
        <v>7.02172997388</v>
      </c>
      <c r="F74" s="22">
        <f>'DATOS MENSUALES'!F682</f>
        <v>1.44643681032</v>
      </c>
      <c r="G74" s="22">
        <f>'DATOS MENSUALES'!F683</f>
        <v>0.9157518602</v>
      </c>
      <c r="H74" s="22">
        <f>'DATOS MENSUALES'!F684</f>
        <v>1.24801725876</v>
      </c>
      <c r="I74" s="22">
        <f>'DATOS MENSUALES'!F685</f>
        <v>1.2745341785199997</v>
      </c>
      <c r="J74" s="22">
        <f>'DATOS MENSUALES'!F686</f>
        <v>1.3683504939</v>
      </c>
      <c r="K74" s="22">
        <f>'DATOS MENSUALES'!F687</f>
        <v>0.8885490505</v>
      </c>
      <c r="L74" s="22">
        <f>'DATOS MENSUALES'!F688</f>
        <v>0.71591415897</v>
      </c>
      <c r="M74" s="22">
        <f>'DATOS MENSUALES'!F689</f>
        <v>0.47262725826000007</v>
      </c>
      <c r="N74" s="22">
        <f t="shared" si="12"/>
        <v>22.5542065821</v>
      </c>
      <c r="O74" s="23"/>
      <c r="P74" s="60">
        <f t="shared" si="13"/>
        <v>-3.2888954608568715</v>
      </c>
      <c r="Q74" s="60">
        <f t="shared" si="14"/>
        <v>-13.945346547055268</v>
      </c>
      <c r="R74" s="60">
        <f t="shared" si="15"/>
        <v>0.004543857986567564</v>
      </c>
      <c r="S74" s="60">
        <f t="shared" si="16"/>
        <v>13.224110509543673</v>
      </c>
      <c r="T74" s="60">
        <f t="shared" si="17"/>
        <v>-20.005861706153127</v>
      </c>
      <c r="U74" s="60">
        <f t="shared" si="18"/>
        <v>-46.61042198737548</v>
      </c>
      <c r="V74" s="60">
        <f t="shared" si="19"/>
        <v>-14.84645941010906</v>
      </c>
      <c r="W74" s="60">
        <f t="shared" si="20"/>
        <v>-10.511489898129444</v>
      </c>
      <c r="X74" s="60">
        <f t="shared" si="21"/>
        <v>-0.23433625986413217</v>
      </c>
      <c r="Y74" s="60">
        <f t="shared" si="22"/>
        <v>-0.0035215211127769945</v>
      </c>
      <c r="Z74" s="60">
        <f t="shared" si="23"/>
        <v>-0.030275081561010546</v>
      </c>
      <c r="AA74" s="60">
        <f t="shared" si="24"/>
        <v>-1.1873803327330426</v>
      </c>
      <c r="AB74" s="60">
        <f t="shared" si="25"/>
        <v>-3026.4897354062946</v>
      </c>
    </row>
    <row r="75" spans="1:28" s="24" customFormat="1" ht="12.75">
      <c r="A75" s="21" t="s">
        <v>85</v>
      </c>
      <c r="B75" s="22">
        <f>'DATOS MENSUALES'!F690</f>
        <v>1.26972103872</v>
      </c>
      <c r="C75" s="22">
        <f>'DATOS MENSUALES'!F691</f>
        <v>4.1313916062</v>
      </c>
      <c r="D75" s="22">
        <f>'DATOS MENSUALES'!F692</f>
        <v>17.0003325312</v>
      </c>
      <c r="E75" s="22">
        <f>'DATOS MENSUALES'!F693</f>
        <v>7.30725771265</v>
      </c>
      <c r="F75" s="22">
        <f>'DATOS MENSUALES'!F694</f>
        <v>1.53580392336</v>
      </c>
      <c r="G75" s="22">
        <f>'DATOS MENSUALES'!F695</f>
        <v>1.01399866445</v>
      </c>
      <c r="H75" s="22">
        <f>'DATOS MENSUALES'!F696</f>
        <v>1.99121563329</v>
      </c>
      <c r="I75" s="22">
        <f>'DATOS MENSUALES'!F697</f>
        <v>2.98463104422</v>
      </c>
      <c r="J75" s="22">
        <f>'DATOS MENSUALES'!F698</f>
        <v>1.58059742928</v>
      </c>
      <c r="K75" s="22">
        <f>'DATOS MENSUALES'!F699</f>
        <v>0.5713721832800001</v>
      </c>
      <c r="L75" s="22">
        <f>'DATOS MENSUALES'!F700</f>
        <v>0.5110526295300001</v>
      </c>
      <c r="M75" s="22">
        <f>'DATOS MENSUALES'!F701</f>
        <v>0.65430891834</v>
      </c>
      <c r="N75" s="22">
        <f t="shared" si="12"/>
        <v>40.55168331452</v>
      </c>
      <c r="O75" s="23"/>
      <c r="P75" s="60">
        <f t="shared" si="13"/>
        <v>-2.0072081737672973</v>
      </c>
      <c r="Q75" s="60">
        <f t="shared" si="14"/>
        <v>-6.491483052870775E-05</v>
      </c>
      <c r="R75" s="60">
        <f t="shared" si="15"/>
        <v>2083.550442457819</v>
      </c>
      <c r="S75" s="60">
        <f t="shared" si="16"/>
        <v>18.61588868794002</v>
      </c>
      <c r="T75" s="60">
        <f t="shared" si="17"/>
        <v>-18.094416754956445</v>
      </c>
      <c r="U75" s="60">
        <f t="shared" si="18"/>
        <v>-42.89633837757594</v>
      </c>
      <c r="V75" s="60">
        <f t="shared" si="19"/>
        <v>-5.040408318443565</v>
      </c>
      <c r="W75" s="60">
        <f t="shared" si="20"/>
        <v>-0.11091105103704431</v>
      </c>
      <c r="X75" s="60">
        <f t="shared" si="21"/>
        <v>-0.0660725923975601</v>
      </c>
      <c r="Y75" s="60">
        <f t="shared" si="22"/>
        <v>-0.10337095027904908</v>
      </c>
      <c r="Z75" s="60">
        <f t="shared" si="23"/>
        <v>-0.13781316325293794</v>
      </c>
      <c r="AA75" s="60">
        <f t="shared" si="24"/>
        <v>-0.6750769721655928</v>
      </c>
      <c r="AB75" s="60">
        <f t="shared" si="25"/>
        <v>44.086324238010135</v>
      </c>
    </row>
    <row r="76" spans="1:28" s="24" customFormat="1" ht="12.75">
      <c r="A76" s="21" t="s">
        <v>86</v>
      </c>
      <c r="B76" s="22">
        <f>'DATOS MENSUALES'!F702</f>
        <v>0.64041082861</v>
      </c>
      <c r="C76" s="22">
        <f>'DATOS MENSUALES'!F703</f>
        <v>0.76596616068</v>
      </c>
      <c r="D76" s="22">
        <f>'DATOS MENSUALES'!F704</f>
        <v>0.8913967174699999</v>
      </c>
      <c r="E76" s="22">
        <f>'DATOS MENSUALES'!F705</f>
        <v>1.0909921006399999</v>
      </c>
      <c r="F76" s="22">
        <f>'DATOS MENSUALES'!F706</f>
        <v>1.3081921294</v>
      </c>
      <c r="G76" s="22">
        <f>'DATOS MENSUALES'!F707</f>
        <v>2.61354681107</v>
      </c>
      <c r="H76" s="22">
        <f>'DATOS MENSUALES'!F708</f>
        <v>2.8712748403000004</v>
      </c>
      <c r="I76" s="22">
        <f>'DATOS MENSUALES'!F709</f>
        <v>3.5386570385499994</v>
      </c>
      <c r="J76" s="22">
        <f>'DATOS MENSUALES'!F710</f>
        <v>1.6113435967999998</v>
      </c>
      <c r="K76" s="22">
        <f>'DATOS MENSUALES'!F711</f>
        <v>0.92162154669</v>
      </c>
      <c r="L76" s="22">
        <f>'DATOS MENSUALES'!F712</f>
        <v>0.56706527932</v>
      </c>
      <c r="M76" s="22">
        <f>'DATOS MENSUALES'!F713</f>
        <v>1.21335470353</v>
      </c>
      <c r="N76" s="22">
        <f t="shared" si="12"/>
        <v>18.03382175306</v>
      </c>
      <c r="O76" s="23"/>
      <c r="P76" s="60">
        <f t="shared" si="13"/>
        <v>-6.759235058618158</v>
      </c>
      <c r="Q76" s="60">
        <f t="shared" si="14"/>
        <v>-39.49905463597489</v>
      </c>
      <c r="R76" s="60">
        <f t="shared" si="15"/>
        <v>-37.148313689223414</v>
      </c>
      <c r="S76" s="60">
        <f t="shared" si="16"/>
        <v>-45.345317331948415</v>
      </c>
      <c r="T76" s="60">
        <f t="shared" si="17"/>
        <v>-23.220533105102227</v>
      </c>
      <c r="U76" s="60">
        <f t="shared" si="18"/>
        <v>-6.8701868947840214</v>
      </c>
      <c r="V76" s="60">
        <f t="shared" si="19"/>
        <v>-0.5811603716177836</v>
      </c>
      <c r="W76" s="60">
        <f t="shared" si="20"/>
        <v>0.0003981172691565286</v>
      </c>
      <c r="X76" s="60">
        <f t="shared" si="21"/>
        <v>-0.052114948675164016</v>
      </c>
      <c r="Y76" s="60">
        <f t="shared" si="22"/>
        <v>-0.0016880286930434636</v>
      </c>
      <c r="Z76" s="60">
        <f t="shared" si="23"/>
        <v>-0.0976658050135904</v>
      </c>
      <c r="AA76" s="60">
        <f t="shared" si="24"/>
        <v>-0.0322159814071434</v>
      </c>
      <c r="AB76" s="60">
        <f t="shared" si="25"/>
        <v>-6842.990556024638</v>
      </c>
    </row>
    <row r="77" spans="1:28" s="24" customFormat="1" ht="12.75">
      <c r="A77" s="21" t="s">
        <v>87</v>
      </c>
      <c r="B77" s="22">
        <f>'DATOS MENSUALES'!F714</f>
        <v>1.5901530022</v>
      </c>
      <c r="C77" s="22">
        <f>'DATOS MENSUALES'!F715</f>
        <v>1.086348654</v>
      </c>
      <c r="D77" s="22">
        <f>'DATOS MENSUALES'!F716</f>
        <v>2.11070246964</v>
      </c>
      <c r="E77" s="22">
        <f>'DATOS MENSUALES'!F717</f>
        <v>1.6299323250000002</v>
      </c>
      <c r="F77" s="22">
        <f>'DATOS MENSUALES'!F718</f>
        <v>1.48018337259</v>
      </c>
      <c r="G77" s="22">
        <f>'DATOS MENSUALES'!F719</f>
        <v>1.8431729538500001</v>
      </c>
      <c r="H77" s="22">
        <f>'DATOS MENSUALES'!F720</f>
        <v>5.23362893461</v>
      </c>
      <c r="I77" s="22">
        <f>'DATOS MENSUALES'!F721</f>
        <v>3.39560951769</v>
      </c>
      <c r="J77" s="22">
        <f>'DATOS MENSUALES'!F722</f>
        <v>0.93821835767</v>
      </c>
      <c r="K77" s="22">
        <f>'DATOS MENSUALES'!F723</f>
        <v>0.7275707536499999</v>
      </c>
      <c r="L77" s="22">
        <f>'DATOS MENSUALES'!F724</f>
        <v>0.76555768674</v>
      </c>
      <c r="M77" s="22">
        <f>'DATOS MENSUALES'!F725</f>
        <v>1.3298617719</v>
      </c>
      <c r="N77" s="22">
        <f t="shared" si="12"/>
        <v>22.13093979954</v>
      </c>
      <c r="O77" s="23"/>
      <c r="P77" s="60">
        <f t="shared" si="13"/>
        <v>-0.8332399939564956</v>
      </c>
      <c r="Q77" s="60">
        <f t="shared" si="14"/>
        <v>-29.367281914026787</v>
      </c>
      <c r="R77" s="60">
        <f t="shared" si="15"/>
        <v>-9.492610863068355</v>
      </c>
      <c r="S77" s="60">
        <f t="shared" si="16"/>
        <v>-27.73635326773043</v>
      </c>
      <c r="T77" s="60">
        <f t="shared" si="17"/>
        <v>-19.2690118323163</v>
      </c>
      <c r="U77" s="60">
        <f t="shared" si="18"/>
        <v>-19.06425389886218</v>
      </c>
      <c r="V77" s="60">
        <f t="shared" si="19"/>
        <v>3.5664519578731735</v>
      </c>
      <c r="W77" s="60">
        <f t="shared" si="20"/>
        <v>-0.00033545136210060494</v>
      </c>
      <c r="X77" s="60">
        <f t="shared" si="21"/>
        <v>-1.1465840750396286</v>
      </c>
      <c r="Y77" s="60">
        <f t="shared" si="22"/>
        <v>-0.030699080500272133</v>
      </c>
      <c r="Z77" s="60">
        <f t="shared" si="23"/>
        <v>-0.01799019573996104</v>
      </c>
      <c r="AA77" s="60">
        <f t="shared" si="24"/>
        <v>-0.008204007169165634</v>
      </c>
      <c r="AB77" s="60">
        <f t="shared" si="25"/>
        <v>-3300.021552236186</v>
      </c>
    </row>
    <row r="78" spans="1:28" s="24" customFormat="1" ht="12.75">
      <c r="A78" s="21" t="s">
        <v>88</v>
      </c>
      <c r="B78" s="22">
        <f>'DATOS MENSUALES'!F726</f>
        <v>1.90539566329</v>
      </c>
      <c r="C78" s="22">
        <f>'DATOS MENSUALES'!F727</f>
        <v>3.8119418208000004</v>
      </c>
      <c r="D78" s="22">
        <f>'DATOS MENSUALES'!F728</f>
        <v>4.80084739395</v>
      </c>
      <c r="E78" s="22">
        <f>'DATOS MENSUALES'!F729</f>
        <v>7.6765473972</v>
      </c>
      <c r="F78" s="22">
        <f>'DATOS MENSUALES'!F730</f>
        <v>3.48829478715</v>
      </c>
      <c r="G78" s="22">
        <f>'DATOS MENSUALES'!F731</f>
        <v>4.73420536498</v>
      </c>
      <c r="H78" s="22">
        <f>'DATOS MENSUALES'!F732</f>
        <v>0.83666096322</v>
      </c>
      <c r="I78" s="22">
        <f>'DATOS MENSUALES'!F733</f>
        <v>0.80723505798</v>
      </c>
      <c r="J78" s="22">
        <f>'DATOS MENSUALES'!F734</f>
        <v>0.8245923398999999</v>
      </c>
      <c r="K78" s="22">
        <f>'DATOS MENSUALES'!F735</f>
        <v>0.85437442478</v>
      </c>
      <c r="L78" s="22">
        <f>'DATOS MENSUALES'!F736</f>
        <v>0.5724931023</v>
      </c>
      <c r="M78" s="22">
        <f>'DATOS MENSUALES'!F737</f>
        <v>0.9515782185800001</v>
      </c>
      <c r="N78" s="22">
        <f t="shared" si="12"/>
        <v>31.264166534130005</v>
      </c>
      <c r="O78" s="23"/>
      <c r="P78" s="60">
        <f t="shared" si="13"/>
        <v>-0.24503025675420215</v>
      </c>
      <c r="Q78" s="60">
        <f t="shared" si="14"/>
        <v>-0.046515967870628804</v>
      </c>
      <c r="R78" s="60">
        <f t="shared" si="15"/>
        <v>0.18791824679270222</v>
      </c>
      <c r="S78" s="60">
        <f t="shared" si="16"/>
        <v>27.53230845052935</v>
      </c>
      <c r="T78" s="60">
        <f t="shared" si="17"/>
        <v>-0.30458321835727037</v>
      </c>
      <c r="U78" s="60">
        <f t="shared" si="18"/>
        <v>0.010593810720828545</v>
      </c>
      <c r="V78" s="60">
        <f t="shared" si="19"/>
        <v>-23.618281464058303</v>
      </c>
      <c r="W78" s="60">
        <f t="shared" si="20"/>
        <v>-18.775646426363366</v>
      </c>
      <c r="X78" s="60">
        <f t="shared" si="21"/>
        <v>-1.5620152701548644</v>
      </c>
      <c r="Y78" s="60">
        <f t="shared" si="22"/>
        <v>-0.006467566379932041</v>
      </c>
      <c r="Z78" s="60">
        <f t="shared" si="23"/>
        <v>-0.09425298672883566</v>
      </c>
      <c r="AA78" s="60">
        <f t="shared" si="24"/>
        <v>-0.19508108313666522</v>
      </c>
      <c r="AB78" s="60">
        <f t="shared" si="25"/>
        <v>-190.5919536331491</v>
      </c>
    </row>
    <row r="79" spans="1:28" s="24" customFormat="1" ht="12.75">
      <c r="A79" s="21" t="s">
        <v>89</v>
      </c>
      <c r="B79" s="22">
        <f>'DATOS MENSUALES'!F738</f>
        <v>1.7907860420800001</v>
      </c>
      <c r="C79" s="22">
        <f>'DATOS MENSUALES'!F739</f>
        <v>0.54018206669</v>
      </c>
      <c r="D79" s="22">
        <f>'DATOS MENSUALES'!F740</f>
        <v>0.4963917564</v>
      </c>
      <c r="E79" s="22">
        <f>'DATOS MENSUALES'!F741</f>
        <v>2.1577184059</v>
      </c>
      <c r="F79" s="22">
        <f>'DATOS MENSUALES'!F742</f>
        <v>1.8215923776</v>
      </c>
      <c r="G79" s="22">
        <f>'DATOS MENSUALES'!F743</f>
        <v>2.57858292672</v>
      </c>
      <c r="H79" s="22">
        <f>'DATOS MENSUALES'!F744</f>
        <v>2.69472623586</v>
      </c>
      <c r="I79" s="22">
        <f>'DATOS MENSUALES'!F745</f>
        <v>2.5102420358399997</v>
      </c>
      <c r="J79" s="22">
        <f>'DATOS MENSUALES'!F746</f>
        <v>2.5962303484800002</v>
      </c>
      <c r="K79" s="22">
        <f>'DATOS MENSUALES'!F747</f>
        <v>0.76858299672</v>
      </c>
      <c r="L79" s="22">
        <f>'DATOS MENSUALES'!F748</f>
        <v>1.0062415200000001</v>
      </c>
      <c r="M79" s="22">
        <f>'DATOS MENSUALES'!F749</f>
        <v>1.2014826993</v>
      </c>
      <c r="N79" s="22">
        <f t="shared" si="12"/>
        <v>20.16275941159</v>
      </c>
      <c r="O79" s="23"/>
      <c r="P79" s="60">
        <f t="shared" si="13"/>
        <v>-0.4058286100213257</v>
      </c>
      <c r="Q79" s="60">
        <f t="shared" si="14"/>
        <v>-47.887480795250596</v>
      </c>
      <c r="R79" s="60">
        <f t="shared" si="15"/>
        <v>-51.964987875563914</v>
      </c>
      <c r="S79" s="60">
        <f t="shared" si="16"/>
        <v>-15.610792275434697</v>
      </c>
      <c r="T79" s="60">
        <f t="shared" si="17"/>
        <v>-12.805139121275335</v>
      </c>
      <c r="U79" s="60">
        <f t="shared" si="18"/>
        <v>-7.256271999847053</v>
      </c>
      <c r="V79" s="60">
        <f t="shared" si="19"/>
        <v>-1.033546709618261</v>
      </c>
      <c r="W79" s="60">
        <f t="shared" si="20"/>
        <v>-0.8705739528402223</v>
      </c>
      <c r="X79" s="60">
        <f t="shared" si="21"/>
        <v>0.22850346144011713</v>
      </c>
      <c r="Y79" s="60">
        <f t="shared" si="22"/>
        <v>-0.02014719760285695</v>
      </c>
      <c r="Z79" s="60">
        <f t="shared" si="23"/>
        <v>-9.721852102711752E-06</v>
      </c>
      <c r="AA79" s="60">
        <f t="shared" si="24"/>
        <v>-0.03595820132661863</v>
      </c>
      <c r="AB79" s="60">
        <f t="shared" si="25"/>
        <v>-4789.435270050722</v>
      </c>
    </row>
    <row r="80" spans="1:28" s="24" customFormat="1" ht="12.75">
      <c r="A80" s="21" t="s">
        <v>90</v>
      </c>
      <c r="B80" s="22">
        <f>'DATOS MENSUALES'!F750</f>
        <v>1.90274633494</v>
      </c>
      <c r="C80" s="22">
        <f>'DATOS MENSUALES'!F751</f>
        <v>2.9427693606000003</v>
      </c>
      <c r="D80" s="22">
        <f>'DATOS MENSUALES'!F752</f>
        <v>2.9729020964000004</v>
      </c>
      <c r="E80" s="22">
        <f>'DATOS MENSUALES'!F753</f>
        <v>5.107031345839999</v>
      </c>
      <c r="F80" s="22">
        <f>'DATOS MENSUALES'!F754</f>
        <v>1.4922538225000002</v>
      </c>
      <c r="G80" s="22">
        <f>'DATOS MENSUALES'!F755</f>
        <v>2.27477677518</v>
      </c>
      <c r="H80" s="22">
        <f>'DATOS MENSUALES'!F756</f>
        <v>1.50505439112</v>
      </c>
      <c r="I80" s="22">
        <f>'DATOS MENSUALES'!F757</f>
        <v>1.67458300464</v>
      </c>
      <c r="J80" s="22">
        <f>'DATOS MENSUALES'!F758</f>
        <v>0.47544385240000003</v>
      </c>
      <c r="K80" s="22">
        <f>'DATOS MENSUALES'!F759</f>
        <v>0.38776137611999995</v>
      </c>
      <c r="L80" s="22">
        <f>'DATOS MENSUALES'!F760</f>
        <v>0.7346610315</v>
      </c>
      <c r="M80" s="22">
        <f>'DATOS MENSUALES'!F761</f>
        <v>1.1990062119</v>
      </c>
      <c r="N80" s="22">
        <f t="shared" si="12"/>
        <v>22.66898960314</v>
      </c>
      <c r="O80" s="23"/>
      <c r="P80" s="60">
        <f t="shared" si="13"/>
        <v>-0.24815567108170936</v>
      </c>
      <c r="Q80" s="60">
        <f t="shared" si="14"/>
        <v>-1.8554799330845937</v>
      </c>
      <c r="R80" s="60">
        <f t="shared" si="15"/>
        <v>-1.9774262665046973</v>
      </c>
      <c r="S80" s="60">
        <f t="shared" si="16"/>
        <v>0.09116808767466346</v>
      </c>
      <c r="T80" s="60">
        <f t="shared" si="17"/>
        <v>-19.009915734412385</v>
      </c>
      <c r="U80" s="60">
        <f t="shared" si="18"/>
        <v>-11.236450266997423</v>
      </c>
      <c r="V80" s="60">
        <f t="shared" si="19"/>
        <v>-10.658622273696507</v>
      </c>
      <c r="W80" s="60">
        <f t="shared" si="20"/>
        <v>-5.740234845290422</v>
      </c>
      <c r="X80" s="60">
        <f t="shared" si="21"/>
        <v>-3.4390240271657673</v>
      </c>
      <c r="Y80" s="60">
        <f t="shared" si="22"/>
        <v>-0.27835257543089437</v>
      </c>
      <c r="Z80" s="60">
        <f t="shared" si="23"/>
        <v>-0.02513398353753279</v>
      </c>
      <c r="AA80" s="60">
        <f t="shared" si="24"/>
        <v>-0.03677367598192765</v>
      </c>
      <c r="AB80" s="60">
        <f t="shared" si="25"/>
        <v>-2955.0114349041605</v>
      </c>
    </row>
    <row r="81" spans="1:28" s="24" customFormat="1" ht="12.75">
      <c r="A81" s="21" t="s">
        <v>91</v>
      </c>
      <c r="B81" s="22">
        <f>'DATOS MENSUALES'!F762</f>
        <v>1.4875092414000002</v>
      </c>
      <c r="C81" s="22">
        <f>'DATOS MENSUALES'!F763</f>
        <v>2.329945509</v>
      </c>
      <c r="D81" s="22">
        <f>'DATOS MENSUALES'!F764</f>
        <v>2.7127197</v>
      </c>
      <c r="E81" s="22">
        <f>'DATOS MENSUALES'!F765</f>
        <v>3.70503695574</v>
      </c>
      <c r="F81" s="22">
        <f>'DATOS MENSUALES'!F766</f>
        <v>2.3975516079</v>
      </c>
      <c r="G81" s="22">
        <f>'DATOS MENSUALES'!F767</f>
        <v>3.68230372356</v>
      </c>
      <c r="H81" s="22">
        <f>'DATOS MENSUALES'!F768</f>
        <v>2.8686125887999996</v>
      </c>
      <c r="I81" s="22">
        <f>'DATOS MENSUALES'!F769</f>
        <v>3.1187776228399997</v>
      </c>
      <c r="J81" s="22">
        <f>'DATOS MENSUALES'!F770</f>
        <v>1.0279714015900001</v>
      </c>
      <c r="K81" s="22">
        <f>'DATOS MENSUALES'!F771</f>
        <v>0.59388899328</v>
      </c>
      <c r="L81" s="22">
        <f>'DATOS MENSUALES'!F772</f>
        <v>0.9353007897400001</v>
      </c>
      <c r="M81" s="22">
        <f>'DATOS MENSUALES'!F773</f>
        <v>0.41394064051</v>
      </c>
      <c r="N81" s="22">
        <f t="shared" si="12"/>
        <v>25.273558774359998</v>
      </c>
      <c r="O81" s="23"/>
      <c r="P81" s="60">
        <f t="shared" si="13"/>
        <v>-1.1367316665114642</v>
      </c>
      <c r="Q81" s="60">
        <f t="shared" si="14"/>
        <v>-6.246133125264083</v>
      </c>
      <c r="R81" s="60">
        <f t="shared" si="15"/>
        <v>-3.4796441277753427</v>
      </c>
      <c r="S81" s="60">
        <f t="shared" si="16"/>
        <v>-0.862593360153817</v>
      </c>
      <c r="T81" s="60">
        <f t="shared" si="17"/>
        <v>-5.48499977215796</v>
      </c>
      <c r="U81" s="60">
        <f t="shared" si="18"/>
        <v>-0.5765026405306769</v>
      </c>
      <c r="V81" s="60">
        <f t="shared" si="19"/>
        <v>-0.5867401773316756</v>
      </c>
      <c r="W81" s="60">
        <f t="shared" si="20"/>
        <v>-0.04153481530091164</v>
      </c>
      <c r="X81" s="60">
        <f t="shared" si="21"/>
        <v>-0.8761876542116019</v>
      </c>
      <c r="Y81" s="60">
        <f t="shared" si="22"/>
        <v>-0.08919482974757525</v>
      </c>
      <c r="Z81" s="60">
        <f t="shared" si="23"/>
        <v>-0.0007859074451523549</v>
      </c>
      <c r="AA81" s="60">
        <f t="shared" si="24"/>
        <v>-1.3959416700977625</v>
      </c>
      <c r="AB81" s="60">
        <f t="shared" si="25"/>
        <v>-1620.3584008914436</v>
      </c>
    </row>
    <row r="82" spans="1:28" s="24" customFormat="1" ht="12.75">
      <c r="A82" s="21" t="s">
        <v>92</v>
      </c>
      <c r="B82" s="22">
        <f>'DATOS MENSUALES'!F774</f>
        <v>1.44335303424</v>
      </c>
      <c r="C82" s="22">
        <f>'DATOS MENSUALES'!F775</f>
        <v>1.33368078144</v>
      </c>
      <c r="D82" s="22">
        <f>'DATOS MENSUALES'!F776</f>
        <v>1.08678167846</v>
      </c>
      <c r="E82" s="22">
        <f>'DATOS MENSUALES'!F777</f>
        <v>0.37560097968</v>
      </c>
      <c r="F82" s="22">
        <f>'DATOS MENSUALES'!F778</f>
        <v>0.98236402908</v>
      </c>
      <c r="G82" s="22">
        <f>'DATOS MENSUALES'!F779</f>
        <v>2.23546399389</v>
      </c>
      <c r="H82" s="22">
        <f>'DATOS MENSUALES'!F780</f>
        <v>2.5290768855200003</v>
      </c>
      <c r="I82" s="22">
        <f>'DATOS MENSUALES'!F781</f>
        <v>2.0401289154</v>
      </c>
      <c r="J82" s="22">
        <f>'DATOS MENSUALES'!F782</f>
        <v>0.6952951172999999</v>
      </c>
      <c r="K82" s="22">
        <f>'DATOS MENSUALES'!F783</f>
        <v>0.30984112236</v>
      </c>
      <c r="L82" s="22">
        <f>'DATOS MENSUALES'!F784</f>
        <v>0.51269298163</v>
      </c>
      <c r="M82" s="22">
        <f>'DATOS MENSUALES'!F785</f>
        <v>0.39236126194</v>
      </c>
      <c r="N82" s="22">
        <f t="shared" si="12"/>
        <v>13.936640780940001</v>
      </c>
      <c r="O82" s="23"/>
      <c r="P82" s="60">
        <f t="shared" si="13"/>
        <v>-1.2872064135022776</v>
      </c>
      <c r="Q82" s="60">
        <f t="shared" si="14"/>
        <v>-22.855540690296642</v>
      </c>
      <c r="R82" s="60">
        <f t="shared" si="15"/>
        <v>-30.997119002134145</v>
      </c>
      <c r="S82" s="60">
        <f t="shared" si="16"/>
        <v>-78.47748464054227</v>
      </c>
      <c r="T82" s="60">
        <f t="shared" si="17"/>
        <v>-32.119693863155554</v>
      </c>
      <c r="U82" s="60">
        <f t="shared" si="18"/>
        <v>-11.838558883029867</v>
      </c>
      <c r="V82" s="60">
        <f t="shared" si="19"/>
        <v>-1.6293224087555727</v>
      </c>
      <c r="W82" s="60">
        <f t="shared" si="20"/>
        <v>-2.893416910834635</v>
      </c>
      <c r="X82" s="60">
        <f t="shared" si="21"/>
        <v>-2.1445650929759017</v>
      </c>
      <c r="Y82" s="60">
        <f t="shared" si="22"/>
        <v>-0.39037416926148755</v>
      </c>
      <c r="Z82" s="60">
        <f t="shared" si="23"/>
        <v>-0.1365043664866404</v>
      </c>
      <c r="AA82" s="60">
        <f t="shared" si="24"/>
        <v>-1.478373888176629</v>
      </c>
      <c r="AB82" s="60">
        <f t="shared" si="25"/>
        <v>-12298.217008732925</v>
      </c>
    </row>
    <row r="83" spans="1:28" s="24" customFormat="1" ht="12.75">
      <c r="A83" s="21" t="s">
        <v>93</v>
      </c>
      <c r="B83" s="22">
        <f>'DATOS MENSUALES'!F786</f>
        <v>1.5806602412</v>
      </c>
      <c r="C83" s="22">
        <f>'DATOS MENSUALES'!F787</f>
        <v>1.57339031395</v>
      </c>
      <c r="D83" s="22">
        <f>'DATOS MENSUALES'!F788</f>
        <v>1.8351304686</v>
      </c>
      <c r="E83" s="22">
        <f>'DATOS MENSUALES'!F789</f>
        <v>0.78170818939</v>
      </c>
      <c r="F83" s="22">
        <f>'DATOS MENSUALES'!F790</f>
        <v>0.89557304153</v>
      </c>
      <c r="G83" s="22">
        <f>'DATOS MENSUALES'!F791</f>
        <v>1.6697752759100002</v>
      </c>
      <c r="H83" s="22">
        <f>'DATOS MENSUALES'!F792</f>
        <v>2.66532854506</v>
      </c>
      <c r="I83" s="22">
        <f>'DATOS MENSUALES'!F793</f>
        <v>1.67899650958</v>
      </c>
      <c r="J83" s="22">
        <f>'DATOS MENSUALES'!F794</f>
        <v>1.11574587782</v>
      </c>
      <c r="K83" s="22">
        <f>'DATOS MENSUALES'!F795</f>
        <v>0.41636259972</v>
      </c>
      <c r="L83" s="22">
        <f>'DATOS MENSUALES'!F796</f>
        <v>0.34809588331999997</v>
      </c>
      <c r="M83" s="22">
        <f>'DATOS MENSUALES'!F797</f>
        <v>1.15138880851</v>
      </c>
      <c r="N83" s="22">
        <f>SUM(B83:M83)</f>
        <v>15.712155754589997</v>
      </c>
      <c r="O83" s="23"/>
      <c r="P83" s="60">
        <f aca="true" t="shared" si="26" ref="P83:AB83">(B83-B$6)^3</f>
        <v>-0.8587122636198423</v>
      </c>
      <c r="Q83" s="60">
        <f t="shared" si="26"/>
        <v>-17.539338614166155</v>
      </c>
      <c r="R83" s="60">
        <f t="shared" si="26"/>
        <v>-13.702267997537401</v>
      </c>
      <c r="S83" s="60">
        <f t="shared" si="26"/>
        <v>-58.196910302047336</v>
      </c>
      <c r="T83" s="60">
        <f t="shared" si="26"/>
        <v>-34.82311642231717</v>
      </c>
      <c r="U83" s="60">
        <f t="shared" si="26"/>
        <v>-23.02274042698835</v>
      </c>
      <c r="V83" s="60">
        <f t="shared" si="26"/>
        <v>-1.126348059476295</v>
      </c>
      <c r="W83" s="60">
        <f t="shared" si="26"/>
        <v>-5.697891318507571</v>
      </c>
      <c r="X83" s="60">
        <f t="shared" si="26"/>
        <v>-0.6565151042025902</v>
      </c>
      <c r="Y83" s="60">
        <f t="shared" si="26"/>
        <v>-0.2433521681232464</v>
      </c>
      <c r="Z83" s="60">
        <f t="shared" si="26"/>
        <v>-0.31372277569002704</v>
      </c>
      <c r="AA83" s="60">
        <f t="shared" si="26"/>
        <v>-0.05494080939240372</v>
      </c>
      <c r="AB83" s="60">
        <f t="shared" si="26"/>
        <v>-9672.95327141599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1604.401002737943</v>
      </c>
      <c r="Q84" s="61">
        <f t="shared" si="27"/>
        <v>48236.50188152691</v>
      </c>
      <c r="R84" s="61">
        <f t="shared" si="27"/>
        <v>10087.567296720956</v>
      </c>
      <c r="S84" s="61">
        <f t="shared" si="27"/>
        <v>8649.85519061785</v>
      </c>
      <c r="T84" s="61">
        <f t="shared" si="27"/>
        <v>10638.07323775168</v>
      </c>
      <c r="U84" s="61">
        <f t="shared" si="27"/>
        <v>6203.0204319104905</v>
      </c>
      <c r="V84" s="61">
        <f t="shared" si="27"/>
        <v>128.10509433898866</v>
      </c>
      <c r="W84" s="61">
        <f t="shared" si="27"/>
        <v>2516.3820593154937</v>
      </c>
      <c r="X84" s="61">
        <f t="shared" si="27"/>
        <v>57.757522553953564</v>
      </c>
      <c r="Y84" s="61">
        <f t="shared" si="27"/>
        <v>3.464589380901608</v>
      </c>
      <c r="Z84" s="61">
        <f t="shared" si="27"/>
        <v>20.991207814876326</v>
      </c>
      <c r="AA84" s="61">
        <f t="shared" si="27"/>
        <v>128.28326149469214</v>
      </c>
      <c r="AB84" s="61">
        <f t="shared" si="27"/>
        <v>847991.1582154073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490 - Río Duratón desde cabecera hasta confluencia con río Cerezuelo.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0.406379206</v>
      </c>
      <c r="C4" s="1">
        <f t="shared" si="0"/>
        <v>0.46239947973999995</v>
      </c>
      <c r="D4" s="1">
        <f t="shared" si="0"/>
        <v>0.3179204112</v>
      </c>
      <c r="E4" s="1">
        <f t="shared" si="0"/>
        <v>0.2054862828</v>
      </c>
      <c r="F4" s="1">
        <f t="shared" si="0"/>
        <v>0.50697916719</v>
      </c>
      <c r="G4" s="1">
        <f t="shared" si="0"/>
        <v>0.51299626224</v>
      </c>
      <c r="H4" s="1">
        <f t="shared" si="0"/>
        <v>0.83666096322</v>
      </c>
      <c r="I4" s="1">
        <f t="shared" si="0"/>
        <v>0.80723505798</v>
      </c>
      <c r="J4" s="1">
        <f t="shared" si="0"/>
        <v>0.47544385240000003</v>
      </c>
      <c r="K4" s="1">
        <f t="shared" si="0"/>
        <v>0.30984112236</v>
      </c>
      <c r="L4" s="1">
        <f t="shared" si="0"/>
        <v>0.31083020800000005</v>
      </c>
      <c r="M4" s="1">
        <f t="shared" si="0"/>
        <v>0.39236126194</v>
      </c>
      <c r="N4" s="1">
        <f>MIN(N18:N43)</f>
        <v>9.51948625792</v>
      </c>
    </row>
    <row r="5" spans="1:14" ht="12.75">
      <c r="A5" s="13" t="s">
        <v>94</v>
      </c>
      <c r="B5" s="1">
        <f aca="true" t="shared" si="1" ref="B5:M5">MAX(B18:B43)</f>
        <v>3.9224381924000005</v>
      </c>
      <c r="C5" s="1">
        <f t="shared" si="1"/>
        <v>6.5131907298</v>
      </c>
      <c r="D5" s="1">
        <f t="shared" si="1"/>
        <v>17.0003325312</v>
      </c>
      <c r="E5" s="1">
        <f t="shared" si="1"/>
        <v>7.6765473972</v>
      </c>
      <c r="F5" s="1">
        <f t="shared" si="1"/>
        <v>4.49108081841</v>
      </c>
      <c r="G5" s="1">
        <f t="shared" si="1"/>
        <v>13.1990243974</v>
      </c>
      <c r="H5" s="1">
        <f t="shared" si="1"/>
        <v>7.9488794044799995</v>
      </c>
      <c r="I5" s="1">
        <f t="shared" si="1"/>
        <v>9.7485028599</v>
      </c>
      <c r="J5" s="1">
        <f t="shared" si="1"/>
        <v>3.91730583123</v>
      </c>
      <c r="K5" s="1">
        <f t="shared" si="1"/>
        <v>1.8442387448000002</v>
      </c>
      <c r="L5" s="1">
        <f t="shared" si="1"/>
        <v>1.8452463757000002</v>
      </c>
      <c r="M5" s="1">
        <f t="shared" si="1"/>
        <v>3.5853135853499998</v>
      </c>
      <c r="N5" s="1">
        <f>MAX(N18:N43)</f>
        <v>40.90905493558</v>
      </c>
    </row>
    <row r="6" spans="1:14" ht="12.75">
      <c r="A6" s="13" t="s">
        <v>16</v>
      </c>
      <c r="B6" s="1">
        <f aca="true" t="shared" si="2" ref="B6:M6">AVERAGE(B18:B43)</f>
        <v>1.4410339119334616</v>
      </c>
      <c r="C6" s="1">
        <f t="shared" si="2"/>
        <v>2.094658845696923</v>
      </c>
      <c r="D6" s="1">
        <f t="shared" si="2"/>
        <v>3.1657508088092303</v>
      </c>
      <c r="E6" s="1">
        <f t="shared" si="2"/>
        <v>3.0597061901315383</v>
      </c>
      <c r="F6" s="1">
        <f t="shared" si="2"/>
        <v>2.186581024716923</v>
      </c>
      <c r="G6" s="1">
        <f t="shared" si="2"/>
        <v>2.6661475238819228</v>
      </c>
      <c r="H6" s="1">
        <f t="shared" si="2"/>
        <v>3.36938780921577</v>
      </c>
      <c r="I6" s="1">
        <f t="shared" si="2"/>
        <v>3.224158130331154</v>
      </c>
      <c r="J6" s="1">
        <f t="shared" si="2"/>
        <v>1.5976101308349997</v>
      </c>
      <c r="K6" s="1">
        <f t="shared" si="2"/>
        <v>0.8449120289673077</v>
      </c>
      <c r="L6" s="1">
        <f t="shared" si="2"/>
        <v>0.7396394871030767</v>
      </c>
      <c r="M6" s="1">
        <f t="shared" si="2"/>
        <v>1.1841000261761538</v>
      </c>
      <c r="N6" s="1">
        <f>SUM(B6:M6)</f>
        <v>25.573685917798464</v>
      </c>
    </row>
    <row r="7" spans="1:14" ht="12.75">
      <c r="A7" s="13" t="s">
        <v>17</v>
      </c>
      <c r="B7" s="1">
        <f aca="true" t="shared" si="3" ref="B7:N7">PERCENTILE(B18:B43,0.1)</f>
        <v>0.659581560545</v>
      </c>
      <c r="C7" s="1">
        <f t="shared" si="3"/>
        <v>0.8422128763400001</v>
      </c>
      <c r="D7" s="1">
        <f t="shared" si="3"/>
        <v>0.693894236935</v>
      </c>
      <c r="E7" s="1">
        <f t="shared" si="3"/>
        <v>0.45279272896</v>
      </c>
      <c r="F7" s="1">
        <f t="shared" si="3"/>
        <v>0.9389685353049999</v>
      </c>
      <c r="G7" s="1">
        <f t="shared" si="3"/>
        <v>0.8483896284450001</v>
      </c>
      <c r="H7" s="1">
        <f t="shared" si="3"/>
        <v>1.066374196395</v>
      </c>
      <c r="I7" s="1">
        <f t="shared" si="3"/>
        <v>1.32268848498</v>
      </c>
      <c r="J7" s="1">
        <f t="shared" si="3"/>
        <v>0.7646798753349999</v>
      </c>
      <c r="K7" s="1">
        <f t="shared" si="3"/>
        <v>0.44175857464</v>
      </c>
      <c r="L7" s="1">
        <f t="shared" si="3"/>
        <v>0.43538342554</v>
      </c>
      <c r="M7" s="1">
        <f t="shared" si="3"/>
        <v>0.46139515063000003</v>
      </c>
      <c r="N7" s="1">
        <f t="shared" si="3"/>
        <v>16.107329220799997</v>
      </c>
    </row>
    <row r="8" spans="1:14" ht="12.75">
      <c r="A8" s="13" t="s">
        <v>18</v>
      </c>
      <c r="B8" s="1">
        <f aca="true" t="shared" si="4" ref="B8:N8">PERCENTILE(B18:B43,0.25)</f>
        <v>1.0593105678649999</v>
      </c>
      <c r="C8" s="1">
        <f t="shared" si="4"/>
        <v>1.1446512623475003</v>
      </c>
      <c r="D8" s="1">
        <f t="shared" si="4"/>
        <v>1.84584785154</v>
      </c>
      <c r="E8" s="1">
        <f t="shared" si="4"/>
        <v>1.5114196487774998</v>
      </c>
      <c r="F8" s="1">
        <f t="shared" si="4"/>
        <v>1.4548734508875</v>
      </c>
      <c r="G8" s="1">
        <f t="shared" si="4"/>
        <v>1.158050220385</v>
      </c>
      <c r="H8" s="1">
        <f t="shared" si="4"/>
        <v>1.6700122069124999</v>
      </c>
      <c r="I8" s="1">
        <f t="shared" si="4"/>
        <v>1.742705942805</v>
      </c>
      <c r="J8" s="1">
        <f t="shared" si="4"/>
        <v>0.8897129789825</v>
      </c>
      <c r="K8" s="1">
        <f t="shared" si="4"/>
        <v>0.55844857259</v>
      </c>
      <c r="L8" s="1">
        <f t="shared" si="4"/>
        <v>0.5114627175550001</v>
      </c>
      <c r="M8" s="1">
        <f t="shared" si="4"/>
        <v>0.6668003349975</v>
      </c>
      <c r="N8" s="1">
        <f t="shared" si="4"/>
        <v>18.712968333564998</v>
      </c>
    </row>
    <row r="9" spans="1:14" ht="12.75">
      <c r="A9" s="13" t="s">
        <v>19</v>
      </c>
      <c r="B9" s="1">
        <f aca="true" t="shared" si="5" ref="B9:N9">PERCENTILE(B18:B43,0.5)</f>
        <v>1.3722647494400002</v>
      </c>
      <c r="C9" s="1">
        <f t="shared" si="5"/>
        <v>1.71626283852</v>
      </c>
      <c r="D9" s="1">
        <f t="shared" si="5"/>
        <v>2.4881009060599997</v>
      </c>
      <c r="E9" s="1">
        <f t="shared" si="5"/>
        <v>2.30725148726</v>
      </c>
      <c r="F9" s="1">
        <f t="shared" si="5"/>
        <v>1.9808065092000002</v>
      </c>
      <c r="G9" s="1">
        <f t="shared" si="5"/>
        <v>2.115058797315</v>
      </c>
      <c r="H9" s="1">
        <f t="shared" si="5"/>
        <v>2.8699437145499997</v>
      </c>
      <c r="I9" s="1">
        <f t="shared" si="5"/>
        <v>2.71994394762</v>
      </c>
      <c r="J9" s="1">
        <f t="shared" si="5"/>
        <v>1.2420481858599999</v>
      </c>
      <c r="K9" s="1">
        <f t="shared" si="5"/>
        <v>0.748076875185</v>
      </c>
      <c r="L9" s="1">
        <f t="shared" si="5"/>
        <v>0.64904665816</v>
      </c>
      <c r="M9" s="1">
        <f t="shared" si="5"/>
        <v>0.942081857025</v>
      </c>
      <c r="N9" s="1">
        <f t="shared" si="5"/>
        <v>25.06589875264</v>
      </c>
    </row>
    <row r="10" spans="1:14" ht="12.75">
      <c r="A10" s="13" t="s">
        <v>20</v>
      </c>
      <c r="B10" s="1">
        <f aca="true" t="shared" si="6" ref="B10:N10">PERCENTILE(B18:B43,0.75)</f>
        <v>1.7023145880800001</v>
      </c>
      <c r="C10" s="1">
        <f t="shared" si="6"/>
        <v>2.591406362935</v>
      </c>
      <c r="D10" s="1">
        <f t="shared" si="6"/>
        <v>3.8100648530825003</v>
      </c>
      <c r="E10" s="1">
        <f t="shared" si="6"/>
        <v>4.6376802524125</v>
      </c>
      <c r="F10" s="1">
        <f t="shared" si="6"/>
        <v>3.0283479371024997</v>
      </c>
      <c r="G10" s="1">
        <f t="shared" si="6"/>
        <v>3.2785667350725</v>
      </c>
      <c r="H10" s="1">
        <f t="shared" si="6"/>
        <v>4.969781214459999</v>
      </c>
      <c r="I10" s="1">
        <f t="shared" si="6"/>
        <v>3.5032628824124994</v>
      </c>
      <c r="J10" s="1">
        <f t="shared" si="6"/>
        <v>2.156978844075</v>
      </c>
      <c r="K10" s="1">
        <f t="shared" si="6"/>
        <v>1.043279436895</v>
      </c>
      <c r="L10" s="1">
        <f t="shared" si="6"/>
        <v>0.82204997565</v>
      </c>
      <c r="M10" s="1">
        <f t="shared" si="6"/>
        <v>1.2103867024725001</v>
      </c>
      <c r="N10" s="1">
        <f t="shared" si="6"/>
        <v>31.021816593725003</v>
      </c>
    </row>
    <row r="11" spans="1:14" ht="12.75">
      <c r="A11" s="13" t="s">
        <v>21</v>
      </c>
      <c r="B11" s="1">
        <f aca="true" t="shared" si="7" ref="B11:N11">PERCENTILE(B18:B43,0.9)</f>
        <v>1.904070999115</v>
      </c>
      <c r="C11" s="1">
        <f t="shared" si="7"/>
        <v>3.968659707065</v>
      </c>
      <c r="D11" s="1">
        <f t="shared" si="7"/>
        <v>5.074298284395001</v>
      </c>
      <c r="E11" s="1">
        <f t="shared" si="7"/>
        <v>7.112489579835</v>
      </c>
      <c r="F11" s="1">
        <f t="shared" si="7"/>
        <v>3.5704264529999996</v>
      </c>
      <c r="G11" s="1">
        <f t="shared" si="7"/>
        <v>4.55601404167</v>
      </c>
      <c r="H11" s="1">
        <f t="shared" si="7"/>
        <v>5.797172159980001</v>
      </c>
      <c r="I11" s="1">
        <f t="shared" si="7"/>
        <v>6.728467874535</v>
      </c>
      <c r="J11" s="1">
        <f t="shared" si="7"/>
        <v>2.910233098055</v>
      </c>
      <c r="K11" s="1">
        <f t="shared" si="7"/>
        <v>1.453671090915</v>
      </c>
      <c r="L11" s="1">
        <f t="shared" si="7"/>
        <v>1.19550171264</v>
      </c>
      <c r="M11" s="1">
        <f t="shared" si="7"/>
        <v>2.67644454584</v>
      </c>
      <c r="N11" s="1">
        <f t="shared" si="7"/>
        <v>38.282162142005</v>
      </c>
    </row>
    <row r="12" spans="1:14" ht="12.75">
      <c r="A12" s="13" t="s">
        <v>25</v>
      </c>
      <c r="B12" s="1">
        <f aca="true" t="shared" si="8" ref="B12:N12">STDEV(B18:B43)</f>
        <v>0.7168873383512749</v>
      </c>
      <c r="C12" s="1">
        <f t="shared" si="8"/>
        <v>1.3984388996038055</v>
      </c>
      <c r="D12" s="1">
        <f t="shared" si="8"/>
        <v>3.1900977409520044</v>
      </c>
      <c r="E12" s="1">
        <f t="shared" si="8"/>
        <v>2.316888850317735</v>
      </c>
      <c r="F12" s="1">
        <f t="shared" si="8"/>
        <v>1.118743656890754</v>
      </c>
      <c r="G12" s="1">
        <f t="shared" si="8"/>
        <v>2.4944583975720884</v>
      </c>
      <c r="H12" s="1">
        <f t="shared" si="8"/>
        <v>1.9420808105930822</v>
      </c>
      <c r="I12" s="1">
        <f t="shared" si="8"/>
        <v>2.1842256413333514</v>
      </c>
      <c r="J12" s="1">
        <f t="shared" si="8"/>
        <v>0.9152654430349698</v>
      </c>
      <c r="K12" s="1">
        <f t="shared" si="8"/>
        <v>0.414902873303889</v>
      </c>
      <c r="L12" s="1">
        <f t="shared" si="8"/>
        <v>0.36542813393300755</v>
      </c>
      <c r="M12" s="1">
        <f t="shared" si="8"/>
        <v>0.8482724223473699</v>
      </c>
      <c r="N12" s="1">
        <f t="shared" si="8"/>
        <v>8.655230603549901</v>
      </c>
    </row>
    <row r="13" spans="1:14" ht="12.75">
      <c r="A13" s="13" t="s">
        <v>127</v>
      </c>
      <c r="B13" s="1">
        <f aca="true" t="shared" si="9" ref="B13:L13">ROUND(B12/B6,2)</f>
        <v>0.5</v>
      </c>
      <c r="C13" s="1">
        <f t="shared" si="9"/>
        <v>0.67</v>
      </c>
      <c r="D13" s="1">
        <f t="shared" si="9"/>
        <v>1.01</v>
      </c>
      <c r="E13" s="1">
        <f t="shared" si="9"/>
        <v>0.76</v>
      </c>
      <c r="F13" s="1">
        <f t="shared" si="9"/>
        <v>0.51</v>
      </c>
      <c r="G13" s="1">
        <f t="shared" si="9"/>
        <v>0.94</v>
      </c>
      <c r="H13" s="1">
        <f t="shared" si="9"/>
        <v>0.58</v>
      </c>
      <c r="I13" s="1">
        <f t="shared" si="9"/>
        <v>0.68</v>
      </c>
      <c r="J13" s="1">
        <f t="shared" si="9"/>
        <v>0.57</v>
      </c>
      <c r="K13" s="1">
        <f t="shared" si="9"/>
        <v>0.49</v>
      </c>
      <c r="L13" s="1">
        <f t="shared" si="9"/>
        <v>0.49</v>
      </c>
      <c r="M13" s="1">
        <f>ROUND(M12/M6,2)</f>
        <v>0.72</v>
      </c>
      <c r="N13" s="1">
        <f>ROUND(N12/N6,2)</f>
        <v>0.34</v>
      </c>
    </row>
    <row r="14" spans="1:14" ht="12.75">
      <c r="A14" s="13" t="s">
        <v>126</v>
      </c>
      <c r="B14" s="53">
        <f>26*P44/(25*24*B12^3)</f>
        <v>1.6856438744785949</v>
      </c>
      <c r="C14" s="53">
        <f aca="true" t="shared" si="10" ref="C14:N14">26*Q44/(25*24*C12^3)</f>
        <v>1.5056987330231217</v>
      </c>
      <c r="D14" s="53">
        <f t="shared" si="10"/>
        <v>3.4465149012697953</v>
      </c>
      <c r="E14" s="53">
        <f t="shared" si="10"/>
        <v>0.7648947456936059</v>
      </c>
      <c r="F14" s="53">
        <f t="shared" si="10"/>
        <v>0.5269250133632474</v>
      </c>
      <c r="G14" s="53">
        <f t="shared" si="10"/>
        <v>3.2042038567097437</v>
      </c>
      <c r="H14" s="53">
        <f t="shared" si="10"/>
        <v>0.5357147158136071</v>
      </c>
      <c r="I14" s="53">
        <f t="shared" si="10"/>
        <v>1.6163407933311746</v>
      </c>
      <c r="J14" s="53">
        <f t="shared" si="10"/>
        <v>0.9612451870329115</v>
      </c>
      <c r="K14" s="53">
        <f t="shared" si="10"/>
        <v>1.0536193665751274</v>
      </c>
      <c r="L14" s="53">
        <f t="shared" si="10"/>
        <v>1.6518046093745598</v>
      </c>
      <c r="M14" s="53">
        <f t="shared" si="10"/>
        <v>1.7424533415249877</v>
      </c>
      <c r="N14" s="53">
        <f t="shared" si="10"/>
        <v>0.278093537802509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-0.06050254605330109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3.9224381924000005</v>
      </c>
      <c r="C18" s="1">
        <f>'DATOS MENSUALES'!F487</f>
        <v>4.12537759333</v>
      </c>
      <c r="D18" s="1">
        <f>'DATOS MENSUALES'!F488</f>
        <v>2.20708648251</v>
      </c>
      <c r="E18" s="1">
        <f>'DATOS MENSUALES'!F489</f>
        <v>2.00624685088</v>
      </c>
      <c r="F18" s="1">
        <f>'DATOS MENSUALES'!F490</f>
        <v>2.0646083492</v>
      </c>
      <c r="G18" s="1">
        <f>'DATOS MENSUALES'!F491</f>
        <v>4.92221559191</v>
      </c>
      <c r="H18" s="1">
        <f>'DATOS MENSUALES'!F492</f>
        <v>6.20876782176</v>
      </c>
      <c r="I18" s="1">
        <f>'DATOS MENSUALES'!F493</f>
        <v>7.1365870888</v>
      </c>
      <c r="J18" s="1">
        <f>'DATOS MENSUALES'!F494</f>
        <v>2.60506652541</v>
      </c>
      <c r="K18" s="1">
        <f>'DATOS MENSUALES'!F495</f>
        <v>1.18538705754</v>
      </c>
      <c r="L18" s="1">
        <f>'DATOS MENSUALES'!F496</f>
        <v>1.52302279976</v>
      </c>
      <c r="M18" s="1">
        <f>'DATOS MENSUALES'!F497</f>
        <v>3.00225058208</v>
      </c>
      <c r="N18" s="1">
        <f aca="true" t="shared" si="11" ref="N18:N41">SUM(B18:M18)</f>
        <v>40.90905493558</v>
      </c>
      <c r="O18" s="10"/>
      <c r="P18" s="60">
        <f>(B18-B$6)^3</f>
        <v>15.278917334220445</v>
      </c>
      <c r="Q18" s="60">
        <f aca="true" t="shared" si="12" ref="Q18:AB18">(C18-C$6)^3</f>
        <v>8.374315807817535</v>
      </c>
      <c r="R18" s="60">
        <f t="shared" si="12"/>
        <v>-0.8810482649590348</v>
      </c>
      <c r="S18" s="60">
        <f t="shared" si="12"/>
        <v>-1.1691045021108524</v>
      </c>
      <c r="T18" s="60">
        <f t="shared" si="12"/>
        <v>-0.0018146281804268755</v>
      </c>
      <c r="U18" s="60">
        <f t="shared" si="12"/>
        <v>11.483032551396233</v>
      </c>
      <c r="V18" s="60">
        <f t="shared" si="12"/>
        <v>22.891305562247393</v>
      </c>
      <c r="W18" s="60">
        <f t="shared" si="12"/>
        <v>59.88794269934748</v>
      </c>
      <c r="X18" s="60">
        <f t="shared" si="12"/>
        <v>1.0225363917444585</v>
      </c>
      <c r="Y18" s="60">
        <f t="shared" si="12"/>
        <v>0.039468970181388716</v>
      </c>
      <c r="Z18" s="60">
        <f t="shared" si="12"/>
        <v>0.480754046512146</v>
      </c>
      <c r="AA18" s="60">
        <f t="shared" si="12"/>
        <v>6.010208373423097</v>
      </c>
      <c r="AB18" s="60">
        <f t="shared" si="12"/>
        <v>3606.473063767454</v>
      </c>
    </row>
    <row r="19" spans="1:28" ht="12.75">
      <c r="A19" s="12" t="s">
        <v>69</v>
      </c>
      <c r="B19" s="1">
        <f>'DATOS MENSUALES'!F498</f>
        <v>1.14616147284</v>
      </c>
      <c r="C19" s="1">
        <f>'DATOS MENSUALES'!F499</f>
        <v>0.46239947973999995</v>
      </c>
      <c r="D19" s="1">
        <f>'DATOS MENSUALES'!F500</f>
        <v>3.31337972117</v>
      </c>
      <c r="E19" s="1">
        <f>'DATOS MENSUALES'!F501</f>
        <v>1.4719154233699998</v>
      </c>
      <c r="F19" s="1">
        <f>'DATOS MENSUALES'!F502</f>
        <v>2.15176964982</v>
      </c>
      <c r="G19" s="1">
        <f>'DATOS MENSUALES'!F503</f>
        <v>1.40935368028</v>
      </c>
      <c r="H19" s="1">
        <f>'DATOS MENSUALES'!F504</f>
        <v>2.2097578441800003</v>
      </c>
      <c r="I19" s="1">
        <f>'DATOS MENSUALES'!F505</f>
        <v>2.9296458594</v>
      </c>
      <c r="J19" s="1">
        <f>'DATOS MENSUALES'!F506</f>
        <v>3.0060790000999997</v>
      </c>
      <c r="K19" s="1">
        <f>'DATOS MENSUALES'!F507</f>
        <v>1.63675882272</v>
      </c>
      <c r="L19" s="1">
        <f>'DATOS MENSUALES'!F508</f>
        <v>1.8452463757000002</v>
      </c>
      <c r="M19" s="1">
        <f>'DATOS MENSUALES'!F509</f>
        <v>3.5853135853499998</v>
      </c>
      <c r="N19" s="1">
        <f t="shared" si="11"/>
        <v>25.16778091467</v>
      </c>
      <c r="O19" s="10"/>
      <c r="P19" s="60">
        <f aca="true" t="shared" si="13" ref="P19:P43">(B19-B$6)^3</f>
        <v>-0.02563908643477946</v>
      </c>
      <c r="Q19" s="60">
        <f aca="true" t="shared" si="14" ref="Q19:Q43">(C19-C$6)^3</f>
        <v>-4.348780701918149</v>
      </c>
      <c r="R19" s="60">
        <f aca="true" t="shared" si="15" ref="R19:R43">(D19-D$6)^3</f>
        <v>0.003217468179429869</v>
      </c>
      <c r="S19" s="60">
        <f aca="true" t="shared" si="16" ref="S19:S43">(E19-E$6)^3</f>
        <v>-4.0029467825607705</v>
      </c>
      <c r="T19" s="60">
        <f aca="true" t="shared" si="17" ref="T19:T43">(F19-F$6)^3</f>
        <v>-4.218553187511786E-05</v>
      </c>
      <c r="U19" s="60">
        <f aca="true" t="shared" si="18" ref="U19:U43">(G19-G$6)^3</f>
        <v>-1.9851445416285984</v>
      </c>
      <c r="V19" s="60">
        <f aca="true" t="shared" si="19" ref="V19:V43">(H19-H$6)^3</f>
        <v>-1.559402719307772</v>
      </c>
      <c r="W19" s="60">
        <f aca="true" t="shared" si="20" ref="W19:W43">(I19-I$6)^3</f>
        <v>-0.0255452515408157</v>
      </c>
      <c r="X19" s="60">
        <f aca="true" t="shared" si="21" ref="X19:X43">(J19-J$6)^3</f>
        <v>2.794098790016132</v>
      </c>
      <c r="Y19" s="60">
        <f aca="true" t="shared" si="22" ref="Y19:Y43">(K19-K$6)^3</f>
        <v>0.4965048414757089</v>
      </c>
      <c r="Z19" s="60">
        <f aca="true" t="shared" si="23" ref="Z19:Z43">(L19-L$6)^3</f>
        <v>1.3514569246308452</v>
      </c>
      <c r="AA19" s="60">
        <f aca="true" t="shared" si="24" ref="AA19:AA43">(M19-M$6)^3</f>
        <v>13.844980907937554</v>
      </c>
      <c r="AB19" s="60">
        <f aca="true" t="shared" si="25" ref="AB19:AB43">(N19-N$6)^3</f>
        <v>-0.06687645027791893</v>
      </c>
    </row>
    <row r="20" spans="1:28" ht="12.75">
      <c r="A20" s="12" t="s">
        <v>70</v>
      </c>
      <c r="B20" s="1">
        <f>'DATOS MENSUALES'!F510</f>
        <v>1.61959517888</v>
      </c>
      <c r="C20" s="1">
        <f>'DATOS MENSUALES'!F511</f>
        <v>3.6404624650499997</v>
      </c>
      <c r="D20" s="1">
        <f>'DATOS MENSUALES'!F512</f>
        <v>5.347749174840001</v>
      </c>
      <c r="E20" s="1">
        <f>'DATOS MENSUALES'!F513</f>
        <v>1.90748718144</v>
      </c>
      <c r="F20" s="1">
        <f>'DATOS MENSUALES'!F514</f>
        <v>1.9495195392000002</v>
      </c>
      <c r="G20" s="1">
        <f>'DATOS MENSUALES'!F515</f>
        <v>1.99465360074</v>
      </c>
      <c r="H20" s="1">
        <f>'DATOS MENSUALES'!F516</f>
        <v>5.0189277280799995</v>
      </c>
      <c r="I20" s="1">
        <f>'DATOS MENSUALES'!F517</f>
        <v>6.3203486602700005</v>
      </c>
      <c r="J20" s="1">
        <f>'DATOS MENSUALES'!F518</f>
        <v>2.81438719601</v>
      </c>
      <c r="K20" s="1">
        <f>'DATOS MENSUALES'!F519</f>
        <v>1.7207598389399998</v>
      </c>
      <c r="L20" s="1">
        <f>'DATOS MENSUALES'!F520</f>
        <v>1.38476190528</v>
      </c>
      <c r="M20" s="1">
        <f>'DATOS MENSUALES'!F521</f>
        <v>0.9377789567400001</v>
      </c>
      <c r="N20" s="1">
        <f t="shared" si="11"/>
        <v>34.656431425470004</v>
      </c>
      <c r="O20" s="10"/>
      <c r="P20" s="60">
        <f t="shared" si="13"/>
        <v>0.005693269943605548</v>
      </c>
      <c r="Q20" s="60">
        <f t="shared" si="14"/>
        <v>3.6937113972796536</v>
      </c>
      <c r="R20" s="60">
        <f t="shared" si="15"/>
        <v>10.388749229427132</v>
      </c>
      <c r="S20" s="60">
        <f t="shared" si="16"/>
        <v>-1.5296959157086032</v>
      </c>
      <c r="T20" s="60">
        <f t="shared" si="17"/>
        <v>-0.013322416428145873</v>
      </c>
      <c r="U20" s="60">
        <f t="shared" si="18"/>
        <v>-0.30277935556014607</v>
      </c>
      <c r="V20" s="60">
        <f t="shared" si="19"/>
        <v>4.488368335015731</v>
      </c>
      <c r="W20" s="60">
        <f t="shared" si="20"/>
        <v>29.681307885031643</v>
      </c>
      <c r="X20" s="60">
        <f t="shared" si="21"/>
        <v>1.8014949354923162</v>
      </c>
      <c r="Y20" s="60">
        <f t="shared" si="22"/>
        <v>0.6718710759425108</v>
      </c>
      <c r="Z20" s="60">
        <f t="shared" si="23"/>
        <v>0.26848894106631455</v>
      </c>
      <c r="AA20" s="60">
        <f t="shared" si="24"/>
        <v>-0.014945301624252597</v>
      </c>
      <c r="AB20" s="60">
        <f t="shared" si="25"/>
        <v>749.2925890217766</v>
      </c>
    </row>
    <row r="21" spans="1:28" ht="12.75">
      <c r="A21" s="12" t="s">
        <v>71</v>
      </c>
      <c r="B21" s="1">
        <f>'DATOS MENSUALES'!F522</f>
        <v>1.3011764646400001</v>
      </c>
      <c r="C21" s="1">
        <f>'DATOS MENSUALES'!F523</f>
        <v>2.53981858</v>
      </c>
      <c r="D21" s="1">
        <f>'DATOS MENSUALES'!F524</f>
        <v>2.22636223089</v>
      </c>
      <c r="E21" s="1">
        <f>'DATOS MENSUALES'!F525</f>
        <v>3.07841396811</v>
      </c>
      <c r="F21" s="1">
        <f>'DATOS MENSUALES'!F526</f>
        <v>1.7263326510499999</v>
      </c>
      <c r="G21" s="1">
        <f>'DATOS MENSUALES'!F527</f>
        <v>4.377822718359999</v>
      </c>
      <c r="H21" s="1">
        <f>'DATOS MENSUALES'!F528</f>
        <v>6.337533941439999</v>
      </c>
      <c r="I21" s="1">
        <f>'DATOS MENSUALES'!F529</f>
        <v>7.46022872203</v>
      </c>
      <c r="J21" s="1">
        <f>'DATOS MENSUALES'!F530</f>
        <v>3.91730583123</v>
      </c>
      <c r="K21" s="1">
        <f>'DATOS MENSUALES'!F531</f>
        <v>0.8315701702</v>
      </c>
      <c r="L21" s="1">
        <f>'DATOS MENSUALES'!F532</f>
        <v>0.7258229281799999</v>
      </c>
      <c r="M21" s="1">
        <f>'DATOS MENSUALES'!F533</f>
        <v>0.7042745849700001</v>
      </c>
      <c r="N21" s="1">
        <f t="shared" si="11"/>
        <v>35.226662791100004</v>
      </c>
      <c r="O21" s="10"/>
      <c r="P21" s="60">
        <f t="shared" si="13"/>
        <v>-0.0027356264328938233</v>
      </c>
      <c r="Q21" s="60">
        <f t="shared" si="14"/>
        <v>0.08821605322276455</v>
      </c>
      <c r="R21" s="60">
        <f t="shared" si="15"/>
        <v>-0.8289642963399533</v>
      </c>
      <c r="S21" s="60">
        <f t="shared" si="16"/>
        <v>6.5473660382141765E-06</v>
      </c>
      <c r="T21" s="60">
        <f t="shared" si="17"/>
        <v>-0.09749375275056509</v>
      </c>
      <c r="U21" s="60">
        <f t="shared" si="18"/>
        <v>5.0149207094197354</v>
      </c>
      <c r="V21" s="60">
        <f t="shared" si="19"/>
        <v>26.149045268955945</v>
      </c>
      <c r="W21" s="60">
        <f t="shared" si="20"/>
        <v>76.01329634727936</v>
      </c>
      <c r="X21" s="60">
        <f t="shared" si="21"/>
        <v>12.482255057873791</v>
      </c>
      <c r="Y21" s="60">
        <f t="shared" si="22"/>
        <v>-2.3749201764306365E-06</v>
      </c>
      <c r="Z21" s="60">
        <f t="shared" si="23"/>
        <v>-2.6375438002670824E-06</v>
      </c>
      <c r="AA21" s="60">
        <f t="shared" si="24"/>
        <v>-0.11047138883428696</v>
      </c>
      <c r="AB21" s="60">
        <f t="shared" si="25"/>
        <v>899.4640232268247</v>
      </c>
    </row>
    <row r="22" spans="1:28" ht="12.75">
      <c r="A22" s="12" t="s">
        <v>72</v>
      </c>
      <c r="B22" s="1">
        <f>'DATOS MENSUALES'!F534</f>
        <v>2.70658340988</v>
      </c>
      <c r="C22" s="1">
        <f>'DATOS MENSUALES'!F535</f>
        <v>6.5131907298</v>
      </c>
      <c r="D22" s="1">
        <f>'DATOS MENSUALES'!F536</f>
        <v>3.97562656372</v>
      </c>
      <c r="E22" s="1">
        <f>'DATOS MENSUALES'!F537</f>
        <v>4.3737267574</v>
      </c>
      <c r="F22" s="1">
        <f>'DATOS MENSUALES'!F538</f>
        <v>4.49108081841</v>
      </c>
      <c r="G22" s="1">
        <f>'DATOS MENSUALES'!F539</f>
        <v>3.8292683477099994</v>
      </c>
      <c r="H22" s="1">
        <f>'DATOS MENSUALES'!F540</f>
        <v>4.1044808217</v>
      </c>
      <c r="I22" s="1">
        <f>'DATOS MENSUALES'!F541</f>
        <v>1.9338342424800001</v>
      </c>
      <c r="J22" s="1">
        <f>'DATOS MENSUALES'!F542</f>
        <v>0.87354451942</v>
      </c>
      <c r="K22" s="1">
        <f>'DATOS MENSUALES'!F543</f>
        <v>1.10315102736</v>
      </c>
      <c r="L22" s="1">
        <f>'DATOS MENSUALES'!F544</f>
        <v>0.9686846988</v>
      </c>
      <c r="M22" s="1">
        <f>'DATOS MENSUALES'!F545</f>
        <v>1.3376374508</v>
      </c>
      <c r="N22" s="1">
        <f t="shared" si="11"/>
        <v>36.21080938748</v>
      </c>
      <c r="O22" s="10"/>
      <c r="P22" s="60">
        <f t="shared" si="13"/>
        <v>2.0269237321130515</v>
      </c>
      <c r="Q22" s="60">
        <f t="shared" si="14"/>
        <v>86.26487147874016</v>
      </c>
      <c r="R22" s="60">
        <f t="shared" si="15"/>
        <v>0.5311964859004767</v>
      </c>
      <c r="S22" s="60">
        <f t="shared" si="16"/>
        <v>2.268853679757895</v>
      </c>
      <c r="T22" s="60">
        <f t="shared" si="17"/>
        <v>12.238551529210238</v>
      </c>
      <c r="U22" s="60">
        <f t="shared" si="18"/>
        <v>1.5735280656285258</v>
      </c>
      <c r="V22" s="60">
        <f t="shared" si="19"/>
        <v>0.3972161370848498</v>
      </c>
      <c r="W22" s="60">
        <f t="shared" si="20"/>
        <v>-2.1483063513292184</v>
      </c>
      <c r="X22" s="60">
        <f t="shared" si="21"/>
        <v>-0.3796066091376402</v>
      </c>
      <c r="Y22" s="60">
        <f t="shared" si="22"/>
        <v>0.017221282291744515</v>
      </c>
      <c r="Z22" s="60">
        <f t="shared" si="23"/>
        <v>0.012016103244182485</v>
      </c>
      <c r="AA22" s="60">
        <f t="shared" si="24"/>
        <v>0.003619451445059509</v>
      </c>
      <c r="AB22" s="60">
        <f t="shared" si="25"/>
        <v>1203.5734555556735</v>
      </c>
    </row>
    <row r="23" spans="1:28" ht="12.75">
      <c r="A23" s="12" t="s">
        <v>73</v>
      </c>
      <c r="B23" s="1">
        <f>'DATOS MENSUALES'!F546</f>
        <v>1.1051817656</v>
      </c>
      <c r="C23" s="1">
        <f>'DATOS MENSUALES'!F547</f>
        <v>1.784965266</v>
      </c>
      <c r="D23" s="1">
        <f>'DATOS MENSUALES'!F548</f>
        <v>2.4867674731199996</v>
      </c>
      <c r="E23" s="1">
        <f>'DATOS MENSUALES'!F549</f>
        <v>2.71453468104</v>
      </c>
      <c r="F23" s="1">
        <f>'DATOS MENSUALES'!F550</f>
        <v>3.5569053233999997</v>
      </c>
      <c r="G23" s="1">
        <f>'DATOS MENSUALES'!F551</f>
        <v>3.43962107638</v>
      </c>
      <c r="H23" s="1">
        <f>'DATOS MENSUALES'!F552</f>
        <v>3.89812910179</v>
      </c>
      <c r="I23" s="1">
        <f>'DATOS MENSUALES'!F553</f>
        <v>4.358918432519999</v>
      </c>
      <c r="J23" s="1">
        <f>'DATOS MENSUALES'!F554</f>
        <v>1.01414012923</v>
      </c>
      <c r="K23" s="1">
        <f>'DATOS MENSUALES'!F555</f>
        <v>1.0654521884100001</v>
      </c>
      <c r="L23" s="1">
        <f>'DATOS MENSUALES'!F556</f>
        <v>0.84088073862</v>
      </c>
      <c r="M23" s="1">
        <f>'DATOS MENSUALES'!F557</f>
        <v>2.9606575328</v>
      </c>
      <c r="N23" s="1">
        <f t="shared" si="11"/>
        <v>29.226153708909997</v>
      </c>
      <c r="O23" s="10"/>
      <c r="P23" s="60">
        <f t="shared" si="13"/>
        <v>-0.03788300176974762</v>
      </c>
      <c r="Q23" s="60">
        <f t="shared" si="14"/>
        <v>-0.029702746318716083</v>
      </c>
      <c r="R23" s="60">
        <f t="shared" si="15"/>
        <v>-0.31302379077416465</v>
      </c>
      <c r="S23" s="60">
        <f t="shared" si="16"/>
        <v>-0.04112489705881244</v>
      </c>
      <c r="T23" s="60">
        <f t="shared" si="17"/>
        <v>2.573179460876109</v>
      </c>
      <c r="U23" s="60">
        <f t="shared" si="18"/>
        <v>0.4627393211983805</v>
      </c>
      <c r="V23" s="60">
        <f t="shared" si="19"/>
        <v>0.14781880436564754</v>
      </c>
      <c r="W23" s="60">
        <f t="shared" si="20"/>
        <v>1.461209216482318</v>
      </c>
      <c r="X23" s="60">
        <f t="shared" si="21"/>
        <v>-0.19863491858712792</v>
      </c>
      <c r="Y23" s="60">
        <f t="shared" si="22"/>
        <v>0.010726623878349995</v>
      </c>
      <c r="Z23" s="60">
        <f t="shared" si="23"/>
        <v>0.0010377016695090047</v>
      </c>
      <c r="AA23" s="60">
        <f t="shared" si="24"/>
        <v>5.607093654226661</v>
      </c>
      <c r="AB23" s="60">
        <f t="shared" si="25"/>
        <v>48.725823141702065</v>
      </c>
    </row>
    <row r="24" spans="1:28" ht="12.75">
      <c r="A24" s="12" t="s">
        <v>74</v>
      </c>
      <c r="B24" s="1">
        <f>'DATOS MENSUALES'!F558</f>
        <v>1.5079054966499998</v>
      </c>
      <c r="C24" s="1">
        <f>'DATOS MENSUALES'!F559</f>
        <v>1.66794630399</v>
      </c>
      <c r="D24" s="1">
        <f>'DATOS MENSUALES'!F560</f>
        <v>2.72273152746</v>
      </c>
      <c r="E24" s="1">
        <f>'DATOS MENSUALES'!F561</f>
        <v>2.8165088496600004</v>
      </c>
      <c r="F24" s="1">
        <f>'DATOS MENSUALES'!F562</f>
        <v>4.3178908518900005</v>
      </c>
      <c r="G24" s="1">
        <f>'DATOS MENSUALES'!F563</f>
        <v>2.79540371115</v>
      </c>
      <c r="H24" s="1">
        <f>'DATOS MENSUALES'!F564</f>
        <v>4.8223416735999995</v>
      </c>
      <c r="I24" s="1">
        <f>'DATOS MENSUALES'!F565</f>
        <v>2.02719186192</v>
      </c>
      <c r="J24" s="1">
        <f>'DATOS MENSUALES'!F566</f>
        <v>1.56978768128</v>
      </c>
      <c r="K24" s="1">
        <f>'DATOS MENSUALES'!F567</f>
        <v>1.27058335911</v>
      </c>
      <c r="L24" s="1">
        <f>'DATOS MENSUALES'!F568</f>
        <v>0.45959038104000005</v>
      </c>
      <c r="M24" s="1">
        <f>'DATOS MENSUALES'!F569</f>
        <v>1.02145024467</v>
      </c>
      <c r="N24" s="1">
        <f t="shared" si="11"/>
        <v>26.99933194242</v>
      </c>
      <c r="O24" s="10"/>
      <c r="P24" s="60">
        <f t="shared" si="13"/>
        <v>0.00029903694384748</v>
      </c>
      <c r="Q24" s="60">
        <f t="shared" si="14"/>
        <v>-0.0776973528788296</v>
      </c>
      <c r="R24" s="60">
        <f t="shared" si="15"/>
        <v>-0.08694965933060529</v>
      </c>
      <c r="S24" s="60">
        <f t="shared" si="16"/>
        <v>-0.014383893669834402</v>
      </c>
      <c r="T24" s="60">
        <f t="shared" si="17"/>
        <v>9.681435629937564</v>
      </c>
      <c r="U24" s="60">
        <f t="shared" si="18"/>
        <v>0.0021595040533499026</v>
      </c>
      <c r="V24" s="60">
        <f t="shared" si="19"/>
        <v>3.067294480496306</v>
      </c>
      <c r="W24" s="60">
        <f t="shared" si="20"/>
        <v>-1.7149273843136246</v>
      </c>
      <c r="X24" s="60">
        <f t="shared" si="21"/>
        <v>-2.1537043785714194E-05</v>
      </c>
      <c r="Y24" s="60">
        <f t="shared" si="22"/>
        <v>0.07712997694593388</v>
      </c>
      <c r="Z24" s="60">
        <f t="shared" si="23"/>
        <v>-0.0219635517717346</v>
      </c>
      <c r="AA24" s="60">
        <f t="shared" si="24"/>
        <v>-0.004302892068869446</v>
      </c>
      <c r="AB24" s="60">
        <f t="shared" si="25"/>
        <v>2.8975779106728283</v>
      </c>
    </row>
    <row r="25" spans="1:28" ht="12.75">
      <c r="A25" s="12" t="s">
        <v>75</v>
      </c>
      <c r="B25" s="1">
        <f>'DATOS MENSUALES'!F570</f>
        <v>1.26965450343</v>
      </c>
      <c r="C25" s="1">
        <f>'DATOS MENSUALES'!F571</f>
        <v>1.6423541451800001</v>
      </c>
      <c r="D25" s="1">
        <f>'DATOS MENSUALES'!F572</f>
        <v>4.7262903597</v>
      </c>
      <c r="E25" s="1">
        <f>'DATOS MENSUALES'!F573</f>
        <v>4.72566475075</v>
      </c>
      <c r="F25" s="1">
        <f>'DATOS MENSUALES'!F574</f>
        <v>2.0120934792000003</v>
      </c>
      <c r="G25" s="1">
        <f>'DATOS MENSUALES'!F575</f>
        <v>0.9817593758400001</v>
      </c>
      <c r="H25" s="1">
        <f>'DATOS MENSUALES'!F576</f>
        <v>5.16517316303</v>
      </c>
      <c r="I25" s="1">
        <f>'DATOS MENSUALES'!F577</f>
        <v>3.88447562844</v>
      </c>
      <c r="J25" s="1">
        <f>'DATOS MENSUALES'!F578</f>
        <v>3.09428571738</v>
      </c>
      <c r="K25" s="1">
        <f>'DATOS MENSUALES'!F579</f>
        <v>1.8442387448000002</v>
      </c>
      <c r="L25" s="1">
        <f>'DATOS MENSUALES'!F580</f>
        <v>0.49861386176</v>
      </c>
      <c r="M25" s="1">
        <f>'DATOS MENSUALES'!F581</f>
        <v>0.450163043</v>
      </c>
      <c r="N25" s="1">
        <f t="shared" si="11"/>
        <v>30.29476677251</v>
      </c>
      <c r="O25" s="10"/>
      <c r="P25" s="60">
        <f t="shared" si="13"/>
        <v>-0.005033567753532142</v>
      </c>
      <c r="Q25" s="60">
        <f t="shared" si="14"/>
        <v>-0.0925322885258186</v>
      </c>
      <c r="R25" s="60">
        <f t="shared" si="15"/>
        <v>3.8003565157193693</v>
      </c>
      <c r="S25" s="60">
        <f t="shared" si="16"/>
        <v>4.623731252610411</v>
      </c>
      <c r="T25" s="60">
        <f t="shared" si="17"/>
        <v>-0.005312430979830361</v>
      </c>
      <c r="U25" s="60">
        <f t="shared" si="18"/>
        <v>-4.778884461047977</v>
      </c>
      <c r="V25" s="60">
        <f t="shared" si="19"/>
        <v>5.791129485717881</v>
      </c>
      <c r="W25" s="60">
        <f t="shared" si="20"/>
        <v>0.2879111061546429</v>
      </c>
      <c r="X25" s="60">
        <f t="shared" si="21"/>
        <v>3.3526099051999383</v>
      </c>
      <c r="Y25" s="60">
        <f t="shared" si="22"/>
        <v>0.9979815071275798</v>
      </c>
      <c r="Z25" s="60">
        <f t="shared" si="23"/>
        <v>-0.014001986511434424</v>
      </c>
      <c r="AA25" s="60">
        <f t="shared" si="24"/>
        <v>-0.395345060668312</v>
      </c>
      <c r="AB25" s="60">
        <f t="shared" si="25"/>
        <v>105.22630368445525</v>
      </c>
    </row>
    <row r="26" spans="1:28" ht="12.75">
      <c r="A26" s="12" t="s">
        <v>76</v>
      </c>
      <c r="B26" s="1">
        <f>'DATOS MENSUALES'!F582</f>
        <v>0.9866875499999999</v>
      </c>
      <c r="C26" s="1">
        <f>'DATOS MENSUALES'!F583</f>
        <v>0.9185710666</v>
      </c>
      <c r="D26" s="1">
        <f>'DATOS MENSUALES'!F584</f>
        <v>0.36326952556000003</v>
      </c>
      <c r="E26" s="1">
        <f>'DATOS MENSUALES'!F585</f>
        <v>0.2054862828</v>
      </c>
      <c r="F26" s="1">
        <f>'DATOS MENSUALES'!F586</f>
        <v>3.071138697</v>
      </c>
      <c r="G26" s="1">
        <f>'DATOS MENSUALES'!F587</f>
        <v>0.6380000006500001</v>
      </c>
      <c r="H26" s="1">
        <f>'DATOS MENSUALES'!F588</f>
        <v>5.3855764982</v>
      </c>
      <c r="I26" s="1">
        <f>'DATOS MENSUALES'!F589</f>
        <v>2.14363240388</v>
      </c>
      <c r="J26" s="1">
        <f>'DATOS MENSUALES'!F590</f>
        <v>1.01313072448</v>
      </c>
      <c r="K26" s="1">
        <f>'DATOS MENSUALES'!F591</f>
        <v>0.56337151136</v>
      </c>
      <c r="L26" s="1">
        <f>'DATOS MENSUALES'!F592</f>
        <v>0.31083020800000005</v>
      </c>
      <c r="M26" s="1">
        <f>'DATOS MENSUALES'!F593</f>
        <v>0.9028082184799999</v>
      </c>
      <c r="N26" s="1">
        <f t="shared" si="11"/>
        <v>16.50250268701</v>
      </c>
      <c r="O26" s="10"/>
      <c r="P26" s="60">
        <f t="shared" si="13"/>
        <v>-0.09379099964487823</v>
      </c>
      <c r="Q26" s="60">
        <f t="shared" si="14"/>
        <v>-1.6267439923375546</v>
      </c>
      <c r="R26" s="60">
        <f t="shared" si="15"/>
        <v>-22.01041151413771</v>
      </c>
      <c r="S26" s="60">
        <f t="shared" si="16"/>
        <v>-23.252105922180693</v>
      </c>
      <c r="T26" s="60">
        <f t="shared" si="17"/>
        <v>0.6921153179960587</v>
      </c>
      <c r="U26" s="60">
        <f t="shared" si="18"/>
        <v>-8.342546277973577</v>
      </c>
      <c r="V26" s="60">
        <f t="shared" si="19"/>
        <v>8.195840952345753</v>
      </c>
      <c r="W26" s="60">
        <f t="shared" si="20"/>
        <v>-1.2615525176412796</v>
      </c>
      <c r="X26" s="60">
        <f t="shared" si="21"/>
        <v>-0.19966762001456848</v>
      </c>
      <c r="Y26" s="60">
        <f t="shared" si="22"/>
        <v>-0.022316326880565358</v>
      </c>
      <c r="Z26" s="60">
        <f t="shared" si="23"/>
        <v>-0.07884833441322131</v>
      </c>
      <c r="AA26" s="60">
        <f t="shared" si="24"/>
        <v>-0.022257237090245643</v>
      </c>
      <c r="AB26" s="60">
        <f t="shared" si="25"/>
        <v>-746.4346961840812</v>
      </c>
    </row>
    <row r="27" spans="1:28" ht="12.75">
      <c r="A27" s="12" t="s">
        <v>77</v>
      </c>
      <c r="B27" s="1">
        <f>'DATOS MENSUALES'!F594</f>
        <v>0.406379206</v>
      </c>
      <c r="C27" s="1">
        <f>'DATOS MENSUALES'!F595</f>
        <v>1.8684637087499998</v>
      </c>
      <c r="D27" s="1">
        <f>'DATOS MENSUALES'!F596</f>
        <v>5.58316512632</v>
      </c>
      <c r="E27" s="1">
        <f>'DATOS MENSUALES'!F597</f>
        <v>1.70207515137</v>
      </c>
      <c r="F27" s="1">
        <f>'DATOS MENSUALES'!F598</f>
        <v>1.10888985024</v>
      </c>
      <c r="G27" s="1">
        <f>'DATOS MENSUALES'!F599</f>
        <v>0.51299626224</v>
      </c>
      <c r="H27" s="1">
        <f>'DATOS MENSUALES'!F600</f>
        <v>1.56294439812</v>
      </c>
      <c r="I27" s="1">
        <f>'DATOS MENSUALES'!F601</f>
        <v>1.40402718407</v>
      </c>
      <c r="J27" s="1">
        <f>'DATOS MENSUALES'!F602</f>
        <v>0.79381389857</v>
      </c>
      <c r="K27" s="1">
        <f>'DATOS MENSUALES'!F603</f>
        <v>0.4778425674</v>
      </c>
      <c r="L27" s="1">
        <f>'DATOS MENSUALES'!F604</f>
        <v>0.72262796528</v>
      </c>
      <c r="M27" s="1">
        <f>'DATOS MENSUALES'!F605</f>
        <v>0.7146747407099999</v>
      </c>
      <c r="N27" s="1">
        <f t="shared" si="11"/>
        <v>16.85790005907</v>
      </c>
      <c r="O27" s="10"/>
      <c r="P27" s="60">
        <f t="shared" si="13"/>
        <v>-1.107608582252465</v>
      </c>
      <c r="Q27" s="60">
        <f t="shared" si="14"/>
        <v>-0.011573102268707891</v>
      </c>
      <c r="R27" s="60">
        <f t="shared" si="15"/>
        <v>14.127108148496545</v>
      </c>
      <c r="S27" s="60">
        <f t="shared" si="16"/>
        <v>-2.502333991453052</v>
      </c>
      <c r="T27" s="60">
        <f t="shared" si="17"/>
        <v>-1.2516502168100092</v>
      </c>
      <c r="U27" s="60">
        <f t="shared" si="18"/>
        <v>-9.982139203514894</v>
      </c>
      <c r="V27" s="60">
        <f t="shared" si="19"/>
        <v>-5.8948544181168705</v>
      </c>
      <c r="W27" s="60">
        <f t="shared" si="20"/>
        <v>-6.029869332810785</v>
      </c>
      <c r="X27" s="60">
        <f t="shared" si="21"/>
        <v>-0.5193234079683265</v>
      </c>
      <c r="Y27" s="60">
        <f t="shared" si="22"/>
        <v>-0.04945893543967763</v>
      </c>
      <c r="Z27" s="60">
        <f t="shared" si="23"/>
        <v>-4.922996192509848E-06</v>
      </c>
      <c r="AA27" s="60">
        <f t="shared" si="24"/>
        <v>-0.10344260220707537</v>
      </c>
      <c r="AB27" s="60">
        <f t="shared" si="25"/>
        <v>-662.0940028212672</v>
      </c>
    </row>
    <row r="28" spans="1:28" ht="12.75">
      <c r="A28" s="12" t="s">
        <v>78</v>
      </c>
      <c r="B28" s="1">
        <f>'DATOS MENSUALES'!F606</f>
        <v>0.7997683740600001</v>
      </c>
      <c r="C28" s="1">
        <f>'DATOS MENSUALES'!F607</f>
        <v>1.15380436344</v>
      </c>
      <c r="D28" s="1">
        <f>'DATOS MENSUALES'!F608</f>
        <v>3.10778126505</v>
      </c>
      <c r="E28" s="1">
        <f>'DATOS MENSUALES'!F609</f>
        <v>2.22386537436</v>
      </c>
      <c r="F28" s="1">
        <f>'DATOS MENSUALES'!F610</f>
        <v>3.5334061434</v>
      </c>
      <c r="G28" s="1">
        <f>'DATOS MENSUALES'!F611</f>
        <v>13.1990243974</v>
      </c>
      <c r="H28" s="1">
        <f>'DATOS MENSUALES'!F612</f>
        <v>7.9488794044799995</v>
      </c>
      <c r="I28" s="1">
        <f>'DATOS MENSUALES'!F613</f>
        <v>2.44009958792</v>
      </c>
      <c r="J28" s="1">
        <f>'DATOS MENSUALES'!F614</f>
        <v>2.1667167751500003</v>
      </c>
      <c r="K28" s="1">
        <f>'DATOS MENSUALES'!F615</f>
        <v>0.97676118235</v>
      </c>
      <c r="L28" s="1">
        <f>'DATOS MENSUALES'!F616</f>
        <v>0.41117647003999996</v>
      </c>
      <c r="M28" s="1">
        <f>'DATOS MENSUALES'!F617</f>
        <v>2.39223155888</v>
      </c>
      <c r="N28" s="1">
        <f t="shared" si="11"/>
        <v>40.35351489653</v>
      </c>
      <c r="O28" s="10"/>
      <c r="P28" s="60">
        <f t="shared" si="13"/>
        <v>-0.263702170011107</v>
      </c>
      <c r="Q28" s="60">
        <f t="shared" si="14"/>
        <v>-0.8328511211851387</v>
      </c>
      <c r="R28" s="60">
        <f t="shared" si="15"/>
        <v>-0.00019480479698927593</v>
      </c>
      <c r="S28" s="60">
        <f t="shared" si="16"/>
        <v>-0.5839433598861252</v>
      </c>
      <c r="T28" s="60">
        <f t="shared" si="17"/>
        <v>2.4430571278764037</v>
      </c>
      <c r="U28" s="60">
        <f t="shared" si="18"/>
        <v>1168.533109449937</v>
      </c>
      <c r="V28" s="60">
        <f t="shared" si="19"/>
        <v>96.03992204802202</v>
      </c>
      <c r="W28" s="60">
        <f t="shared" si="20"/>
        <v>-0.4819982623938188</v>
      </c>
      <c r="X28" s="60">
        <f t="shared" si="21"/>
        <v>0.1843236102251475</v>
      </c>
      <c r="Y28" s="60">
        <f t="shared" si="22"/>
        <v>0.0022920919530495967</v>
      </c>
      <c r="Z28" s="60">
        <f t="shared" si="23"/>
        <v>-0.03543720273704985</v>
      </c>
      <c r="AA28" s="60">
        <f t="shared" si="24"/>
        <v>1.7633667975191993</v>
      </c>
      <c r="AB28" s="60">
        <f t="shared" si="25"/>
        <v>3228.5552753294783</v>
      </c>
    </row>
    <row r="29" spans="1:28" ht="12.75">
      <c r="A29" s="12" t="s">
        <v>79</v>
      </c>
      <c r="B29" s="1">
        <f>'DATOS MENSUALES'!F618</f>
        <v>0.5315272495500001</v>
      </c>
      <c r="C29" s="1">
        <f>'DATOS MENSUALES'!F619</f>
        <v>0.918459592</v>
      </c>
      <c r="D29" s="1">
        <f>'DATOS MENSUALES'!F620</f>
        <v>0.3179204112</v>
      </c>
      <c r="E29" s="1">
        <f>'DATOS MENSUALES'!F621</f>
        <v>0.35404624325</v>
      </c>
      <c r="F29" s="1">
        <f>'DATOS MENSUALES'!F622</f>
        <v>0.50697916719</v>
      </c>
      <c r="G29" s="1">
        <f>'DATOS MENSUALES'!F623</f>
        <v>0.7810273966900001</v>
      </c>
      <c r="H29" s="1">
        <f>'DATOS MENSUALES'!F624</f>
        <v>1.11141804772</v>
      </c>
      <c r="I29" s="1">
        <f>'DATOS MENSUALES'!F625</f>
        <v>1.32241400604</v>
      </c>
      <c r="J29" s="1">
        <f>'DATOS MENSUALES'!F626</f>
        <v>1.7180435046599998</v>
      </c>
      <c r="K29" s="1">
        <f>'DATOS MENSUALES'!F627</f>
        <v>0.63390426592</v>
      </c>
      <c r="L29" s="1">
        <f>'DATOS MENSUALES'!F628</f>
        <v>0.7208562008999999</v>
      </c>
      <c r="M29" s="1">
        <f>'DATOS MENSUALES'!F629</f>
        <v>0.6028901728</v>
      </c>
      <c r="N29" s="1">
        <f t="shared" si="11"/>
        <v>9.51948625792</v>
      </c>
      <c r="O29" s="10"/>
      <c r="P29" s="60">
        <f t="shared" si="13"/>
        <v>-0.7523460656720347</v>
      </c>
      <c r="Q29" s="60">
        <f t="shared" si="14"/>
        <v>-1.6272066053189602</v>
      </c>
      <c r="R29" s="60">
        <f t="shared" si="15"/>
        <v>-23.096297449872495</v>
      </c>
      <c r="S29" s="60">
        <f t="shared" si="16"/>
        <v>-19.807042703105118</v>
      </c>
      <c r="T29" s="60">
        <f t="shared" si="17"/>
        <v>-4.738261646916693</v>
      </c>
      <c r="U29" s="60">
        <f t="shared" si="18"/>
        <v>-6.699109723431008</v>
      </c>
      <c r="V29" s="60">
        <f t="shared" si="19"/>
        <v>-11.512094999346655</v>
      </c>
      <c r="W29" s="60">
        <f t="shared" si="20"/>
        <v>-6.877906210605165</v>
      </c>
      <c r="X29" s="60">
        <f t="shared" si="21"/>
        <v>0.0017467894432671765</v>
      </c>
      <c r="Y29" s="60">
        <f t="shared" si="22"/>
        <v>-0.009394967894035698</v>
      </c>
      <c r="Z29" s="60">
        <f t="shared" si="23"/>
        <v>-6.626965777574192E-06</v>
      </c>
      <c r="AA29" s="60">
        <f t="shared" si="24"/>
        <v>-0.1963355327147652</v>
      </c>
      <c r="AB29" s="60">
        <f t="shared" si="25"/>
        <v>-4137.766502954036</v>
      </c>
    </row>
    <row r="30" spans="1:28" ht="12.75">
      <c r="A30" s="12" t="s">
        <v>80</v>
      </c>
      <c r="B30" s="1">
        <f>'DATOS MENSUALES'!F630</f>
        <v>1.8480859236</v>
      </c>
      <c r="C30" s="1">
        <f>'DATOS MENSUALES'!F631</f>
        <v>1.36413090492</v>
      </c>
      <c r="D30" s="1">
        <f>'DATOS MENSUALES'!F632</f>
        <v>2.489434339</v>
      </c>
      <c r="E30" s="1">
        <f>'DATOS MENSUALES'!F633</f>
        <v>0.5299844782400001</v>
      </c>
      <c r="F30" s="1">
        <f>'DATOS MENSUALES'!F634</f>
        <v>0.6235416661200001</v>
      </c>
      <c r="G30" s="1">
        <f>'DATOS MENSUALES'!F635</f>
        <v>1.07428240042</v>
      </c>
      <c r="H30" s="1">
        <f>'DATOS MENSUALES'!F636</f>
        <v>3.58200000005</v>
      </c>
      <c r="I30" s="1">
        <f>'DATOS MENSUALES'!F637</f>
        <v>9.7485028599</v>
      </c>
      <c r="J30" s="1">
        <f>'DATOS MENSUALES'!F638</f>
        <v>2.12776505085</v>
      </c>
      <c r="K30" s="1">
        <f>'DATOS MENSUALES'!F639</f>
        <v>0.556807593</v>
      </c>
      <c r="L30" s="1">
        <f>'DATOS MENSUALES'!F640</f>
        <v>0.48991172624999996</v>
      </c>
      <c r="M30" s="1">
        <f>'DATOS MENSUALES'!F641</f>
        <v>0.5295696482600001</v>
      </c>
      <c r="N30" s="1">
        <f t="shared" si="11"/>
        <v>24.964016590609997</v>
      </c>
      <c r="O30" s="10"/>
      <c r="P30" s="60">
        <f t="shared" si="13"/>
        <v>0.06744499334485758</v>
      </c>
      <c r="Q30" s="60">
        <f t="shared" si="14"/>
        <v>-0.3898616294672212</v>
      </c>
      <c r="R30" s="60">
        <f t="shared" si="15"/>
        <v>-0.3093498364648919</v>
      </c>
      <c r="S30" s="60">
        <f t="shared" si="16"/>
        <v>-16.188933704720107</v>
      </c>
      <c r="T30" s="60">
        <f t="shared" si="17"/>
        <v>-3.8186490097602865</v>
      </c>
      <c r="U30" s="60">
        <f t="shared" si="18"/>
        <v>-4.033841255690408</v>
      </c>
      <c r="V30" s="60">
        <f t="shared" si="19"/>
        <v>0.009610909502561032</v>
      </c>
      <c r="W30" s="60">
        <f t="shared" si="20"/>
        <v>277.722265885368</v>
      </c>
      <c r="X30" s="60">
        <f t="shared" si="21"/>
        <v>0.14900758926069432</v>
      </c>
      <c r="Y30" s="60">
        <f t="shared" si="22"/>
        <v>-0.023913868435292935</v>
      </c>
      <c r="Z30" s="60">
        <f t="shared" si="23"/>
        <v>-0.015574010725389954</v>
      </c>
      <c r="AA30" s="60">
        <f t="shared" si="24"/>
        <v>-0.28040736942359257</v>
      </c>
      <c r="AB30" s="60">
        <f t="shared" si="25"/>
        <v>-0.22661207000477837</v>
      </c>
    </row>
    <row r="31" spans="1:28" ht="12.75">
      <c r="A31" s="12" t="s">
        <v>81</v>
      </c>
      <c r="B31" s="1">
        <f>'DATOS MENSUALES'!F642</f>
        <v>1.7298877244800002</v>
      </c>
      <c r="C31" s="1">
        <f>'DATOS MENSUALES'!F643</f>
        <v>1.83078762368</v>
      </c>
      <c r="D31" s="1">
        <f>'DATOS MENSUALES'!F644</f>
        <v>1.8780000003600001</v>
      </c>
      <c r="E31" s="1">
        <f>'DATOS MENSUALES'!F645</f>
        <v>4.994962778880001</v>
      </c>
      <c r="F31" s="1">
        <f>'DATOS MENSUALES'!F646</f>
        <v>2.40478131508</v>
      </c>
      <c r="G31" s="1">
        <f>'DATOS MENSUALES'!F647</f>
        <v>1.66893500193</v>
      </c>
      <c r="H31" s="1">
        <f>'DATOS MENSUALES'!F648</f>
        <v>0.9070221074999999</v>
      </c>
      <c r="I31" s="1">
        <f>'DATOS MENSUALES'!F649</f>
        <v>2.9747665477600003</v>
      </c>
      <c r="J31" s="1">
        <f>'DATOS MENSUALES'!F650</f>
        <v>1.0140972371</v>
      </c>
      <c r="K31" s="1">
        <f>'DATOS MENSUALES'!F651</f>
        <v>0.7183353251</v>
      </c>
      <c r="L31" s="1">
        <f>'DATOS MENSUALES'!F652</f>
        <v>0.51588785052</v>
      </c>
      <c r="M31" s="1">
        <f>'DATOS MENSUALES'!F653</f>
        <v>0.81191538354</v>
      </c>
      <c r="N31" s="1">
        <f t="shared" si="11"/>
        <v>21.449378895930003</v>
      </c>
      <c r="O31" s="10"/>
      <c r="P31" s="60">
        <f t="shared" si="13"/>
        <v>0.02410095835843313</v>
      </c>
      <c r="Q31" s="60">
        <f t="shared" si="14"/>
        <v>-0.018372831201283767</v>
      </c>
      <c r="R31" s="60">
        <f t="shared" si="15"/>
        <v>-2.1354799274411267</v>
      </c>
      <c r="S31" s="60">
        <f t="shared" si="16"/>
        <v>7.247957935225374</v>
      </c>
      <c r="T31" s="60">
        <f t="shared" si="17"/>
        <v>0.010388814041693641</v>
      </c>
      <c r="U31" s="60">
        <f t="shared" si="18"/>
        <v>-0.9916608542985751</v>
      </c>
      <c r="V31" s="60">
        <f t="shared" si="19"/>
        <v>-14.929926157248426</v>
      </c>
      <c r="W31" s="60">
        <f t="shared" si="20"/>
        <v>-0.015511199135698154</v>
      </c>
      <c r="X31" s="60">
        <f t="shared" si="21"/>
        <v>-0.1986787280429186</v>
      </c>
      <c r="Y31" s="60">
        <f t="shared" si="22"/>
        <v>-0.0020279691616150565</v>
      </c>
      <c r="Z31" s="60">
        <f t="shared" si="23"/>
        <v>-0.011202079788165202</v>
      </c>
      <c r="AA31" s="60">
        <f t="shared" si="24"/>
        <v>-0.05155554081365938</v>
      </c>
      <c r="AB31" s="60">
        <f t="shared" si="25"/>
        <v>-70.1540846993151</v>
      </c>
    </row>
    <row r="32" spans="1:28" ht="12.75">
      <c r="A32" s="12" t="s">
        <v>82</v>
      </c>
      <c r="B32" s="1">
        <f>'DATOS MENSUALES'!F654</f>
        <v>1.25234131048</v>
      </c>
      <c r="C32" s="1">
        <f>'DATOS MENSUALES'!F655</f>
        <v>2.60860229058</v>
      </c>
      <c r="D32" s="1">
        <f>'DATOS MENSUALES'!F656</f>
        <v>1.3794142274799999</v>
      </c>
      <c r="E32" s="1">
        <f>'DATOS MENSUALES'!F657</f>
        <v>2.39063760016</v>
      </c>
      <c r="F32" s="1">
        <f>'DATOS MENSUALES'!F658</f>
        <v>3.5839475826</v>
      </c>
      <c r="G32" s="1">
        <f>'DATOS MENSUALES'!F659</f>
        <v>1.85510573598</v>
      </c>
      <c r="H32" s="1">
        <f>'DATOS MENSUALES'!F660</f>
        <v>1.02133034507</v>
      </c>
      <c r="I32" s="1">
        <f>'DATOS MENSUALES'!F661</f>
        <v>1.32296296392</v>
      </c>
      <c r="J32" s="1">
        <f>'DATOS MENSUALES'!F662</f>
        <v>0.8403649436</v>
      </c>
      <c r="K32" s="1">
        <f>'DATOS MENSUALES'!F663</f>
        <v>0.46715454955999997</v>
      </c>
      <c r="L32" s="1">
        <f>'DATOS MENSUALES'!F664</f>
        <v>0.56145833415</v>
      </c>
      <c r="M32" s="1">
        <f>'DATOS MENSUALES'!F665</f>
        <v>0.94638475731</v>
      </c>
      <c r="N32" s="1">
        <f t="shared" si="11"/>
        <v>18.22970464089</v>
      </c>
      <c r="O32" s="10"/>
      <c r="P32" s="60">
        <f t="shared" si="13"/>
        <v>-0.006718380798532281</v>
      </c>
      <c r="Q32" s="60">
        <f t="shared" si="14"/>
        <v>0.1357519240248653</v>
      </c>
      <c r="R32" s="60">
        <f t="shared" si="15"/>
        <v>-5.700197140362791</v>
      </c>
      <c r="S32" s="60">
        <f t="shared" si="16"/>
        <v>-0.2995104130311784</v>
      </c>
      <c r="T32" s="60">
        <f t="shared" si="17"/>
        <v>2.728544469162535</v>
      </c>
      <c r="U32" s="60">
        <f t="shared" si="18"/>
        <v>-0.533494189590569</v>
      </c>
      <c r="V32" s="60">
        <f t="shared" si="19"/>
        <v>-12.945718632696085</v>
      </c>
      <c r="W32" s="60">
        <f t="shared" si="20"/>
        <v>-6.871951795949677</v>
      </c>
      <c r="X32" s="60">
        <f t="shared" si="21"/>
        <v>-0.4342197424394357</v>
      </c>
      <c r="Y32" s="60">
        <f t="shared" si="22"/>
        <v>-0.053906261746250864</v>
      </c>
      <c r="Z32" s="60">
        <f t="shared" si="23"/>
        <v>-0.005656988480394177</v>
      </c>
      <c r="AA32" s="60">
        <f t="shared" si="24"/>
        <v>-0.013432944931158044</v>
      </c>
      <c r="AB32" s="60">
        <f t="shared" si="25"/>
        <v>-396.09073413919407</v>
      </c>
    </row>
    <row r="33" spans="1:28" ht="12.75">
      <c r="A33" s="12" t="s">
        <v>83</v>
      </c>
      <c r="B33" s="1">
        <f>'DATOS MENSUALES'!F666</f>
        <v>0.6787522924799999</v>
      </c>
      <c r="C33" s="1">
        <f>'DATOS MENSUALES'!F667</f>
        <v>1.1416002286500002</v>
      </c>
      <c r="D33" s="1">
        <f>'DATOS MENSUALES'!F668</f>
        <v>1.88364179142</v>
      </c>
      <c r="E33" s="1">
        <f>'DATOS MENSUALES'!F669</f>
        <v>7.20324918579</v>
      </c>
      <c r="F33" s="1">
        <f>'DATOS MENSUALES'!F670</f>
        <v>2.89997565741</v>
      </c>
      <c r="G33" s="1">
        <f>'DATOS MENSUALES'!F671</f>
        <v>2.27878797344</v>
      </c>
      <c r="H33" s="1">
        <f>'DATOS MENSUALES'!F672</f>
        <v>3.87620386635</v>
      </c>
      <c r="I33" s="1">
        <f>'DATOS MENSUALES'!F673</f>
        <v>3.397080414</v>
      </c>
      <c r="J33" s="1">
        <f>'DATOS MENSUALES'!F674</f>
        <v>0.7355458521</v>
      </c>
      <c r="K33" s="1">
        <f>'DATOS MENSUALES'!F675</f>
        <v>0.47570950228</v>
      </c>
      <c r="L33" s="1">
        <f>'DATOS MENSUALES'!F676</f>
        <v>0.5821791573499999</v>
      </c>
      <c r="M33" s="1">
        <f>'DATOS MENSUALES'!F677</f>
        <v>0.90668972742</v>
      </c>
      <c r="N33" s="1">
        <f t="shared" si="11"/>
        <v>26.059415648690006</v>
      </c>
      <c r="O33" s="10"/>
      <c r="P33" s="60">
        <f t="shared" si="13"/>
        <v>-0.4429414712616975</v>
      </c>
      <c r="Q33" s="60">
        <f t="shared" si="14"/>
        <v>-0.8656828964123121</v>
      </c>
      <c r="R33" s="60">
        <f t="shared" si="15"/>
        <v>-2.1075353317970538</v>
      </c>
      <c r="S33" s="60">
        <f t="shared" si="16"/>
        <v>71.14027653564037</v>
      </c>
      <c r="T33" s="60">
        <f t="shared" si="17"/>
        <v>0.3630692872611836</v>
      </c>
      <c r="U33" s="60">
        <f t="shared" si="18"/>
        <v>-0.05812230166693045</v>
      </c>
      <c r="V33" s="60">
        <f t="shared" si="19"/>
        <v>0.13018204746766765</v>
      </c>
      <c r="W33" s="60">
        <f t="shared" si="20"/>
        <v>0.005170742217976081</v>
      </c>
      <c r="X33" s="60">
        <f t="shared" si="21"/>
        <v>-0.6406472244700934</v>
      </c>
      <c r="Y33" s="60">
        <f t="shared" si="22"/>
        <v>-0.050326183123002945</v>
      </c>
      <c r="Z33" s="60">
        <f t="shared" si="23"/>
        <v>-0.003904032908336064</v>
      </c>
      <c r="AA33" s="60">
        <f t="shared" si="24"/>
        <v>-0.021348518403607148</v>
      </c>
      <c r="AB33" s="60">
        <f t="shared" si="25"/>
        <v>0.11459985303341413</v>
      </c>
    </row>
    <row r="34" spans="1:28" s="24" customFormat="1" ht="12.75">
      <c r="A34" s="21" t="s">
        <v>84</v>
      </c>
      <c r="B34" s="22">
        <f>'DATOS MENSUALES'!F678</f>
        <v>1.04402016862</v>
      </c>
      <c r="C34" s="22">
        <f>'DATOS MENSUALES'!F679</f>
        <v>1.76457937305</v>
      </c>
      <c r="D34" s="22">
        <f>'DATOS MENSUALES'!F680</f>
        <v>4.39369599712</v>
      </c>
      <c r="E34" s="22">
        <f>'DATOS MENSUALES'!F681</f>
        <v>7.02172997388</v>
      </c>
      <c r="F34" s="22">
        <f>'DATOS MENSUALES'!F682</f>
        <v>1.44643681032</v>
      </c>
      <c r="G34" s="22">
        <f>'DATOS MENSUALES'!F683</f>
        <v>0.9157518602</v>
      </c>
      <c r="H34" s="22">
        <f>'DATOS MENSUALES'!F684</f>
        <v>1.24801725876</v>
      </c>
      <c r="I34" s="22">
        <f>'DATOS MENSUALES'!F685</f>
        <v>1.2745341785199997</v>
      </c>
      <c r="J34" s="22">
        <f>'DATOS MENSUALES'!F686</f>
        <v>1.3683504939</v>
      </c>
      <c r="K34" s="22">
        <f>'DATOS MENSUALES'!F687</f>
        <v>0.8885490505</v>
      </c>
      <c r="L34" s="22">
        <f>'DATOS MENSUALES'!F688</f>
        <v>0.71591415897</v>
      </c>
      <c r="M34" s="22">
        <f>'DATOS MENSUALES'!F689</f>
        <v>0.47262725826000007</v>
      </c>
      <c r="N34" s="22">
        <f t="shared" si="11"/>
        <v>22.5542065821</v>
      </c>
      <c r="O34" s="23"/>
      <c r="P34" s="60">
        <f t="shared" si="13"/>
        <v>-0.06257727143463125</v>
      </c>
      <c r="Q34" s="60">
        <f t="shared" si="14"/>
        <v>-0.03596296996699433</v>
      </c>
      <c r="R34" s="60">
        <f t="shared" si="15"/>
        <v>1.8515563976166383</v>
      </c>
      <c r="S34" s="60">
        <f t="shared" si="16"/>
        <v>62.19439316690231</v>
      </c>
      <c r="T34" s="60">
        <f t="shared" si="17"/>
        <v>-0.4054609615853633</v>
      </c>
      <c r="U34" s="60">
        <f t="shared" si="18"/>
        <v>-5.3630109820257905</v>
      </c>
      <c r="V34" s="60">
        <f t="shared" si="19"/>
        <v>-9.546619355158082</v>
      </c>
      <c r="W34" s="60">
        <f t="shared" si="20"/>
        <v>-7.410586057494171</v>
      </c>
      <c r="X34" s="60">
        <f t="shared" si="21"/>
        <v>-0.012049882190616652</v>
      </c>
      <c r="Y34" s="60">
        <f t="shared" si="22"/>
        <v>8.309316468278181E-05</v>
      </c>
      <c r="Z34" s="60">
        <f t="shared" si="23"/>
        <v>-1.3354778305120444E-05</v>
      </c>
      <c r="AA34" s="60">
        <f t="shared" si="24"/>
        <v>-0.360142890180663</v>
      </c>
      <c r="AB34" s="60">
        <f t="shared" si="25"/>
        <v>-27.52936445585896</v>
      </c>
    </row>
    <row r="35" spans="1:28" s="24" customFormat="1" ht="12.75">
      <c r="A35" s="21" t="s">
        <v>85</v>
      </c>
      <c r="B35" s="22">
        <f>'DATOS MENSUALES'!F690</f>
        <v>1.26972103872</v>
      </c>
      <c r="C35" s="22">
        <f>'DATOS MENSUALES'!F691</f>
        <v>4.1313916062</v>
      </c>
      <c r="D35" s="22">
        <f>'DATOS MENSUALES'!F692</f>
        <v>17.0003325312</v>
      </c>
      <c r="E35" s="22">
        <f>'DATOS MENSUALES'!F693</f>
        <v>7.30725771265</v>
      </c>
      <c r="F35" s="22">
        <f>'DATOS MENSUALES'!F694</f>
        <v>1.53580392336</v>
      </c>
      <c r="G35" s="22">
        <f>'DATOS MENSUALES'!F695</f>
        <v>1.01399866445</v>
      </c>
      <c r="H35" s="22">
        <f>'DATOS MENSUALES'!F696</f>
        <v>1.99121563329</v>
      </c>
      <c r="I35" s="22">
        <f>'DATOS MENSUALES'!F697</f>
        <v>2.98463104422</v>
      </c>
      <c r="J35" s="22">
        <f>'DATOS MENSUALES'!F698</f>
        <v>1.58059742928</v>
      </c>
      <c r="K35" s="22">
        <f>'DATOS MENSUALES'!F699</f>
        <v>0.5713721832800001</v>
      </c>
      <c r="L35" s="22">
        <f>'DATOS MENSUALES'!F700</f>
        <v>0.5110526295300001</v>
      </c>
      <c r="M35" s="22">
        <f>'DATOS MENSUALES'!F701</f>
        <v>0.65430891834</v>
      </c>
      <c r="N35" s="22">
        <f t="shared" si="11"/>
        <v>40.55168331452</v>
      </c>
      <c r="O35" s="23"/>
      <c r="P35" s="60">
        <f t="shared" si="13"/>
        <v>-0.0050277074249208175</v>
      </c>
      <c r="Q35" s="60">
        <f t="shared" si="14"/>
        <v>8.448938463557566</v>
      </c>
      <c r="R35" s="60">
        <f t="shared" si="15"/>
        <v>2647.8787810670956</v>
      </c>
      <c r="S35" s="60">
        <f t="shared" si="16"/>
        <v>76.63302454857565</v>
      </c>
      <c r="T35" s="60">
        <f t="shared" si="17"/>
        <v>-0.2756111540178929</v>
      </c>
      <c r="U35" s="60">
        <f t="shared" si="18"/>
        <v>-4.509698676437242</v>
      </c>
      <c r="V35" s="60">
        <f t="shared" si="19"/>
        <v>-2.6176431008875616</v>
      </c>
      <c r="W35" s="60">
        <f t="shared" si="20"/>
        <v>-0.013742441400474694</v>
      </c>
      <c r="X35" s="60">
        <f t="shared" si="21"/>
        <v>-4.9240204780383254E-06</v>
      </c>
      <c r="Y35" s="60">
        <f t="shared" si="22"/>
        <v>-0.020467358318943932</v>
      </c>
      <c r="Z35" s="60">
        <f t="shared" si="23"/>
        <v>-0.011944109385190034</v>
      </c>
      <c r="AA35" s="60">
        <f t="shared" si="24"/>
        <v>-0.14870103594555</v>
      </c>
      <c r="AB35" s="60">
        <f t="shared" si="25"/>
        <v>3360.1700172900514</v>
      </c>
    </row>
    <row r="36" spans="1:28" s="24" customFormat="1" ht="12.75">
      <c r="A36" s="21" t="s">
        <v>86</v>
      </c>
      <c r="B36" s="22">
        <f>'DATOS MENSUALES'!F702</f>
        <v>0.64041082861</v>
      </c>
      <c r="C36" s="22">
        <f>'DATOS MENSUALES'!F703</f>
        <v>0.76596616068</v>
      </c>
      <c r="D36" s="22">
        <f>'DATOS MENSUALES'!F704</f>
        <v>0.8913967174699999</v>
      </c>
      <c r="E36" s="22">
        <f>'DATOS MENSUALES'!F705</f>
        <v>1.0909921006399999</v>
      </c>
      <c r="F36" s="22">
        <f>'DATOS MENSUALES'!F706</f>
        <v>1.3081921294</v>
      </c>
      <c r="G36" s="22">
        <f>'DATOS MENSUALES'!F707</f>
        <v>2.61354681107</v>
      </c>
      <c r="H36" s="22">
        <f>'DATOS MENSUALES'!F708</f>
        <v>2.8712748403000004</v>
      </c>
      <c r="I36" s="22">
        <f>'DATOS MENSUALES'!F709</f>
        <v>3.5386570385499994</v>
      </c>
      <c r="J36" s="22">
        <f>'DATOS MENSUALES'!F710</f>
        <v>1.6113435967999998</v>
      </c>
      <c r="K36" s="22">
        <f>'DATOS MENSUALES'!F711</f>
        <v>0.92162154669</v>
      </c>
      <c r="L36" s="22">
        <f>'DATOS MENSUALES'!F712</f>
        <v>0.56706527932</v>
      </c>
      <c r="M36" s="22">
        <f>'DATOS MENSUALES'!F713</f>
        <v>1.21335470353</v>
      </c>
      <c r="N36" s="22">
        <f t="shared" si="11"/>
        <v>18.03382175306</v>
      </c>
      <c r="O36" s="23"/>
      <c r="P36" s="60">
        <f t="shared" si="13"/>
        <v>-0.5131972519817349</v>
      </c>
      <c r="Q36" s="60">
        <f t="shared" si="14"/>
        <v>-2.3457062885441444</v>
      </c>
      <c r="R36" s="60">
        <f t="shared" si="15"/>
        <v>-11.764520779069674</v>
      </c>
      <c r="S36" s="60">
        <f t="shared" si="16"/>
        <v>-7.630411300170887</v>
      </c>
      <c r="T36" s="60">
        <f t="shared" si="17"/>
        <v>-0.6777359299563098</v>
      </c>
      <c r="U36" s="60">
        <f t="shared" si="18"/>
        <v>-0.00014553749261872524</v>
      </c>
      <c r="V36" s="60">
        <f t="shared" si="19"/>
        <v>-0.12359006129679341</v>
      </c>
      <c r="W36" s="60">
        <f t="shared" si="20"/>
        <v>0.031106949661083797</v>
      </c>
      <c r="X36" s="60">
        <f t="shared" si="21"/>
        <v>2.590242749193961E-06</v>
      </c>
      <c r="Y36" s="60">
        <f t="shared" si="22"/>
        <v>0.00045138565899188916</v>
      </c>
      <c r="Z36" s="60">
        <f t="shared" si="23"/>
        <v>-0.0051395804112106275</v>
      </c>
      <c r="AA36" s="60">
        <f t="shared" si="24"/>
        <v>2.5037210350515365E-05</v>
      </c>
      <c r="AB36" s="60">
        <f t="shared" si="25"/>
        <v>-428.63789706149987</v>
      </c>
    </row>
    <row r="37" spans="1:28" s="24" customFormat="1" ht="12.75">
      <c r="A37" s="21" t="s">
        <v>87</v>
      </c>
      <c r="B37" s="22">
        <f>'DATOS MENSUALES'!F714</f>
        <v>1.5901530022</v>
      </c>
      <c r="C37" s="22">
        <f>'DATOS MENSUALES'!F715</f>
        <v>1.086348654</v>
      </c>
      <c r="D37" s="22">
        <f>'DATOS MENSUALES'!F716</f>
        <v>2.11070246964</v>
      </c>
      <c r="E37" s="22">
        <f>'DATOS MENSUALES'!F717</f>
        <v>1.6299323250000002</v>
      </c>
      <c r="F37" s="22">
        <f>'DATOS MENSUALES'!F718</f>
        <v>1.48018337259</v>
      </c>
      <c r="G37" s="22">
        <f>'DATOS MENSUALES'!F719</f>
        <v>1.8431729538500001</v>
      </c>
      <c r="H37" s="22">
        <f>'DATOS MENSUALES'!F720</f>
        <v>5.23362893461</v>
      </c>
      <c r="I37" s="22">
        <f>'DATOS MENSUALES'!F721</f>
        <v>3.39560951769</v>
      </c>
      <c r="J37" s="22">
        <f>'DATOS MENSUALES'!F722</f>
        <v>0.93821835767</v>
      </c>
      <c r="K37" s="22">
        <f>'DATOS MENSUALES'!F723</f>
        <v>0.7275707536499999</v>
      </c>
      <c r="L37" s="22">
        <f>'DATOS MENSUALES'!F724</f>
        <v>0.76555768674</v>
      </c>
      <c r="M37" s="22">
        <f>'DATOS MENSUALES'!F725</f>
        <v>1.3298617719</v>
      </c>
      <c r="N37" s="22">
        <f t="shared" si="11"/>
        <v>22.13093979954</v>
      </c>
      <c r="O37" s="23"/>
      <c r="P37" s="60">
        <f t="shared" si="13"/>
        <v>0.0033158871102849964</v>
      </c>
      <c r="Q37" s="60">
        <f t="shared" si="14"/>
        <v>-1.0251383268447933</v>
      </c>
      <c r="R37" s="60">
        <f t="shared" si="15"/>
        <v>-1.1744027905071877</v>
      </c>
      <c r="S37" s="60">
        <f t="shared" si="16"/>
        <v>-2.9228199497885217</v>
      </c>
      <c r="T37" s="60">
        <f t="shared" si="17"/>
        <v>-0.35249076338292407</v>
      </c>
      <c r="U37" s="60">
        <f t="shared" si="18"/>
        <v>-0.557390095232101</v>
      </c>
      <c r="V37" s="60">
        <f t="shared" si="19"/>
        <v>6.478974236794286</v>
      </c>
      <c r="W37" s="60">
        <f t="shared" si="20"/>
        <v>0.005039912669281464</v>
      </c>
      <c r="X37" s="60">
        <f t="shared" si="21"/>
        <v>-0.2867019014279823</v>
      </c>
      <c r="Y37" s="60">
        <f t="shared" si="22"/>
        <v>-0.0016156690737674324</v>
      </c>
      <c r="Z37" s="60">
        <f t="shared" si="23"/>
        <v>1.7410630237682938E-05</v>
      </c>
      <c r="AA37" s="60">
        <f t="shared" si="24"/>
        <v>0.003096924965137839</v>
      </c>
      <c r="AB37" s="60">
        <f t="shared" si="25"/>
        <v>-40.805151240606925</v>
      </c>
    </row>
    <row r="38" spans="1:28" s="24" customFormat="1" ht="12.75">
      <c r="A38" s="21" t="s">
        <v>88</v>
      </c>
      <c r="B38" s="22">
        <f>'DATOS MENSUALES'!F726</f>
        <v>1.90539566329</v>
      </c>
      <c r="C38" s="22">
        <f>'DATOS MENSUALES'!F727</f>
        <v>3.8119418208000004</v>
      </c>
      <c r="D38" s="22">
        <f>'DATOS MENSUALES'!F728</f>
        <v>4.80084739395</v>
      </c>
      <c r="E38" s="22">
        <f>'DATOS MENSUALES'!F729</f>
        <v>7.6765473972</v>
      </c>
      <c r="F38" s="22">
        <f>'DATOS MENSUALES'!F730</f>
        <v>3.48829478715</v>
      </c>
      <c r="G38" s="22">
        <f>'DATOS MENSUALES'!F731</f>
        <v>4.73420536498</v>
      </c>
      <c r="H38" s="22">
        <f>'DATOS MENSUALES'!F732</f>
        <v>0.83666096322</v>
      </c>
      <c r="I38" s="22">
        <f>'DATOS MENSUALES'!F733</f>
        <v>0.80723505798</v>
      </c>
      <c r="J38" s="22">
        <f>'DATOS MENSUALES'!F734</f>
        <v>0.8245923398999999</v>
      </c>
      <c r="K38" s="22">
        <f>'DATOS MENSUALES'!F735</f>
        <v>0.85437442478</v>
      </c>
      <c r="L38" s="22">
        <f>'DATOS MENSUALES'!F736</f>
        <v>0.5724931023</v>
      </c>
      <c r="M38" s="22">
        <f>'DATOS MENSUALES'!F737</f>
        <v>0.9515782185800001</v>
      </c>
      <c r="N38" s="22">
        <f t="shared" si="11"/>
        <v>31.264166534130005</v>
      </c>
      <c r="O38" s="23"/>
      <c r="P38" s="60">
        <f t="shared" si="13"/>
        <v>0.10013117707026127</v>
      </c>
      <c r="Q38" s="60">
        <f t="shared" si="14"/>
        <v>5.064371932854484</v>
      </c>
      <c r="R38" s="60">
        <f t="shared" si="15"/>
        <v>4.371497502196923</v>
      </c>
      <c r="S38" s="60">
        <f t="shared" si="16"/>
        <v>98.40899864364069</v>
      </c>
      <c r="T38" s="60">
        <f t="shared" si="17"/>
        <v>2.2057002347975296</v>
      </c>
      <c r="U38" s="60">
        <f t="shared" si="18"/>
        <v>8.844800546640922</v>
      </c>
      <c r="V38" s="60">
        <f t="shared" si="19"/>
        <v>-16.246696262759105</v>
      </c>
      <c r="W38" s="60">
        <f t="shared" si="20"/>
        <v>-14.118497547553206</v>
      </c>
      <c r="X38" s="60">
        <f t="shared" si="21"/>
        <v>-0.46192180953280787</v>
      </c>
      <c r="Y38" s="60">
        <f t="shared" si="22"/>
        <v>8.472339142460592E-07</v>
      </c>
      <c r="Z38" s="60">
        <f t="shared" si="23"/>
        <v>-0.0046697213161396274</v>
      </c>
      <c r="AA38" s="60">
        <f t="shared" si="24"/>
        <v>-0.01257161496733007</v>
      </c>
      <c r="AB38" s="60">
        <f t="shared" si="25"/>
        <v>184.2666943903803</v>
      </c>
    </row>
    <row r="39" spans="1:28" s="24" customFormat="1" ht="12.75">
      <c r="A39" s="21" t="s">
        <v>89</v>
      </c>
      <c r="B39" s="22">
        <f>'DATOS MENSUALES'!F738</f>
        <v>1.7907860420800001</v>
      </c>
      <c r="C39" s="22">
        <f>'DATOS MENSUALES'!F739</f>
        <v>0.54018206669</v>
      </c>
      <c r="D39" s="22">
        <f>'DATOS MENSUALES'!F740</f>
        <v>0.4963917564</v>
      </c>
      <c r="E39" s="22">
        <f>'DATOS MENSUALES'!F741</f>
        <v>2.1577184059</v>
      </c>
      <c r="F39" s="22">
        <f>'DATOS MENSUALES'!F742</f>
        <v>1.8215923776</v>
      </c>
      <c r="G39" s="22">
        <f>'DATOS MENSUALES'!F743</f>
        <v>2.57858292672</v>
      </c>
      <c r="H39" s="22">
        <f>'DATOS MENSUALES'!F744</f>
        <v>2.69472623586</v>
      </c>
      <c r="I39" s="22">
        <f>'DATOS MENSUALES'!F745</f>
        <v>2.5102420358399997</v>
      </c>
      <c r="J39" s="22">
        <f>'DATOS MENSUALES'!F746</f>
        <v>2.5962303484800002</v>
      </c>
      <c r="K39" s="22">
        <f>'DATOS MENSUALES'!F747</f>
        <v>0.76858299672</v>
      </c>
      <c r="L39" s="22">
        <f>'DATOS MENSUALES'!F748</f>
        <v>1.0062415200000001</v>
      </c>
      <c r="M39" s="22">
        <f>'DATOS MENSUALES'!F749</f>
        <v>1.2014826993</v>
      </c>
      <c r="N39" s="22">
        <f t="shared" si="11"/>
        <v>20.16275941159</v>
      </c>
      <c r="O39" s="23"/>
      <c r="P39" s="60">
        <f t="shared" si="13"/>
        <v>0.04278397232506138</v>
      </c>
      <c r="Q39" s="60">
        <f t="shared" si="14"/>
        <v>-3.756234667622777</v>
      </c>
      <c r="R39" s="60">
        <f t="shared" si="15"/>
        <v>-19.020458536515825</v>
      </c>
      <c r="S39" s="60">
        <f t="shared" si="16"/>
        <v>-0.7338409920095509</v>
      </c>
      <c r="T39" s="60">
        <f t="shared" si="17"/>
        <v>-0.048622587677587065</v>
      </c>
      <c r="U39" s="60">
        <f t="shared" si="18"/>
        <v>-0.0006714066866907182</v>
      </c>
      <c r="V39" s="60">
        <f t="shared" si="19"/>
        <v>-0.30708451997040903</v>
      </c>
      <c r="W39" s="60">
        <f t="shared" si="20"/>
        <v>-0.36386603500101455</v>
      </c>
      <c r="X39" s="60">
        <f t="shared" si="21"/>
        <v>0.9958663617062143</v>
      </c>
      <c r="Y39" s="60">
        <f t="shared" si="22"/>
        <v>-0.00044470219018921637</v>
      </c>
      <c r="Z39" s="60">
        <f t="shared" si="23"/>
        <v>0.018949177767167077</v>
      </c>
      <c r="AA39" s="60">
        <f t="shared" si="24"/>
        <v>5.25230201124243E-06</v>
      </c>
      <c r="AB39" s="60">
        <f t="shared" si="25"/>
        <v>-158.4217861619305</v>
      </c>
    </row>
    <row r="40" spans="1:28" s="24" customFormat="1" ht="12.75">
      <c r="A40" s="21" t="s">
        <v>90</v>
      </c>
      <c r="B40" s="22">
        <f>'DATOS MENSUALES'!F750</f>
        <v>1.90274633494</v>
      </c>
      <c r="C40" s="22">
        <f>'DATOS MENSUALES'!F751</f>
        <v>2.9427693606000003</v>
      </c>
      <c r="D40" s="22">
        <f>'DATOS MENSUALES'!F752</f>
        <v>2.9729020964000004</v>
      </c>
      <c r="E40" s="22">
        <f>'DATOS MENSUALES'!F753</f>
        <v>5.107031345839999</v>
      </c>
      <c r="F40" s="22">
        <f>'DATOS MENSUALES'!F754</f>
        <v>1.4922538225000002</v>
      </c>
      <c r="G40" s="22">
        <f>'DATOS MENSUALES'!F755</f>
        <v>2.27477677518</v>
      </c>
      <c r="H40" s="22">
        <f>'DATOS MENSUALES'!F756</f>
        <v>1.50505439112</v>
      </c>
      <c r="I40" s="22">
        <f>'DATOS MENSUALES'!F757</f>
        <v>1.67458300464</v>
      </c>
      <c r="J40" s="22">
        <f>'DATOS MENSUALES'!F758</f>
        <v>0.47544385240000003</v>
      </c>
      <c r="K40" s="22">
        <f>'DATOS MENSUALES'!F759</f>
        <v>0.38776137611999995</v>
      </c>
      <c r="L40" s="22">
        <f>'DATOS MENSUALES'!F760</f>
        <v>0.7346610315</v>
      </c>
      <c r="M40" s="22">
        <f>'DATOS MENSUALES'!F761</f>
        <v>1.1990062119</v>
      </c>
      <c r="N40" s="22">
        <f t="shared" si="11"/>
        <v>22.66898960314</v>
      </c>
      <c r="O40" s="23"/>
      <c r="P40" s="60">
        <f t="shared" si="13"/>
        <v>0.09842709784777061</v>
      </c>
      <c r="Q40" s="60">
        <f t="shared" si="14"/>
        <v>0.6100386381991926</v>
      </c>
      <c r="R40" s="60">
        <f t="shared" si="15"/>
        <v>-0.007172164314245995</v>
      </c>
      <c r="S40" s="60">
        <f t="shared" si="16"/>
        <v>8.58144588342717</v>
      </c>
      <c r="T40" s="60">
        <f t="shared" si="17"/>
        <v>-0.3347283840374877</v>
      </c>
      <c r="U40" s="60">
        <f t="shared" si="18"/>
        <v>-0.05994667358210291</v>
      </c>
      <c r="V40" s="60">
        <f t="shared" si="19"/>
        <v>-6.479936545206675</v>
      </c>
      <c r="W40" s="60">
        <f t="shared" si="20"/>
        <v>-3.7208135577518227</v>
      </c>
      <c r="X40" s="60">
        <f t="shared" si="21"/>
        <v>-1.4130959168536072</v>
      </c>
      <c r="Y40" s="60">
        <f t="shared" si="22"/>
        <v>-0.0955384152095418</v>
      </c>
      <c r="Z40" s="60">
        <f t="shared" si="23"/>
        <v>-1.2339112264626823E-07</v>
      </c>
      <c r="AA40" s="60">
        <f t="shared" si="24"/>
        <v>3.312070588254071E-06</v>
      </c>
      <c r="AB40" s="60">
        <f t="shared" si="25"/>
        <v>-24.5076800041429</v>
      </c>
    </row>
    <row r="41" spans="1:28" s="24" customFormat="1" ht="12.75">
      <c r="A41" s="21" t="s">
        <v>91</v>
      </c>
      <c r="B41" s="22">
        <f>'DATOS MENSUALES'!F762</f>
        <v>1.4875092414000002</v>
      </c>
      <c r="C41" s="22">
        <f>'DATOS MENSUALES'!F763</f>
        <v>2.329945509</v>
      </c>
      <c r="D41" s="22">
        <f>'DATOS MENSUALES'!F764</f>
        <v>2.7127197</v>
      </c>
      <c r="E41" s="22">
        <f>'DATOS MENSUALES'!F765</f>
        <v>3.70503695574</v>
      </c>
      <c r="F41" s="22">
        <f>'DATOS MENSUALES'!F766</f>
        <v>2.3975516079</v>
      </c>
      <c r="G41" s="22">
        <f>'DATOS MENSUALES'!F767</f>
        <v>3.68230372356</v>
      </c>
      <c r="H41" s="22">
        <f>'DATOS MENSUALES'!F768</f>
        <v>2.8686125887999996</v>
      </c>
      <c r="I41" s="22">
        <f>'DATOS MENSUALES'!F769</f>
        <v>3.1187776228399997</v>
      </c>
      <c r="J41" s="22">
        <f>'DATOS MENSUALES'!F770</f>
        <v>1.0279714015900001</v>
      </c>
      <c r="K41" s="22">
        <f>'DATOS MENSUALES'!F771</f>
        <v>0.59388899328</v>
      </c>
      <c r="L41" s="22">
        <f>'DATOS MENSUALES'!F772</f>
        <v>0.9353007897400001</v>
      </c>
      <c r="M41" s="22">
        <f>'DATOS MENSUALES'!F773</f>
        <v>0.41394064051</v>
      </c>
      <c r="N41" s="22">
        <f t="shared" si="11"/>
        <v>25.273558774359998</v>
      </c>
      <c r="O41" s="23"/>
      <c r="P41" s="60">
        <f t="shared" si="13"/>
        <v>0.00010038467830666689</v>
      </c>
      <c r="Q41" s="60">
        <f t="shared" si="14"/>
        <v>0.013025425900267826</v>
      </c>
      <c r="R41" s="60">
        <f t="shared" si="15"/>
        <v>-0.09297882973811324</v>
      </c>
      <c r="S41" s="60">
        <f t="shared" si="16"/>
        <v>0.26874915702336105</v>
      </c>
      <c r="T41" s="60">
        <f t="shared" si="17"/>
        <v>0.009390002549421855</v>
      </c>
      <c r="U41" s="60">
        <f t="shared" si="18"/>
        <v>1.0492558845346296</v>
      </c>
      <c r="V41" s="60">
        <f t="shared" si="19"/>
        <v>-0.12558231722774907</v>
      </c>
      <c r="W41" s="60">
        <f t="shared" si="20"/>
        <v>-0.0011702559479365752</v>
      </c>
      <c r="X41" s="60">
        <f t="shared" si="21"/>
        <v>-0.18484109253126416</v>
      </c>
      <c r="Y41" s="60">
        <f t="shared" si="22"/>
        <v>-0.01581760521359453</v>
      </c>
      <c r="Z41" s="60">
        <f t="shared" si="23"/>
        <v>0.00749056922039758</v>
      </c>
      <c r="AA41" s="60">
        <f t="shared" si="24"/>
        <v>-0.456816557971193</v>
      </c>
      <c r="AB41" s="60">
        <f t="shared" si="25"/>
        <v>-0.027034343279349768</v>
      </c>
    </row>
    <row r="42" spans="1:28" s="24" customFormat="1" ht="12.75">
      <c r="A42" s="21" t="s">
        <v>92</v>
      </c>
      <c r="B42" s="22">
        <f>'DATOS MENSUALES'!F774</f>
        <v>1.44335303424</v>
      </c>
      <c r="C42" s="22">
        <f>'DATOS MENSUALES'!F775</f>
        <v>1.33368078144</v>
      </c>
      <c r="D42" s="22">
        <f>'DATOS MENSUALES'!F776</f>
        <v>1.08678167846</v>
      </c>
      <c r="E42" s="22">
        <f>'DATOS MENSUALES'!F777</f>
        <v>0.37560097968</v>
      </c>
      <c r="F42" s="22">
        <f>'DATOS MENSUALES'!F778</f>
        <v>0.98236402908</v>
      </c>
      <c r="G42" s="22">
        <f>'DATOS MENSUALES'!F779</f>
        <v>2.23546399389</v>
      </c>
      <c r="H42" s="22">
        <f>'DATOS MENSUALES'!F780</f>
        <v>2.5290768855200003</v>
      </c>
      <c r="I42" s="22">
        <f>'DATOS MENSUALES'!F781</f>
        <v>2.0401289154</v>
      </c>
      <c r="J42" s="22">
        <f>'DATOS MENSUALES'!F782</f>
        <v>0.6952951172999999</v>
      </c>
      <c r="K42" s="22">
        <f>'DATOS MENSUALES'!F783</f>
        <v>0.30984112236</v>
      </c>
      <c r="L42" s="22">
        <f>'DATOS MENSUALES'!F784</f>
        <v>0.51269298163</v>
      </c>
      <c r="M42" s="22">
        <f>'DATOS MENSUALES'!F785</f>
        <v>0.39236126194</v>
      </c>
      <c r="N42" s="22">
        <f>SUM(B42:M42)</f>
        <v>13.936640780940001</v>
      </c>
      <c r="O42" s="23"/>
      <c r="P42" s="60">
        <f t="shared" si="13"/>
        <v>1.2473001069067783E-08</v>
      </c>
      <c r="Q42" s="60">
        <f t="shared" si="14"/>
        <v>-0.4406729717501167</v>
      </c>
      <c r="R42" s="60">
        <f t="shared" si="15"/>
        <v>-8.985538766732791</v>
      </c>
      <c r="S42" s="60">
        <f t="shared" si="16"/>
        <v>-19.337423355958403</v>
      </c>
      <c r="T42" s="60">
        <f t="shared" si="17"/>
        <v>-1.7462815151304878</v>
      </c>
      <c r="U42" s="60">
        <f t="shared" si="18"/>
        <v>-0.07988675711096624</v>
      </c>
      <c r="V42" s="60">
        <f t="shared" si="19"/>
        <v>-0.5933624069265959</v>
      </c>
      <c r="W42" s="60">
        <f t="shared" si="20"/>
        <v>-1.6599203724112837</v>
      </c>
      <c r="X42" s="60">
        <f t="shared" si="21"/>
        <v>-0.7346399653735745</v>
      </c>
      <c r="Y42" s="60">
        <f t="shared" si="22"/>
        <v>-0.1531912688009202</v>
      </c>
      <c r="Z42" s="60">
        <f t="shared" si="23"/>
        <v>-0.01168881539020689</v>
      </c>
      <c r="AA42" s="60">
        <f t="shared" si="24"/>
        <v>-0.49630165875969195</v>
      </c>
      <c r="AB42" s="60">
        <f t="shared" si="25"/>
        <v>-1575.8981891929648</v>
      </c>
    </row>
    <row r="43" spans="1:28" s="24" customFormat="1" ht="12.75">
      <c r="A43" s="21" t="s">
        <v>93</v>
      </c>
      <c r="B43" s="22">
        <f>'DATOS MENSUALES'!F786</f>
        <v>1.5806602412</v>
      </c>
      <c r="C43" s="22">
        <f>'DATOS MENSUALES'!F787</f>
        <v>1.57339031395</v>
      </c>
      <c r="D43" s="22">
        <f>'DATOS MENSUALES'!F788</f>
        <v>1.8351304686</v>
      </c>
      <c r="E43" s="22">
        <f>'DATOS MENSUALES'!F789</f>
        <v>0.78170818939</v>
      </c>
      <c r="F43" s="22">
        <f>'DATOS MENSUALES'!F790</f>
        <v>0.89557304153</v>
      </c>
      <c r="G43" s="22">
        <f>'DATOS MENSUALES'!F791</f>
        <v>1.6697752759100002</v>
      </c>
      <c r="H43" s="22">
        <f>'DATOS MENSUALES'!F792</f>
        <v>2.66532854506</v>
      </c>
      <c r="I43" s="22">
        <f>'DATOS MENSUALES'!F793</f>
        <v>1.67899650958</v>
      </c>
      <c r="J43" s="22">
        <f>'DATOS MENSUALES'!F794</f>
        <v>1.11574587782</v>
      </c>
      <c r="K43" s="22">
        <f>'DATOS MENSUALES'!F795</f>
        <v>0.41636259972</v>
      </c>
      <c r="L43" s="22">
        <f>'DATOS MENSUALES'!F796</f>
        <v>0.34809588331999997</v>
      </c>
      <c r="M43" s="22">
        <f>'DATOS MENSUALES'!F797</f>
        <v>1.15138880851</v>
      </c>
      <c r="N43" s="22">
        <f>SUM(B43:M43)</f>
        <v>15.712155754589997</v>
      </c>
      <c r="O43" s="23"/>
      <c r="P43" s="60">
        <f t="shared" si="13"/>
        <v>0.0027220867532200344</v>
      </c>
      <c r="Q43" s="60">
        <f t="shared" si="14"/>
        <v>-0.14163954530394773</v>
      </c>
      <c r="R43" s="60">
        <f t="shared" si="15"/>
        <v>-2.3559304950667235</v>
      </c>
      <c r="S43" s="60">
        <f t="shared" si="16"/>
        <v>-11.821157827867479</v>
      </c>
      <c r="T43" s="60">
        <f t="shared" si="17"/>
        <v>-2.151725087524724</v>
      </c>
      <c r="U43" s="60">
        <f t="shared" si="18"/>
        <v>-0.9891561779267612</v>
      </c>
      <c r="V43" s="60">
        <f t="shared" si="19"/>
        <v>-0.3490017882095379</v>
      </c>
      <c r="W43" s="60">
        <f t="shared" si="20"/>
        <v>-3.6891111243968657</v>
      </c>
      <c r="X43" s="60">
        <f t="shared" si="21"/>
        <v>-0.11188558279566364</v>
      </c>
      <c r="Y43" s="60">
        <f t="shared" si="22"/>
        <v>-0.07870507971186118</v>
      </c>
      <c r="Z43" s="60">
        <f t="shared" si="23"/>
        <v>-0.06002613785796994</v>
      </c>
      <c r="AA43" s="60">
        <f t="shared" si="24"/>
        <v>-3.5001780160651704E-05</v>
      </c>
      <c r="AB43" s="60">
        <f t="shared" si="25"/>
        <v>-959.031610827364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14.331658760309194</v>
      </c>
      <c r="Q44" s="61">
        <f aca="true" t="shared" si="26" ref="Q44:AB44">SUM(Q18:Q43)</f>
        <v>95.02688108373101</v>
      </c>
      <c r="R44" s="61">
        <f t="shared" si="26"/>
        <v>2582.0820084364113</v>
      </c>
      <c r="S44" s="61">
        <f t="shared" si="26"/>
        <v>219.53065783888928</v>
      </c>
      <c r="T44" s="61">
        <f t="shared" si="26"/>
        <v>17.02622920303813</v>
      </c>
      <c r="U44" s="61">
        <f t="shared" si="26"/>
        <v>1147.6959175619118</v>
      </c>
      <c r="V44" s="61">
        <f t="shared" si="26"/>
        <v>90.55519498365771</v>
      </c>
      <c r="W44" s="61">
        <f t="shared" si="26"/>
        <v>388.6899750465349</v>
      </c>
      <c r="X44" s="61">
        <f t="shared" si="26"/>
        <v>17.008001158774817</v>
      </c>
      <c r="Y44" s="61">
        <f t="shared" si="26"/>
        <v>1.7366047097344202</v>
      </c>
      <c r="Z44" s="61">
        <f t="shared" si="26"/>
        <v>1.86012665736916</v>
      </c>
      <c r="AA44" s="61">
        <f t="shared" si="26"/>
        <v>24.543986562715247</v>
      </c>
      <c r="AB44" s="61">
        <f t="shared" si="26"/>
        <v>4161.06720056568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490 - Río Duratón desde cabecera hasta confluencia con río Cerezuelo.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2.531153895482575</v>
      </c>
      <c r="C5" s="43">
        <f>'ANUAL (Acum. S.LARGA)'!C6</f>
        <v>4.171581294926213</v>
      </c>
      <c r="D5" s="43">
        <f>'ANUAL (Acum. S.LARGA)'!D6</f>
        <v>4.228065012664999</v>
      </c>
      <c r="E5" s="43">
        <f>'ANUAL (Acum. S.LARGA)'!E6</f>
        <v>4.6569604308025765</v>
      </c>
      <c r="F5" s="43">
        <f>'ANUAL (Acum. S.LARGA)'!F6</f>
        <v>4.1611195863192405</v>
      </c>
      <c r="G5" s="43">
        <f>'ANUAL (Acum. S.LARGA)'!G6</f>
        <v>4.5145792042759085</v>
      </c>
      <c r="H5" s="43">
        <f>'ANUAL (Acum. S.LARGA)'!H6</f>
        <v>3.705785709539395</v>
      </c>
      <c r="I5" s="43">
        <f>'ANUAL (Acum. S.LARGA)'!I6</f>
        <v>3.465092191085909</v>
      </c>
      <c r="J5" s="43">
        <f>'ANUAL (Acum. S.LARGA)'!J6</f>
        <v>1.9848695403384846</v>
      </c>
      <c r="K5" s="43">
        <f>'ANUAL (Acum. S.LARGA)'!K6</f>
        <v>1.0406890575915153</v>
      </c>
      <c r="L5" s="43">
        <f>'ANUAL (Acum. S.LARGA)'!L6</f>
        <v>1.0275842352412117</v>
      </c>
      <c r="M5" s="43">
        <f>'ANUAL (Acum. S.LARGA)'!M6</f>
        <v>1.5315475819406061</v>
      </c>
      <c r="N5" s="43">
        <f>'ANUAL (Acum. S.LARGA)'!N6</f>
        <v>37.019027740208635</v>
      </c>
    </row>
    <row r="6" spans="1:14" ht="12.75">
      <c r="A6" s="13" t="s">
        <v>111</v>
      </c>
      <c r="B6" s="43">
        <f>'ANUAL (Acum. S.CORTA)'!B6</f>
        <v>1.4410339119334616</v>
      </c>
      <c r="C6" s="43">
        <f>'ANUAL (Acum. S.CORTA)'!C6</f>
        <v>2.094658845696923</v>
      </c>
      <c r="D6" s="43">
        <f>'ANUAL (Acum. S.CORTA)'!D6</f>
        <v>3.1657508088092303</v>
      </c>
      <c r="E6" s="43">
        <f>'ANUAL (Acum. S.CORTA)'!E6</f>
        <v>3.0597061901315383</v>
      </c>
      <c r="F6" s="43">
        <f>'ANUAL (Acum. S.CORTA)'!F6</f>
        <v>2.186581024716923</v>
      </c>
      <c r="G6" s="43">
        <f>'ANUAL (Acum. S.CORTA)'!G6</f>
        <v>2.6661475238819228</v>
      </c>
      <c r="H6" s="43">
        <f>'ANUAL (Acum. S.CORTA)'!H6</f>
        <v>3.36938780921577</v>
      </c>
      <c r="I6" s="43">
        <f>'ANUAL (Acum. S.CORTA)'!I6</f>
        <v>3.224158130331154</v>
      </c>
      <c r="J6" s="43">
        <f>'ANUAL (Acum. S.CORTA)'!J6</f>
        <v>1.5976101308349997</v>
      </c>
      <c r="K6" s="43">
        <f>'ANUAL (Acum. S.CORTA)'!K6</f>
        <v>0.8449120289673077</v>
      </c>
      <c r="L6" s="43">
        <f>'ANUAL (Acum. S.CORTA)'!L6</f>
        <v>0.7396394871030767</v>
      </c>
      <c r="M6" s="43">
        <f>'ANUAL (Acum. S.CORTA)'!M6</f>
        <v>1.1841000261761538</v>
      </c>
      <c r="N6" s="43">
        <f>'ANUAL (Acum. S.CORTA)'!N6</f>
        <v>25.573685917798464</v>
      </c>
    </row>
    <row r="7" spans="1:14" ht="12.75">
      <c r="A7" s="13" t="s">
        <v>116</v>
      </c>
      <c r="B7" s="44">
        <f>(B5-B6)/B5*100</f>
        <v>43.068103661918094</v>
      </c>
      <c r="C7" s="44">
        <f aca="true" t="shared" si="0" ref="C7:N7">(C5-C6)/C5*100</f>
        <v>49.787413989879504</v>
      </c>
      <c r="D7" s="44">
        <f t="shared" si="0"/>
        <v>25.12530438093192</v>
      </c>
      <c r="E7" s="44">
        <f t="shared" si="0"/>
        <v>34.29821370407841</v>
      </c>
      <c r="F7" s="44">
        <f t="shared" si="0"/>
        <v>47.45209842308125</v>
      </c>
      <c r="G7" s="44">
        <f t="shared" si="0"/>
        <v>40.943609509459364</v>
      </c>
      <c r="H7" s="44">
        <f t="shared" si="0"/>
        <v>9.077640389666161</v>
      </c>
      <c r="I7" s="44">
        <f t="shared" si="0"/>
        <v>6.953178947866608</v>
      </c>
      <c r="J7" s="44">
        <f t="shared" si="0"/>
        <v>19.510572439811064</v>
      </c>
      <c r="K7" s="44">
        <f t="shared" si="0"/>
        <v>18.81225013332011</v>
      </c>
      <c r="L7" s="44">
        <f t="shared" si="0"/>
        <v>28.02152254413905</v>
      </c>
      <c r="M7" s="44">
        <f t="shared" si="0"/>
        <v>22.686043833140694</v>
      </c>
      <c r="N7" s="44">
        <f t="shared" si="0"/>
        <v>30.917456565123896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2.3792846617536205</v>
      </c>
      <c r="C10" s="43">
        <f aca="true" t="shared" si="1" ref="C10:M10">0.94*C5</f>
        <v>3.92128641723064</v>
      </c>
      <c r="D10" s="43">
        <f t="shared" si="1"/>
        <v>3.9743811119050987</v>
      </c>
      <c r="E10" s="43">
        <f t="shared" si="1"/>
        <v>4.377542804954421</v>
      </c>
      <c r="F10" s="43">
        <f t="shared" si="1"/>
        <v>3.9114524111400857</v>
      </c>
      <c r="G10" s="43">
        <f t="shared" si="1"/>
        <v>4.243704452019354</v>
      </c>
      <c r="H10" s="43">
        <f t="shared" si="1"/>
        <v>3.483438566967031</v>
      </c>
      <c r="I10" s="43">
        <f t="shared" si="1"/>
        <v>3.2571866596207544</v>
      </c>
      <c r="J10" s="43">
        <f t="shared" si="1"/>
        <v>1.8657773679181755</v>
      </c>
      <c r="K10" s="43">
        <f t="shared" si="1"/>
        <v>0.9782477141360243</v>
      </c>
      <c r="L10" s="43">
        <f t="shared" si="1"/>
        <v>0.9659291811267389</v>
      </c>
      <c r="M10" s="43">
        <f t="shared" si="1"/>
        <v>1.4396547270241697</v>
      </c>
      <c r="N10" s="43">
        <f>SUM(B10:M10)</f>
        <v>34.797886075796114</v>
      </c>
    </row>
    <row r="11" spans="1:14" ht="12.75">
      <c r="A11" s="13" t="s">
        <v>111</v>
      </c>
      <c r="B11" s="43">
        <f>0.94*B6</f>
        <v>1.3545718772174538</v>
      </c>
      <c r="C11" s="43">
        <f aca="true" t="shared" si="2" ref="C11:M11">0.94*C6</f>
        <v>1.9689793149551076</v>
      </c>
      <c r="D11" s="43">
        <f t="shared" si="2"/>
        <v>2.9758057602806764</v>
      </c>
      <c r="E11" s="43">
        <f t="shared" si="2"/>
        <v>2.876123818723646</v>
      </c>
      <c r="F11" s="43">
        <f t="shared" si="2"/>
        <v>2.0553861632339077</v>
      </c>
      <c r="G11" s="43">
        <f t="shared" si="2"/>
        <v>2.5061786724490074</v>
      </c>
      <c r="H11" s="43">
        <f t="shared" si="2"/>
        <v>3.167224540662824</v>
      </c>
      <c r="I11" s="43">
        <f t="shared" si="2"/>
        <v>3.0307086425112844</v>
      </c>
      <c r="J11" s="43">
        <f t="shared" si="2"/>
        <v>1.5017535229848997</v>
      </c>
      <c r="K11" s="43">
        <f t="shared" si="2"/>
        <v>0.7942173072292692</v>
      </c>
      <c r="L11" s="43">
        <f t="shared" si="2"/>
        <v>0.695261117876892</v>
      </c>
      <c r="M11" s="43">
        <f t="shared" si="2"/>
        <v>1.1130540246055844</v>
      </c>
      <c r="N11" s="43">
        <f>SUM(B11:M11)</f>
        <v>24.039264762730554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0.35437701414</v>
      </c>
      <c r="C14" s="43">
        <f>'ANUAL (Acum. S.LARGA)'!C4</f>
        <v>0.46239947973999995</v>
      </c>
      <c r="D14" s="43">
        <f>'ANUAL (Acum. S.LARGA)'!D4</f>
        <v>0.3179204112</v>
      </c>
      <c r="E14" s="43">
        <f>'ANUAL (Acum. S.LARGA)'!E4</f>
        <v>0.2054862828</v>
      </c>
      <c r="F14" s="43">
        <f>'ANUAL (Acum. S.LARGA)'!F4</f>
        <v>0.50697916719</v>
      </c>
      <c r="G14" s="43">
        <f>'ANUAL (Acum. S.LARGA)'!G4</f>
        <v>0.51299626224</v>
      </c>
      <c r="H14" s="43">
        <f>'ANUAL (Acum. S.LARGA)'!H4</f>
        <v>0.83666096322</v>
      </c>
      <c r="I14" s="43">
        <f>'ANUAL (Acum. S.LARGA)'!I4</f>
        <v>0.80723505798</v>
      </c>
      <c r="J14" s="43">
        <f>'ANUAL (Acum. S.LARGA)'!J4</f>
        <v>0.47544385240000003</v>
      </c>
      <c r="K14" s="43">
        <f>'ANUAL (Acum. S.LARGA)'!K4</f>
        <v>0.30984112236</v>
      </c>
      <c r="L14" s="43">
        <f>'ANUAL (Acum. S.LARGA)'!L4</f>
        <v>0.31083020800000005</v>
      </c>
      <c r="M14" s="43">
        <f>'ANUAL (Acum. S.LARGA)'!M4</f>
        <v>0.35776654350000003</v>
      </c>
      <c r="N14" s="43">
        <f>'ANUAL (Acum. S.LARGA)'!N4</f>
        <v>9.51948625792</v>
      </c>
    </row>
    <row r="15" spans="1:14" ht="12.75">
      <c r="A15" s="13" t="s">
        <v>111</v>
      </c>
      <c r="B15" s="43">
        <f>'ANUAL (Acum. S.CORTA)'!B4</f>
        <v>0.406379206</v>
      </c>
      <c r="C15" s="43">
        <f>'ANUAL (Acum. S.CORTA)'!C4</f>
        <v>0.46239947973999995</v>
      </c>
      <c r="D15" s="43">
        <f>'ANUAL (Acum. S.CORTA)'!D4</f>
        <v>0.3179204112</v>
      </c>
      <c r="E15" s="43">
        <f>'ANUAL (Acum. S.CORTA)'!E4</f>
        <v>0.2054862828</v>
      </c>
      <c r="F15" s="43">
        <f>'ANUAL (Acum. S.CORTA)'!F4</f>
        <v>0.50697916719</v>
      </c>
      <c r="G15" s="43">
        <f>'ANUAL (Acum. S.CORTA)'!G4</f>
        <v>0.51299626224</v>
      </c>
      <c r="H15" s="43">
        <f>'ANUAL (Acum. S.CORTA)'!H4</f>
        <v>0.83666096322</v>
      </c>
      <c r="I15" s="43">
        <f>'ANUAL (Acum. S.CORTA)'!I4</f>
        <v>0.80723505798</v>
      </c>
      <c r="J15" s="43">
        <f>'ANUAL (Acum. S.CORTA)'!J4</f>
        <v>0.47544385240000003</v>
      </c>
      <c r="K15" s="43">
        <f>'ANUAL (Acum. S.CORTA)'!K4</f>
        <v>0.30984112236</v>
      </c>
      <c r="L15" s="43">
        <f>'ANUAL (Acum. S.CORTA)'!L4</f>
        <v>0.31083020800000005</v>
      </c>
      <c r="M15" s="43">
        <f>'ANUAL (Acum. S.CORTA)'!M4</f>
        <v>0.39236126194</v>
      </c>
      <c r="N15" s="43">
        <f>'ANUAL (Acum. S.CORTA)'!N4</f>
        <v>9.51948625792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11.90513454936</v>
      </c>
      <c r="C18" s="43">
        <f>'ANUAL (Acum. S.LARGA)'!C5</f>
        <v>40.08882518264</v>
      </c>
      <c r="D18" s="43">
        <f>'ANUAL (Acum. S.LARGA)'!D5</f>
        <v>21.25368722954</v>
      </c>
      <c r="E18" s="43">
        <f>'ANUAL (Acum. S.LARGA)'!E5</f>
        <v>22.74827910918</v>
      </c>
      <c r="F18" s="43">
        <f>'ANUAL (Acum. S.LARGA)'!F5</f>
        <v>23.72797236354</v>
      </c>
      <c r="G18" s="43">
        <f>'ANUAL (Acum. S.LARGA)'!G5</f>
        <v>18.85072938129</v>
      </c>
      <c r="H18" s="43">
        <f>'ANUAL (Acum. S.LARGA)'!H5</f>
        <v>8.50689421704</v>
      </c>
      <c r="I18" s="43">
        <f>'ANUAL (Acum. S.LARGA)'!I5</f>
        <v>15.917813578159999</v>
      </c>
      <c r="J18" s="43">
        <f>'ANUAL (Acum. S.LARGA)'!J5</f>
        <v>5.26703871132</v>
      </c>
      <c r="K18" s="43">
        <f>'ANUAL (Acum. S.LARGA)'!K5</f>
        <v>2.34980822948</v>
      </c>
      <c r="L18" s="43">
        <f>'ANUAL (Acum. S.LARGA)'!L5</f>
        <v>3.12981952144</v>
      </c>
      <c r="M18" s="43">
        <f>'ANUAL (Acum. S.LARGA)'!M5</f>
        <v>6.073682393</v>
      </c>
      <c r="N18" s="43">
        <f>'ANUAL (Acum. S.LARGA)'!N5</f>
        <v>127.64318172838</v>
      </c>
    </row>
    <row r="19" spans="1:14" ht="12.75">
      <c r="A19" s="13" t="s">
        <v>111</v>
      </c>
      <c r="B19" s="43">
        <f>'ANUAL (Acum. S.CORTA)'!B5</f>
        <v>3.9224381924000005</v>
      </c>
      <c r="C19" s="43">
        <f>'ANUAL (Acum. S.CORTA)'!C5</f>
        <v>6.5131907298</v>
      </c>
      <c r="D19" s="43">
        <f>'ANUAL (Acum. S.CORTA)'!D5</f>
        <v>17.0003325312</v>
      </c>
      <c r="E19" s="43">
        <f>'ANUAL (Acum. S.CORTA)'!E5</f>
        <v>7.6765473972</v>
      </c>
      <c r="F19" s="43">
        <f>'ANUAL (Acum. S.CORTA)'!F5</f>
        <v>4.49108081841</v>
      </c>
      <c r="G19" s="43">
        <f>'ANUAL (Acum. S.CORTA)'!G5</f>
        <v>13.1990243974</v>
      </c>
      <c r="H19" s="43">
        <f>'ANUAL (Acum. S.CORTA)'!H5</f>
        <v>7.9488794044799995</v>
      </c>
      <c r="I19" s="43">
        <f>'ANUAL (Acum. S.CORTA)'!I5</f>
        <v>9.7485028599</v>
      </c>
      <c r="J19" s="43">
        <f>'ANUAL (Acum. S.CORTA)'!J5</f>
        <v>3.91730583123</v>
      </c>
      <c r="K19" s="43">
        <f>'ANUAL (Acum. S.CORTA)'!K5</f>
        <v>1.8442387448000002</v>
      </c>
      <c r="L19" s="43">
        <f>'ANUAL (Acum. S.CORTA)'!L5</f>
        <v>1.8452463757000002</v>
      </c>
      <c r="M19" s="43">
        <f>'ANUAL (Acum. S.CORTA)'!M5</f>
        <v>3.5853135853499998</v>
      </c>
      <c r="N19" s="43">
        <f>'ANUAL (Acum. S.CORTA)'!N5</f>
        <v>40.90905493558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1.8999058235300001</v>
      </c>
      <c r="C22" s="43">
        <f>'ANUAL (Acum. S.LARGA)'!C9</f>
        <v>2.6981829502999997</v>
      </c>
      <c r="D22" s="43">
        <f>'ANUAL (Acum. S.LARGA)'!D9</f>
        <v>3.113161758275</v>
      </c>
      <c r="E22" s="43">
        <f>'ANUAL (Acum. S.LARGA)'!E9</f>
        <v>3.592282429785</v>
      </c>
      <c r="F22" s="43">
        <f>'ANUAL (Acum. S.LARGA)'!F9</f>
        <v>2.58099896332</v>
      </c>
      <c r="G22" s="43">
        <f>'ANUAL (Acum. S.LARGA)'!G9</f>
        <v>3.56096239997</v>
      </c>
      <c r="H22" s="43">
        <f>'ANUAL (Acum. S.LARGA)'!H9</f>
        <v>3.545180556875</v>
      </c>
      <c r="I22" s="43">
        <f>'ANUAL (Acum. S.LARGA)'!I9</f>
        <v>2.787414113445</v>
      </c>
      <c r="J22" s="43">
        <f>'ANUAL (Acum. S.LARGA)'!J9</f>
        <v>1.7043775964699999</v>
      </c>
      <c r="K22" s="43">
        <f>'ANUAL (Acum. S.LARGA)'!K9</f>
        <v>0.9721085112200001</v>
      </c>
      <c r="L22" s="43">
        <f>'ANUAL (Acum. S.LARGA)'!L9</f>
        <v>0.8900970858249999</v>
      </c>
      <c r="M22" s="43">
        <f>'ANUAL (Acum. S.LARGA)'!M9</f>
        <v>1.20423299697</v>
      </c>
      <c r="N22" s="43">
        <f>'ANUAL (Acum. S.LARGA)'!N9</f>
        <v>33.667287584915</v>
      </c>
    </row>
    <row r="23" spans="1:14" ht="12.75">
      <c r="A23" s="13" t="s">
        <v>111</v>
      </c>
      <c r="B23" s="43">
        <f>'ANUAL (Acum. S.CORTA)'!B9</f>
        <v>1.3722647494400002</v>
      </c>
      <c r="C23" s="43">
        <f>'ANUAL (Acum. S.CORTA)'!C9</f>
        <v>1.71626283852</v>
      </c>
      <c r="D23" s="43">
        <f>'ANUAL (Acum. S.CORTA)'!D9</f>
        <v>2.4881009060599997</v>
      </c>
      <c r="E23" s="43">
        <f>'ANUAL (Acum. S.CORTA)'!E9</f>
        <v>2.30725148726</v>
      </c>
      <c r="F23" s="43">
        <f>'ANUAL (Acum. S.CORTA)'!F9</f>
        <v>1.9808065092000002</v>
      </c>
      <c r="G23" s="43">
        <f>'ANUAL (Acum. S.CORTA)'!G9</f>
        <v>2.115058797315</v>
      </c>
      <c r="H23" s="43">
        <f>'ANUAL (Acum. S.CORTA)'!H9</f>
        <v>2.8699437145499997</v>
      </c>
      <c r="I23" s="43">
        <f>'ANUAL (Acum. S.CORTA)'!I9</f>
        <v>2.71994394762</v>
      </c>
      <c r="J23" s="43">
        <f>'ANUAL (Acum. S.CORTA)'!J9</f>
        <v>1.2420481858599999</v>
      </c>
      <c r="K23" s="43">
        <f>'ANUAL (Acum. S.CORTA)'!K9</f>
        <v>0.748076875185</v>
      </c>
      <c r="L23" s="43">
        <f>'ANUAL (Acum. S.CORTA)'!L9</f>
        <v>0.64904665816</v>
      </c>
      <c r="M23" s="43">
        <f>'ANUAL (Acum. S.CORTA)'!M9</f>
        <v>0.942081857025</v>
      </c>
      <c r="N23" s="43">
        <f>'ANUAL (Acum. S.CORTA)'!N9</f>
        <v>25.06589875264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2.1372285966815894</v>
      </c>
      <c r="C26" s="43">
        <f>'ANUAL (Acum. S.LARGA)'!C12</f>
        <v>5.305815322264516</v>
      </c>
      <c r="D26" s="43">
        <f>'ANUAL (Acum. S.LARGA)'!D12</f>
        <v>3.8241088609420686</v>
      </c>
      <c r="E26" s="43">
        <f>'ANUAL (Acum. S.LARGA)'!E12</f>
        <v>3.9600752064374305</v>
      </c>
      <c r="F26" s="43">
        <f>'ANUAL (Acum. S.LARGA)'!F12</f>
        <v>4.019435576852734</v>
      </c>
      <c r="G26" s="43">
        <f>'ANUAL (Acum. S.LARGA)'!G12</f>
        <v>3.7120357545979594</v>
      </c>
      <c r="H26" s="43">
        <f>'ANUAL (Acum. S.LARGA)'!H12</f>
        <v>1.739839985456769</v>
      </c>
      <c r="I26" s="43">
        <f>'ANUAL (Acum. S.LARGA)'!I12</f>
        <v>2.5136072839848596</v>
      </c>
      <c r="J26" s="43">
        <f>'ANUAL (Acum. S.LARGA)'!J12</f>
        <v>1.0449869861902963</v>
      </c>
      <c r="K26" s="43">
        <f>'ANUAL (Acum. S.LARGA)'!K12</f>
        <v>0.44617011721177896</v>
      </c>
      <c r="L26" s="43">
        <f>'ANUAL (Acum. S.LARGA)'!L12</f>
        <v>0.5952956945135047</v>
      </c>
      <c r="M26" s="43">
        <f>'ANUAL (Acum. S.LARGA)'!M12</f>
        <v>1.0101784032830508</v>
      </c>
      <c r="N26" s="43">
        <f>'ANUAL (Acum. S.LARGA)'!N12</f>
        <v>18.272551133133174</v>
      </c>
    </row>
    <row r="27" spans="1:14" ht="12.75">
      <c r="A27" s="13" t="s">
        <v>111</v>
      </c>
      <c r="B27" s="43">
        <f>'ANUAL (Acum. S.CORTA)'!B12</f>
        <v>0.7168873383512749</v>
      </c>
      <c r="C27" s="43">
        <f>'ANUAL (Acum. S.CORTA)'!C12</f>
        <v>1.3984388996038055</v>
      </c>
      <c r="D27" s="43">
        <f>'ANUAL (Acum. S.CORTA)'!D12</f>
        <v>3.1900977409520044</v>
      </c>
      <c r="E27" s="43">
        <f>'ANUAL (Acum. S.CORTA)'!E12</f>
        <v>2.316888850317735</v>
      </c>
      <c r="F27" s="43">
        <f>'ANUAL (Acum. S.CORTA)'!F12</f>
        <v>1.118743656890754</v>
      </c>
      <c r="G27" s="43">
        <f>'ANUAL (Acum. S.CORTA)'!G12</f>
        <v>2.4944583975720884</v>
      </c>
      <c r="H27" s="43">
        <f>'ANUAL (Acum. S.CORTA)'!H12</f>
        <v>1.9420808105930822</v>
      </c>
      <c r="I27" s="43">
        <f>'ANUAL (Acum. S.CORTA)'!I12</f>
        <v>2.1842256413333514</v>
      </c>
      <c r="J27" s="43">
        <f>'ANUAL (Acum. S.CORTA)'!J12</f>
        <v>0.9152654430349698</v>
      </c>
      <c r="K27" s="43">
        <f>'ANUAL (Acum. S.CORTA)'!K12</f>
        <v>0.414902873303889</v>
      </c>
      <c r="L27" s="43">
        <f>'ANUAL (Acum. S.CORTA)'!L12</f>
        <v>0.36542813393300755</v>
      </c>
      <c r="M27" s="43">
        <f>'ANUAL (Acum. S.CORTA)'!M12</f>
        <v>0.8482724223473699</v>
      </c>
      <c r="N27" s="43">
        <f>'ANUAL (Acum. S.CORTA)'!N12</f>
        <v>8.655230603549901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0.84</v>
      </c>
      <c r="C30" s="43">
        <f>'ANUAL (Acum. S.LARGA)'!C13</f>
        <v>1.27</v>
      </c>
      <c r="D30" s="43">
        <f>'ANUAL (Acum. S.LARGA)'!D13</f>
        <v>0.9</v>
      </c>
      <c r="E30" s="43">
        <f>'ANUAL (Acum. S.LARGA)'!E13</f>
        <v>0.85</v>
      </c>
      <c r="F30" s="43">
        <f>'ANUAL (Acum. S.LARGA)'!F13</f>
        <v>0.97</v>
      </c>
      <c r="G30" s="43">
        <f>'ANUAL (Acum. S.LARGA)'!G13</f>
        <v>0.82</v>
      </c>
      <c r="H30" s="43">
        <f>'ANUAL (Acum. S.LARGA)'!H13</f>
        <v>0.47</v>
      </c>
      <c r="I30" s="43">
        <f>'ANUAL (Acum. S.LARGA)'!I13</f>
        <v>0.73</v>
      </c>
      <c r="J30" s="43">
        <f>'ANUAL (Acum. S.LARGA)'!J13</f>
        <v>0.53</v>
      </c>
      <c r="K30" s="43">
        <f>'ANUAL (Acum. S.LARGA)'!K13</f>
        <v>0.43</v>
      </c>
      <c r="L30" s="43">
        <f>'ANUAL (Acum. S.LARGA)'!L13</f>
        <v>0.58</v>
      </c>
      <c r="M30" s="43">
        <f>'ANUAL (Acum. S.LARGA)'!M13</f>
        <v>0.66</v>
      </c>
      <c r="N30" s="43">
        <f>'ANUAL (Acum. S.LARGA)'!N13</f>
        <v>0.49</v>
      </c>
    </row>
    <row r="31" spans="1:14" ht="12.75">
      <c r="A31" s="13" t="s">
        <v>111</v>
      </c>
      <c r="B31" s="43">
        <f>'ANUAL (Acum. S.CORTA)'!B13</f>
        <v>0.5</v>
      </c>
      <c r="C31" s="43">
        <f>'ANUAL (Acum. S.CORTA)'!C13</f>
        <v>0.67</v>
      </c>
      <c r="D31" s="43">
        <f>'ANUAL (Acum. S.CORTA)'!D13</f>
        <v>1.01</v>
      </c>
      <c r="E31" s="43">
        <f>'ANUAL (Acum. S.CORTA)'!E13</f>
        <v>0.76</v>
      </c>
      <c r="F31" s="43">
        <f>'ANUAL (Acum. S.CORTA)'!F13</f>
        <v>0.51</v>
      </c>
      <c r="G31" s="43">
        <f>'ANUAL (Acum. S.CORTA)'!G13</f>
        <v>0.94</v>
      </c>
      <c r="H31" s="43">
        <f>'ANUAL (Acum. S.CORTA)'!H13</f>
        <v>0.58</v>
      </c>
      <c r="I31" s="43">
        <f>'ANUAL (Acum. S.CORTA)'!I13</f>
        <v>0.68</v>
      </c>
      <c r="J31" s="43">
        <f>'ANUAL (Acum. S.CORTA)'!J13</f>
        <v>0.57</v>
      </c>
      <c r="K31" s="43">
        <f>'ANUAL (Acum. S.CORTA)'!K13</f>
        <v>0.49</v>
      </c>
      <c r="L31" s="43">
        <f>'ANUAL (Acum. S.CORTA)'!L13</f>
        <v>0.49</v>
      </c>
      <c r="M31" s="43">
        <f>'ANUAL (Acum. S.CORTA)'!M13</f>
        <v>0.72</v>
      </c>
      <c r="N31" s="43">
        <f>'ANUAL (Acum. S.CORTA)'!N13</f>
        <v>0.34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2.607417644464691</v>
      </c>
      <c r="C34" s="43">
        <f>'ANUAL (Acum. S.LARGA)'!C14</f>
        <v>5.123538705227714</v>
      </c>
      <c r="D34" s="43">
        <f>'ANUAL (Acum. S.LARGA)'!D14</f>
        <v>2.8618463252593584</v>
      </c>
      <c r="E34" s="43">
        <f>'ANUAL (Acum. S.LARGA)'!E14</f>
        <v>2.209780518619384</v>
      </c>
      <c r="F34" s="43">
        <f>'ANUAL (Acum. S.LARGA)'!F14</f>
        <v>2.5990723205605435</v>
      </c>
      <c r="G34" s="43">
        <f>'ANUAL (Acum. S.LARGA)'!G14</f>
        <v>1.9240544773728985</v>
      </c>
      <c r="H34" s="43">
        <f>'ANUAL (Acum. S.LARGA)'!H14</f>
        <v>0.3859127101833286</v>
      </c>
      <c r="I34" s="43">
        <f>'ANUAL (Acum. S.LARGA)'!I14</f>
        <v>2.5138242215711566</v>
      </c>
      <c r="J34" s="43">
        <f>'ANUAL (Acum. S.LARGA)'!J14</f>
        <v>0.8030202837160104</v>
      </c>
      <c r="K34" s="43">
        <f>'ANUAL (Acum. S.LARGA)'!K14</f>
        <v>0.618872145622427</v>
      </c>
      <c r="L34" s="43">
        <f>'ANUAL (Acum. S.LARGA)'!L14</f>
        <v>1.5786643750316929</v>
      </c>
      <c r="M34" s="43">
        <f>'ANUAL (Acum. S.LARGA)'!M14</f>
        <v>1.9743600718135996</v>
      </c>
      <c r="N34" s="43">
        <f>'ANUAL (Acum. S.LARGA)'!N14</f>
        <v>2.2051816570522713</v>
      </c>
    </row>
    <row r="35" spans="1:14" ht="12.75">
      <c r="A35" s="13" t="s">
        <v>111</v>
      </c>
      <c r="B35" s="43">
        <f>'ANUAL (Acum. S.CORTA)'!B14</f>
        <v>1.6856438744785949</v>
      </c>
      <c r="C35" s="43">
        <f>'ANUAL (Acum. S.CORTA)'!C14</f>
        <v>1.5056987330231217</v>
      </c>
      <c r="D35" s="43">
        <f>'ANUAL (Acum. S.CORTA)'!D14</f>
        <v>3.4465149012697953</v>
      </c>
      <c r="E35" s="43">
        <f>'ANUAL (Acum. S.CORTA)'!E14</f>
        <v>0.7648947456936059</v>
      </c>
      <c r="F35" s="43">
        <f>'ANUAL (Acum. S.CORTA)'!F14</f>
        <v>0.5269250133632474</v>
      </c>
      <c r="G35" s="43">
        <f>'ANUAL (Acum. S.CORTA)'!G14</f>
        <v>3.2042038567097437</v>
      </c>
      <c r="H35" s="43">
        <f>'ANUAL (Acum. S.CORTA)'!H14</f>
        <v>0.5357147158136071</v>
      </c>
      <c r="I35" s="43">
        <f>'ANUAL (Acum. S.CORTA)'!I14</f>
        <v>1.6163407933311746</v>
      </c>
      <c r="J35" s="43">
        <f>'ANUAL (Acum. S.CORTA)'!J14</f>
        <v>0.9612451870329115</v>
      </c>
      <c r="K35" s="43">
        <f>'ANUAL (Acum. S.CORTA)'!K14</f>
        <v>1.0536193665751274</v>
      </c>
      <c r="L35" s="43">
        <f>'ANUAL (Acum. S.CORTA)'!L14</f>
        <v>1.6518046093745598</v>
      </c>
      <c r="M35" s="43">
        <f>'ANUAL (Acum. S.CORTA)'!M14</f>
        <v>1.7424533415249877</v>
      </c>
      <c r="N35" s="43">
        <f>'ANUAL (Acum. S.CORTA)'!N14</f>
        <v>0.278093537802509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0.571929021220261</v>
      </c>
      <c r="C38" s="52">
        <f>'ANUAL (Acum. S.LARGA)'!N15</f>
        <v>0.23722677506832215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0.48053731817483564</v>
      </c>
      <c r="C39" s="52">
        <f>'ANUAL (Acum. S.CORTA)'!N15</f>
        <v>-0.06050254605330109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490 - Río Duratón desde cabecera hasta confluencia con río Cerezuelo.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0.11813349</v>
      </c>
      <c r="C4" s="1">
        <f t="shared" si="0"/>
        <v>0.25221789804</v>
      </c>
      <c r="D4" s="1">
        <f t="shared" si="0"/>
        <v>0.2384403084</v>
      </c>
      <c r="E4" s="1">
        <f t="shared" si="0"/>
        <v>0.154613466</v>
      </c>
      <c r="F4" s="1">
        <f>MIN(F18:F83)</f>
        <v>0.38125651094</v>
      </c>
      <c r="G4" s="1">
        <f t="shared" si="0"/>
        <v>0.31131257808</v>
      </c>
      <c r="H4" s="1">
        <f t="shared" si="0"/>
        <v>0.42008208195</v>
      </c>
      <c r="I4" s="1">
        <f t="shared" si="0"/>
        <v>0.29780453772</v>
      </c>
      <c r="J4" s="1">
        <f t="shared" si="0"/>
        <v>0.16846938654</v>
      </c>
      <c r="K4" s="1">
        <f t="shared" si="0"/>
        <v>0.10145577399</v>
      </c>
      <c r="L4" s="1">
        <f t="shared" si="0"/>
        <v>0.10804637088999999</v>
      </c>
      <c r="M4" s="1">
        <f t="shared" si="0"/>
        <v>0.1105978258</v>
      </c>
      <c r="N4" s="1">
        <f t="shared" si="0"/>
        <v>4.62980104269</v>
      </c>
    </row>
    <row r="5" spans="1:14" ht="12.75">
      <c r="A5" s="13" t="s">
        <v>94</v>
      </c>
      <c r="B5" s="1">
        <f aca="true" t="shared" si="1" ref="B5:N5">MAX(B18:B83)</f>
        <v>5.25580321484</v>
      </c>
      <c r="C5" s="1">
        <f t="shared" si="1"/>
        <v>23.16033618552</v>
      </c>
      <c r="D5" s="1">
        <f t="shared" si="1"/>
        <v>9.83055886022</v>
      </c>
      <c r="E5" s="1">
        <f t="shared" si="1"/>
        <v>11.49180769422</v>
      </c>
      <c r="F5" s="1">
        <f>MAX(F18:F83)</f>
        <v>11.49629342472</v>
      </c>
      <c r="G5" s="1">
        <f t="shared" si="1"/>
        <v>9.76642301322</v>
      </c>
      <c r="H5" s="1">
        <f t="shared" si="1"/>
        <v>4.27294045416</v>
      </c>
      <c r="I5" s="1">
        <f t="shared" si="1"/>
        <v>7.10281730712</v>
      </c>
      <c r="J5" s="1">
        <f t="shared" si="1"/>
        <v>2.05953067467</v>
      </c>
      <c r="K5" s="1">
        <f t="shared" si="1"/>
        <v>0.88212406189</v>
      </c>
      <c r="L5" s="1">
        <f t="shared" si="1"/>
        <v>1.47179925966</v>
      </c>
      <c r="M5" s="1">
        <f t="shared" si="1"/>
        <v>2.6502625355</v>
      </c>
      <c r="N5" s="1">
        <f t="shared" si="1"/>
        <v>66.32069183739002</v>
      </c>
    </row>
    <row r="6" spans="1:14" ht="12.75">
      <c r="A6" s="13" t="s">
        <v>16</v>
      </c>
      <c r="B6" s="1">
        <f aca="true" t="shared" si="2" ref="B6:M6">AVERAGE(B18:B83)</f>
        <v>1.085937026853182</v>
      </c>
      <c r="C6" s="1">
        <f t="shared" si="2"/>
        <v>2.2097041284956065</v>
      </c>
      <c r="D6" s="1">
        <f t="shared" si="2"/>
        <v>2.044329532007424</v>
      </c>
      <c r="E6" s="1">
        <f t="shared" si="2"/>
        <v>2.345752471802272</v>
      </c>
      <c r="F6" s="1">
        <f>AVERAGE(F18:F83)</f>
        <v>2.1362757645557577</v>
      </c>
      <c r="G6" s="1">
        <f t="shared" si="2"/>
        <v>2.281292338696515</v>
      </c>
      <c r="H6" s="1">
        <f t="shared" si="2"/>
        <v>1.7506014349445456</v>
      </c>
      <c r="I6" s="1">
        <f t="shared" si="2"/>
        <v>1.3880282791198484</v>
      </c>
      <c r="J6" s="1">
        <f t="shared" si="2"/>
        <v>0.6451246536009092</v>
      </c>
      <c r="K6" s="1">
        <f t="shared" si="2"/>
        <v>0.28893811554787874</v>
      </c>
      <c r="L6" s="1">
        <f t="shared" si="2"/>
        <v>0.34858857727196974</v>
      </c>
      <c r="M6" s="1">
        <f t="shared" si="2"/>
        <v>0.6220338968574243</v>
      </c>
      <c r="N6" s="1">
        <f>SUM(B6:M6)</f>
        <v>17.146606219753334</v>
      </c>
    </row>
    <row r="7" spans="1:14" ht="12.75">
      <c r="A7" s="13" t="s">
        <v>17</v>
      </c>
      <c r="B7" s="1">
        <f aca="true" t="shared" si="3" ref="B7:M7">PERCENTILE(B18:B83,0.1)</f>
        <v>0.30350309923499996</v>
      </c>
      <c r="C7" s="1">
        <f t="shared" si="3"/>
        <v>0.564678861165</v>
      </c>
      <c r="D7" s="1">
        <f t="shared" si="3"/>
        <v>0.854826574925</v>
      </c>
      <c r="E7" s="1">
        <f t="shared" si="3"/>
        <v>0.733248905865</v>
      </c>
      <c r="F7" s="1">
        <f>PERCENTILE(F18:F83,0.1)</f>
        <v>0.834905026335</v>
      </c>
      <c r="G7" s="1">
        <f t="shared" si="3"/>
        <v>0.5855714910200001</v>
      </c>
      <c r="H7" s="1">
        <f t="shared" si="3"/>
        <v>0.74490479721</v>
      </c>
      <c r="I7" s="1">
        <f t="shared" si="3"/>
        <v>0.491904318605</v>
      </c>
      <c r="J7" s="1">
        <f t="shared" si="3"/>
        <v>0.232457421425</v>
      </c>
      <c r="K7" s="1">
        <f t="shared" si="3"/>
        <v>0.14732620634</v>
      </c>
      <c r="L7" s="1">
        <f t="shared" si="3"/>
        <v>0.13987557983999999</v>
      </c>
      <c r="M7" s="1">
        <f t="shared" si="3"/>
        <v>0.19617978425</v>
      </c>
      <c r="N7" s="1">
        <f>PERCENTILE(N18:N83,0.1)</f>
        <v>8.999023472775</v>
      </c>
    </row>
    <row r="8" spans="1:14" ht="12.75">
      <c r="A8" s="13" t="s">
        <v>18</v>
      </c>
      <c r="B8" s="1">
        <f aca="true" t="shared" si="4" ref="B8:M8">PERCENTILE(B18:B83,0.25)</f>
        <v>0.462945204585</v>
      </c>
      <c r="C8" s="1">
        <f t="shared" si="4"/>
        <v>0.89617882859</v>
      </c>
      <c r="D8" s="1">
        <f t="shared" si="4"/>
        <v>1.0940627899725</v>
      </c>
      <c r="E8" s="1">
        <f t="shared" si="4"/>
        <v>1.1280350618075001</v>
      </c>
      <c r="F8" s="1">
        <f>PERCENTILE(F18:F83,0.25)</f>
        <v>1.073126854065</v>
      </c>
      <c r="G8" s="1">
        <f t="shared" si="4"/>
        <v>1.1652723421325</v>
      </c>
      <c r="H8" s="1">
        <f t="shared" si="4"/>
        <v>1.14993884224</v>
      </c>
      <c r="I8" s="1">
        <f t="shared" si="4"/>
        <v>0.67421682108</v>
      </c>
      <c r="J8" s="1">
        <f t="shared" si="4"/>
        <v>0.331172695575</v>
      </c>
      <c r="K8" s="1">
        <f t="shared" si="4"/>
        <v>0.18211415604</v>
      </c>
      <c r="L8" s="1">
        <f t="shared" si="4"/>
        <v>0.21855864204</v>
      </c>
      <c r="M8" s="1">
        <f t="shared" si="4"/>
        <v>0.288635958585</v>
      </c>
      <c r="N8" s="1">
        <f>PERCENTILE(N18:N83,0.25)</f>
        <v>11.704813919822499</v>
      </c>
    </row>
    <row r="9" spans="1:14" ht="12.75">
      <c r="A9" s="13" t="s">
        <v>19</v>
      </c>
      <c r="B9" s="1">
        <f aca="true" t="shared" si="5" ref="B9:M9">PERCENTILE(B18:B83,0.5)</f>
        <v>0.8260831236649999</v>
      </c>
      <c r="C9" s="1">
        <f t="shared" si="5"/>
        <v>1.441989804345</v>
      </c>
      <c r="D9" s="1">
        <f t="shared" si="5"/>
        <v>1.5429490696450001</v>
      </c>
      <c r="E9" s="1">
        <f t="shared" si="5"/>
        <v>1.78072455542</v>
      </c>
      <c r="F9" s="1">
        <f>PERCENTILE(F18:F83,0.5)</f>
        <v>1.4572516248</v>
      </c>
      <c r="G9" s="1">
        <f t="shared" si="5"/>
        <v>1.7014975196850002</v>
      </c>
      <c r="H9" s="1">
        <f t="shared" si="5"/>
        <v>1.73264763773</v>
      </c>
      <c r="I9" s="1">
        <f t="shared" si="5"/>
        <v>0.99046851058</v>
      </c>
      <c r="J9" s="1">
        <f t="shared" si="5"/>
        <v>0.519454547845</v>
      </c>
      <c r="K9" s="1">
        <f t="shared" si="5"/>
        <v>0.25630153574000003</v>
      </c>
      <c r="L9" s="1">
        <f t="shared" si="5"/>
        <v>0.29200973654</v>
      </c>
      <c r="M9" s="1">
        <f t="shared" si="5"/>
        <v>0.48430348426500003</v>
      </c>
      <c r="N9" s="1">
        <f>PERCENTILE(N18:N83,0.5)</f>
        <v>15.43574430932</v>
      </c>
    </row>
    <row r="10" spans="1:14" ht="12.75">
      <c r="A10" s="13" t="s">
        <v>20</v>
      </c>
      <c r="B10" s="1">
        <f aca="true" t="shared" si="6" ref="B10:M10">PERCENTILE(B18:B83,0.75)</f>
        <v>1.2240591603375</v>
      </c>
      <c r="C10" s="1">
        <f t="shared" si="6"/>
        <v>2.6605175918499997</v>
      </c>
      <c r="D10" s="1">
        <f t="shared" si="6"/>
        <v>2.4351248081025</v>
      </c>
      <c r="E10" s="1">
        <f t="shared" si="6"/>
        <v>3.102447748365</v>
      </c>
      <c r="F10" s="1">
        <f>PERCENTILE(F18:F83,0.75)</f>
        <v>2.3504663693475</v>
      </c>
      <c r="G10" s="1">
        <f t="shared" si="6"/>
        <v>2.7887858916475</v>
      </c>
      <c r="H10" s="1">
        <f t="shared" si="6"/>
        <v>2.397075487235</v>
      </c>
      <c r="I10" s="1">
        <f t="shared" si="6"/>
        <v>1.53646181484</v>
      </c>
      <c r="J10" s="1">
        <f t="shared" si="6"/>
        <v>0.8566368399475</v>
      </c>
      <c r="K10" s="1">
        <f t="shared" si="6"/>
        <v>0.3455870304125</v>
      </c>
      <c r="L10" s="1">
        <f t="shared" si="6"/>
        <v>0.36289408078</v>
      </c>
      <c r="M10" s="1">
        <f t="shared" si="6"/>
        <v>0.8610351659050001</v>
      </c>
      <c r="N10" s="1">
        <f>PERCENTILE(N18:N83,0.75)</f>
        <v>20.276384743277504</v>
      </c>
    </row>
    <row r="11" spans="1:14" ht="12.75">
      <c r="A11" s="13" t="s">
        <v>21</v>
      </c>
      <c r="B11" s="1">
        <f aca="true" t="shared" si="7" ref="B11:M11">PERCENTILE(B18:B83,0.9)</f>
        <v>2.1045893634</v>
      </c>
      <c r="C11" s="1">
        <f t="shared" si="7"/>
        <v>3.72461173717</v>
      </c>
      <c r="D11" s="1">
        <f t="shared" si="7"/>
        <v>3.5236578615000003</v>
      </c>
      <c r="E11" s="1">
        <f t="shared" si="7"/>
        <v>4.144572730669999</v>
      </c>
      <c r="F11" s="1">
        <f>PERCENTILE(F18:F83,0.9)</f>
        <v>4.696768409395</v>
      </c>
      <c r="G11" s="1">
        <f t="shared" si="7"/>
        <v>4.595058793154999</v>
      </c>
      <c r="H11" s="1">
        <f t="shared" si="7"/>
        <v>2.7306268579850004</v>
      </c>
      <c r="I11" s="1">
        <f t="shared" si="7"/>
        <v>2.9244875761499998</v>
      </c>
      <c r="J11" s="1">
        <f t="shared" si="7"/>
        <v>1.3286345242</v>
      </c>
      <c r="K11" s="1">
        <f t="shared" si="7"/>
        <v>0.464297070575</v>
      </c>
      <c r="L11" s="1">
        <f t="shared" si="7"/>
        <v>0.5338436079</v>
      </c>
      <c r="M11" s="1">
        <f t="shared" si="7"/>
        <v>1.13107798989</v>
      </c>
      <c r="N11" s="1">
        <f>PERCENTILE(N18:N83,0.9)</f>
        <v>25.196276902930002</v>
      </c>
    </row>
    <row r="12" spans="1:14" ht="12.75">
      <c r="A12" s="13" t="s">
        <v>25</v>
      </c>
      <c r="B12" s="1">
        <f aca="true" t="shared" si="8" ref="B12:M12">STDEV(B18:B83)</f>
        <v>0.9712143125108089</v>
      </c>
      <c r="C12" s="1">
        <f t="shared" si="8"/>
        <v>3.0192830617258153</v>
      </c>
      <c r="D12" s="1">
        <f t="shared" si="8"/>
        <v>1.7141722125179488</v>
      </c>
      <c r="E12" s="1">
        <f t="shared" si="8"/>
        <v>1.9804103220145657</v>
      </c>
      <c r="F12" s="1">
        <f>STDEV(F18:F83)</f>
        <v>1.9302543746793315</v>
      </c>
      <c r="G12" s="1">
        <f t="shared" si="8"/>
        <v>1.8539060055492094</v>
      </c>
      <c r="H12" s="1">
        <f t="shared" si="8"/>
        <v>0.8317326762816238</v>
      </c>
      <c r="I12" s="1">
        <f t="shared" si="8"/>
        <v>1.1643014135105507</v>
      </c>
      <c r="J12" s="1">
        <f t="shared" si="8"/>
        <v>0.42674150378514303</v>
      </c>
      <c r="K12" s="1">
        <f t="shared" si="8"/>
        <v>0.15109717898767128</v>
      </c>
      <c r="L12" s="1">
        <f t="shared" si="8"/>
        <v>0.2535783957225984</v>
      </c>
      <c r="M12" s="1">
        <f t="shared" si="8"/>
        <v>0.47338818007482575</v>
      </c>
      <c r="N12" s="1">
        <f>STDEV(N18:N83)</f>
        <v>9.169382541063564</v>
      </c>
    </row>
    <row r="13" spans="1:14" ht="12.75">
      <c r="A13" s="13" t="s">
        <v>127</v>
      </c>
      <c r="B13" s="1">
        <f>ROUND(B12/B6,2)</f>
        <v>0.89</v>
      </c>
      <c r="C13" s="1">
        <f aca="true" t="shared" si="9" ref="C13:N13">ROUND(C12/C6,2)</f>
        <v>1.37</v>
      </c>
      <c r="D13" s="1">
        <f t="shared" si="9"/>
        <v>0.84</v>
      </c>
      <c r="E13" s="1">
        <f t="shared" si="9"/>
        <v>0.84</v>
      </c>
      <c r="F13" s="1">
        <f t="shared" si="9"/>
        <v>0.9</v>
      </c>
      <c r="G13" s="1">
        <f t="shared" si="9"/>
        <v>0.81</v>
      </c>
      <c r="H13" s="1">
        <f t="shared" si="9"/>
        <v>0.48</v>
      </c>
      <c r="I13" s="1">
        <f t="shared" si="9"/>
        <v>0.84</v>
      </c>
      <c r="J13" s="1">
        <f t="shared" si="9"/>
        <v>0.66</v>
      </c>
      <c r="K13" s="1">
        <f t="shared" si="9"/>
        <v>0.52</v>
      </c>
      <c r="L13" s="1">
        <f t="shared" si="9"/>
        <v>0.73</v>
      </c>
      <c r="M13" s="1">
        <f t="shared" si="9"/>
        <v>0.76</v>
      </c>
      <c r="N13" s="1">
        <f t="shared" si="9"/>
        <v>0.53</v>
      </c>
    </row>
    <row r="14" spans="1:14" ht="12.75">
      <c r="A14" s="13" t="s">
        <v>126</v>
      </c>
      <c r="B14" s="53">
        <f aca="true" t="shared" si="10" ref="B14:N14">66*P84/(65*64*B12^3)</f>
        <v>2.428204679791541</v>
      </c>
      <c r="C14" s="53">
        <f t="shared" si="10"/>
        <v>5.470460133931564</v>
      </c>
      <c r="D14" s="53">
        <f t="shared" si="10"/>
        <v>2.803589583432875</v>
      </c>
      <c r="E14" s="53">
        <f t="shared" si="10"/>
        <v>2.3726484446444136</v>
      </c>
      <c r="F14" s="53">
        <f t="shared" si="10"/>
        <v>2.602743059380593</v>
      </c>
      <c r="G14" s="53">
        <f t="shared" si="10"/>
        <v>2.035625361948351</v>
      </c>
      <c r="H14" s="53">
        <f t="shared" si="10"/>
        <v>0.49479374857101976</v>
      </c>
      <c r="I14" s="53">
        <f t="shared" si="10"/>
        <v>2.567757997466791</v>
      </c>
      <c r="J14" s="53">
        <f t="shared" si="10"/>
        <v>1.2119363093664357</v>
      </c>
      <c r="K14" s="53">
        <f t="shared" si="10"/>
        <v>1.8062312373841611</v>
      </c>
      <c r="L14" s="53">
        <f t="shared" si="10"/>
        <v>2.6872869378135547</v>
      </c>
      <c r="M14" s="53">
        <f t="shared" si="10"/>
        <v>1.898708479519354</v>
      </c>
      <c r="N14" s="53">
        <f t="shared" si="10"/>
        <v>2.755707136633574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0.2230923910956608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1.82239250136</v>
      </c>
      <c r="C18" s="1">
        <f>'DATOS MENSUALES'!E7</f>
        <v>3.10279689819</v>
      </c>
      <c r="D18" s="1">
        <f>'DATOS MENSUALES'!E8</f>
        <v>1.8652433222</v>
      </c>
      <c r="E18" s="1">
        <f>'DATOS MENSUALES'!E9</f>
        <v>4.61627175618</v>
      </c>
      <c r="F18" s="1">
        <f>'DATOS MENSUALES'!E10</f>
        <v>6.8687633984</v>
      </c>
      <c r="G18" s="1">
        <f>'DATOS MENSUALES'!E11</f>
        <v>5.04359188704</v>
      </c>
      <c r="H18" s="1">
        <f>'DATOS MENSUALES'!E12</f>
        <v>2.69262524245</v>
      </c>
      <c r="I18" s="1">
        <f>'DATOS MENSUALES'!E13</f>
        <v>3.9984653556</v>
      </c>
      <c r="J18" s="1">
        <f>'DATOS MENSUALES'!E14</f>
        <v>1.31073943257</v>
      </c>
      <c r="K18" s="1">
        <f>'DATOS MENSUALES'!E15</f>
        <v>0.17375219868</v>
      </c>
      <c r="L18" s="1">
        <f>'DATOS MENSUALES'!E16</f>
        <v>0.12930903708</v>
      </c>
      <c r="M18" s="1">
        <f>'DATOS MENSUALES'!E17</f>
        <v>0.139016544</v>
      </c>
      <c r="N18" s="1">
        <f aca="true" t="shared" si="11" ref="N18:N49">SUM(B18:M18)</f>
        <v>31.762967573749997</v>
      </c>
      <c r="O18" s="1"/>
      <c r="P18" s="60">
        <f aca="true" t="shared" si="12" ref="P18:P49">(B18-B$6)^3</f>
        <v>0.39942890031494127</v>
      </c>
      <c r="Q18" s="60">
        <f aca="true" t="shared" si="13" ref="Q18:Q49">(C18-C$6)^3</f>
        <v>0.7123439173569244</v>
      </c>
      <c r="R18" s="60">
        <f aca="true" t="shared" si="14" ref="R18:AB33">(D18-D$6)^3</f>
        <v>-0.005743629737014048</v>
      </c>
      <c r="S18" s="60">
        <f t="shared" si="14"/>
        <v>11.705112297909173</v>
      </c>
      <c r="T18" s="60">
        <f t="shared" si="14"/>
        <v>105.99087157738701</v>
      </c>
      <c r="U18" s="60">
        <f t="shared" si="14"/>
        <v>21.07717091454282</v>
      </c>
      <c r="V18" s="60">
        <f t="shared" si="14"/>
        <v>0.8359602673715932</v>
      </c>
      <c r="W18" s="60">
        <f t="shared" si="14"/>
        <v>17.788514721965523</v>
      </c>
      <c r="X18" s="60">
        <f t="shared" si="14"/>
        <v>0.2948959911377719</v>
      </c>
      <c r="Y18" s="60">
        <f t="shared" si="14"/>
        <v>-0.0015282631831125286</v>
      </c>
      <c r="Z18" s="60">
        <f t="shared" si="14"/>
        <v>-0.010543731443051547</v>
      </c>
      <c r="AA18" s="60">
        <f t="shared" si="14"/>
        <v>-0.11269073212859748</v>
      </c>
      <c r="AB18" s="60">
        <f t="shared" si="14"/>
        <v>3122.610488026642</v>
      </c>
    </row>
    <row r="19" spans="1:28" ht="12.75">
      <c r="A19" s="12" t="s">
        <v>29</v>
      </c>
      <c r="B19" s="1">
        <f>'DATOS MENSUALES'!E18</f>
        <v>0.19568743336</v>
      </c>
      <c r="C19" s="1">
        <f>'DATOS MENSUALES'!E19</f>
        <v>1.15160671786</v>
      </c>
      <c r="D19" s="1">
        <f>'DATOS MENSUALES'!E20</f>
        <v>0.82768054655</v>
      </c>
      <c r="E19" s="1">
        <f>'DATOS MENSUALES'!E21</f>
        <v>1.20110585121</v>
      </c>
      <c r="F19" s="1">
        <f>'DATOS MENSUALES'!E22</f>
        <v>1.22397392657</v>
      </c>
      <c r="G19" s="1">
        <f>'DATOS MENSUALES'!E23</f>
        <v>2.37107243724</v>
      </c>
      <c r="H19" s="1">
        <f>'DATOS MENSUALES'!E24</f>
        <v>2.20140807785</v>
      </c>
      <c r="I19" s="1">
        <f>'DATOS MENSUALES'!E25</f>
        <v>0.81696639906</v>
      </c>
      <c r="J19" s="1">
        <f>'DATOS MENSUALES'!E26</f>
        <v>0.5492039782</v>
      </c>
      <c r="K19" s="1">
        <f>'DATOS MENSUALES'!E27</f>
        <v>0.19786959504</v>
      </c>
      <c r="L19" s="1">
        <f>'DATOS MENSUALES'!E28</f>
        <v>1.47179925966</v>
      </c>
      <c r="M19" s="1">
        <f>'DATOS MENSUALES'!E29</f>
        <v>0.8687879623</v>
      </c>
      <c r="N19" s="1">
        <f t="shared" si="11"/>
        <v>13.0771621849</v>
      </c>
      <c r="O19" s="10"/>
      <c r="P19" s="60">
        <f t="shared" si="12"/>
        <v>-0.7055622753661519</v>
      </c>
      <c r="Q19" s="60">
        <f t="shared" si="13"/>
        <v>-1.184614255994622</v>
      </c>
      <c r="R19" s="60">
        <f t="shared" si="14"/>
        <v>-1.8009261114673285</v>
      </c>
      <c r="S19" s="60">
        <f t="shared" si="14"/>
        <v>-1.4997341861943365</v>
      </c>
      <c r="T19" s="60">
        <f t="shared" si="14"/>
        <v>-0.7593039330948577</v>
      </c>
      <c r="U19" s="60">
        <f t="shared" si="14"/>
        <v>0.0007236694402686463</v>
      </c>
      <c r="V19" s="60">
        <f t="shared" si="14"/>
        <v>0.09161591449817301</v>
      </c>
      <c r="W19" s="60">
        <f t="shared" si="14"/>
        <v>-0.18622994386933595</v>
      </c>
      <c r="X19" s="60">
        <f t="shared" si="14"/>
        <v>-0.0008825446451940982</v>
      </c>
      <c r="Y19" s="60">
        <f t="shared" si="14"/>
        <v>-0.0007552745370503189</v>
      </c>
      <c r="Z19" s="60">
        <f t="shared" si="14"/>
        <v>1.4170451095573888</v>
      </c>
      <c r="AA19" s="60">
        <f t="shared" si="14"/>
        <v>0.01502425513938389</v>
      </c>
      <c r="AB19" s="60">
        <f t="shared" si="14"/>
        <v>-67.39151825273144</v>
      </c>
    </row>
    <row r="20" spans="1:28" ht="12.75">
      <c r="A20" s="12" t="s">
        <v>30</v>
      </c>
      <c r="B20" s="1">
        <f>'DATOS MENSUALES'!E30</f>
        <v>1.07244349584</v>
      </c>
      <c r="C20" s="1">
        <f>'DATOS MENSUALES'!E31</f>
        <v>1.50609828453</v>
      </c>
      <c r="D20" s="1">
        <f>'DATOS MENSUALES'!E32</f>
        <v>1.27442762408</v>
      </c>
      <c r="E20" s="1">
        <f>'DATOS MENSUALES'!E33</f>
        <v>3.01822946622</v>
      </c>
      <c r="F20" s="1">
        <f>'DATOS MENSUALES'!E34</f>
        <v>1.2748698072</v>
      </c>
      <c r="G20" s="1">
        <f>'DATOS MENSUALES'!E35</f>
        <v>2.16979421184</v>
      </c>
      <c r="H20" s="1">
        <f>'DATOS MENSUALES'!E36</f>
        <v>2.11608928102</v>
      </c>
      <c r="I20" s="1">
        <f>'DATOS MENSUALES'!E37</f>
        <v>1.72742900385</v>
      </c>
      <c r="J20" s="1">
        <f>'DATOS MENSUALES'!E38</f>
        <v>0.26541715536</v>
      </c>
      <c r="K20" s="1">
        <f>'DATOS MENSUALES'!E39</f>
        <v>0.54369621528</v>
      </c>
      <c r="L20" s="1">
        <f>'DATOS MENSUALES'!E40</f>
        <v>0.202433628</v>
      </c>
      <c r="M20" s="1">
        <f>'DATOS MENSUALES'!E41</f>
        <v>1.04603068928</v>
      </c>
      <c r="N20" s="1">
        <f t="shared" si="11"/>
        <v>16.2169588625</v>
      </c>
      <c r="O20" s="10"/>
      <c r="P20" s="60">
        <f t="shared" si="12"/>
        <v>-2.4568397760220968E-06</v>
      </c>
      <c r="Q20" s="60">
        <f t="shared" si="13"/>
        <v>-0.3483279419455031</v>
      </c>
      <c r="R20" s="60">
        <f t="shared" si="14"/>
        <v>-0.4563585458565117</v>
      </c>
      <c r="S20" s="60">
        <f t="shared" si="14"/>
        <v>0.30411111593766155</v>
      </c>
      <c r="T20" s="60">
        <f t="shared" si="14"/>
        <v>-0.6391806408876363</v>
      </c>
      <c r="U20" s="60">
        <f t="shared" si="14"/>
        <v>-0.0013861260140093578</v>
      </c>
      <c r="V20" s="60">
        <f t="shared" si="14"/>
        <v>0.048822365599515215</v>
      </c>
      <c r="W20" s="60">
        <f t="shared" si="14"/>
        <v>0.03909653743466437</v>
      </c>
      <c r="X20" s="60">
        <f t="shared" si="14"/>
        <v>-0.054745385748234364</v>
      </c>
      <c r="Y20" s="60">
        <f t="shared" si="14"/>
        <v>0.016534231055629376</v>
      </c>
      <c r="Z20" s="60">
        <f t="shared" si="14"/>
        <v>-0.0031220552158274157</v>
      </c>
      <c r="AA20" s="60">
        <f t="shared" si="14"/>
        <v>0.07622329407676992</v>
      </c>
      <c r="AB20" s="60">
        <f t="shared" si="14"/>
        <v>-0.8034423447771413</v>
      </c>
    </row>
    <row r="21" spans="1:28" ht="12.75">
      <c r="A21" s="12" t="s">
        <v>31</v>
      </c>
      <c r="B21" s="1">
        <f>'DATOS MENSUALES'!E42</f>
        <v>0.79529959674</v>
      </c>
      <c r="C21" s="1">
        <f>'DATOS MENSUALES'!E43</f>
        <v>1.396612444</v>
      </c>
      <c r="D21" s="1">
        <f>'DATOS MENSUALES'!E44</f>
        <v>1.47315291154</v>
      </c>
      <c r="E21" s="1">
        <f>'DATOS MENSUALES'!E45</f>
        <v>1.23057853422</v>
      </c>
      <c r="F21" s="1">
        <f>'DATOS MENSUALES'!E46</f>
        <v>1.229804317</v>
      </c>
      <c r="G21" s="1">
        <f>'DATOS MENSUALES'!E47</f>
        <v>1.61275196694</v>
      </c>
      <c r="H21" s="1">
        <f>'DATOS MENSUALES'!E48</f>
        <v>1.54005808971</v>
      </c>
      <c r="I21" s="1">
        <f>'DATOS MENSUALES'!E49</f>
        <v>0.98011998966</v>
      </c>
      <c r="J21" s="1">
        <f>'DATOS MENSUALES'!E50</f>
        <v>0.92877306885</v>
      </c>
      <c r="K21" s="1">
        <f>'DATOS MENSUALES'!E51</f>
        <v>0.21903248964</v>
      </c>
      <c r="L21" s="1">
        <f>'DATOS MENSUALES'!E52</f>
        <v>0.33737564284</v>
      </c>
      <c r="M21" s="1">
        <f>'DATOS MENSUALES'!E53</f>
        <v>0.78341868332</v>
      </c>
      <c r="N21" s="1">
        <f t="shared" si="11"/>
        <v>12.526977734459999</v>
      </c>
      <c r="O21" s="10"/>
      <c r="P21" s="60">
        <f t="shared" si="12"/>
        <v>-0.02455017737247443</v>
      </c>
      <c r="Q21" s="60">
        <f t="shared" si="13"/>
        <v>-0.5375496193312482</v>
      </c>
      <c r="R21" s="60">
        <f t="shared" si="14"/>
        <v>-0.18634222098364248</v>
      </c>
      <c r="S21" s="60">
        <f t="shared" si="14"/>
        <v>-1.3868447068579979</v>
      </c>
      <c r="T21" s="60">
        <f t="shared" si="14"/>
        <v>-0.7448389635927039</v>
      </c>
      <c r="U21" s="60">
        <f t="shared" si="14"/>
        <v>-0.29880159786910393</v>
      </c>
      <c r="V21" s="60">
        <f t="shared" si="14"/>
        <v>-0.009333070726086612</v>
      </c>
      <c r="W21" s="60">
        <f t="shared" si="14"/>
        <v>-0.0678715227840088</v>
      </c>
      <c r="X21" s="60">
        <f t="shared" si="14"/>
        <v>0.02282133701481715</v>
      </c>
      <c r="Y21" s="60">
        <f t="shared" si="14"/>
        <v>-0.0003416145703638229</v>
      </c>
      <c r="Z21" s="60">
        <f t="shared" si="14"/>
        <v>-1.4098011088669997E-06</v>
      </c>
      <c r="AA21" s="60">
        <f t="shared" si="14"/>
        <v>0.004203274719941317</v>
      </c>
      <c r="AB21" s="60">
        <f t="shared" si="14"/>
        <v>-98.58734063743513</v>
      </c>
    </row>
    <row r="22" spans="1:28" ht="12.75">
      <c r="A22" s="12" t="s">
        <v>32</v>
      </c>
      <c r="B22" s="1">
        <f>'DATOS MENSUALES'!E54</f>
        <v>0.88003938738</v>
      </c>
      <c r="C22" s="1">
        <f>'DATOS MENSUALES'!E55</f>
        <v>1.40785691045</v>
      </c>
      <c r="D22" s="1">
        <f>'DATOS MENSUALES'!E56</f>
        <v>1.471253732</v>
      </c>
      <c r="E22" s="1">
        <f>'DATOS MENSUALES'!E57</f>
        <v>1.03267580867</v>
      </c>
      <c r="F22" s="1">
        <f>'DATOS MENSUALES'!E58</f>
        <v>1.8832545087</v>
      </c>
      <c r="G22" s="1">
        <f>'DATOS MENSUALES'!E59</f>
        <v>1.62253031766</v>
      </c>
      <c r="H22" s="1">
        <f>'DATOS MENSUALES'!E60</f>
        <v>1.2645530408</v>
      </c>
      <c r="I22" s="1">
        <f>'DATOS MENSUALES'!E61</f>
        <v>1.1926422432</v>
      </c>
      <c r="J22" s="1">
        <f>'DATOS MENSUALES'!E62</f>
        <v>1.09815789234</v>
      </c>
      <c r="K22" s="1">
        <f>'DATOS MENSUALES'!E63</f>
        <v>0.35223100488</v>
      </c>
      <c r="L22" s="1">
        <f>'DATOS MENSUALES'!E64</f>
        <v>0.50877997992</v>
      </c>
      <c r="M22" s="1">
        <f>'DATOS MENSUALES'!E65</f>
        <v>0.42050134182</v>
      </c>
      <c r="N22" s="1">
        <f t="shared" si="11"/>
        <v>13.13447616782</v>
      </c>
      <c r="O22" s="10"/>
      <c r="P22" s="60">
        <f t="shared" si="12"/>
        <v>-0.008728791160184025</v>
      </c>
      <c r="Q22" s="60">
        <f t="shared" si="13"/>
        <v>-0.5155548542654877</v>
      </c>
      <c r="R22" s="60">
        <f t="shared" si="14"/>
        <v>-0.18820718889910523</v>
      </c>
      <c r="S22" s="60">
        <f t="shared" si="14"/>
        <v>-2.2639678147413216</v>
      </c>
      <c r="T22" s="60">
        <f t="shared" si="14"/>
        <v>-0.016198359041148032</v>
      </c>
      <c r="U22" s="60">
        <f t="shared" si="14"/>
        <v>-0.2858812417251908</v>
      </c>
      <c r="V22" s="60">
        <f t="shared" si="14"/>
        <v>-0.11482555092483465</v>
      </c>
      <c r="W22" s="60">
        <f t="shared" si="14"/>
        <v>-0.007458999283968106</v>
      </c>
      <c r="X22" s="60">
        <f t="shared" si="14"/>
        <v>0.09298014116670886</v>
      </c>
      <c r="Y22" s="60">
        <f t="shared" si="14"/>
        <v>0.00025355067160923763</v>
      </c>
      <c r="Z22" s="60">
        <f t="shared" si="14"/>
        <v>0.00411071731516812</v>
      </c>
      <c r="AA22" s="60">
        <f t="shared" si="14"/>
        <v>-0.008185319439006798</v>
      </c>
      <c r="AB22" s="60">
        <f t="shared" si="14"/>
        <v>-64.58400993551238</v>
      </c>
    </row>
    <row r="23" spans="1:28" ht="12.75">
      <c r="A23" s="12" t="s">
        <v>34</v>
      </c>
      <c r="B23" s="11">
        <f>'DATOS MENSUALES'!E66</f>
        <v>2.07738656289</v>
      </c>
      <c r="C23" s="1">
        <f>'DATOS MENSUALES'!E67</f>
        <v>2.77645784169</v>
      </c>
      <c r="D23" s="1">
        <f>'DATOS MENSUALES'!E68</f>
        <v>3.5301833632</v>
      </c>
      <c r="E23" s="1">
        <f>'DATOS MENSUALES'!E69</f>
        <v>2.03887752213</v>
      </c>
      <c r="F23" s="1">
        <f>'DATOS MENSUALES'!E70</f>
        <v>1.64071428704</v>
      </c>
      <c r="G23" s="1">
        <f>'DATOS MENSUALES'!E71</f>
        <v>2.17098982872</v>
      </c>
      <c r="H23" s="1">
        <f>'DATOS MENSUALES'!E72</f>
        <v>2.42665010995</v>
      </c>
      <c r="I23" s="1">
        <f>'DATOS MENSUALES'!E73</f>
        <v>7.10281730712</v>
      </c>
      <c r="J23" s="1">
        <f>'DATOS MENSUALES'!E74</f>
        <v>0.63146503287</v>
      </c>
      <c r="K23" s="1">
        <f>'DATOS MENSUALES'!E75</f>
        <v>0.1765581108</v>
      </c>
      <c r="L23" s="1">
        <f>'DATOS MENSUALES'!E76</f>
        <v>0.22870103094</v>
      </c>
      <c r="M23" s="1">
        <f>'DATOS MENSUALES'!E77</f>
        <v>0.4948852755</v>
      </c>
      <c r="N23" s="1">
        <f t="shared" si="11"/>
        <v>25.295686272850002</v>
      </c>
      <c r="O23" s="10"/>
      <c r="P23" s="60">
        <f t="shared" si="12"/>
        <v>0.9745673142842801</v>
      </c>
      <c r="Q23" s="60">
        <f t="shared" si="13"/>
        <v>0.1820468306663994</v>
      </c>
      <c r="R23" s="60">
        <f t="shared" si="14"/>
        <v>3.280411043115838</v>
      </c>
      <c r="S23" s="60">
        <f t="shared" si="14"/>
        <v>-0.028899099795245704</v>
      </c>
      <c r="T23" s="60">
        <f t="shared" si="14"/>
        <v>-0.12170057141855138</v>
      </c>
      <c r="U23" s="60">
        <f t="shared" si="14"/>
        <v>-0.0013420113388852232</v>
      </c>
      <c r="V23" s="60">
        <f t="shared" si="14"/>
        <v>0.3089825107328447</v>
      </c>
      <c r="W23" s="60">
        <f t="shared" si="14"/>
        <v>186.63822982623327</v>
      </c>
      <c r="X23" s="60">
        <f t="shared" si="14"/>
        <v>-2.5486835920640404E-06</v>
      </c>
      <c r="Y23" s="60">
        <f t="shared" si="14"/>
        <v>-0.0014192769131586554</v>
      </c>
      <c r="Z23" s="60">
        <f t="shared" si="14"/>
        <v>-0.0017231465526169063</v>
      </c>
      <c r="AA23" s="60">
        <f t="shared" si="14"/>
        <v>-0.002055582760549786</v>
      </c>
      <c r="AB23" s="60">
        <f t="shared" si="14"/>
        <v>541.1600801717532</v>
      </c>
    </row>
    <row r="24" spans="1:28" ht="12.75">
      <c r="A24" s="12" t="s">
        <v>33</v>
      </c>
      <c r="B24" s="1">
        <f>'DATOS MENSUALES'!E78</f>
        <v>0.91628300764</v>
      </c>
      <c r="C24" s="1">
        <f>'DATOS MENSUALES'!E79</f>
        <v>2.06096035222</v>
      </c>
      <c r="D24" s="1">
        <f>'DATOS MENSUALES'!E80</f>
        <v>2.46982976075</v>
      </c>
      <c r="E24" s="1">
        <f>'DATOS MENSUALES'!E81</f>
        <v>3.4175933078</v>
      </c>
      <c r="F24" s="1">
        <f>'DATOS MENSUALES'!E82</f>
        <v>11.49629342472</v>
      </c>
      <c r="G24" s="1">
        <f>'DATOS MENSUALES'!E83</f>
        <v>8.14168746498</v>
      </c>
      <c r="H24" s="1">
        <f>'DATOS MENSUALES'!E84</f>
        <v>1.90916517385</v>
      </c>
      <c r="I24" s="1">
        <f>'DATOS MENSUALES'!E85</f>
        <v>0.91993039986</v>
      </c>
      <c r="J24" s="1">
        <f>'DATOS MENSUALES'!E86</f>
        <v>0.33978350826</v>
      </c>
      <c r="K24" s="1">
        <f>'DATOS MENSUALES'!E87</f>
        <v>0.2673638752</v>
      </c>
      <c r="L24" s="1">
        <f>'DATOS MENSUALES'!E88</f>
        <v>0.32949711261</v>
      </c>
      <c r="M24" s="1">
        <f>'DATOS MENSUALES'!E89</f>
        <v>0.8923640173</v>
      </c>
      <c r="N24" s="1">
        <f t="shared" si="11"/>
        <v>33.16075140519</v>
      </c>
      <c r="O24" s="10"/>
      <c r="P24" s="60">
        <f t="shared" si="12"/>
        <v>-0.004883064472747517</v>
      </c>
      <c r="Q24" s="60">
        <f t="shared" si="13"/>
        <v>-0.0032909130602798145</v>
      </c>
      <c r="R24" s="60">
        <f t="shared" si="14"/>
        <v>0.07703700561676849</v>
      </c>
      <c r="S24" s="60">
        <f t="shared" si="14"/>
        <v>1.231376603293112</v>
      </c>
      <c r="T24" s="60">
        <f t="shared" si="14"/>
        <v>820.0304976085333</v>
      </c>
      <c r="U24" s="60">
        <f t="shared" si="14"/>
        <v>201.27076418030845</v>
      </c>
      <c r="V24" s="60">
        <f t="shared" si="14"/>
        <v>0.0039866823512007595</v>
      </c>
      <c r="W24" s="60">
        <f t="shared" si="14"/>
        <v>-0.10256755917277552</v>
      </c>
      <c r="X24" s="60">
        <f t="shared" si="14"/>
        <v>-0.028467936663548202</v>
      </c>
      <c r="Y24" s="60">
        <f t="shared" si="14"/>
        <v>-1.0041683711692955E-05</v>
      </c>
      <c r="Z24" s="60">
        <f t="shared" si="14"/>
        <v>-6.958533843797077E-06</v>
      </c>
      <c r="AA24" s="60">
        <f t="shared" si="14"/>
        <v>0.01975528565016803</v>
      </c>
      <c r="AB24" s="60">
        <f t="shared" si="14"/>
        <v>4106.873109386625</v>
      </c>
    </row>
    <row r="25" spans="1:28" ht="12.75">
      <c r="A25" s="12" t="s">
        <v>35</v>
      </c>
      <c r="B25" s="1">
        <f>'DATOS MENSUALES'!E90</f>
        <v>0.9488645819</v>
      </c>
      <c r="C25" s="1">
        <f>'DATOS MENSUALES'!E91</f>
        <v>1.14998936998</v>
      </c>
      <c r="D25" s="1">
        <f>'DATOS MENSUALES'!E92</f>
        <v>1.22944816035</v>
      </c>
      <c r="E25" s="1">
        <f>'DATOS MENSUALES'!E93</f>
        <v>6.98264696375</v>
      </c>
      <c r="F25" s="1">
        <f>'DATOS MENSUALES'!E94</f>
        <v>1.07260390302</v>
      </c>
      <c r="G25" s="1">
        <f>'DATOS MENSUALES'!E95</f>
        <v>0.869114169</v>
      </c>
      <c r="H25" s="1">
        <f>'DATOS MENSUALES'!E96</f>
        <v>0.77917656938</v>
      </c>
      <c r="I25" s="1">
        <f>'DATOS MENSUALES'!E97</f>
        <v>0.9751497228</v>
      </c>
      <c r="J25" s="1">
        <f>'DATOS MENSUALES'!E98</f>
        <v>0.3591530948</v>
      </c>
      <c r="K25" s="1">
        <f>'DATOS MENSUALES'!E99</f>
        <v>0.14496385404</v>
      </c>
      <c r="L25" s="1">
        <f>'DATOS MENSUALES'!E100</f>
        <v>0.19978278085</v>
      </c>
      <c r="M25" s="1">
        <f>'DATOS MENSUALES'!E101</f>
        <v>0.39551839488</v>
      </c>
      <c r="N25" s="1">
        <f t="shared" si="11"/>
        <v>15.106411564750001</v>
      </c>
      <c r="O25" s="10"/>
      <c r="P25" s="60">
        <f t="shared" si="12"/>
        <v>-0.002575434315398513</v>
      </c>
      <c r="Q25" s="60">
        <f t="shared" si="13"/>
        <v>-1.1900547667145986</v>
      </c>
      <c r="R25" s="60">
        <f t="shared" si="14"/>
        <v>-0.5411070216734998</v>
      </c>
      <c r="S25" s="60">
        <f t="shared" si="14"/>
        <v>99.69689717855258</v>
      </c>
      <c r="T25" s="60">
        <f t="shared" si="14"/>
        <v>-1.2034360349343498</v>
      </c>
      <c r="U25" s="60">
        <f t="shared" si="14"/>
        <v>-2.816232336765333</v>
      </c>
      <c r="V25" s="60">
        <f t="shared" si="14"/>
        <v>-0.9167008789257266</v>
      </c>
      <c r="W25" s="60">
        <f t="shared" si="14"/>
        <v>-0.0703828716904446</v>
      </c>
      <c r="X25" s="60">
        <f t="shared" si="14"/>
        <v>-0.023386677565052246</v>
      </c>
      <c r="Y25" s="60">
        <f t="shared" si="14"/>
        <v>-0.002984383146052099</v>
      </c>
      <c r="Z25" s="60">
        <f t="shared" si="14"/>
        <v>-0.0032950313103863407</v>
      </c>
      <c r="AA25" s="60">
        <f t="shared" si="14"/>
        <v>-0.011622345647259197</v>
      </c>
      <c r="AB25" s="60">
        <f t="shared" si="14"/>
        <v>-8.492094460683276</v>
      </c>
    </row>
    <row r="26" spans="1:28" ht="12.75">
      <c r="A26" s="12" t="s">
        <v>36</v>
      </c>
      <c r="B26" s="1">
        <f>'DATOS MENSUALES'!E102</f>
        <v>0.99134866792</v>
      </c>
      <c r="C26" s="1">
        <f>'DATOS MENSUALES'!E103</f>
        <v>1.21395262365</v>
      </c>
      <c r="D26" s="1">
        <f>'DATOS MENSUALES'!E104</f>
        <v>1.3249418624</v>
      </c>
      <c r="E26" s="1">
        <f>'DATOS MENSUALES'!E105</f>
        <v>1.69332215622</v>
      </c>
      <c r="F26" s="1">
        <f>'DATOS MENSUALES'!E106</f>
        <v>1.4930506167</v>
      </c>
      <c r="G26" s="1">
        <f>'DATOS MENSUALES'!E107</f>
        <v>1.81887788952</v>
      </c>
      <c r="H26" s="1">
        <f>'DATOS MENSUALES'!E108</f>
        <v>1.26634228056</v>
      </c>
      <c r="I26" s="1">
        <f>'DATOS MENSUALES'!E109</f>
        <v>1.34328310116</v>
      </c>
      <c r="J26" s="1">
        <f>'DATOS MENSUALES'!E110</f>
        <v>1.33744213538</v>
      </c>
      <c r="K26" s="1">
        <f>'DATOS MENSUALES'!E111</f>
        <v>0.45161920874</v>
      </c>
      <c r="L26" s="1">
        <f>'DATOS MENSUALES'!E112</f>
        <v>0.2110909087</v>
      </c>
      <c r="M26" s="1">
        <f>'DATOS MENSUALES'!E113</f>
        <v>1.16845784109</v>
      </c>
      <c r="N26" s="1">
        <f t="shared" si="11"/>
        <v>14.31372929204</v>
      </c>
      <c r="O26" s="10"/>
      <c r="P26" s="60">
        <f t="shared" si="12"/>
        <v>-0.0008462780411488466</v>
      </c>
      <c r="Q26" s="60">
        <f t="shared" si="13"/>
        <v>-0.9873085869859402</v>
      </c>
      <c r="R26" s="60">
        <f t="shared" si="14"/>
        <v>-0.37229651343265463</v>
      </c>
      <c r="S26" s="60">
        <f t="shared" si="14"/>
        <v>-0.27771695690099524</v>
      </c>
      <c r="T26" s="60">
        <f t="shared" si="14"/>
        <v>-0.2661270662628721</v>
      </c>
      <c r="U26" s="60">
        <f t="shared" si="14"/>
        <v>-0.09887675121189954</v>
      </c>
      <c r="V26" s="60">
        <f t="shared" si="14"/>
        <v>-0.11356212694368818</v>
      </c>
      <c r="W26" s="60">
        <f t="shared" si="14"/>
        <v>-8.958570568613545E-05</v>
      </c>
      <c r="X26" s="60">
        <f t="shared" si="14"/>
        <v>0.33183018906574374</v>
      </c>
      <c r="Y26" s="60">
        <f t="shared" si="14"/>
        <v>0.004305377594690075</v>
      </c>
      <c r="Z26" s="60">
        <f t="shared" si="14"/>
        <v>-0.002599477141558563</v>
      </c>
      <c r="AA26" s="60">
        <f t="shared" si="14"/>
        <v>0.16315078414834136</v>
      </c>
      <c r="AB26" s="60">
        <f t="shared" si="14"/>
        <v>-22.73438037219542</v>
      </c>
    </row>
    <row r="27" spans="1:28" ht="12.75">
      <c r="A27" s="12" t="s">
        <v>37</v>
      </c>
      <c r="B27" s="1">
        <f>'DATOS MENSUALES'!E114</f>
        <v>0.7940298512</v>
      </c>
      <c r="C27" s="1">
        <f>'DATOS MENSUALES'!E115</f>
        <v>1.39355430256</v>
      </c>
      <c r="D27" s="1">
        <f>'DATOS MENSUALES'!E116</f>
        <v>1.5156960133</v>
      </c>
      <c r="E27" s="1">
        <f>'DATOS MENSUALES'!E117</f>
        <v>1.48510067264</v>
      </c>
      <c r="F27" s="1">
        <f>'DATOS MENSUALES'!E118</f>
        <v>1.26738476883</v>
      </c>
      <c r="G27" s="1">
        <f>'DATOS MENSUALES'!E119</f>
        <v>1.16981811</v>
      </c>
      <c r="H27" s="1">
        <f>'DATOS MENSUALES'!E120</f>
        <v>0.94583834907</v>
      </c>
      <c r="I27" s="1">
        <f>'DATOS MENSUALES'!E121</f>
        <v>0.87965122408</v>
      </c>
      <c r="J27" s="1">
        <f>'DATOS MENSUALES'!E122</f>
        <v>0.99789687024</v>
      </c>
      <c r="K27" s="1">
        <f>'DATOS MENSUALES'!E123</f>
        <v>0.3572878595</v>
      </c>
      <c r="L27" s="1">
        <f>'DATOS MENSUALES'!E124</f>
        <v>0.36772413776</v>
      </c>
      <c r="M27" s="1">
        <f>'DATOS MENSUALES'!E125</f>
        <v>0.46943919438</v>
      </c>
      <c r="N27" s="1">
        <f t="shared" si="11"/>
        <v>11.643421353559997</v>
      </c>
      <c r="O27" s="10"/>
      <c r="P27" s="60">
        <f t="shared" si="12"/>
        <v>-0.02487335182180973</v>
      </c>
      <c r="Q27" s="60">
        <f t="shared" si="13"/>
        <v>-0.5436378384501424</v>
      </c>
      <c r="R27" s="60">
        <f t="shared" si="14"/>
        <v>-0.14772843262424085</v>
      </c>
      <c r="S27" s="60">
        <f t="shared" si="14"/>
        <v>-0.6375033083509025</v>
      </c>
      <c r="T27" s="60">
        <f t="shared" si="14"/>
        <v>-0.655987992644678</v>
      </c>
      <c r="U27" s="60">
        <f t="shared" si="14"/>
        <v>-1.3730874319912747</v>
      </c>
      <c r="V27" s="60">
        <f t="shared" si="14"/>
        <v>-0.521199681708111</v>
      </c>
      <c r="W27" s="60">
        <f t="shared" si="14"/>
        <v>-0.13138864171686312</v>
      </c>
      <c r="X27" s="60">
        <f t="shared" si="14"/>
        <v>0.043901880364212595</v>
      </c>
      <c r="Y27" s="60">
        <f t="shared" si="14"/>
        <v>0.000319308644334535</v>
      </c>
      <c r="Z27" s="60">
        <f t="shared" si="14"/>
        <v>7.006861968501036E-06</v>
      </c>
      <c r="AA27" s="60">
        <f t="shared" si="14"/>
        <v>-0.0035531895024369887</v>
      </c>
      <c r="AB27" s="60">
        <f t="shared" si="14"/>
        <v>-166.66419400499964</v>
      </c>
    </row>
    <row r="28" spans="1:28" ht="12.75">
      <c r="A28" s="12" t="s">
        <v>38</v>
      </c>
      <c r="B28" s="1">
        <f>'DATOS MENSUALES'!E126</f>
        <v>1.20257403201</v>
      </c>
      <c r="C28" s="1">
        <f>'DATOS MENSUALES'!E127</f>
        <v>1.49660083808</v>
      </c>
      <c r="D28" s="1">
        <f>'DATOS MENSUALES'!E128</f>
        <v>1.9342845529</v>
      </c>
      <c r="E28" s="1">
        <f>'DATOS MENSUALES'!E129</f>
        <v>3.98452951116</v>
      </c>
      <c r="F28" s="1">
        <f>'DATOS MENSUALES'!E130</f>
        <v>4.05079548279</v>
      </c>
      <c r="G28" s="1">
        <f>'DATOS MENSUALES'!E131</f>
        <v>3.4663348669</v>
      </c>
      <c r="H28" s="1">
        <f>'DATOS MENSUALES'!E132</f>
        <v>1.00078804833</v>
      </c>
      <c r="I28" s="1">
        <f>'DATOS MENSUALES'!E133</f>
        <v>0.77906137093</v>
      </c>
      <c r="J28" s="1">
        <f>'DATOS MENSUALES'!E134</f>
        <v>0.58485073885</v>
      </c>
      <c r="K28" s="1">
        <f>'DATOS MENSUALES'!E135</f>
        <v>0.32375916216</v>
      </c>
      <c r="L28" s="1">
        <f>'DATOS MENSUALES'!E136</f>
        <v>0.33474309856</v>
      </c>
      <c r="M28" s="1">
        <f>'DATOS MENSUALES'!E137</f>
        <v>1.09369813869</v>
      </c>
      <c r="N28" s="1">
        <f t="shared" si="11"/>
        <v>20.252019841360006</v>
      </c>
      <c r="O28" s="10"/>
      <c r="P28" s="60">
        <f t="shared" si="12"/>
        <v>0.0015867520925498528</v>
      </c>
      <c r="Q28" s="60">
        <f t="shared" si="13"/>
        <v>-0.3626246487577747</v>
      </c>
      <c r="R28" s="60">
        <f t="shared" si="14"/>
        <v>-0.0013326334093201342</v>
      </c>
      <c r="S28" s="60">
        <f t="shared" si="14"/>
        <v>4.401083531853579</v>
      </c>
      <c r="T28" s="60">
        <f t="shared" si="14"/>
        <v>7.017453296196369</v>
      </c>
      <c r="U28" s="60">
        <f t="shared" si="14"/>
        <v>1.6641857889294374</v>
      </c>
      <c r="V28" s="60">
        <f t="shared" si="14"/>
        <v>-0.4215601682607971</v>
      </c>
      <c r="W28" s="60">
        <f t="shared" si="14"/>
        <v>-0.22582971162973023</v>
      </c>
      <c r="X28" s="60">
        <f t="shared" si="14"/>
        <v>-0.00021897180513378615</v>
      </c>
      <c r="Y28" s="60">
        <f t="shared" si="14"/>
        <v>4.222070312176447E-05</v>
      </c>
      <c r="Z28" s="60">
        <f t="shared" si="14"/>
        <v>-2.654140619955003E-06</v>
      </c>
      <c r="AA28" s="60">
        <f t="shared" si="14"/>
        <v>0.10492980295013699</v>
      </c>
      <c r="AB28" s="60">
        <f t="shared" si="14"/>
        <v>29.947347427458762</v>
      </c>
    </row>
    <row r="29" spans="1:28" ht="12.75">
      <c r="A29" s="12" t="s">
        <v>39</v>
      </c>
      <c r="B29" s="1">
        <f>'DATOS MENSUALES'!E138</f>
        <v>1.04016716188</v>
      </c>
      <c r="C29" s="1">
        <f>'DATOS MENSUALES'!E139</f>
        <v>2.86793893204</v>
      </c>
      <c r="D29" s="1">
        <f>'DATOS MENSUALES'!E140</f>
        <v>1.5493792535</v>
      </c>
      <c r="E29" s="1">
        <f>'DATOS MENSUALES'!E141</f>
        <v>1.1808093449</v>
      </c>
      <c r="F29" s="1">
        <f>'DATOS MENSUALES'!E142</f>
        <v>1.94977659988</v>
      </c>
      <c r="G29" s="1">
        <f>'DATOS MENSUALES'!E143</f>
        <v>1.65810368756</v>
      </c>
      <c r="H29" s="1">
        <f>'DATOS MENSUALES'!E144</f>
        <v>2.04509203848</v>
      </c>
      <c r="I29" s="1">
        <f>'DATOS MENSUALES'!E145</f>
        <v>0.9820702408</v>
      </c>
      <c r="J29" s="1">
        <f>'DATOS MENSUALES'!E146</f>
        <v>0.51992125944</v>
      </c>
      <c r="K29" s="1">
        <f>'DATOS MENSUALES'!E147</f>
        <v>0.8002292883</v>
      </c>
      <c r="L29" s="1">
        <f>'DATOS MENSUALES'!E148</f>
        <v>0.70934336616</v>
      </c>
      <c r="M29" s="1">
        <f>'DATOS MENSUALES'!E149</f>
        <v>0.78780822048</v>
      </c>
      <c r="N29" s="1">
        <f t="shared" si="11"/>
        <v>16.090639393420002</v>
      </c>
      <c r="O29" s="10"/>
      <c r="P29" s="60">
        <f t="shared" si="12"/>
        <v>-9.588239943533733E-05</v>
      </c>
      <c r="Q29" s="60">
        <f t="shared" si="13"/>
        <v>0.28519540529028825</v>
      </c>
      <c r="R29" s="60">
        <f t="shared" si="14"/>
        <v>-0.12125082964497877</v>
      </c>
      <c r="S29" s="60">
        <f t="shared" si="14"/>
        <v>-1.5809355675343744</v>
      </c>
      <c r="T29" s="60">
        <f t="shared" si="14"/>
        <v>-0.006486802462020516</v>
      </c>
      <c r="U29" s="60">
        <f t="shared" si="14"/>
        <v>-0.24202409645391795</v>
      </c>
      <c r="V29" s="60">
        <f t="shared" si="14"/>
        <v>0.025539613829849053</v>
      </c>
      <c r="W29" s="60">
        <f t="shared" si="14"/>
        <v>-0.06690266775803089</v>
      </c>
      <c r="X29" s="60">
        <f t="shared" si="14"/>
        <v>-0.001962674623151129</v>
      </c>
      <c r="Y29" s="60">
        <f t="shared" si="14"/>
        <v>0.13366105495545524</v>
      </c>
      <c r="Z29" s="60">
        <f t="shared" si="14"/>
        <v>0.04695007763244088</v>
      </c>
      <c r="AA29" s="60">
        <f t="shared" si="14"/>
        <v>0.00455566513679144</v>
      </c>
      <c r="AB29" s="60">
        <f t="shared" si="14"/>
        <v>-1.1774726400364626</v>
      </c>
    </row>
    <row r="30" spans="1:28" ht="12.75">
      <c r="A30" s="12" t="s">
        <v>40</v>
      </c>
      <c r="B30" s="1">
        <f>'DATOS MENSUALES'!E150</f>
        <v>1.63323774198</v>
      </c>
      <c r="C30" s="1">
        <f>'DATOS MENSUALES'!E151</f>
        <v>2.28285437595</v>
      </c>
      <c r="D30" s="1">
        <f>'DATOS MENSUALES'!E152</f>
        <v>1.5861162996</v>
      </c>
      <c r="E30" s="1">
        <f>'DATOS MENSUALES'!E153</f>
        <v>1.71017216114</v>
      </c>
      <c r="F30" s="1">
        <f>'DATOS MENSUALES'!E154</f>
        <v>1.4214526329</v>
      </c>
      <c r="G30" s="1">
        <f>'DATOS MENSUALES'!E155</f>
        <v>1.44766162324</v>
      </c>
      <c r="H30" s="1">
        <f>'DATOS MENSUALES'!E156</f>
        <v>1.6571052464</v>
      </c>
      <c r="I30" s="1">
        <f>'DATOS MENSUALES'!E157</f>
        <v>0.74052842253</v>
      </c>
      <c r="J30" s="1">
        <f>'DATOS MENSUALES'!E158</f>
        <v>0.9683020956</v>
      </c>
      <c r="K30" s="1">
        <f>'DATOS MENSUALES'!E159</f>
        <v>0.34638808393</v>
      </c>
      <c r="L30" s="1">
        <f>'DATOS MENSUALES'!E160</f>
        <v>0.30561806964</v>
      </c>
      <c r="M30" s="1">
        <f>'DATOS MENSUALES'!E161</f>
        <v>1.44586077475</v>
      </c>
      <c r="N30" s="1">
        <f t="shared" si="11"/>
        <v>15.54529752766</v>
      </c>
      <c r="O30" s="10"/>
      <c r="P30" s="60">
        <f t="shared" si="12"/>
        <v>0.16393740143928678</v>
      </c>
      <c r="Q30" s="60">
        <f t="shared" si="13"/>
        <v>0.000391423953216283</v>
      </c>
      <c r="R30" s="60">
        <f t="shared" si="14"/>
        <v>-0.09620615993094189</v>
      </c>
      <c r="S30" s="60">
        <f t="shared" si="14"/>
        <v>-0.25675050402449484</v>
      </c>
      <c r="T30" s="60">
        <f t="shared" si="14"/>
        <v>-0.36525468353738355</v>
      </c>
      <c r="U30" s="60">
        <f t="shared" si="14"/>
        <v>-0.5793234709102829</v>
      </c>
      <c r="V30" s="60">
        <f t="shared" si="14"/>
        <v>-0.0008173004169854824</v>
      </c>
      <c r="W30" s="60">
        <f t="shared" si="14"/>
        <v>-0.2714682414982329</v>
      </c>
      <c r="X30" s="60">
        <f t="shared" si="14"/>
        <v>0.0337538345541638</v>
      </c>
      <c r="Y30" s="60">
        <f t="shared" si="14"/>
        <v>0.00018961355556050864</v>
      </c>
      <c r="Z30" s="60">
        <f t="shared" si="14"/>
        <v>-7.934351801305432E-05</v>
      </c>
      <c r="AA30" s="60">
        <f t="shared" si="14"/>
        <v>0.5591236608157447</v>
      </c>
      <c r="AB30" s="60">
        <f t="shared" si="14"/>
        <v>-4.10605897835814</v>
      </c>
    </row>
    <row r="31" spans="1:28" ht="12.75">
      <c r="A31" s="12" t="s">
        <v>41</v>
      </c>
      <c r="B31" s="1">
        <f>'DATOS MENSUALES'!E162</f>
        <v>1.87253769915</v>
      </c>
      <c r="C31" s="1">
        <f>'DATOS MENSUALES'!E163</f>
        <v>2.6762135964</v>
      </c>
      <c r="D31" s="1">
        <f>'DATOS MENSUALES'!E164</f>
        <v>2.71915005516</v>
      </c>
      <c r="E31" s="1">
        <f>'DATOS MENSUALES'!E165</f>
        <v>2.24526832488</v>
      </c>
      <c r="F31" s="1">
        <f>'DATOS MENSUALES'!E166</f>
        <v>2.8741636602</v>
      </c>
      <c r="G31" s="1">
        <f>'DATOS MENSUALES'!E167</f>
        <v>3.15438893931</v>
      </c>
      <c r="H31" s="1">
        <f>'DATOS MENSUALES'!E168</f>
        <v>1.79602143078</v>
      </c>
      <c r="I31" s="1">
        <f>'DATOS MENSUALES'!E169</f>
        <v>1.41961275608</v>
      </c>
      <c r="J31" s="1">
        <f>'DATOS MENSUALES'!E170</f>
        <v>0.78255406296</v>
      </c>
      <c r="K31" s="1">
        <f>'DATOS MENSUALES'!E171</f>
        <v>0.3554098334</v>
      </c>
      <c r="L31" s="1">
        <f>'DATOS MENSUALES'!E172</f>
        <v>0.55890723588</v>
      </c>
      <c r="M31" s="1">
        <f>'DATOS MENSUALES'!E173</f>
        <v>1.06738340064</v>
      </c>
      <c r="N31" s="1">
        <f t="shared" si="11"/>
        <v>21.52161099484</v>
      </c>
      <c r="O31" s="10"/>
      <c r="P31" s="60">
        <f t="shared" si="12"/>
        <v>0.4867017858269786</v>
      </c>
      <c r="Q31" s="60">
        <f t="shared" si="13"/>
        <v>0.10152696103042429</v>
      </c>
      <c r="R31" s="60">
        <f t="shared" si="14"/>
        <v>0.30730161780757187</v>
      </c>
      <c r="S31" s="60">
        <f t="shared" si="14"/>
        <v>-0.0010145948406240488</v>
      </c>
      <c r="T31" s="60">
        <f t="shared" si="14"/>
        <v>0.4017641289285728</v>
      </c>
      <c r="U31" s="60">
        <f t="shared" si="14"/>
        <v>0.6655595078274318</v>
      </c>
      <c r="V31" s="60">
        <f t="shared" si="14"/>
        <v>9.370036231392462E-05</v>
      </c>
      <c r="W31" s="60">
        <f t="shared" si="14"/>
        <v>3.1508016779706426E-05</v>
      </c>
      <c r="X31" s="60">
        <f t="shared" si="14"/>
        <v>0.002595607617237589</v>
      </c>
      <c r="Y31" s="60">
        <f t="shared" si="14"/>
        <v>0.00029370457236804504</v>
      </c>
      <c r="Z31" s="60">
        <f t="shared" si="14"/>
        <v>0.009303222538484394</v>
      </c>
      <c r="AA31" s="60">
        <f t="shared" si="14"/>
        <v>0.08832891957644012</v>
      </c>
      <c r="AB31" s="60">
        <f t="shared" si="14"/>
        <v>83.7405085697289</v>
      </c>
    </row>
    <row r="32" spans="1:28" ht="12.75">
      <c r="A32" s="12" t="s">
        <v>42</v>
      </c>
      <c r="B32" s="1">
        <f>'DATOS MENSUALES'!E174</f>
        <v>2.13179216391</v>
      </c>
      <c r="C32" s="1">
        <f>'DATOS MENSUALES'!E175</f>
        <v>1.77961511598</v>
      </c>
      <c r="D32" s="1">
        <f>'DATOS MENSUALES'!E176</f>
        <v>2.53509225345</v>
      </c>
      <c r="E32" s="1">
        <f>'DATOS MENSUALES'!E177</f>
        <v>3.44332701911</v>
      </c>
      <c r="F32" s="1">
        <f>'DATOS MENSUALES'!E178</f>
        <v>5.06938279106</v>
      </c>
      <c r="G32" s="1">
        <f>'DATOS MENSUALES'!E179</f>
        <v>2.18126637234</v>
      </c>
      <c r="H32" s="1">
        <f>'DATOS MENSUALES'!E180</f>
        <v>1.77338058324</v>
      </c>
      <c r="I32" s="1">
        <f>'DATOS MENSUALES'!E181</f>
        <v>0.96651538124</v>
      </c>
      <c r="J32" s="1">
        <f>'DATOS MENSUALES'!E182</f>
        <v>1.623890114</v>
      </c>
      <c r="K32" s="1">
        <f>'DATOS MENSUALES'!E183</f>
        <v>0.53989266968</v>
      </c>
      <c r="L32" s="1">
        <f>'DATOS MENSUALES'!E184</f>
        <v>1.16475644988</v>
      </c>
      <c r="M32" s="1">
        <f>'DATOS MENSUALES'!E185</f>
        <v>1.88795661912</v>
      </c>
      <c r="N32" s="1">
        <f t="shared" si="11"/>
        <v>25.096867533010006</v>
      </c>
      <c r="O32" s="10"/>
      <c r="P32" s="60">
        <f t="shared" si="12"/>
        <v>1.1439699112569173</v>
      </c>
      <c r="Q32" s="60">
        <f t="shared" si="13"/>
        <v>-0.07955638546407623</v>
      </c>
      <c r="R32" s="60">
        <f t="shared" si="14"/>
        <v>0.11819924386247462</v>
      </c>
      <c r="S32" s="60">
        <f t="shared" si="14"/>
        <v>1.3222150057670647</v>
      </c>
      <c r="T32" s="60">
        <f t="shared" si="14"/>
        <v>25.23386242076724</v>
      </c>
      <c r="U32" s="60">
        <f t="shared" si="14"/>
        <v>-0.0010007791929884542</v>
      </c>
      <c r="V32" s="60">
        <f t="shared" si="14"/>
        <v>1.1819863080542E-05</v>
      </c>
      <c r="W32" s="60">
        <f t="shared" si="14"/>
        <v>-0.07489151298442069</v>
      </c>
      <c r="X32" s="60">
        <f t="shared" si="14"/>
        <v>0.9376395234391103</v>
      </c>
      <c r="Y32" s="60">
        <f t="shared" si="14"/>
        <v>0.015804663149730624</v>
      </c>
      <c r="Z32" s="60">
        <f t="shared" si="14"/>
        <v>0.5436739019422171</v>
      </c>
      <c r="AA32" s="60">
        <f t="shared" si="14"/>
        <v>2.0287175466086502</v>
      </c>
      <c r="AB32" s="60">
        <f t="shared" si="14"/>
        <v>502.5094235819203</v>
      </c>
    </row>
    <row r="33" spans="1:28" ht="12.75">
      <c r="A33" s="12" t="s">
        <v>43</v>
      </c>
      <c r="B33" s="1">
        <f>'DATOS MENSUALES'!E186</f>
        <v>5.25580321484</v>
      </c>
      <c r="C33" s="1">
        <f>'DATOS MENSUALES'!E187</f>
        <v>23.16033618552</v>
      </c>
      <c r="D33" s="1">
        <f>'DATOS MENSUALES'!E188</f>
        <v>9.83055886022</v>
      </c>
      <c r="E33" s="1">
        <f>'DATOS MENSUALES'!E189</f>
        <v>9.14961282018</v>
      </c>
      <c r="F33" s="1">
        <f>'DATOS MENSUALES'!E190</f>
        <v>2.36515579955</v>
      </c>
      <c r="G33" s="1">
        <f>'DATOS MENSUALES'!E191</f>
        <v>9.76642301322</v>
      </c>
      <c r="H33" s="1">
        <f>'DATOS MENSUALES'!E192</f>
        <v>4.27294045416</v>
      </c>
      <c r="I33" s="1">
        <f>'DATOS MENSUALES'!E193</f>
        <v>1.17787972992</v>
      </c>
      <c r="J33" s="1">
        <f>'DATOS MENSUALES'!E194</f>
        <v>0.32853831948</v>
      </c>
      <c r="K33" s="1">
        <f>'DATOS MENSUALES'!E195</f>
        <v>0.22341791612</v>
      </c>
      <c r="L33" s="1">
        <f>'DATOS MENSUALES'!E196</f>
        <v>0.26300062747</v>
      </c>
      <c r="M33" s="1">
        <f>'DATOS MENSUALES'!E197</f>
        <v>0.52702489671</v>
      </c>
      <c r="N33" s="1">
        <f t="shared" si="11"/>
        <v>66.32069183739002</v>
      </c>
      <c r="O33" s="10"/>
      <c r="P33" s="60">
        <f t="shared" si="12"/>
        <v>72.50473269284929</v>
      </c>
      <c r="Q33" s="60">
        <f t="shared" si="13"/>
        <v>9195.839634333028</v>
      </c>
      <c r="R33" s="60">
        <f t="shared" si="14"/>
        <v>472.0430117488021</v>
      </c>
      <c r="S33" s="60">
        <f t="shared" si="14"/>
        <v>314.9678115911942</v>
      </c>
      <c r="T33" s="60">
        <f t="shared" si="14"/>
        <v>0.011990125630703695</v>
      </c>
      <c r="U33" s="60">
        <f t="shared" si="14"/>
        <v>419.37077271718016</v>
      </c>
      <c r="V33" s="60">
        <f t="shared" si="14"/>
        <v>16.047610496516583</v>
      </c>
      <c r="W33" s="60">
        <f t="shared" si="14"/>
        <v>-0.009280666964542779</v>
      </c>
      <c r="X33" s="60">
        <f t="shared" si="14"/>
        <v>-0.03173046905224786</v>
      </c>
      <c r="Y33" s="60">
        <f t="shared" si="14"/>
        <v>-0.0002812714369699301</v>
      </c>
      <c r="Z33" s="60">
        <f t="shared" si="14"/>
        <v>-0.0006269571648703601</v>
      </c>
      <c r="AA33" s="60">
        <f t="shared" si="14"/>
        <v>-0.0008576187020779984</v>
      </c>
      <c r="AB33" s="60">
        <f t="shared" si="14"/>
        <v>118907.3989325747</v>
      </c>
    </row>
    <row r="34" spans="1:28" ht="12.75">
      <c r="A34" s="12" t="s">
        <v>44</v>
      </c>
      <c r="B34" s="1">
        <f>'DATOS MENSUALES'!E198</f>
        <v>0.92867323365</v>
      </c>
      <c r="C34" s="1">
        <f>'DATOS MENSUALES'!E199</f>
        <v>2.1723153606</v>
      </c>
      <c r="D34" s="1">
        <f>'DATOS MENSUALES'!E200</f>
        <v>1.2714592275</v>
      </c>
      <c r="E34" s="1">
        <f>'DATOS MENSUALES'!E201</f>
        <v>0.70733017239</v>
      </c>
      <c r="F34" s="1">
        <f>'DATOS MENSUALES'!E202</f>
        <v>1.1517242645</v>
      </c>
      <c r="G34" s="1">
        <f>'DATOS MENSUALES'!E203</f>
        <v>1.37179262915</v>
      </c>
      <c r="H34" s="1">
        <f>'DATOS MENSUALES'!E204</f>
        <v>1.35840102556</v>
      </c>
      <c r="I34" s="1">
        <f>'DATOS MENSUALES'!E205</f>
        <v>1.39337673478</v>
      </c>
      <c r="J34" s="1">
        <f>'DATOS MENSUALES'!E206</f>
        <v>1.52542589226</v>
      </c>
      <c r="K34" s="1">
        <f>'DATOS MENSUALES'!E207</f>
        <v>0.20405959875</v>
      </c>
      <c r="L34" s="1">
        <f>'DATOS MENSUALES'!E208</f>
        <v>0.2821129831</v>
      </c>
      <c r="M34" s="1">
        <f>'DATOS MENSUALES'!E209</f>
        <v>0.7469266491</v>
      </c>
      <c r="N34" s="1">
        <f t="shared" si="11"/>
        <v>13.113597771339998</v>
      </c>
      <c r="O34" s="10"/>
      <c r="P34" s="60">
        <f t="shared" si="12"/>
        <v>-0.0038894325097604985</v>
      </c>
      <c r="Q34" s="60">
        <f t="shared" si="13"/>
        <v>-5.226650509873013E-05</v>
      </c>
      <c r="R34" s="60">
        <f aca="true" t="shared" si="15" ref="R34:R50">(D34-D$6)^3</f>
        <v>-0.4616574655515836</v>
      </c>
      <c r="S34" s="60">
        <f aca="true" t="shared" si="16" ref="S34:S50">(E34-E$6)^3</f>
        <v>-4.398226092135216</v>
      </c>
      <c r="T34" s="60">
        <f aca="true" t="shared" si="17" ref="T34:T50">(F34-F$6)^3</f>
        <v>-0.9543667817393265</v>
      </c>
      <c r="U34" s="60">
        <f aca="true" t="shared" si="18" ref="U34:U50">(G34-G$6)^3</f>
        <v>-0.7523288115943574</v>
      </c>
      <c r="V34" s="60">
        <f aca="true" t="shared" si="19" ref="V34:V50">(H34-H$6)^3</f>
        <v>-0.0603287223638212</v>
      </c>
      <c r="W34" s="60">
        <f aca="true" t="shared" si="20" ref="W34:W50">(I34-I$6)^3</f>
        <v>1.5299780467339567E-07</v>
      </c>
      <c r="X34" s="60">
        <f aca="true" t="shared" si="21" ref="X34:X50">(J34-J$6)^3</f>
        <v>0.6821720772462219</v>
      </c>
      <c r="Y34" s="60">
        <f aca="true" t="shared" si="22" ref="Y34:Y50">(K34-K$6)^3</f>
        <v>-0.0006114956131340938</v>
      </c>
      <c r="Z34" s="60">
        <f aca="true" t="shared" si="23" ref="Z34:Z50">(L34-L$6)^3</f>
        <v>-0.00029375595779750855</v>
      </c>
      <c r="AA34" s="60">
        <f aca="true" t="shared" si="24" ref="AA34:AA50">(M34-M$6)^3</f>
        <v>0.0019481020734177148</v>
      </c>
      <c r="AB34" s="60">
        <f aca="true" t="shared" si="25" ref="AB34:AB50">(N34-N$6)^3</f>
        <v>-65.59751618044801</v>
      </c>
    </row>
    <row r="35" spans="1:28" ht="12.75">
      <c r="A35" s="12" t="s">
        <v>45</v>
      </c>
      <c r="B35" s="1">
        <f>'DATOS MENSUALES'!E210</f>
        <v>1.83385910984</v>
      </c>
      <c r="C35" s="1">
        <f>'DATOS MENSUALES'!E211</f>
        <v>3.60572944384</v>
      </c>
      <c r="D35" s="1">
        <f>'DATOS MENSUALES'!E212</f>
        <v>1.09041071097</v>
      </c>
      <c r="E35" s="1">
        <f>'DATOS MENSUALES'!E213</f>
        <v>1.11890750691</v>
      </c>
      <c r="F35" s="1">
        <f>'DATOS MENSUALES'!E214</f>
        <v>1.70678221541</v>
      </c>
      <c r="G35" s="1">
        <f>'DATOS MENSUALES'!E215</f>
        <v>2.45047520366</v>
      </c>
      <c r="H35" s="1">
        <f>'DATOS MENSUALES'!E216</f>
        <v>2.8798820336</v>
      </c>
      <c r="I35" s="1">
        <f>'DATOS MENSUALES'!E217</f>
        <v>0.5810479759</v>
      </c>
      <c r="J35" s="1">
        <f>'DATOS MENSUALES'!E218</f>
        <v>0.64231217589</v>
      </c>
      <c r="K35" s="1">
        <f>'DATOS MENSUALES'!E219</f>
        <v>0.26691966861</v>
      </c>
      <c r="L35" s="1">
        <f>'DATOS MENSUALES'!E220</f>
        <v>0.38639169321</v>
      </c>
      <c r="M35" s="1">
        <f>'DATOS MENSUALES'!E221</f>
        <v>0.60430076695</v>
      </c>
      <c r="N35" s="1">
        <f t="shared" si="11"/>
        <v>17.16701850479</v>
      </c>
      <c r="O35" s="10"/>
      <c r="P35" s="60">
        <f t="shared" si="12"/>
        <v>0.4183782209813573</v>
      </c>
      <c r="Q35" s="60">
        <f t="shared" si="13"/>
        <v>2.7206951435285647</v>
      </c>
      <c r="R35" s="60">
        <f t="shared" si="15"/>
        <v>-0.8680290360420024</v>
      </c>
      <c r="S35" s="60">
        <f t="shared" si="16"/>
        <v>-1.8465839419202568</v>
      </c>
      <c r="T35" s="60">
        <f t="shared" si="17"/>
        <v>-0.07922640245653435</v>
      </c>
      <c r="U35" s="60">
        <f t="shared" si="18"/>
        <v>0.004842494378655815</v>
      </c>
      <c r="V35" s="60">
        <f t="shared" si="19"/>
        <v>1.4401429433519497</v>
      </c>
      <c r="W35" s="60">
        <f t="shared" si="20"/>
        <v>-0.5255194614141203</v>
      </c>
      <c r="X35" s="60">
        <f t="shared" si="21"/>
        <v>-2.224678552674408E-08</v>
      </c>
      <c r="Y35" s="60">
        <f t="shared" si="22"/>
        <v>-1.0674807419185364E-05</v>
      </c>
      <c r="Z35" s="60">
        <f t="shared" si="23"/>
        <v>5.4023509631724246E-05</v>
      </c>
      <c r="AA35" s="60">
        <f t="shared" si="24"/>
        <v>-5.5764291245235924E-06</v>
      </c>
      <c r="AB35" s="60">
        <f t="shared" si="25"/>
        <v>8.505010860865691E-06</v>
      </c>
    </row>
    <row r="36" spans="1:28" ht="12.75">
      <c r="A36" s="12" t="s">
        <v>46</v>
      </c>
      <c r="B36" s="1">
        <f>'DATOS MENSUALES'!E222</f>
        <v>1.78961446524</v>
      </c>
      <c r="C36" s="1">
        <f>'DATOS MENSUALES'!E223</f>
        <v>2.91824538243</v>
      </c>
      <c r="D36" s="1">
        <f>'DATOS MENSUALES'!E224</f>
        <v>2.46056278032</v>
      </c>
      <c r="E36" s="1">
        <f>'DATOS MENSUALES'!E225</f>
        <v>2.50347071313</v>
      </c>
      <c r="F36" s="1">
        <f>'DATOS MENSUALES'!E226</f>
        <v>1.10145383072</v>
      </c>
      <c r="G36" s="1">
        <f>'DATOS MENSUALES'!E227</f>
        <v>2.33518620475</v>
      </c>
      <c r="H36" s="1">
        <f>'DATOS MENSUALES'!E228</f>
        <v>1.3727671249</v>
      </c>
      <c r="I36" s="1">
        <f>'DATOS MENSUALES'!E229</f>
        <v>1.1218022931</v>
      </c>
      <c r="J36" s="1">
        <f>'DATOS MENSUALES'!E230</f>
        <v>0.68060427122</v>
      </c>
      <c r="K36" s="1">
        <f>'DATOS MENSUALES'!E231</f>
        <v>0.4146327361</v>
      </c>
      <c r="L36" s="1">
        <f>'DATOS MENSUALES'!E232</f>
        <v>0.93590403984</v>
      </c>
      <c r="M36" s="1">
        <f>'DATOS MENSUALES'!E233</f>
        <v>2.6502625355</v>
      </c>
      <c r="N36" s="1">
        <f t="shared" si="11"/>
        <v>20.28450637725</v>
      </c>
      <c r="O36" s="10"/>
      <c r="P36" s="60">
        <f t="shared" si="12"/>
        <v>0.34843428362214207</v>
      </c>
      <c r="Q36" s="60">
        <f t="shared" si="13"/>
        <v>0.35570946773323764</v>
      </c>
      <c r="R36" s="60">
        <f t="shared" si="15"/>
        <v>0.07211245896979283</v>
      </c>
      <c r="S36" s="60">
        <f t="shared" si="16"/>
        <v>0.003923248137035981</v>
      </c>
      <c r="T36" s="60">
        <f t="shared" si="17"/>
        <v>-1.1081457266659531</v>
      </c>
      <c r="U36" s="60">
        <f t="shared" si="18"/>
        <v>0.00015653736387551476</v>
      </c>
      <c r="V36" s="60">
        <f t="shared" si="19"/>
        <v>-0.053939159796550805</v>
      </c>
      <c r="W36" s="60">
        <f t="shared" si="20"/>
        <v>-0.01886910636560778</v>
      </c>
      <c r="X36" s="60">
        <f t="shared" si="21"/>
        <v>4.466185854942444E-05</v>
      </c>
      <c r="Y36" s="60">
        <f t="shared" si="22"/>
        <v>0.0019858666101752976</v>
      </c>
      <c r="Z36" s="60">
        <f t="shared" si="23"/>
        <v>0.20258827414499336</v>
      </c>
      <c r="AA36" s="60">
        <f t="shared" si="24"/>
        <v>8.343547294109777</v>
      </c>
      <c r="AB36" s="60">
        <f t="shared" si="25"/>
        <v>30.89707470527252</v>
      </c>
    </row>
    <row r="37" spans="1:28" ht="12.75">
      <c r="A37" s="12" t="s">
        <v>47</v>
      </c>
      <c r="B37" s="1">
        <f>'DATOS MENSUALES'!E234</f>
        <v>3.19678978866</v>
      </c>
      <c r="C37" s="1">
        <f>'DATOS MENSUALES'!E235</f>
        <v>6.81006385001</v>
      </c>
      <c r="D37" s="1">
        <f>'DATOS MENSUALES'!E236</f>
        <v>8.42706785017</v>
      </c>
      <c r="E37" s="1">
        <f>'DATOS MENSUALES'!E237</f>
        <v>4.8764468805</v>
      </c>
      <c r="F37" s="1">
        <f>'DATOS MENSUALES'!E238</f>
        <v>6.67232994402</v>
      </c>
      <c r="G37" s="1">
        <f>'DATOS MENSUALES'!E239</f>
        <v>4.73904177603</v>
      </c>
      <c r="H37" s="1">
        <f>'DATOS MENSUALES'!E240</f>
        <v>0.75936793208</v>
      </c>
      <c r="I37" s="1">
        <f>'DATOS MENSUALES'!E241</f>
        <v>0.57580790582</v>
      </c>
      <c r="J37" s="1">
        <f>'DATOS MENSUALES'!E242</f>
        <v>0.3114029964</v>
      </c>
      <c r="K37" s="1">
        <f>'DATOS MENSUALES'!E243</f>
        <v>0.26753954724</v>
      </c>
      <c r="L37" s="1">
        <f>'DATOS MENSUALES'!E244</f>
        <v>0.26406560565</v>
      </c>
      <c r="M37" s="1">
        <f>'DATOS MENSUALES'!E245</f>
        <v>0.6878091826</v>
      </c>
      <c r="N37" s="1">
        <f t="shared" si="11"/>
        <v>37.58773325917999</v>
      </c>
      <c r="O37" s="10"/>
      <c r="P37" s="60">
        <f t="shared" si="12"/>
        <v>9.405325346333619</v>
      </c>
      <c r="Q37" s="60">
        <f t="shared" si="13"/>
        <v>97.35883690749426</v>
      </c>
      <c r="R37" s="60">
        <f t="shared" si="15"/>
        <v>260.02860033309804</v>
      </c>
      <c r="S37" s="60">
        <f t="shared" si="16"/>
        <v>16.207615182158808</v>
      </c>
      <c r="T37" s="60">
        <f t="shared" si="17"/>
        <v>93.33288697148703</v>
      </c>
      <c r="U37" s="60">
        <f t="shared" si="18"/>
        <v>14.846114853441268</v>
      </c>
      <c r="V37" s="60">
        <f t="shared" si="19"/>
        <v>-0.9739303892915052</v>
      </c>
      <c r="W37" s="60">
        <f t="shared" si="20"/>
        <v>-0.5358233517526053</v>
      </c>
      <c r="X37" s="60">
        <f t="shared" si="21"/>
        <v>-0.03716662918021258</v>
      </c>
      <c r="Y37" s="60">
        <f t="shared" si="22"/>
        <v>-9.798377158418952E-06</v>
      </c>
      <c r="Z37" s="60">
        <f t="shared" si="23"/>
        <v>-0.0006038433281542186</v>
      </c>
      <c r="AA37" s="60">
        <f t="shared" si="24"/>
        <v>0.0002845694210431998</v>
      </c>
      <c r="AB37" s="60">
        <f t="shared" si="25"/>
        <v>8541.113871469406</v>
      </c>
    </row>
    <row r="38" spans="1:28" ht="12.75">
      <c r="A38" s="12" t="s">
        <v>48</v>
      </c>
      <c r="B38" s="1">
        <f>'DATOS MENSUALES'!E246</f>
        <v>1.22323171575</v>
      </c>
      <c r="C38" s="1">
        <f>'DATOS MENSUALES'!E247</f>
        <v>4.72544749403</v>
      </c>
      <c r="D38" s="1">
        <f>'DATOS MENSUALES'!E248</f>
        <v>3.5171323598</v>
      </c>
      <c r="E38" s="1">
        <f>'DATOS MENSUALES'!E249</f>
        <v>3.13052050908</v>
      </c>
      <c r="F38" s="1">
        <f>'DATOS MENSUALES'!E250</f>
        <v>0.99619336515</v>
      </c>
      <c r="G38" s="1">
        <f>'DATOS MENSUALES'!E251</f>
        <v>0.56880053685</v>
      </c>
      <c r="H38" s="1">
        <f>'DATOS MENSUALES'!E252</f>
        <v>1.247942364</v>
      </c>
      <c r="I38" s="1">
        <f>'DATOS MENSUALES'!E253</f>
        <v>0.63950454594</v>
      </c>
      <c r="J38" s="1">
        <f>'DATOS MENSUALES'!E254</f>
        <v>0.35559891256</v>
      </c>
      <c r="K38" s="1">
        <f>'DATOS MENSUALES'!E255</f>
        <v>0.21574887</v>
      </c>
      <c r="L38" s="1">
        <f>'DATOS MENSUALES'!E256</f>
        <v>0.34780871937</v>
      </c>
      <c r="M38" s="1">
        <f>'DATOS MENSUALES'!E257</f>
        <v>0.84345679222</v>
      </c>
      <c r="N38" s="1">
        <f t="shared" si="11"/>
        <v>17.811386184750003</v>
      </c>
      <c r="O38" s="10"/>
      <c r="P38" s="60">
        <f t="shared" si="12"/>
        <v>0.0025879817651797295</v>
      </c>
      <c r="Q38" s="60">
        <f t="shared" si="13"/>
        <v>15.922050907506666</v>
      </c>
      <c r="R38" s="60">
        <f t="shared" si="15"/>
        <v>3.1947275580199386</v>
      </c>
      <c r="S38" s="60">
        <f t="shared" si="16"/>
        <v>0.4833079280167121</v>
      </c>
      <c r="T38" s="60">
        <f t="shared" si="17"/>
        <v>-1.4818652820243725</v>
      </c>
      <c r="U38" s="60">
        <f t="shared" si="18"/>
        <v>-5.0221017013721205</v>
      </c>
      <c r="V38" s="60">
        <f t="shared" si="19"/>
        <v>-0.12700492799722338</v>
      </c>
      <c r="W38" s="60">
        <f t="shared" si="20"/>
        <v>-0.4193887000920515</v>
      </c>
      <c r="X38" s="60">
        <f t="shared" si="21"/>
        <v>-0.024269540039707774</v>
      </c>
      <c r="Y38" s="60">
        <f t="shared" si="22"/>
        <v>-0.00039205031859070293</v>
      </c>
      <c r="Z38" s="60">
        <f t="shared" si="23"/>
        <v>-4.74292689921186E-10</v>
      </c>
      <c r="AA38" s="60">
        <f t="shared" si="24"/>
        <v>0.010855943544084838</v>
      </c>
      <c r="AB38" s="60">
        <f t="shared" si="25"/>
        <v>0.29378780664003057</v>
      </c>
    </row>
    <row r="39" spans="1:28" ht="12.75">
      <c r="A39" s="12" t="s">
        <v>49</v>
      </c>
      <c r="B39" s="1">
        <f>'DATOS MENSUALES'!E258</f>
        <v>1.1799199737</v>
      </c>
      <c r="C39" s="1">
        <f>'DATOS MENSUALES'!E259</f>
        <v>4.303225659</v>
      </c>
      <c r="D39" s="1">
        <f>'DATOS MENSUALES'!E260</f>
        <v>2.9381709478</v>
      </c>
      <c r="E39" s="1">
        <f>'DATOS MENSUALES'!E261</f>
        <v>4.30461595018</v>
      </c>
      <c r="F39" s="1">
        <f>'DATOS MENSUALES'!E262</f>
        <v>0.92067200205</v>
      </c>
      <c r="G39" s="1">
        <f>'DATOS MENSUALES'!E263</f>
        <v>2.76399501469</v>
      </c>
      <c r="H39" s="1">
        <f>'DATOS MENSUALES'!E264</f>
        <v>1.7476341534</v>
      </c>
      <c r="I39" s="1">
        <f>'DATOS MENSUALES'!E265</f>
        <v>1.14098384224</v>
      </c>
      <c r="J39" s="1">
        <f>'DATOS MENSUALES'!E266</f>
        <v>0.73110929232</v>
      </c>
      <c r="K39" s="1">
        <f>'DATOS MENSUALES'!E267</f>
        <v>0.30725482452</v>
      </c>
      <c r="L39" s="1">
        <f>'DATOS MENSUALES'!E268</f>
        <v>0.27769579227</v>
      </c>
      <c r="M39" s="1">
        <f>'DATOS MENSUALES'!E269</f>
        <v>0.53094707082</v>
      </c>
      <c r="N39" s="1">
        <f t="shared" si="11"/>
        <v>21.14622452299</v>
      </c>
      <c r="O39" s="10"/>
      <c r="P39" s="60">
        <f t="shared" si="12"/>
        <v>0.0008301320370189177</v>
      </c>
      <c r="Q39" s="60">
        <f t="shared" si="13"/>
        <v>9.17555399124022</v>
      </c>
      <c r="R39" s="60">
        <f t="shared" si="15"/>
        <v>0.7141368128226838</v>
      </c>
      <c r="S39" s="60">
        <f t="shared" si="16"/>
        <v>7.516445409226232</v>
      </c>
      <c r="T39" s="60">
        <f t="shared" si="17"/>
        <v>-1.7962885718440769</v>
      </c>
      <c r="U39" s="60">
        <f t="shared" si="18"/>
        <v>0.11247062780711588</v>
      </c>
      <c r="V39" s="60">
        <f t="shared" si="19"/>
        <v>-2.612620115365848E-08</v>
      </c>
      <c r="W39" s="60">
        <f t="shared" si="20"/>
        <v>-0.01507735761210124</v>
      </c>
      <c r="X39" s="60">
        <f t="shared" si="21"/>
        <v>0.0006357152247755511</v>
      </c>
      <c r="Y39" s="60">
        <f t="shared" si="22"/>
        <v>6.145289335203306E-06</v>
      </c>
      <c r="Z39" s="60">
        <f t="shared" si="23"/>
        <v>-0.0003562920347992316</v>
      </c>
      <c r="AA39" s="60">
        <f t="shared" si="24"/>
        <v>-0.0007557300779839826</v>
      </c>
      <c r="AB39" s="60">
        <f t="shared" si="25"/>
        <v>63.98168030361339</v>
      </c>
    </row>
    <row r="40" spans="1:28" ht="12.75">
      <c r="A40" s="12" t="s">
        <v>50</v>
      </c>
      <c r="B40" s="1">
        <f>'DATOS MENSUALES'!E270</f>
        <v>2.87086150104</v>
      </c>
      <c r="C40" s="1">
        <f>'DATOS MENSUALES'!E271</f>
        <v>3.44120846515</v>
      </c>
      <c r="D40" s="1">
        <f>'DATOS MENSUALES'!E272</f>
        <v>2.9274268254</v>
      </c>
      <c r="E40" s="1">
        <f>'DATOS MENSUALES'!E273</f>
        <v>3.51419565933</v>
      </c>
      <c r="F40" s="1">
        <f>'DATOS MENSUALES'!E274</f>
        <v>1.97512602525</v>
      </c>
      <c r="G40" s="1">
        <f>'DATOS MENSUALES'!E275</f>
        <v>2.04417505805</v>
      </c>
      <c r="H40" s="1">
        <f>'DATOS MENSUALES'!E276</f>
        <v>1.73068079206</v>
      </c>
      <c r="I40" s="1">
        <f>'DATOS MENSUALES'!E277</f>
        <v>0.66756063272</v>
      </c>
      <c r="J40" s="1">
        <f>'DATOS MENSUALES'!E278</f>
        <v>0.55248466635</v>
      </c>
      <c r="K40" s="1">
        <f>'DATOS MENSUALES'!E279</f>
        <v>0.41405330463</v>
      </c>
      <c r="L40" s="1">
        <f>'DATOS MENSUALES'!E280</f>
        <v>0.37269406603</v>
      </c>
      <c r="M40" s="1">
        <f>'DATOS MENSUALES'!E281</f>
        <v>0.8668946238</v>
      </c>
      <c r="N40" s="1">
        <f t="shared" si="11"/>
        <v>21.37736161981</v>
      </c>
      <c r="O40" s="10"/>
      <c r="P40" s="60">
        <f t="shared" si="12"/>
        <v>5.686689728842964</v>
      </c>
      <c r="Q40" s="60">
        <f t="shared" si="13"/>
        <v>1.867703086753813</v>
      </c>
      <c r="R40" s="60">
        <f t="shared" si="15"/>
        <v>0.6886929878402583</v>
      </c>
      <c r="S40" s="60">
        <f t="shared" si="16"/>
        <v>1.5952281415113372</v>
      </c>
      <c r="T40" s="60">
        <f t="shared" si="17"/>
        <v>-0.0041849360107493</v>
      </c>
      <c r="U40" s="60">
        <f t="shared" si="18"/>
        <v>-0.013331825391142742</v>
      </c>
      <c r="V40" s="60">
        <f t="shared" si="19"/>
        <v>-7.905148814805495E-06</v>
      </c>
      <c r="W40" s="60">
        <f t="shared" si="20"/>
        <v>-0.37397575616053075</v>
      </c>
      <c r="X40" s="60">
        <f t="shared" si="21"/>
        <v>-0.0007950518634994657</v>
      </c>
      <c r="Y40" s="60">
        <f t="shared" si="22"/>
        <v>0.0019585294654495635</v>
      </c>
      <c r="Z40" s="60">
        <f t="shared" si="23"/>
        <v>1.4007086954963419E-05</v>
      </c>
      <c r="AA40" s="60">
        <f t="shared" si="24"/>
        <v>0.01468105965826648</v>
      </c>
      <c r="AB40" s="60">
        <f t="shared" si="25"/>
        <v>75.72752313473791</v>
      </c>
    </row>
    <row r="41" spans="1:28" ht="12.75">
      <c r="A41" s="12" t="s">
        <v>51</v>
      </c>
      <c r="B41" s="1">
        <f>'DATOS MENSUALES'!E282</f>
        <v>0.70572844248</v>
      </c>
      <c r="C41" s="1">
        <f>'DATOS MENSUALES'!E283</f>
        <v>2.77763003613</v>
      </c>
      <c r="D41" s="1">
        <f>'DATOS MENSUALES'!E284</f>
        <v>3.91001245239</v>
      </c>
      <c r="E41" s="1">
        <f>'DATOS MENSUALES'!E285</f>
        <v>0.75916763934</v>
      </c>
      <c r="F41" s="1">
        <f>'DATOS MENSUALES'!E286</f>
        <v>2.262243603</v>
      </c>
      <c r="G41" s="1">
        <f>'DATOS MENSUALES'!E287</f>
        <v>2.80808976735</v>
      </c>
      <c r="H41" s="1">
        <f>'DATOS MENSUALES'!E288</f>
        <v>2.03901916528</v>
      </c>
      <c r="I41" s="1">
        <f>'DATOS MENSUALES'!E289</f>
        <v>0.30908983532</v>
      </c>
      <c r="J41" s="1">
        <f>'DATOS MENSUALES'!E290</f>
        <v>0.45436336461</v>
      </c>
      <c r="K41" s="1">
        <f>'DATOS MENSUALES'!E291</f>
        <v>0.24915781664</v>
      </c>
      <c r="L41" s="1">
        <f>'DATOS MENSUALES'!E292</f>
        <v>0.30078067068</v>
      </c>
      <c r="M41" s="1">
        <f>'DATOS MENSUALES'!E293</f>
        <v>0.3135294108</v>
      </c>
      <c r="N41" s="1">
        <f t="shared" si="11"/>
        <v>16.88881220402</v>
      </c>
      <c r="O41" s="10"/>
      <c r="P41" s="60">
        <f t="shared" si="12"/>
        <v>-0.054962408358019875</v>
      </c>
      <c r="Q41" s="60">
        <f t="shared" si="13"/>
        <v>0.18317872942792154</v>
      </c>
      <c r="R41" s="60">
        <f t="shared" si="15"/>
        <v>6.49401828695905</v>
      </c>
      <c r="S41" s="60">
        <f t="shared" si="16"/>
        <v>-3.9938329392828615</v>
      </c>
      <c r="T41" s="60">
        <f t="shared" si="17"/>
        <v>0.001998844600379323</v>
      </c>
      <c r="U41" s="60">
        <f t="shared" si="18"/>
        <v>0.1461944680557714</v>
      </c>
      <c r="V41" s="60">
        <f t="shared" si="19"/>
        <v>0.023991967514544233</v>
      </c>
      <c r="W41" s="60">
        <f t="shared" si="20"/>
        <v>-1.2560010525092342</v>
      </c>
      <c r="X41" s="60">
        <f t="shared" si="21"/>
        <v>-0.006941778388657599</v>
      </c>
      <c r="Y41" s="60">
        <f t="shared" si="22"/>
        <v>-6.295121638154593E-05</v>
      </c>
      <c r="Z41" s="60">
        <f t="shared" si="23"/>
        <v>-0.00010926955685781863</v>
      </c>
      <c r="AA41" s="60">
        <f t="shared" si="24"/>
        <v>-0.029361919988161598</v>
      </c>
      <c r="AB41" s="60">
        <f t="shared" si="25"/>
        <v>-0.01713241142152837</v>
      </c>
    </row>
    <row r="42" spans="1:28" ht="12.75">
      <c r="A42" s="12" t="s">
        <v>52</v>
      </c>
      <c r="B42" s="1">
        <f>'DATOS MENSUALES'!E294</f>
        <v>0.3552072306</v>
      </c>
      <c r="C42" s="1">
        <f>'DATOS MENSUALES'!E295</f>
        <v>1.16391283776</v>
      </c>
      <c r="D42" s="1">
        <f>'DATOS MENSUALES'!E296</f>
        <v>0.9859393245</v>
      </c>
      <c r="E42" s="1">
        <f>'DATOS MENSUALES'!E297</f>
        <v>1.96998835672</v>
      </c>
      <c r="F42" s="1">
        <f>'DATOS MENSUALES'!E298</f>
        <v>1.20063390712</v>
      </c>
      <c r="G42" s="1">
        <f>'DATOS MENSUALES'!E299</f>
        <v>4.45107581028</v>
      </c>
      <c r="H42" s="1">
        <f>'DATOS MENSUALES'!E300</f>
        <v>1.26490541814</v>
      </c>
      <c r="I42" s="1">
        <f>'DATOS MENSUALES'!E301</f>
        <v>0.5159139184</v>
      </c>
      <c r="J42" s="1">
        <f>'DATOS MENSUALES'!E302</f>
        <v>0.40647042936</v>
      </c>
      <c r="K42" s="1">
        <f>'DATOS MENSUALES'!E303</f>
        <v>0.10145577399</v>
      </c>
      <c r="L42" s="1">
        <f>'DATOS MENSUALES'!E304</f>
        <v>0.13578323484</v>
      </c>
      <c r="M42" s="1">
        <f>'DATOS MENSUALES'!E305</f>
        <v>0.53675956488</v>
      </c>
      <c r="N42" s="1">
        <f t="shared" si="11"/>
        <v>13.088045806590001</v>
      </c>
      <c r="O42" s="10"/>
      <c r="P42" s="60">
        <f t="shared" si="12"/>
        <v>-0.39018489205828427</v>
      </c>
      <c r="Q42" s="60">
        <f t="shared" si="13"/>
        <v>-1.1437604162442347</v>
      </c>
      <c r="R42" s="60">
        <f t="shared" si="15"/>
        <v>-1.1855979480477021</v>
      </c>
      <c r="S42" s="60">
        <f t="shared" si="16"/>
        <v>-0.053057393352320084</v>
      </c>
      <c r="T42" s="60">
        <f t="shared" si="17"/>
        <v>-0.8190849143213735</v>
      </c>
      <c r="U42" s="60">
        <f t="shared" si="18"/>
        <v>10.21525447322672</v>
      </c>
      <c r="V42" s="60">
        <f t="shared" si="19"/>
        <v>-0.11457599185504139</v>
      </c>
      <c r="W42" s="60">
        <f t="shared" si="20"/>
        <v>-0.6633157563993263</v>
      </c>
      <c r="X42" s="60">
        <f t="shared" si="21"/>
        <v>-0.013592751512401458</v>
      </c>
      <c r="Y42" s="60">
        <f t="shared" si="22"/>
        <v>-0.006589934636576092</v>
      </c>
      <c r="Z42" s="60">
        <f t="shared" si="23"/>
        <v>-0.009637126947724685</v>
      </c>
      <c r="AA42" s="60">
        <f t="shared" si="24"/>
        <v>-0.0006200903570549853</v>
      </c>
      <c r="AB42" s="60">
        <f t="shared" si="25"/>
        <v>-66.8522525182309</v>
      </c>
    </row>
    <row r="43" spans="1:28" ht="12.75">
      <c r="A43" s="12" t="s">
        <v>53</v>
      </c>
      <c r="B43" s="1">
        <f>'DATOS MENSUALES'!E306</f>
        <v>1.10106224917</v>
      </c>
      <c r="C43" s="1">
        <f>'DATOS MENSUALES'!E307</f>
        <v>5.44532563757</v>
      </c>
      <c r="D43" s="1">
        <f>'DATOS MENSUALES'!E308</f>
        <v>4.7617890289</v>
      </c>
      <c r="E43" s="1">
        <f>'DATOS MENSUALES'!E309</f>
        <v>11.49180769422</v>
      </c>
      <c r="F43" s="1">
        <f>'DATOS MENSUALES'!E310</f>
        <v>4.9197729792</v>
      </c>
      <c r="G43" s="1">
        <f>'DATOS MENSUALES'!E311</f>
        <v>4.0556697378</v>
      </c>
      <c r="H43" s="1">
        <f>'DATOS MENSUALES'!E312</f>
        <v>2.59680410419</v>
      </c>
      <c r="I43" s="1">
        <f>'DATOS MENSUALES'!E313</f>
        <v>0.46789471881</v>
      </c>
      <c r="J43" s="1">
        <f>'DATOS MENSUALES'!E314</f>
        <v>0.37136905071</v>
      </c>
      <c r="K43" s="1">
        <f>'DATOS MENSUALES'!E315</f>
        <v>0.22155125356</v>
      </c>
      <c r="L43" s="1">
        <f>'DATOS MENSUALES'!E316</f>
        <v>0.23635178385</v>
      </c>
      <c r="M43" s="1">
        <f>'DATOS MENSUALES'!E317</f>
        <v>0.53101884114</v>
      </c>
      <c r="N43" s="1">
        <f t="shared" si="11"/>
        <v>36.20041707912001</v>
      </c>
      <c r="O43" s="10"/>
      <c r="P43" s="60">
        <f t="shared" si="12"/>
        <v>3.460232655705044E-06</v>
      </c>
      <c r="Q43" s="60">
        <f t="shared" si="13"/>
        <v>33.87451932093388</v>
      </c>
      <c r="R43" s="60">
        <f t="shared" si="15"/>
        <v>20.067313674946572</v>
      </c>
      <c r="S43" s="60">
        <f t="shared" si="16"/>
        <v>765.0705021720855</v>
      </c>
      <c r="T43" s="60">
        <f t="shared" si="17"/>
        <v>21.566137666198046</v>
      </c>
      <c r="U43" s="60">
        <f t="shared" si="18"/>
        <v>5.5864766930496526</v>
      </c>
      <c r="V43" s="60">
        <f t="shared" si="19"/>
        <v>0.6059310011212642</v>
      </c>
      <c r="W43" s="60">
        <f t="shared" si="20"/>
        <v>-0.7790271855750132</v>
      </c>
      <c r="X43" s="60">
        <f t="shared" si="21"/>
        <v>-0.020515828011332254</v>
      </c>
      <c r="Y43" s="60">
        <f t="shared" si="22"/>
        <v>-0.0003060030103911091</v>
      </c>
      <c r="Z43" s="60">
        <f t="shared" si="23"/>
        <v>-0.0014138578632307338</v>
      </c>
      <c r="AA43" s="60">
        <f t="shared" si="24"/>
        <v>-0.0007539450910735578</v>
      </c>
      <c r="AB43" s="60">
        <f t="shared" si="25"/>
        <v>6917.442366198684</v>
      </c>
    </row>
    <row r="44" spans="1:28" ht="12.75">
      <c r="A44" s="12" t="s">
        <v>54</v>
      </c>
      <c r="B44" s="1">
        <f>'DATOS MENSUALES'!E318</f>
        <v>4.81277361502</v>
      </c>
      <c r="C44" s="1">
        <f>'DATOS MENSUALES'!E319</f>
        <v>8.2537624033</v>
      </c>
      <c r="D44" s="1">
        <f>'DATOS MENSUALES'!E320</f>
        <v>0.8819726033</v>
      </c>
      <c r="E44" s="1">
        <f>'DATOS MENSUALES'!E321</f>
        <v>1.23521648199</v>
      </c>
      <c r="F44" s="1">
        <f>'DATOS MENSUALES'!E322</f>
        <v>2.67273609836</v>
      </c>
      <c r="G44" s="1">
        <f>'DATOS MENSUALES'!E323</f>
        <v>3.12458133587</v>
      </c>
      <c r="H44" s="1">
        <f>'DATOS MENSUALES'!E324</f>
        <v>1.6451980314</v>
      </c>
      <c r="I44" s="1">
        <f>'DATOS MENSUALES'!E325</f>
        <v>1.65804695919</v>
      </c>
      <c r="J44" s="1">
        <f>'DATOS MENSUALES'!E326</f>
        <v>0.3476008297</v>
      </c>
      <c r="K44" s="1">
        <f>'DATOS MENSUALES'!E327</f>
        <v>0.218984304</v>
      </c>
      <c r="L44" s="1">
        <f>'DATOS MENSUALES'!E328</f>
        <v>0.3459893229</v>
      </c>
      <c r="M44" s="1">
        <f>'DATOS MENSUALES'!E329</f>
        <v>0.2876576001</v>
      </c>
      <c r="N44" s="1">
        <f t="shared" si="11"/>
        <v>25.48451958513</v>
      </c>
      <c r="O44" s="10"/>
      <c r="P44" s="60">
        <f t="shared" si="12"/>
        <v>51.76319225114338</v>
      </c>
      <c r="Q44" s="60">
        <f t="shared" si="13"/>
        <v>220.79331957020028</v>
      </c>
      <c r="R44" s="60">
        <f t="shared" si="15"/>
        <v>-1.5704297946921382</v>
      </c>
      <c r="S44" s="60">
        <f t="shared" si="16"/>
        <v>-1.3696131359563954</v>
      </c>
      <c r="T44" s="60">
        <f t="shared" si="17"/>
        <v>0.15438775302621474</v>
      </c>
      <c r="U44" s="60">
        <f t="shared" si="18"/>
        <v>0.5996934449016339</v>
      </c>
      <c r="V44" s="60">
        <f t="shared" si="19"/>
        <v>-0.001171018899225705</v>
      </c>
      <c r="W44" s="60">
        <f t="shared" si="20"/>
        <v>0.019687085613994144</v>
      </c>
      <c r="X44" s="60">
        <f t="shared" si="21"/>
        <v>-0.026336935573966647</v>
      </c>
      <c r="Y44" s="60">
        <f t="shared" si="22"/>
        <v>-0.00034232147766363334</v>
      </c>
      <c r="Z44" s="60">
        <f t="shared" si="23"/>
        <v>-1.756088299962859E-08</v>
      </c>
      <c r="AA44" s="60">
        <f t="shared" si="24"/>
        <v>-0.03738578041894514</v>
      </c>
      <c r="AB44" s="60">
        <f t="shared" si="25"/>
        <v>579.6584015594763</v>
      </c>
    </row>
    <row r="45" spans="1:28" ht="12.75">
      <c r="A45" s="12" t="s">
        <v>55</v>
      </c>
      <c r="B45" s="1">
        <f>'DATOS MENSUALES'!E330</f>
        <v>1.2313803502</v>
      </c>
      <c r="C45" s="1">
        <f>'DATOS MENSUALES'!E331</f>
        <v>2.25844886696</v>
      </c>
      <c r="D45" s="1">
        <f>'DATOS MENSUALES'!E332</f>
        <v>2.03564630087</v>
      </c>
      <c r="E45" s="1">
        <f>'DATOS MENSUALES'!E333</f>
        <v>1.01990769552</v>
      </c>
      <c r="F45" s="1">
        <f>'DATOS MENSUALES'!E334</f>
        <v>2.4851462381</v>
      </c>
      <c r="G45" s="1">
        <f>'DATOS MENSUALES'!E335</f>
        <v>2.27774756924</v>
      </c>
      <c r="H45" s="1">
        <f>'DATOS MENSUALES'!E336</f>
        <v>2.28647642652</v>
      </c>
      <c r="I45" s="1">
        <f>'DATOS MENSUALES'!E337</f>
        <v>1.50014797386</v>
      </c>
      <c r="J45" s="1">
        <f>'DATOS MENSUALES'!E338</f>
        <v>0.19152976572</v>
      </c>
      <c r="K45" s="1">
        <f>'DATOS MENSUALES'!E339</f>
        <v>0.25923035736</v>
      </c>
      <c r="L45" s="1">
        <f>'DATOS MENSUALES'!E340</f>
        <v>0.3729134099</v>
      </c>
      <c r="M45" s="1">
        <f>'DATOS MENSUALES'!E341</f>
        <v>0.38729508075</v>
      </c>
      <c r="N45" s="1">
        <f t="shared" si="11"/>
        <v>16.305870035</v>
      </c>
      <c r="O45" s="10"/>
      <c r="P45" s="60">
        <f t="shared" si="12"/>
        <v>0.003076673200210937</v>
      </c>
      <c r="Q45" s="60">
        <f t="shared" si="13"/>
        <v>0.00011581991281895799</v>
      </c>
      <c r="R45" s="60">
        <f t="shared" si="15"/>
        <v>-6.547026288426507E-07</v>
      </c>
      <c r="S45" s="60">
        <f t="shared" si="16"/>
        <v>-2.3306552934312577</v>
      </c>
      <c r="T45" s="60">
        <f t="shared" si="17"/>
        <v>0.042461237207940254</v>
      </c>
      <c r="U45" s="60">
        <f t="shared" si="18"/>
        <v>-4.45414124530118E-08</v>
      </c>
      <c r="V45" s="60">
        <f t="shared" si="19"/>
        <v>0.15388293786541868</v>
      </c>
      <c r="W45" s="60">
        <f t="shared" si="20"/>
        <v>0.001409437167991391</v>
      </c>
      <c r="X45" s="60">
        <f t="shared" si="21"/>
        <v>-0.09332638719065826</v>
      </c>
      <c r="Y45" s="60">
        <f t="shared" si="22"/>
        <v>-2.6218608623187434E-05</v>
      </c>
      <c r="Z45" s="60">
        <f t="shared" si="23"/>
        <v>1.4392942225361378E-05</v>
      </c>
      <c r="AA45" s="60">
        <f t="shared" si="24"/>
        <v>-0.012934651433783471</v>
      </c>
      <c r="AB45" s="60">
        <f t="shared" si="25"/>
        <v>-0.5942637220441799</v>
      </c>
    </row>
    <row r="46" spans="1:28" ht="12.75">
      <c r="A46" s="12" t="s">
        <v>56</v>
      </c>
      <c r="B46" s="1">
        <f>'DATOS MENSUALES'!E342</f>
        <v>0.2587326123</v>
      </c>
      <c r="C46" s="1">
        <f>'DATOS MENSUALES'!E343</f>
        <v>1.6636264667</v>
      </c>
      <c r="D46" s="1">
        <f>'DATOS MENSUALES'!E344</f>
        <v>2.78055327931</v>
      </c>
      <c r="E46" s="1">
        <f>'DATOS MENSUALES'!E345</f>
        <v>2.23417350975</v>
      </c>
      <c r="F46" s="1">
        <f>'DATOS MENSUALES'!E346</f>
        <v>2.48085313342</v>
      </c>
      <c r="G46" s="1">
        <f>'DATOS MENSUALES'!E347</f>
        <v>5.82449196272</v>
      </c>
      <c r="H46" s="1">
        <f>'DATOS MENSUALES'!E348</f>
        <v>1.81081272375</v>
      </c>
      <c r="I46" s="1">
        <f>'DATOS MENSUALES'!E349</f>
        <v>2.8305983583</v>
      </c>
      <c r="J46" s="1">
        <f>'DATOS MENSUALES'!E350</f>
        <v>0.73111683008</v>
      </c>
      <c r="K46" s="1">
        <f>'DATOS MENSUALES'!E351</f>
        <v>0.3041409924</v>
      </c>
      <c r="L46" s="1">
        <f>'DATOS MENSUALES'!E352</f>
        <v>0.293646843</v>
      </c>
      <c r="M46" s="1">
        <f>'DATOS MENSUALES'!E353</f>
        <v>1.90666058455</v>
      </c>
      <c r="N46" s="1">
        <f t="shared" si="11"/>
        <v>23.119407296280006</v>
      </c>
      <c r="O46" s="10"/>
      <c r="P46" s="60">
        <f t="shared" si="12"/>
        <v>-0.5660288018007243</v>
      </c>
      <c r="Q46" s="60">
        <f t="shared" si="13"/>
        <v>-0.16284080255140412</v>
      </c>
      <c r="R46" s="60">
        <f t="shared" si="15"/>
        <v>0.3990519756064343</v>
      </c>
      <c r="S46" s="60">
        <f t="shared" si="16"/>
        <v>-0.0013891429890248034</v>
      </c>
      <c r="T46" s="60">
        <f t="shared" si="17"/>
        <v>0.040912898780384815</v>
      </c>
      <c r="U46" s="60">
        <f t="shared" si="18"/>
        <v>44.482261981241685</v>
      </c>
      <c r="V46" s="60">
        <f t="shared" si="19"/>
        <v>0.00021828996426414153</v>
      </c>
      <c r="W46" s="60">
        <f t="shared" si="20"/>
        <v>3.002000500466256</v>
      </c>
      <c r="X46" s="60">
        <f t="shared" si="21"/>
        <v>0.0006358824275091162</v>
      </c>
      <c r="Y46" s="60">
        <f t="shared" si="22"/>
        <v>3.5138023811643652E-06</v>
      </c>
      <c r="Z46" s="60">
        <f t="shared" si="23"/>
        <v>-0.00016584679847800478</v>
      </c>
      <c r="AA46" s="60">
        <f t="shared" si="24"/>
        <v>2.119975394344308</v>
      </c>
      <c r="AB46" s="60">
        <f t="shared" si="25"/>
        <v>213.07581220950775</v>
      </c>
    </row>
    <row r="47" spans="1:28" ht="12.75">
      <c r="A47" s="12" t="s">
        <v>57</v>
      </c>
      <c r="B47" s="1">
        <f>'DATOS MENSUALES'!E354</f>
        <v>1.2243349752</v>
      </c>
      <c r="C47" s="1">
        <f>'DATOS MENSUALES'!E355</f>
        <v>1.47612269824</v>
      </c>
      <c r="D47" s="1">
        <f>'DATOS MENSUALES'!E356</f>
        <v>2.0968822346</v>
      </c>
      <c r="E47" s="1">
        <f>'DATOS MENSUALES'!E357</f>
        <v>5.11683147339</v>
      </c>
      <c r="F47" s="1">
        <f>'DATOS MENSUALES'!E358</f>
        <v>1.18902937475</v>
      </c>
      <c r="G47" s="1">
        <f>'DATOS MENSUALES'!E359</f>
        <v>1.04346858253</v>
      </c>
      <c r="H47" s="1">
        <f>'DATOS MENSUALES'!E360</f>
        <v>0.42008208195</v>
      </c>
      <c r="I47" s="1">
        <f>'DATOS MENSUALES'!E361</f>
        <v>0.98893520178</v>
      </c>
      <c r="J47" s="1">
        <f>'DATOS MENSUALES'!E362</f>
        <v>0.51898783625</v>
      </c>
      <c r="K47" s="1">
        <f>'DATOS MENSUALES'!E363</f>
        <v>0.25098394717</v>
      </c>
      <c r="L47" s="1">
        <f>'DATOS MENSUALES'!E364</f>
        <v>0.471336459</v>
      </c>
      <c r="M47" s="1">
        <f>'DATOS MENSUALES'!E365</f>
        <v>0.25225225116</v>
      </c>
      <c r="N47" s="1">
        <f t="shared" si="11"/>
        <v>15.04924711602</v>
      </c>
      <c r="O47" s="10"/>
      <c r="P47" s="60">
        <f t="shared" si="12"/>
        <v>0.0026508732102057545</v>
      </c>
      <c r="Q47" s="60">
        <f t="shared" si="13"/>
        <v>-0.3947707688348242</v>
      </c>
      <c r="R47" s="60">
        <f t="shared" si="15"/>
        <v>0.00014513934717495845</v>
      </c>
      <c r="S47" s="60">
        <f t="shared" si="16"/>
        <v>21.27877988997485</v>
      </c>
      <c r="T47" s="60">
        <f t="shared" si="17"/>
        <v>-0.8499411892721404</v>
      </c>
      <c r="U47" s="60">
        <f t="shared" si="18"/>
        <v>-1.8966030301965968</v>
      </c>
      <c r="V47" s="60">
        <f t="shared" si="19"/>
        <v>-2.355394126889095</v>
      </c>
      <c r="W47" s="60">
        <f t="shared" si="20"/>
        <v>-0.0635656633876292</v>
      </c>
      <c r="X47" s="60">
        <f t="shared" si="21"/>
        <v>-0.0020068994151274644</v>
      </c>
      <c r="Y47" s="60">
        <f t="shared" si="22"/>
        <v>-5.467369677798448E-05</v>
      </c>
      <c r="Z47" s="60">
        <f t="shared" si="23"/>
        <v>0.0018494475469414678</v>
      </c>
      <c r="AA47" s="60">
        <f t="shared" si="24"/>
        <v>-0.05056337480076894</v>
      </c>
      <c r="AB47" s="60">
        <f t="shared" si="25"/>
        <v>-9.226104862271992</v>
      </c>
    </row>
    <row r="48" spans="1:28" ht="12.75">
      <c r="A48" s="12" t="s">
        <v>58</v>
      </c>
      <c r="B48" s="1">
        <f>'DATOS MENSUALES'!E366</f>
        <v>0.8309782651</v>
      </c>
      <c r="C48" s="1">
        <f>'DATOS MENSUALES'!E367</f>
        <v>1.0627150454</v>
      </c>
      <c r="D48" s="1">
        <f>'DATOS MENSUALES'!E368</f>
        <v>1.7987268726</v>
      </c>
      <c r="E48" s="1">
        <f>'DATOS MENSUALES'!E369</f>
        <v>1.75893196546</v>
      </c>
      <c r="F48" s="1">
        <f>'DATOS MENSUALES'!E370</f>
        <v>0.9506209591</v>
      </c>
      <c r="G48" s="1">
        <f>'DATOS MENSUALES'!E371</f>
        <v>1.37993787841</v>
      </c>
      <c r="H48" s="1">
        <f>'DATOS MENSUALES'!E372</f>
        <v>2.94495868276</v>
      </c>
      <c r="I48" s="1">
        <f>'DATOS MENSUALES'!E373</f>
        <v>3.55874182584</v>
      </c>
      <c r="J48" s="1">
        <f>'DATOS MENSUALES'!E374</f>
        <v>2.05953067467</v>
      </c>
      <c r="K48" s="1">
        <f>'DATOS MENSUALES'!E375</f>
        <v>0.45710964598</v>
      </c>
      <c r="L48" s="1">
        <f>'DATOS MENSUALES'!E376</f>
        <v>0.2470085465</v>
      </c>
      <c r="M48" s="1">
        <f>'DATOS MENSUALES'!E377</f>
        <v>0.64514692536</v>
      </c>
      <c r="N48" s="1">
        <f t="shared" si="11"/>
        <v>17.69440728718</v>
      </c>
      <c r="O48" s="10"/>
      <c r="P48" s="60">
        <f t="shared" si="12"/>
        <v>-0.016573331749885515</v>
      </c>
      <c r="Q48" s="60">
        <f t="shared" si="13"/>
        <v>-1.5089604362770759</v>
      </c>
      <c r="R48" s="60">
        <f t="shared" si="15"/>
        <v>-0.0148149160624724</v>
      </c>
      <c r="S48" s="60">
        <f t="shared" si="16"/>
        <v>-0.2020765158796188</v>
      </c>
      <c r="T48" s="60">
        <f t="shared" si="17"/>
        <v>-1.6667666321321022</v>
      </c>
      <c r="U48" s="60">
        <f t="shared" si="18"/>
        <v>-0.7322962943002764</v>
      </c>
      <c r="V48" s="60">
        <f t="shared" si="19"/>
        <v>1.7037377572418309</v>
      </c>
      <c r="W48" s="60">
        <f t="shared" si="20"/>
        <v>10.228396375374347</v>
      </c>
      <c r="X48" s="60">
        <f t="shared" si="21"/>
        <v>2.8295820340781876</v>
      </c>
      <c r="Y48" s="60">
        <f t="shared" si="22"/>
        <v>0.004756170658830785</v>
      </c>
      <c r="Z48" s="60">
        <f t="shared" si="23"/>
        <v>-0.001048153816873665</v>
      </c>
      <c r="AA48" s="60">
        <f t="shared" si="24"/>
        <v>1.2347259183101954E-05</v>
      </c>
      <c r="AB48" s="60">
        <f t="shared" si="25"/>
        <v>0.16438743630955235</v>
      </c>
    </row>
    <row r="49" spans="1:28" ht="12.75">
      <c r="A49" s="12" t="s">
        <v>59</v>
      </c>
      <c r="B49" s="1">
        <f>'DATOS MENSUALES'!E378</f>
        <v>0.31763390921</v>
      </c>
      <c r="C49" s="1">
        <f>'DATOS MENSUALES'!E379</f>
        <v>1.55177358825</v>
      </c>
      <c r="D49" s="1">
        <f>'DATOS MENSUALES'!E380</f>
        <v>1.47008546182</v>
      </c>
      <c r="E49" s="1">
        <f>'DATOS MENSUALES'!E381</f>
        <v>1.5999922413</v>
      </c>
      <c r="F49" s="1">
        <f>'DATOS MENSUALES'!E382</f>
        <v>7.02849549168</v>
      </c>
      <c r="G49" s="1">
        <f>'DATOS MENSUALES'!E383</f>
        <v>6.22107349376</v>
      </c>
      <c r="H49" s="1">
        <f>'DATOS MENSUALES'!E384</f>
        <v>2.5086970408</v>
      </c>
      <c r="I49" s="1">
        <f>'DATOS MENSUALES'!E385</f>
        <v>1.72558560096</v>
      </c>
      <c r="J49" s="1">
        <f>'DATOS MENSUALES'!E386</f>
        <v>0.8366371675</v>
      </c>
      <c r="K49" s="1">
        <f>'DATOS MENSUALES'!E387</f>
        <v>0.30797191108</v>
      </c>
      <c r="L49" s="1">
        <f>'DATOS MENSUALES'!E388</f>
        <v>0.28353448467</v>
      </c>
      <c r="M49" s="1">
        <f>'DATOS MENSUALES'!E389</f>
        <v>1.0677507423</v>
      </c>
      <c r="N49" s="1">
        <f t="shared" si="11"/>
        <v>24.919231133329998</v>
      </c>
      <c r="O49" s="10"/>
      <c r="P49" s="60">
        <f t="shared" si="12"/>
        <v>-0.45352140190239126</v>
      </c>
      <c r="Q49" s="60">
        <f t="shared" si="13"/>
        <v>-0.28480010080423523</v>
      </c>
      <c r="R49" s="60">
        <f t="shared" si="15"/>
        <v>-0.189360572401736</v>
      </c>
      <c r="S49" s="60">
        <f t="shared" si="16"/>
        <v>-0.414760757962127</v>
      </c>
      <c r="T49" s="60">
        <f t="shared" si="17"/>
        <v>117.08947630369519</v>
      </c>
      <c r="U49" s="60">
        <f t="shared" si="18"/>
        <v>61.15279278231657</v>
      </c>
      <c r="V49" s="60">
        <f t="shared" si="19"/>
        <v>0.43568432783452443</v>
      </c>
      <c r="W49" s="60">
        <f t="shared" si="20"/>
        <v>0.0384629506496184</v>
      </c>
      <c r="X49" s="60">
        <f t="shared" si="21"/>
        <v>0.007024112703475113</v>
      </c>
      <c r="Y49" s="60">
        <f t="shared" si="22"/>
        <v>6.895665701751989E-06</v>
      </c>
      <c r="Z49" s="60">
        <f t="shared" si="23"/>
        <v>-0.00027531119446011184</v>
      </c>
      <c r="AA49" s="60">
        <f t="shared" si="24"/>
        <v>0.08854767133762545</v>
      </c>
      <c r="AB49" s="60">
        <f t="shared" si="25"/>
        <v>469.5730145625964</v>
      </c>
    </row>
    <row r="50" spans="1:28" ht="12.75">
      <c r="A50" s="12" t="s">
        <v>60</v>
      </c>
      <c r="B50" s="1">
        <f>'DATOS MENSUALES'!E390</f>
        <v>2.79307980188</v>
      </c>
      <c r="C50" s="1">
        <f>'DATOS MENSUALES'!E391</f>
        <v>2.67816690086</v>
      </c>
      <c r="D50" s="1">
        <f>'DATOS MENSUALES'!E392</f>
        <v>3.8098497219</v>
      </c>
      <c r="E50" s="1">
        <f>'DATOS MENSUALES'!E393</f>
        <v>1.57839191692</v>
      </c>
      <c r="F50" s="1">
        <f>'DATOS MENSUALES'!E394</f>
        <v>1.17232661936</v>
      </c>
      <c r="G50" s="1">
        <f>'DATOS MENSUALES'!E395</f>
        <v>2.24299000665</v>
      </c>
      <c r="H50" s="1">
        <f>'DATOS MENSUALES'!E396</f>
        <v>1.05961901336</v>
      </c>
      <c r="I50" s="1">
        <f>'DATOS MENSUALES'!E397</f>
        <v>0.96755294416</v>
      </c>
      <c r="J50" s="1">
        <f>'DATOS MENSUALES'!E398</f>
        <v>0.614779904</v>
      </c>
      <c r="K50" s="1">
        <f>'DATOS MENSUALES'!E399</f>
        <v>0.33255490184</v>
      </c>
      <c r="L50" s="1">
        <f>'DATOS MENSUALES'!E400</f>
        <v>0.46158940702</v>
      </c>
      <c r="M50" s="1">
        <f>'DATOS MENSUALES'!E401</f>
        <v>0.4189830528</v>
      </c>
      <c r="N50" s="1">
        <f aca="true" t="shared" si="26" ref="N50:N81">SUM(B50:M50)</f>
        <v>18.12988419075</v>
      </c>
      <c r="O50" s="10"/>
      <c r="P50" s="60">
        <f aca="true" t="shared" si="27" ref="P50:P83">(B50-B$6)^3</f>
        <v>4.975188422000356</v>
      </c>
      <c r="Q50" s="60">
        <f aca="true" t="shared" si="28" ref="Q50:Q83">(C50-C$6)^3</f>
        <v>0.10280760754032206</v>
      </c>
      <c r="R50" s="60">
        <f t="shared" si="15"/>
        <v>5.503235083628953</v>
      </c>
      <c r="S50" s="60">
        <f t="shared" si="16"/>
        <v>-0.4518542935898758</v>
      </c>
      <c r="T50" s="60">
        <f t="shared" si="17"/>
        <v>-0.8956995739807019</v>
      </c>
      <c r="U50" s="60">
        <f t="shared" si="18"/>
        <v>-5.619215019202675E-05</v>
      </c>
      <c r="V50" s="60">
        <f t="shared" si="19"/>
        <v>-0.3299141915623841</v>
      </c>
      <c r="W50" s="60">
        <f t="shared" si="20"/>
        <v>-0.07433983205673882</v>
      </c>
      <c r="X50" s="60">
        <f t="shared" si="21"/>
        <v>-2.7941561602592788E-05</v>
      </c>
      <c r="Y50" s="60">
        <f t="shared" si="22"/>
        <v>8.297762307111448E-05</v>
      </c>
      <c r="Z50" s="60">
        <f t="shared" si="23"/>
        <v>0.0014429287853911918</v>
      </c>
      <c r="AA50" s="60">
        <f t="shared" si="24"/>
        <v>-0.0083717142727556</v>
      </c>
      <c r="AB50" s="60">
        <f t="shared" si="25"/>
        <v>0.9506681158336373</v>
      </c>
    </row>
    <row r="51" spans="1:28" ht="12.75">
      <c r="A51" s="12" t="s">
        <v>61</v>
      </c>
      <c r="B51" s="1">
        <f>'DATOS MENSUALES'!E402</f>
        <v>1.48083006388</v>
      </c>
      <c r="C51" s="1">
        <f>'DATOS MENSUALES'!E403</f>
        <v>1.25832727392</v>
      </c>
      <c r="D51" s="1">
        <f>'DATOS MENSUALES'!E404</f>
        <v>1.3293540042</v>
      </c>
      <c r="E51" s="1">
        <f>'DATOS MENSUALES'!E405</f>
        <v>2.51268199301</v>
      </c>
      <c r="F51" s="1">
        <f>'DATOS MENSUALES'!E406</f>
        <v>3.03497706001</v>
      </c>
      <c r="G51" s="1">
        <f>'DATOS MENSUALES'!E407</f>
        <v>2.90000431284</v>
      </c>
      <c r="H51" s="1">
        <f>'DATOS MENSUALES'!E408</f>
        <v>1.7822284956</v>
      </c>
      <c r="I51" s="1">
        <f>'DATOS MENSUALES'!E409</f>
        <v>0.82667521398</v>
      </c>
      <c r="J51" s="1">
        <f>'DATOS MENSUALES'!E410</f>
        <v>0.48052089588</v>
      </c>
      <c r="K51" s="1">
        <f>'DATOS MENSUALES'!E411</f>
        <v>0.30296164288</v>
      </c>
      <c r="L51" s="1">
        <f>'DATOS MENSUALES'!E412</f>
        <v>0.22909798296</v>
      </c>
      <c r="M51" s="1">
        <f>'DATOS MENSUALES'!E413</f>
        <v>0.16664243076</v>
      </c>
      <c r="N51" s="1">
        <f t="shared" si="26"/>
        <v>16.304301369919997</v>
      </c>
      <c r="O51" s="10"/>
      <c r="P51" s="60">
        <f t="shared" si="27"/>
        <v>0.06157982186278105</v>
      </c>
      <c r="Q51" s="60">
        <f t="shared" si="28"/>
        <v>-0.8611082391998858</v>
      </c>
      <c r="R51" s="60">
        <f aca="true" t="shared" si="29" ref="R51:R83">(D51-D$6)^3</f>
        <v>-0.36548834389465173</v>
      </c>
      <c r="S51" s="60">
        <f aca="true" t="shared" si="30" ref="S51:S83">(E51-E$6)^3</f>
        <v>0.004651568739134249</v>
      </c>
      <c r="T51" s="60">
        <f aca="true" t="shared" si="31" ref="T51:AB79">(F51-F$6)^3</f>
        <v>0.7258486996738127</v>
      </c>
      <c r="U51" s="60">
        <f t="shared" si="31"/>
        <v>0.23684573220514774</v>
      </c>
      <c r="V51" s="60">
        <f t="shared" si="31"/>
        <v>3.1635630504204095E-05</v>
      </c>
      <c r="W51" s="60">
        <f t="shared" si="31"/>
        <v>-0.17689204187999918</v>
      </c>
      <c r="X51" s="60">
        <f t="shared" si="31"/>
        <v>-0.004459839568574223</v>
      </c>
      <c r="Y51" s="60">
        <f t="shared" si="31"/>
        <v>2.7578573327954915E-06</v>
      </c>
      <c r="Z51" s="60">
        <f t="shared" si="31"/>
        <v>-0.001706086959985093</v>
      </c>
      <c r="AA51" s="60">
        <f t="shared" si="31"/>
        <v>-0.09443971404683622</v>
      </c>
      <c r="AB51" s="60">
        <f t="shared" si="31"/>
        <v>-0.5975963054498766</v>
      </c>
    </row>
    <row r="52" spans="1:28" ht="12.75">
      <c r="A52" s="12" t="s">
        <v>62</v>
      </c>
      <c r="B52" s="1">
        <f>'DATOS MENSUALES'!E414</f>
        <v>0.29943514586</v>
      </c>
      <c r="C52" s="1">
        <f>'DATOS MENSUALES'!E415</f>
        <v>1.4876728521</v>
      </c>
      <c r="D52" s="1">
        <f>'DATOS MENSUALES'!E416</f>
        <v>1.00822480164</v>
      </c>
      <c r="E52" s="1">
        <f>'DATOS MENSUALES'!E417</f>
        <v>1.96622316027</v>
      </c>
      <c r="F52" s="1">
        <f>'DATOS MENSUALES'!E418</f>
        <v>1.98585790032</v>
      </c>
      <c r="G52" s="1">
        <f>'DATOS MENSUALES'!E419</f>
        <v>1.5902987663</v>
      </c>
      <c r="H52" s="1">
        <f>'DATOS MENSUALES'!E420</f>
        <v>2.62225509896</v>
      </c>
      <c r="I52" s="1">
        <f>'DATOS MENSUALES'!E421</f>
        <v>2.16352665828</v>
      </c>
      <c r="J52" s="1">
        <f>'DATOS MENSUALES'!E422</f>
        <v>0.71682251967</v>
      </c>
      <c r="K52" s="1">
        <f>'DATOS MENSUALES'!E423</f>
        <v>0.39120031008</v>
      </c>
      <c r="L52" s="1">
        <f>'DATOS MENSUALES'!E424</f>
        <v>0.44380040115</v>
      </c>
      <c r="M52" s="1">
        <f>'DATOS MENSUALES'!E425</f>
        <v>0.48417068203</v>
      </c>
      <c r="N52" s="1">
        <f t="shared" si="26"/>
        <v>15.15948829666</v>
      </c>
      <c r="O52" s="10"/>
      <c r="P52" s="60">
        <f t="shared" si="27"/>
        <v>-0.4865184302803327</v>
      </c>
      <c r="Q52" s="60">
        <f t="shared" si="28"/>
        <v>-0.37641596177266184</v>
      </c>
      <c r="R52" s="60">
        <f t="shared" si="29"/>
        <v>-1.1122719101443959</v>
      </c>
      <c r="S52" s="60">
        <f t="shared" si="30"/>
        <v>-0.05466835021580268</v>
      </c>
      <c r="T52" s="60">
        <f t="shared" si="31"/>
        <v>-0.0034032844836109186</v>
      </c>
      <c r="U52" s="60">
        <f t="shared" si="31"/>
        <v>-0.3299301639100247</v>
      </c>
      <c r="V52" s="60">
        <f t="shared" si="31"/>
        <v>0.6622651167202146</v>
      </c>
      <c r="W52" s="60">
        <f t="shared" si="31"/>
        <v>0.46638296956064174</v>
      </c>
      <c r="X52" s="60">
        <f t="shared" si="31"/>
        <v>0.0003685689030672672</v>
      </c>
      <c r="Y52" s="60">
        <f t="shared" si="31"/>
        <v>0.0010694126700290254</v>
      </c>
      <c r="Z52" s="60">
        <f t="shared" si="31"/>
        <v>0.0008631229287683326</v>
      </c>
      <c r="AA52" s="60">
        <f t="shared" si="31"/>
        <v>-0.002620264932977069</v>
      </c>
      <c r="AB52" s="60">
        <f t="shared" si="31"/>
        <v>-7.846408626798912</v>
      </c>
    </row>
    <row r="53" spans="1:28" ht="12.75">
      <c r="A53" s="12" t="s">
        <v>63</v>
      </c>
      <c r="B53" s="1">
        <f>'DATOS MENSUALES'!E426</f>
        <v>0.36696999105</v>
      </c>
      <c r="C53" s="1">
        <f>'DATOS MENSUALES'!E427</f>
        <v>0.80406702864</v>
      </c>
      <c r="D53" s="1">
        <f>'DATOS MENSUALES'!E428</f>
        <v>1.03590527409</v>
      </c>
      <c r="E53" s="1">
        <f>'DATOS MENSUALES'!E429</f>
        <v>1.20910828111</v>
      </c>
      <c r="F53" s="1">
        <f>'DATOS MENSUALES'!E430</f>
        <v>1.29385285338</v>
      </c>
      <c r="G53" s="1">
        <f>'DATOS MENSUALES'!E431</f>
        <v>1.2097962857</v>
      </c>
      <c r="H53" s="1">
        <f>'DATOS MENSUALES'!E432</f>
        <v>2.517611492</v>
      </c>
      <c r="I53" s="1">
        <f>'DATOS MENSUALES'!E433</f>
        <v>0.64814414184</v>
      </c>
      <c r="J53" s="1">
        <f>'DATOS MENSUALES'!E434</f>
        <v>0.16846938654</v>
      </c>
      <c r="K53" s="1">
        <f>'DATOS MENSUALES'!E435</f>
        <v>0.63174062936</v>
      </c>
      <c r="L53" s="1">
        <f>'DATOS MENSUALES'!E436</f>
        <v>1.21289320232</v>
      </c>
      <c r="M53" s="1">
        <f>'DATOS MENSUALES'!E437</f>
        <v>0.42090989525</v>
      </c>
      <c r="N53" s="1">
        <f t="shared" si="26"/>
        <v>11.519468461279999</v>
      </c>
      <c r="O53" s="10"/>
      <c r="P53" s="60">
        <f t="shared" si="27"/>
        <v>-0.37164383773138937</v>
      </c>
      <c r="Q53" s="60">
        <f t="shared" si="28"/>
        <v>-2.77727978923858</v>
      </c>
      <c r="R53" s="60">
        <f t="shared" si="29"/>
        <v>-1.025486275970409</v>
      </c>
      <c r="S53" s="60">
        <f t="shared" si="30"/>
        <v>-1.4684988470596263</v>
      </c>
      <c r="T53" s="60">
        <f t="shared" si="31"/>
        <v>-0.5978476262569259</v>
      </c>
      <c r="U53" s="60">
        <f t="shared" si="31"/>
        <v>-1.2301886811159222</v>
      </c>
      <c r="V53" s="60">
        <f t="shared" si="31"/>
        <v>0.45123541259802274</v>
      </c>
      <c r="W53" s="60">
        <f t="shared" si="31"/>
        <v>-0.40503369052343674</v>
      </c>
      <c r="X53" s="60">
        <f t="shared" si="31"/>
        <v>-0.10829619279752029</v>
      </c>
      <c r="Y53" s="60">
        <f t="shared" si="31"/>
        <v>0.040283944966562076</v>
      </c>
      <c r="Z53" s="60">
        <f t="shared" si="31"/>
        <v>0.645654988696152</v>
      </c>
      <c r="AA53" s="60">
        <f t="shared" si="31"/>
        <v>-0.008135639640699724</v>
      </c>
      <c r="AB53" s="60">
        <f t="shared" si="31"/>
        <v>-178.1815127962962</v>
      </c>
    </row>
    <row r="54" spans="1:28" ht="12.75">
      <c r="A54" s="12" t="s">
        <v>64</v>
      </c>
      <c r="B54" s="1">
        <f>'DATOS MENSUALES'!E438</f>
        <v>0.97284205449</v>
      </c>
      <c r="C54" s="1">
        <f>'DATOS MENSUALES'!E439</f>
        <v>2.6134295782</v>
      </c>
      <c r="D54" s="1">
        <f>'DATOS MENSUALES'!E440</f>
        <v>2.14817957769</v>
      </c>
      <c r="E54" s="1">
        <f>'DATOS MENSUALES'!E441</f>
        <v>3.9338148251</v>
      </c>
      <c r="F54" s="1">
        <f>'DATOS MENSUALES'!E442</f>
        <v>4.63840560332</v>
      </c>
      <c r="G54" s="1">
        <f>'DATOS MENSUALES'!E443</f>
        <v>1.42274830899</v>
      </c>
      <c r="H54" s="1">
        <f>'DATOS MENSUALES'!E444</f>
        <v>0.75270309192</v>
      </c>
      <c r="I54" s="1">
        <f>'DATOS MENSUALES'!E445</f>
        <v>1.69171479772</v>
      </c>
      <c r="J54" s="1">
        <f>'DATOS MENSUALES'!E446</f>
        <v>1.43472590608</v>
      </c>
      <c r="K54" s="1">
        <f>'DATOS MENSUALES'!E447</f>
        <v>0.88212406189</v>
      </c>
      <c r="L54" s="1">
        <f>'DATOS MENSUALES'!E448</f>
        <v>0.31644504879</v>
      </c>
      <c r="M54" s="1">
        <f>'DATOS MENSUALES'!E449</f>
        <v>0.2182842132</v>
      </c>
      <c r="N54" s="1">
        <f t="shared" si="26"/>
        <v>21.02541706739</v>
      </c>
      <c r="O54" s="10"/>
      <c r="P54" s="60">
        <f t="shared" si="27"/>
        <v>-0.0014465381648682113</v>
      </c>
      <c r="Q54" s="60">
        <f t="shared" si="28"/>
        <v>0.06580492233413396</v>
      </c>
      <c r="R54" s="60">
        <f t="shared" si="29"/>
        <v>0.0011200052946610689</v>
      </c>
      <c r="S54" s="60">
        <f t="shared" si="30"/>
        <v>4.005001207685635</v>
      </c>
      <c r="T54" s="60">
        <f t="shared" si="31"/>
        <v>15.664968508089654</v>
      </c>
      <c r="U54" s="60">
        <f t="shared" si="31"/>
        <v>-0.632830959238076</v>
      </c>
      <c r="V54" s="60">
        <f t="shared" si="31"/>
        <v>-0.9937082706768251</v>
      </c>
      <c r="W54" s="60">
        <f t="shared" si="31"/>
        <v>0.028007641500825135</v>
      </c>
      <c r="X54" s="60">
        <f t="shared" si="31"/>
        <v>0.4922928017822184</v>
      </c>
      <c r="Y54" s="60">
        <f t="shared" si="31"/>
        <v>0.20872408205299012</v>
      </c>
      <c r="Z54" s="60">
        <f t="shared" si="31"/>
        <v>-3.321090009417183E-05</v>
      </c>
      <c r="AA54" s="60">
        <f t="shared" si="31"/>
        <v>-0.06581677302963097</v>
      </c>
      <c r="AB54" s="60">
        <f t="shared" si="31"/>
        <v>58.35738253223276</v>
      </c>
    </row>
    <row r="55" spans="1:28" ht="12.75">
      <c r="A55" s="12" t="s">
        <v>65</v>
      </c>
      <c r="B55" s="1">
        <f>'DATOS MENSUALES'!E450</f>
        <v>0.673761641</v>
      </c>
      <c r="C55" s="1">
        <f>'DATOS MENSUALES'!E451</f>
        <v>0.88666539921</v>
      </c>
      <c r="D55" s="1">
        <f>'DATOS MENSUALES'!E452</f>
        <v>1.9591895253</v>
      </c>
      <c r="E55" s="1">
        <f>'DATOS MENSUALES'!E453</f>
        <v>2.87639585145</v>
      </c>
      <c r="F55" s="1">
        <f>'DATOS MENSUALES'!E454</f>
        <v>4.43046921504</v>
      </c>
      <c r="G55" s="1">
        <f>'DATOS MENSUALES'!E455</f>
        <v>3.41150988087</v>
      </c>
      <c r="H55" s="1">
        <f>'DATOS MENSUALES'!E456</f>
        <v>2.6843313132</v>
      </c>
      <c r="I55" s="1">
        <f>'DATOS MENSUALES'!E457</f>
        <v>3.018376794</v>
      </c>
      <c r="J55" s="1">
        <f>'DATOS MENSUALES'!E458</f>
        <v>1.50938363514</v>
      </c>
      <c r="K55" s="1">
        <f>'DATOS MENSUALES'!E459</f>
        <v>0.28553993701</v>
      </c>
      <c r="L55" s="1">
        <f>'DATOS MENSUALES'!E460</f>
        <v>0.21948456816</v>
      </c>
      <c r="M55" s="1">
        <f>'DATOS MENSUALES'!E461</f>
        <v>0.29157103404</v>
      </c>
      <c r="N55" s="1">
        <f t="shared" si="26"/>
        <v>22.24667879442</v>
      </c>
      <c r="O55" s="10"/>
      <c r="P55" s="60">
        <f t="shared" si="27"/>
        <v>-0.0700238781137866</v>
      </c>
      <c r="Q55" s="60">
        <f t="shared" si="28"/>
        <v>-2.315888639928629</v>
      </c>
      <c r="R55" s="60">
        <f t="shared" si="29"/>
        <v>-0.0006171646466067348</v>
      </c>
      <c r="S55" s="60">
        <f t="shared" si="30"/>
        <v>0.14941983445587925</v>
      </c>
      <c r="T55" s="60">
        <f t="shared" si="31"/>
        <v>12.07508250393042</v>
      </c>
      <c r="U55" s="60">
        <f t="shared" si="31"/>
        <v>1.4437304992446498</v>
      </c>
      <c r="V55" s="60">
        <f t="shared" si="31"/>
        <v>0.8140737814565867</v>
      </c>
      <c r="W55" s="60">
        <f t="shared" si="31"/>
        <v>4.333525501549775</v>
      </c>
      <c r="X55" s="60">
        <f t="shared" si="31"/>
        <v>0.6455527039155521</v>
      </c>
      <c r="Y55" s="60">
        <f t="shared" si="31"/>
        <v>-3.924086552837819E-08</v>
      </c>
      <c r="Z55" s="60">
        <f t="shared" si="31"/>
        <v>-0.002151885634547534</v>
      </c>
      <c r="AA55" s="60">
        <f t="shared" si="31"/>
        <v>-0.036088429481185035</v>
      </c>
      <c r="AB55" s="60">
        <f t="shared" si="31"/>
        <v>132.65666308182662</v>
      </c>
    </row>
    <row r="56" spans="1:28" ht="12.75">
      <c r="A56" s="12" t="s">
        <v>66</v>
      </c>
      <c r="B56" s="1">
        <f>'DATOS MENSUALES'!E462</f>
        <v>0.27145013898</v>
      </c>
      <c r="C56" s="1">
        <f>'DATOS MENSUALES'!E463</f>
        <v>1.16581460765</v>
      </c>
      <c r="D56" s="1">
        <f>'DATOS MENSUALES'!E464</f>
        <v>1.32814894462</v>
      </c>
      <c r="E56" s="1">
        <f>'DATOS MENSUALES'!E465</f>
        <v>2.37440221568</v>
      </c>
      <c r="F56" s="1">
        <f>'DATOS MENSUALES'!E466</f>
        <v>4.75513121547</v>
      </c>
      <c r="G56" s="1">
        <f>'DATOS MENSUALES'!E467</f>
        <v>2.7970495173</v>
      </c>
      <c r="H56" s="1">
        <f>'DATOS MENSUALES'!E468</f>
        <v>2.85747398112</v>
      </c>
      <c r="I56" s="1">
        <f>'DATOS MENSUALES'!E469</f>
        <v>0.29780453772</v>
      </c>
      <c r="J56" s="1">
        <f>'DATOS MENSUALES'!E470</f>
        <v>0.2540688537</v>
      </c>
      <c r="K56" s="1">
        <f>'DATOS MENSUALES'!E471</f>
        <v>0.1801675267</v>
      </c>
      <c r="L56" s="1">
        <f>'DATOS MENSUALES'!E472</f>
        <v>0.21825</v>
      </c>
      <c r="M56" s="1">
        <f>'DATOS MENSUALES'!E473</f>
        <v>1.03176980284</v>
      </c>
      <c r="N56" s="1">
        <f t="shared" si="26"/>
        <v>17.53153134178</v>
      </c>
      <c r="O56" s="10"/>
      <c r="P56" s="60">
        <f t="shared" si="27"/>
        <v>-0.5403215528871126</v>
      </c>
      <c r="Q56" s="60">
        <f t="shared" si="28"/>
        <v>-1.137531976603858</v>
      </c>
      <c r="R56" s="60">
        <f t="shared" si="29"/>
        <v>-0.36733950367910717</v>
      </c>
      <c r="S56" s="60">
        <f t="shared" si="30"/>
        <v>2.3515933937867375E-05</v>
      </c>
      <c r="T56" s="60">
        <f t="shared" si="31"/>
        <v>17.961168366809726</v>
      </c>
      <c r="U56" s="60">
        <f t="shared" si="31"/>
        <v>0.1371942292979643</v>
      </c>
      <c r="V56" s="60">
        <f t="shared" si="31"/>
        <v>1.3561035324603326</v>
      </c>
      <c r="W56" s="60">
        <f t="shared" si="31"/>
        <v>-1.2958266451795797</v>
      </c>
      <c r="X56" s="60">
        <f t="shared" si="31"/>
        <v>-0.059802066886413194</v>
      </c>
      <c r="Y56" s="60">
        <f t="shared" si="31"/>
        <v>-0.0012868692960700397</v>
      </c>
      <c r="Z56" s="60">
        <f t="shared" si="31"/>
        <v>-0.002214210613983472</v>
      </c>
      <c r="AA56" s="60">
        <f t="shared" si="31"/>
        <v>0.06878790315574307</v>
      </c>
      <c r="AB56" s="60">
        <f t="shared" si="31"/>
        <v>0.0570333351125386</v>
      </c>
    </row>
    <row r="57" spans="1:28" ht="12.75">
      <c r="A57" s="12" t="s">
        <v>67</v>
      </c>
      <c r="B57" s="1">
        <f>'DATOS MENSUALES'!E474</f>
        <v>2.19050183121</v>
      </c>
      <c r="C57" s="1">
        <f>'DATOS MENSUALES'!E475</f>
        <v>3.8434940305</v>
      </c>
      <c r="D57" s="1">
        <f>'DATOS MENSUALES'!E476</f>
        <v>2.35881089145</v>
      </c>
      <c r="E57" s="1">
        <f>'DATOS MENSUALES'!E477</f>
        <v>2.7716727775</v>
      </c>
      <c r="F57" s="1">
        <f>'DATOS MENSUALES'!E478</f>
        <v>2.14992556746</v>
      </c>
      <c r="G57" s="1">
        <f>'DATOS MENSUALES'!E479</f>
        <v>2.99144231892</v>
      </c>
      <c r="H57" s="1">
        <f>'DATOS MENSUALES'!E480</f>
        <v>2.48707530555</v>
      </c>
      <c r="I57" s="1">
        <f>'DATOS MENSUALES'!E481</f>
        <v>3.06371135504</v>
      </c>
      <c r="J57" s="1">
        <f>'DATOS MENSUALES'!E482</f>
        <v>0.967652091</v>
      </c>
      <c r="K57" s="1">
        <f>'DATOS MENSUALES'!E483</f>
        <v>0.29276197948</v>
      </c>
      <c r="L57" s="1">
        <f>'DATOS MENSUALES'!E484</f>
        <v>0.29037263008</v>
      </c>
      <c r="M57" s="1">
        <f>'DATOS MENSUALES'!E485</f>
        <v>0.23169621918</v>
      </c>
      <c r="N57" s="1">
        <f t="shared" si="26"/>
        <v>23.639116997370003</v>
      </c>
      <c r="O57" s="10"/>
      <c r="P57" s="60">
        <f t="shared" si="27"/>
        <v>1.3476390984821742</v>
      </c>
      <c r="Q57" s="60">
        <f t="shared" si="28"/>
        <v>4.3610254631588585</v>
      </c>
      <c r="R57" s="60">
        <f t="shared" si="29"/>
        <v>0.031101742726246967</v>
      </c>
      <c r="S57" s="60">
        <f t="shared" si="30"/>
        <v>0.07726539630670691</v>
      </c>
      <c r="T57" s="60">
        <f t="shared" si="31"/>
        <v>2.5431919564677825E-06</v>
      </c>
      <c r="U57" s="60">
        <f t="shared" si="31"/>
        <v>0.3581378630077136</v>
      </c>
      <c r="V57" s="60">
        <f t="shared" si="31"/>
        <v>0.39945883335468413</v>
      </c>
      <c r="W57" s="60">
        <f t="shared" si="31"/>
        <v>4.705173584582527</v>
      </c>
      <c r="X57" s="60">
        <f t="shared" si="31"/>
        <v>0.03355057733633275</v>
      </c>
      <c r="Y57" s="60">
        <f t="shared" si="31"/>
        <v>5.5912291284419543E-08</v>
      </c>
      <c r="Z57" s="60">
        <f t="shared" si="31"/>
        <v>-0.00019729946330667586</v>
      </c>
      <c r="AA57" s="60">
        <f t="shared" si="31"/>
        <v>-0.059473215773382986</v>
      </c>
      <c r="AB57" s="60">
        <f t="shared" si="31"/>
        <v>273.6768343676661</v>
      </c>
    </row>
    <row r="58" spans="1:28" ht="12.75">
      <c r="A58" s="12" t="s">
        <v>68</v>
      </c>
      <c r="B58" s="1">
        <f>'DATOS MENSUALES'!E486</f>
        <v>1.2353133247</v>
      </c>
      <c r="C58" s="1">
        <f>'DATOS MENSUALES'!E487</f>
        <v>2.25565604903</v>
      </c>
      <c r="D58" s="1">
        <f>'DATOS MENSUALES'!E488</f>
        <v>1.04201973561</v>
      </c>
      <c r="E58" s="1">
        <f>'DATOS MENSUALES'!E489</f>
        <v>1.00159193728</v>
      </c>
      <c r="F58" s="1">
        <f>'DATOS MENSUALES'!E490</f>
        <v>1.2177244154</v>
      </c>
      <c r="G58" s="1">
        <f>'DATOS MENSUALES'!E491</f>
        <v>2.34812745588</v>
      </c>
      <c r="H58" s="1">
        <f>'DATOS MENSUALES'!E492</f>
        <v>2.76862847352</v>
      </c>
      <c r="I58" s="1">
        <f>'DATOS MENSUALES'!E493</f>
        <v>2.67502595464</v>
      </c>
      <c r="J58" s="1">
        <f>'DATOS MENSUALES'!E494</f>
        <v>0.59111226372</v>
      </c>
      <c r="K58" s="1">
        <f>'DATOS MENSUALES'!E495</f>
        <v>0.17870980407</v>
      </c>
      <c r="L58" s="1">
        <f>'DATOS MENSUALES'!E496</f>
        <v>0.34840390984</v>
      </c>
      <c r="M58" s="1">
        <f>'DATOS MENSUALES'!E497</f>
        <v>1.04183294528</v>
      </c>
      <c r="N58" s="1">
        <f t="shared" si="26"/>
        <v>16.70414626897</v>
      </c>
      <c r="O58" s="10"/>
      <c r="P58" s="60">
        <f t="shared" si="27"/>
        <v>0.003333074914006499</v>
      </c>
      <c r="Q58" s="60">
        <f t="shared" si="28"/>
        <v>9.703111044682066E-05</v>
      </c>
      <c r="R58" s="60">
        <f t="shared" si="29"/>
        <v>-1.006945406993597</v>
      </c>
      <c r="S58" s="60">
        <f t="shared" si="30"/>
        <v>-2.4285856257746197</v>
      </c>
      <c r="T58" s="60">
        <f t="shared" si="31"/>
        <v>-0.7750153748425581</v>
      </c>
      <c r="U58" s="60">
        <f t="shared" si="31"/>
        <v>0.0002985479830824098</v>
      </c>
      <c r="V58" s="60">
        <f t="shared" si="31"/>
        <v>1.0550618964067604</v>
      </c>
      <c r="W58" s="60">
        <f t="shared" si="31"/>
        <v>2.1317353524317766</v>
      </c>
      <c r="X58" s="60">
        <f t="shared" si="31"/>
        <v>-0.00015757241154857753</v>
      </c>
      <c r="Y58" s="60">
        <f t="shared" si="31"/>
        <v>-0.0013393049201711991</v>
      </c>
      <c r="Z58" s="60">
        <f t="shared" si="31"/>
        <v>-6.297539924536996E-12</v>
      </c>
      <c r="AA58" s="60">
        <f t="shared" si="31"/>
        <v>0.07398170729784825</v>
      </c>
      <c r="AB58" s="60">
        <f t="shared" si="31"/>
        <v>-0.0866207420933735</v>
      </c>
    </row>
    <row r="59" spans="1:28" ht="12.75">
      <c r="A59" s="12" t="s">
        <v>69</v>
      </c>
      <c r="B59" s="1">
        <f>'DATOS MENSUALES'!E498</f>
        <v>0.47498583546</v>
      </c>
      <c r="C59" s="1">
        <f>'DATOS MENSUALES'!E499</f>
        <v>0.25221789804</v>
      </c>
      <c r="D59" s="1">
        <f>'DATOS MENSUALES'!E500</f>
        <v>1.56545533555</v>
      </c>
      <c r="E59" s="1">
        <f>'DATOS MENSUALES'!E501</f>
        <v>0.85259303654</v>
      </c>
      <c r="F59" s="1">
        <f>'DATOS MENSUALES'!E502</f>
        <v>1.18075446503</v>
      </c>
      <c r="G59" s="1">
        <f>'DATOS MENSUALES'!E503</f>
        <v>0.75611310576</v>
      </c>
      <c r="H59" s="1">
        <f>'DATOS MENSUALES'!E504</f>
        <v>0.7371065025</v>
      </c>
      <c r="I59" s="1">
        <f>'DATOS MENSUALES'!E505</f>
        <v>1.2126121124</v>
      </c>
      <c r="J59" s="1">
        <f>'DATOS MENSUALES'!E506</f>
        <v>1.00559702864</v>
      </c>
      <c r="K59" s="1">
        <f>'DATOS MENSUALES'!E507</f>
        <v>0.35233556064</v>
      </c>
      <c r="L59" s="1">
        <f>'DATOS MENSUALES'!E508</f>
        <v>0.65806376467</v>
      </c>
      <c r="M59" s="1">
        <f>'DATOS MENSUALES'!E509</f>
        <v>1.18564459965</v>
      </c>
      <c r="N59" s="1">
        <f t="shared" si="26"/>
        <v>10.233479244880002</v>
      </c>
      <c r="O59" s="10"/>
      <c r="P59" s="60">
        <f t="shared" si="27"/>
        <v>-0.22804447153288543</v>
      </c>
      <c r="Q59" s="60">
        <f t="shared" si="28"/>
        <v>-7.500602448809625</v>
      </c>
      <c r="R59" s="60">
        <f t="shared" si="29"/>
        <v>-0.10981566826889802</v>
      </c>
      <c r="S59" s="60">
        <f t="shared" si="30"/>
        <v>-3.3290364378942496</v>
      </c>
      <c r="T59" s="60">
        <f t="shared" si="31"/>
        <v>-0.8724109683145079</v>
      </c>
      <c r="U59" s="60">
        <f t="shared" si="31"/>
        <v>-3.547828757769044</v>
      </c>
      <c r="V59" s="60">
        <f t="shared" si="31"/>
        <v>-1.0410335945440397</v>
      </c>
      <c r="W59" s="60">
        <f t="shared" si="31"/>
        <v>-0.00539770131670178</v>
      </c>
      <c r="X59" s="60">
        <f t="shared" si="31"/>
        <v>0.046839900509835164</v>
      </c>
      <c r="Y59" s="60">
        <f t="shared" si="31"/>
        <v>0.00025480929642498487</v>
      </c>
      <c r="Z59" s="60">
        <f t="shared" si="31"/>
        <v>0.0296399525305924</v>
      </c>
      <c r="AA59" s="60">
        <f t="shared" si="31"/>
        <v>0.17903489871404082</v>
      </c>
      <c r="AB59" s="60">
        <f t="shared" si="31"/>
        <v>-330.38749505478023</v>
      </c>
    </row>
    <row r="60" spans="1:28" ht="12.75">
      <c r="A60" s="12" t="s">
        <v>70</v>
      </c>
      <c r="B60" s="1">
        <f>'DATOS MENSUALES'!E510</f>
        <v>0.90449397696</v>
      </c>
      <c r="C60" s="1">
        <f>'DATOS MENSUALES'!E511</f>
        <v>1.70591947695</v>
      </c>
      <c r="D60" s="1">
        <f>'DATOS MENSUALES'!E512</f>
        <v>2.53901830684</v>
      </c>
      <c r="E60" s="1">
        <f>'DATOS MENSUALES'!E513</f>
        <v>0.83692308048</v>
      </c>
      <c r="F60" s="1">
        <f>'DATOS MENSUALES'!E514</f>
        <v>1.0746957072</v>
      </c>
      <c r="G60" s="1">
        <f>'DATOS MENSUALES'!E515</f>
        <v>1.04162260427</v>
      </c>
      <c r="H60" s="1">
        <f>'DATOS MENSUALES'!E516</f>
        <v>2.27857122849</v>
      </c>
      <c r="I60" s="1">
        <f>'DATOS MENSUALES'!E517</f>
        <v>2.17934013777</v>
      </c>
      <c r="J60" s="1">
        <f>'DATOS MENSUALES'!E518</f>
        <v>0.60824125148</v>
      </c>
      <c r="K60" s="1">
        <f>'DATOS MENSUALES'!E519</f>
        <v>0.24346786274</v>
      </c>
      <c r="L60" s="1">
        <f>'DATOS MENSUALES'!E520</f>
        <v>0.49333333374</v>
      </c>
      <c r="M60" s="1">
        <f>'DATOS MENSUALES'!E521</f>
        <v>0.27626460993</v>
      </c>
      <c r="N60" s="1">
        <f t="shared" si="26"/>
        <v>14.181891576849997</v>
      </c>
      <c r="O60" s="10"/>
      <c r="P60" s="60">
        <f t="shared" si="27"/>
        <v>-0.005973391946831158</v>
      </c>
      <c r="Q60" s="60">
        <f t="shared" si="28"/>
        <v>-0.12786002824997433</v>
      </c>
      <c r="R60" s="60">
        <f t="shared" si="29"/>
        <v>0.12105874496865081</v>
      </c>
      <c r="S60" s="60">
        <f t="shared" si="30"/>
        <v>-3.4349498914284062</v>
      </c>
      <c r="T60" s="60">
        <f t="shared" si="31"/>
        <v>-1.1963500004078964</v>
      </c>
      <c r="U60" s="60">
        <f t="shared" si="31"/>
        <v>-1.9051009566869022</v>
      </c>
      <c r="V60" s="60">
        <f t="shared" si="31"/>
        <v>0.14717269021658944</v>
      </c>
      <c r="W60" s="60">
        <f t="shared" si="31"/>
        <v>0.4954992739146422</v>
      </c>
      <c r="X60" s="60">
        <f t="shared" si="31"/>
        <v>-5.017563997767878E-05</v>
      </c>
      <c r="Y60" s="60">
        <f t="shared" si="31"/>
        <v>-9.401174338843706E-05</v>
      </c>
      <c r="Z60" s="60">
        <f t="shared" si="31"/>
        <v>0.0030325538375204474</v>
      </c>
      <c r="AA60" s="60">
        <f t="shared" si="31"/>
        <v>-0.041338931100335735</v>
      </c>
      <c r="AB60" s="60">
        <f t="shared" si="31"/>
        <v>-26.058456933958464</v>
      </c>
    </row>
    <row r="61" spans="1:28" ht="12.75">
      <c r="A61" s="12" t="s">
        <v>71</v>
      </c>
      <c r="B61" s="1">
        <f>'DATOS MENSUALES'!E522</f>
        <v>0.32410256232</v>
      </c>
      <c r="C61" s="1">
        <f>'DATOS MENSUALES'!E523</f>
        <v>1.0043791056</v>
      </c>
      <c r="D61" s="1">
        <f>'DATOS MENSUALES'!E524</f>
        <v>1.26003512474</v>
      </c>
      <c r="E61" s="1">
        <f>'DATOS MENSUALES'!E525</f>
        <v>1.43356950516</v>
      </c>
      <c r="F61" s="1">
        <f>'DATOS MENSUALES'!E526</f>
        <v>0.91090661305</v>
      </c>
      <c r="G61" s="1">
        <f>'DATOS MENSUALES'!E527</f>
        <v>2.15355602007</v>
      </c>
      <c r="H61" s="1">
        <f>'DATOS MENSUALES'!E528</f>
        <v>2.61666537756</v>
      </c>
      <c r="I61" s="1">
        <f>'DATOS MENSUALES'!E529</f>
        <v>3.8051266351</v>
      </c>
      <c r="J61" s="1">
        <f>'DATOS MENSUALES'!E530</f>
        <v>1.31982691302</v>
      </c>
      <c r="K61" s="1">
        <f>'DATOS MENSUALES'!E531</f>
        <v>0.256007409</v>
      </c>
      <c r="L61" s="1">
        <f>'DATOS MENSUALES'!E532</f>
        <v>0.25099886322</v>
      </c>
      <c r="M61" s="1">
        <f>'DATOS MENSUALES'!E533</f>
        <v>0.21223267032</v>
      </c>
      <c r="N61" s="1">
        <f t="shared" si="26"/>
        <v>15.547406799160001</v>
      </c>
      <c r="O61" s="10"/>
      <c r="P61" s="60">
        <f t="shared" si="27"/>
        <v>-0.44216243910962977</v>
      </c>
      <c r="Q61" s="60">
        <f t="shared" si="28"/>
        <v>-1.7511063310324904</v>
      </c>
      <c r="R61" s="60">
        <f t="shared" si="29"/>
        <v>-0.482433385466719</v>
      </c>
      <c r="S61" s="60">
        <f t="shared" si="30"/>
        <v>-0.7590071638193584</v>
      </c>
      <c r="T61" s="60">
        <f t="shared" si="31"/>
        <v>-1.8399279997879547</v>
      </c>
      <c r="U61" s="60">
        <f t="shared" si="31"/>
        <v>-0.0020842182134980843</v>
      </c>
      <c r="V61" s="60">
        <f t="shared" si="31"/>
        <v>0.6496057690669422</v>
      </c>
      <c r="W61" s="60">
        <f t="shared" si="31"/>
        <v>14.12156953730199</v>
      </c>
      <c r="X61" s="60">
        <f t="shared" si="31"/>
        <v>0.30714008033221857</v>
      </c>
      <c r="Y61" s="60">
        <f t="shared" si="31"/>
        <v>-3.5711093315869725E-05</v>
      </c>
      <c r="Z61" s="60">
        <f t="shared" si="31"/>
        <v>-0.0009294202625604389</v>
      </c>
      <c r="AA61" s="60">
        <f t="shared" si="31"/>
        <v>-0.06882080713336332</v>
      </c>
      <c r="AB61" s="60">
        <f t="shared" si="31"/>
        <v>-4.089854626095139</v>
      </c>
    </row>
    <row r="62" spans="1:28" ht="12.75">
      <c r="A62" s="12" t="s">
        <v>72</v>
      </c>
      <c r="B62" s="1">
        <f>'DATOS MENSUALES'!E534</f>
        <v>0.95552185596</v>
      </c>
      <c r="C62" s="1">
        <f>'DATOS MENSUALES'!E535</f>
        <v>2.94251460336</v>
      </c>
      <c r="D62" s="1">
        <f>'DATOS MENSUALES'!E536</f>
        <v>1.53751980629</v>
      </c>
      <c r="E62" s="1">
        <f>'DATOS MENSUALES'!E537</f>
        <v>2.115762077</v>
      </c>
      <c r="F62" s="1">
        <f>'DATOS MENSUALES'!E538</f>
        <v>2.60570492808</v>
      </c>
      <c r="G62" s="1">
        <f>'DATOS MENSUALES'!E539</f>
        <v>1.78785628788</v>
      </c>
      <c r="H62" s="1">
        <f>'DATOS MENSUALES'!E540</f>
        <v>1.52300333325</v>
      </c>
      <c r="I62" s="1">
        <f>'DATOS MENSUALES'!E541</f>
        <v>0.69418538616</v>
      </c>
      <c r="J62" s="1">
        <f>'DATOS MENSUALES'!E542</f>
        <v>0.20152825264</v>
      </c>
      <c r="K62" s="1">
        <f>'DATOS MENSUALES'!E543</f>
        <v>0.25659566248</v>
      </c>
      <c r="L62" s="1">
        <f>'DATOS MENSUALES'!E544</f>
        <v>0.283773816</v>
      </c>
      <c r="M62" s="1">
        <f>'DATOS MENSUALES'!E545</f>
        <v>0.42222508188</v>
      </c>
      <c r="N62" s="1">
        <f t="shared" si="26"/>
        <v>15.326191090979998</v>
      </c>
      <c r="O62" s="10"/>
      <c r="P62" s="60">
        <f t="shared" si="27"/>
        <v>-0.0022181164589255477</v>
      </c>
      <c r="Q62" s="60">
        <f t="shared" si="28"/>
        <v>0.39352742666902707</v>
      </c>
      <c r="R62" s="60">
        <f t="shared" si="29"/>
        <v>-0.13017716861767006</v>
      </c>
      <c r="S62" s="60">
        <f t="shared" si="30"/>
        <v>-0.012165475718778978</v>
      </c>
      <c r="T62" s="60">
        <f t="shared" si="31"/>
        <v>0.10344516593604368</v>
      </c>
      <c r="U62" s="60">
        <f t="shared" si="31"/>
        <v>-0.12014138344514555</v>
      </c>
      <c r="V62" s="60">
        <f t="shared" si="31"/>
        <v>-0.011789785571769846</v>
      </c>
      <c r="W62" s="60">
        <f t="shared" si="31"/>
        <v>-0.3340284301661699</v>
      </c>
      <c r="X62" s="60">
        <f t="shared" si="31"/>
        <v>-0.08728990920613584</v>
      </c>
      <c r="Y62" s="60">
        <f t="shared" si="31"/>
        <v>-3.3831314299355275E-05</v>
      </c>
      <c r="Z62" s="60">
        <f t="shared" si="31"/>
        <v>-0.00027228378387638883</v>
      </c>
      <c r="AA62" s="60">
        <f t="shared" si="31"/>
        <v>-0.007977079721330485</v>
      </c>
      <c r="AB62" s="60">
        <f t="shared" si="31"/>
        <v>-6.032694158650097</v>
      </c>
    </row>
    <row r="63" spans="1:28" ht="12.75">
      <c r="A63" s="12" t="s">
        <v>73</v>
      </c>
      <c r="B63" s="1">
        <f>'DATOS MENSUALES'!E546</f>
        <v>0.28250432724</v>
      </c>
      <c r="C63" s="1">
        <f>'DATOS MENSUALES'!E547</f>
        <v>0.7606682118</v>
      </c>
      <c r="D63" s="1">
        <f>'DATOS MENSUALES'!E548</f>
        <v>1.10501902698</v>
      </c>
      <c r="E63" s="1">
        <f>'DATOS MENSUALES'!E549</f>
        <v>1.27598370816</v>
      </c>
      <c r="F63" s="1">
        <f>'DATOS MENSUALES'!E550</f>
        <v>1.66366234584</v>
      </c>
      <c r="G63" s="1">
        <f>'DATOS MENSUALES'!E551</f>
        <v>1.66312086049</v>
      </c>
      <c r="H63" s="1">
        <f>'DATOS MENSUALES'!E552</f>
        <v>1.69930671999</v>
      </c>
      <c r="I63" s="1">
        <f>'DATOS MENSUALES'!E553</f>
        <v>1.35201790116</v>
      </c>
      <c r="J63" s="1">
        <f>'DATOS MENSUALES'!E554</f>
        <v>0.24269307525</v>
      </c>
      <c r="K63" s="1">
        <f>'DATOS MENSUALES'!E555</f>
        <v>0.27932124837</v>
      </c>
      <c r="L63" s="1">
        <f>'DATOS MENSUALES'!E556</f>
        <v>0.27140367087</v>
      </c>
      <c r="M63" s="1">
        <f>'DATOS MENSUALES'!E557</f>
        <v>1.17172602624</v>
      </c>
      <c r="N63" s="1">
        <f t="shared" si="26"/>
        <v>11.76742712239</v>
      </c>
      <c r="O63" s="10"/>
      <c r="P63" s="60">
        <f t="shared" si="27"/>
        <v>-0.5186191039301958</v>
      </c>
      <c r="Q63" s="60">
        <f t="shared" si="28"/>
        <v>-3.0425480867977512</v>
      </c>
      <c r="R63" s="60">
        <f t="shared" si="29"/>
        <v>-0.8287576270362624</v>
      </c>
      <c r="S63" s="60">
        <f t="shared" si="30"/>
        <v>-1.2242489441092597</v>
      </c>
      <c r="T63" s="60">
        <f t="shared" si="31"/>
        <v>-0.1055645606723824</v>
      </c>
      <c r="U63" s="60">
        <f t="shared" si="31"/>
        <v>-0.23622556144913062</v>
      </c>
      <c r="V63" s="60">
        <f t="shared" si="31"/>
        <v>-0.0001349639754947255</v>
      </c>
      <c r="W63" s="60">
        <f t="shared" si="31"/>
        <v>-4.669636114082979E-05</v>
      </c>
      <c r="X63" s="60">
        <f t="shared" si="31"/>
        <v>-0.06517426707325352</v>
      </c>
      <c r="Y63" s="60">
        <f t="shared" si="31"/>
        <v>-8.894076357873152E-07</v>
      </c>
      <c r="Z63" s="60">
        <f t="shared" si="31"/>
        <v>-0.0004598298344710554</v>
      </c>
      <c r="AA63" s="60">
        <f t="shared" si="31"/>
        <v>0.16609576377962934</v>
      </c>
      <c r="AB63" s="60">
        <f t="shared" si="31"/>
        <v>-155.64960127305824</v>
      </c>
    </row>
    <row r="64" spans="1:28" ht="12.75">
      <c r="A64" s="12" t="s">
        <v>74</v>
      </c>
      <c r="B64" s="1">
        <f>'DATOS MENSUALES'!E558</f>
        <v>0.5337233076</v>
      </c>
      <c r="C64" s="1">
        <f>'DATOS MENSUALES'!E559</f>
        <v>0.76196891304</v>
      </c>
      <c r="D64" s="1">
        <f>'DATOS MENSUALES'!E560</f>
        <v>1.26156217737</v>
      </c>
      <c r="E64" s="1">
        <f>'DATOS MENSUALES'!E561</f>
        <v>1.39322732076</v>
      </c>
      <c r="F64" s="1">
        <f>'DATOS MENSUALES'!E562</f>
        <v>2.30639807874</v>
      </c>
      <c r="G64" s="1">
        <f>'DATOS MENSUALES'!E563</f>
        <v>1.3010590506</v>
      </c>
      <c r="H64" s="1">
        <f>'DATOS MENSUALES'!E564</f>
        <v>2.06632056719</v>
      </c>
      <c r="I64" s="1">
        <f>'DATOS MENSUALES'!E565</f>
        <v>0.74916689712</v>
      </c>
      <c r="J64" s="1">
        <f>'DATOS MENSUALES'!E566</f>
        <v>0.38384580416</v>
      </c>
      <c r="K64" s="1">
        <f>'DATOS MENSUALES'!E567</f>
        <v>0.47148449517</v>
      </c>
      <c r="L64" s="1">
        <f>'DATOS MENSUALES'!E568</f>
        <v>0.13640249268</v>
      </c>
      <c r="M64" s="1">
        <f>'DATOS MENSUALES'!E569</f>
        <v>0.31878374787</v>
      </c>
      <c r="N64" s="1">
        <f t="shared" si="26"/>
        <v>11.6839428523</v>
      </c>
      <c r="O64" s="10"/>
      <c r="P64" s="60">
        <f t="shared" si="27"/>
        <v>-0.16839204698304877</v>
      </c>
      <c r="Q64" s="60">
        <f t="shared" si="28"/>
        <v>-3.034362172102885</v>
      </c>
      <c r="R64" s="60">
        <f t="shared" si="29"/>
        <v>-0.4796209171862777</v>
      </c>
      <c r="S64" s="60">
        <f t="shared" si="30"/>
        <v>-0.8642300352534843</v>
      </c>
      <c r="T64" s="60">
        <f t="shared" si="31"/>
        <v>0.004923612271591149</v>
      </c>
      <c r="U64" s="60">
        <f t="shared" si="31"/>
        <v>-0.9418643096809831</v>
      </c>
      <c r="V64" s="60">
        <f t="shared" si="31"/>
        <v>0.03147043177093694</v>
      </c>
      <c r="W64" s="60">
        <f t="shared" si="31"/>
        <v>-0.2607473539110759</v>
      </c>
      <c r="X64" s="60">
        <f t="shared" si="31"/>
        <v>-0.017836628413714396</v>
      </c>
      <c r="Y64" s="60">
        <f t="shared" si="31"/>
        <v>0.0060830259966780644</v>
      </c>
      <c r="Z64" s="60">
        <f t="shared" si="31"/>
        <v>-0.009553240187222438</v>
      </c>
      <c r="AA64" s="60">
        <f t="shared" si="31"/>
        <v>-0.027887081681047216</v>
      </c>
      <c r="AB64" s="60">
        <f t="shared" si="31"/>
        <v>-163.00964994636718</v>
      </c>
    </row>
    <row r="65" spans="1:28" ht="12.75">
      <c r="A65" s="12" t="s">
        <v>75</v>
      </c>
      <c r="B65" s="1">
        <f>'DATOS MENSUALES'!E570</f>
        <v>0.52498356726</v>
      </c>
      <c r="C65" s="1">
        <f>'DATOS MENSUALES'!E571</f>
        <v>0.63613717195</v>
      </c>
      <c r="D65" s="1">
        <f>'DATOS MENSUALES'!E572</f>
        <v>2.20288383</v>
      </c>
      <c r="E65" s="1">
        <f>'DATOS MENSUALES'!E573</f>
        <v>2.3913536895</v>
      </c>
      <c r="F65" s="1">
        <f>'DATOS MENSUALES'!E574</f>
        <v>1.01200849728</v>
      </c>
      <c r="G65" s="1">
        <f>'DATOS MENSUALES'!E575</f>
        <v>0.59485420392</v>
      </c>
      <c r="H65" s="1">
        <f>'DATOS MENSUALES'!E576</f>
        <v>2.30835161909</v>
      </c>
      <c r="I65" s="1">
        <f>'DATOS MENSUALES'!E577</f>
        <v>1.70620285572</v>
      </c>
      <c r="J65" s="1">
        <f>'DATOS MENSUALES'!E578</f>
        <v>1.43435762502</v>
      </c>
      <c r="K65" s="1">
        <f>'DATOS MENSUALES'!E579</f>
        <v>0.51453310144</v>
      </c>
      <c r="L65" s="1">
        <f>'DATOS MENSUALES'!E580</f>
        <v>0.11603960472</v>
      </c>
      <c r="M65" s="1">
        <f>'DATOS MENSUALES'!E581</f>
        <v>0.1105978258</v>
      </c>
      <c r="N65" s="1">
        <f t="shared" si="26"/>
        <v>13.552303591699998</v>
      </c>
      <c r="O65" s="10"/>
      <c r="P65" s="60">
        <f t="shared" si="27"/>
        <v>-0.1765145429151707</v>
      </c>
      <c r="Q65" s="60">
        <f t="shared" si="28"/>
        <v>-3.896329545123905</v>
      </c>
      <c r="R65" s="60">
        <f t="shared" si="29"/>
        <v>0.0039859702902954</v>
      </c>
      <c r="S65" s="60">
        <f t="shared" si="30"/>
        <v>9.482641229868929E-05</v>
      </c>
      <c r="T65" s="60">
        <f t="shared" si="31"/>
        <v>-1.4210478420724426</v>
      </c>
      <c r="U65" s="60">
        <f t="shared" si="31"/>
        <v>-4.796354147517865</v>
      </c>
      <c r="V65" s="60">
        <f t="shared" si="31"/>
        <v>0.17350786546413252</v>
      </c>
      <c r="W65" s="60">
        <f t="shared" si="31"/>
        <v>0.03221042273270957</v>
      </c>
      <c r="X65" s="60">
        <f t="shared" si="31"/>
        <v>0.4916042862855359</v>
      </c>
      <c r="Y65" s="60">
        <f t="shared" si="31"/>
        <v>0.011481227648538785</v>
      </c>
      <c r="Z65" s="60">
        <f t="shared" si="31"/>
        <v>-0.01257602161547651</v>
      </c>
      <c r="AA65" s="60">
        <f t="shared" si="31"/>
        <v>-0.13377472452684303</v>
      </c>
      <c r="AB65" s="60">
        <f t="shared" si="31"/>
        <v>-46.43483656228542</v>
      </c>
    </row>
    <row r="66" spans="1:28" ht="12.75">
      <c r="A66" s="12" t="s">
        <v>76</v>
      </c>
      <c r="B66" s="1">
        <f>'DATOS MENSUALES'!E582</f>
        <v>0.3479835555</v>
      </c>
      <c r="C66" s="1">
        <f>'DATOS MENSUALES'!E583</f>
        <v>0.3890549784</v>
      </c>
      <c r="D66" s="1">
        <f>'DATOS MENSUALES'!E584</f>
        <v>0.26245788578</v>
      </c>
      <c r="E66" s="1">
        <f>'DATOS MENSUALES'!E585</f>
        <v>0.154613466</v>
      </c>
      <c r="F66" s="1">
        <f>'DATOS MENSUALES'!E586</f>
        <v>1.7089642614</v>
      </c>
      <c r="G66" s="1">
        <f>'DATOS MENSUALES'!E587</f>
        <v>0.38100000014</v>
      </c>
      <c r="H66" s="1">
        <f>'DATOS MENSUALES'!E588</f>
        <v>3.0222011832</v>
      </c>
      <c r="I66" s="1">
        <f>'DATOS MENSUALES'!E589</f>
        <v>0.8467828776</v>
      </c>
      <c r="J66" s="1">
        <f>'DATOS MENSUALES'!E590</f>
        <v>0.33036871616</v>
      </c>
      <c r="K66" s="1">
        <f>'DATOS MENSUALES'!E591</f>
        <v>0.20074889821</v>
      </c>
      <c r="L66" s="1">
        <f>'DATOS MENSUALES'!E592</f>
        <v>0.1102945896</v>
      </c>
      <c r="M66" s="1">
        <f>'DATOS MENSUALES'!E593</f>
        <v>0.35209215384</v>
      </c>
      <c r="N66" s="1">
        <f t="shared" si="26"/>
        <v>8.106562565829998</v>
      </c>
      <c r="O66" s="10"/>
      <c r="P66" s="60">
        <f t="shared" si="27"/>
        <v>-0.4018712521480686</v>
      </c>
      <c r="Q66" s="60">
        <f t="shared" si="28"/>
        <v>-6.035021035424933</v>
      </c>
      <c r="R66" s="60">
        <f t="shared" si="29"/>
        <v>-5.6575610846156685</v>
      </c>
      <c r="S66" s="60">
        <f t="shared" si="30"/>
        <v>-10.519855882148315</v>
      </c>
      <c r="T66" s="60">
        <f t="shared" si="31"/>
        <v>-0.07802499550771567</v>
      </c>
      <c r="U66" s="60">
        <f t="shared" si="31"/>
        <v>-6.86216651372448</v>
      </c>
      <c r="V66" s="60">
        <f t="shared" si="31"/>
        <v>2.056133456508706</v>
      </c>
      <c r="W66" s="60">
        <f t="shared" si="31"/>
        <v>-0.15855599184162408</v>
      </c>
      <c r="X66" s="60">
        <f t="shared" si="31"/>
        <v>-0.031183279953558133</v>
      </c>
      <c r="Y66" s="60">
        <f t="shared" si="31"/>
        <v>-0.0006858773560132371</v>
      </c>
      <c r="Z66" s="60">
        <f t="shared" si="31"/>
        <v>-0.013531291648610557</v>
      </c>
      <c r="AA66" s="60">
        <f t="shared" si="31"/>
        <v>-0.019670261946752553</v>
      </c>
      <c r="AB66" s="60">
        <f t="shared" si="31"/>
        <v>-738.7739664570655</v>
      </c>
    </row>
    <row r="67" spans="1:28" ht="12.75">
      <c r="A67" s="12" t="s">
        <v>77</v>
      </c>
      <c r="B67" s="1">
        <f>'DATOS MENSUALES'!E594</f>
        <v>0.11813349</v>
      </c>
      <c r="C67" s="1">
        <f>'DATOS MENSUALES'!E595</f>
        <v>0.86370529125</v>
      </c>
      <c r="D67" s="1">
        <f>'DATOS MENSUALES'!E596</f>
        <v>2.60753064079</v>
      </c>
      <c r="E67" s="1">
        <f>'DATOS MENSUALES'!E597</f>
        <v>0.82280979579</v>
      </c>
      <c r="F67" s="1">
        <f>'DATOS MENSUALES'!E598</f>
        <v>0.66753284192</v>
      </c>
      <c r="G67" s="1">
        <f>'DATOS MENSUALES'!E599</f>
        <v>0.31131257808</v>
      </c>
      <c r="H67" s="1">
        <f>'DATOS MENSUALES'!E600</f>
        <v>0.8606368953</v>
      </c>
      <c r="I67" s="1">
        <f>'DATOS MENSUALES'!E601</f>
        <v>0.35870171769</v>
      </c>
      <c r="J67" s="1">
        <f>'DATOS MENSUALES'!E602</f>
        <v>0.26519199113</v>
      </c>
      <c r="K67" s="1">
        <f>'DATOS MENSUALES'!E603</f>
        <v>0.12427113765</v>
      </c>
      <c r="L67" s="1">
        <f>'DATOS MENSUALES'!E604</f>
        <v>0.30171036129</v>
      </c>
      <c r="M67" s="1">
        <f>'DATOS MENSUALES'!E605</f>
        <v>0.30644636676</v>
      </c>
      <c r="N67" s="1">
        <f t="shared" si="26"/>
        <v>7.607983107649999</v>
      </c>
      <c r="O67" s="10"/>
      <c r="P67" s="60">
        <f t="shared" si="27"/>
        <v>-0.9064870720292837</v>
      </c>
      <c r="Q67" s="60">
        <f t="shared" si="28"/>
        <v>-2.438563416263243</v>
      </c>
      <c r="R67" s="60">
        <f t="shared" si="29"/>
        <v>0.17864485106841643</v>
      </c>
      <c r="S67" s="60">
        <f t="shared" si="30"/>
        <v>-3.532243788057934</v>
      </c>
      <c r="T67" s="60">
        <f t="shared" si="31"/>
        <v>-3.1683807114581723</v>
      </c>
      <c r="U67" s="60">
        <f t="shared" si="31"/>
        <v>-7.6451373613508204</v>
      </c>
      <c r="V67" s="60">
        <f t="shared" si="31"/>
        <v>-0.7048847389146454</v>
      </c>
      <c r="W67" s="60">
        <f t="shared" si="31"/>
        <v>-1.0905850481326398</v>
      </c>
      <c r="X67" s="60">
        <f t="shared" si="31"/>
        <v>-0.05484283455124335</v>
      </c>
      <c r="Y67" s="60">
        <f t="shared" si="31"/>
        <v>-0.004464980280217504</v>
      </c>
      <c r="Z67" s="60">
        <f t="shared" si="31"/>
        <v>-0.00010301802672622607</v>
      </c>
      <c r="AA67" s="60">
        <f t="shared" si="31"/>
        <v>-0.031431094430637775</v>
      </c>
      <c r="AB67" s="60">
        <f t="shared" si="31"/>
        <v>-867.8747799442775</v>
      </c>
    </row>
    <row r="68" spans="1:28" ht="12.75">
      <c r="A68" s="12" t="s">
        <v>78</v>
      </c>
      <c r="B68" s="1">
        <f>'DATOS MENSUALES'!E606</f>
        <v>0.30757105261</v>
      </c>
      <c r="C68" s="1">
        <f>'DATOS MENSUALES'!E607</f>
        <v>0.53707309568</v>
      </c>
      <c r="D68" s="1">
        <f>'DATOS MENSUALES'!E608</f>
        <v>1.6813406538</v>
      </c>
      <c r="E68" s="1">
        <f>'DATOS MENSUALES'!E609</f>
        <v>1.08444671244</v>
      </c>
      <c r="F68" s="1">
        <f>'DATOS MENSUALES'!E610</f>
        <v>1.6867165196</v>
      </c>
      <c r="G68" s="1">
        <f>'DATOS MENSUALES'!E611</f>
        <v>7.1130909524</v>
      </c>
      <c r="H68" s="1">
        <f>'DATOS MENSUALES'!E612</f>
        <v>3.74047267776</v>
      </c>
      <c r="I68" s="1">
        <f>'DATOS MENSUALES'!E613</f>
        <v>0.66575432884</v>
      </c>
      <c r="J68" s="1">
        <f>'DATOS MENSUALES'!E614</f>
        <v>0.39294863775</v>
      </c>
      <c r="K68" s="1">
        <f>'DATOS MENSUALES'!E615</f>
        <v>0.18795404406</v>
      </c>
      <c r="L68" s="1">
        <f>'DATOS MENSUALES'!E616</f>
        <v>0.10804637088999999</v>
      </c>
      <c r="M68" s="1">
        <f>'DATOS MENSUALES'!E617</f>
        <v>1.045975726</v>
      </c>
      <c r="N68" s="1">
        <f t="shared" si="26"/>
        <v>18.55139077183</v>
      </c>
      <c r="O68" s="10"/>
      <c r="P68" s="60">
        <f t="shared" si="27"/>
        <v>-0.4715758197197486</v>
      </c>
      <c r="Q68" s="60">
        <f t="shared" si="28"/>
        <v>-4.679510761362945</v>
      </c>
      <c r="R68" s="60">
        <f t="shared" si="29"/>
        <v>-0.04782775061224392</v>
      </c>
      <c r="S68" s="60">
        <f t="shared" si="30"/>
        <v>-2.006601517845355</v>
      </c>
      <c r="T68" s="60">
        <f t="shared" si="31"/>
        <v>-0.09085750348276171</v>
      </c>
      <c r="U68" s="60">
        <f t="shared" si="31"/>
        <v>112.80451291881333</v>
      </c>
      <c r="V68" s="60">
        <f t="shared" si="31"/>
        <v>7.8790694249914335</v>
      </c>
      <c r="W68" s="60">
        <f t="shared" si="31"/>
        <v>-0.37679562826920626</v>
      </c>
      <c r="X68" s="60">
        <f t="shared" si="31"/>
        <v>-0.01603656455931597</v>
      </c>
      <c r="Y68" s="60">
        <f t="shared" si="31"/>
        <v>-0.001029813616615914</v>
      </c>
      <c r="Z68" s="60">
        <f t="shared" si="31"/>
        <v>-0.01391790509339408</v>
      </c>
      <c r="AA68" s="60">
        <f t="shared" si="31"/>
        <v>0.07619365513186573</v>
      </c>
      <c r="AB68" s="60">
        <f t="shared" si="31"/>
        <v>2.772229421880483</v>
      </c>
    </row>
    <row r="69" spans="1:28" ht="12.75">
      <c r="A69" s="12" t="s">
        <v>79</v>
      </c>
      <c r="B69" s="1">
        <f>'DATOS MENSUALES'!E618</f>
        <v>0.3297211665</v>
      </c>
      <c r="C69" s="1">
        <f>'DATOS MENSUALES'!E619</f>
        <v>0.468992948</v>
      </c>
      <c r="D69" s="1">
        <f>'DATOS MENSUALES'!E620</f>
        <v>0.2384403084</v>
      </c>
      <c r="E69" s="1">
        <f>'DATOS MENSUALES'!E621</f>
        <v>0.22001445025</v>
      </c>
      <c r="F69" s="1">
        <f>'DATOS MENSUALES'!E622</f>
        <v>0.38125651094</v>
      </c>
      <c r="G69" s="1">
        <f>'DATOS MENSUALES'!E623</f>
        <v>0.49854696653</v>
      </c>
      <c r="H69" s="1">
        <f>'DATOS MENSUALES'!E624</f>
        <v>0.6546470226</v>
      </c>
      <c r="I69" s="1">
        <f>'DATOS MENSUALES'!E625</f>
        <v>0.43975430004</v>
      </c>
      <c r="J69" s="1">
        <f>'DATOS MENSUALES'!E626</f>
        <v>0.67607636823</v>
      </c>
      <c r="K69" s="1">
        <f>'DATOS MENSUALES'!E627</f>
        <v>0.2222859012</v>
      </c>
      <c r="L69" s="1">
        <f>'DATOS MENSUALES'!E628</f>
        <v>0.294862788</v>
      </c>
      <c r="M69" s="1">
        <f>'DATOS MENSUALES'!E629</f>
        <v>0.205202312</v>
      </c>
      <c r="N69" s="1">
        <f t="shared" si="26"/>
        <v>4.62980104269</v>
      </c>
      <c r="O69" s="10"/>
      <c r="P69" s="60">
        <f t="shared" si="27"/>
        <v>-0.4324514375775366</v>
      </c>
      <c r="Q69" s="60">
        <f t="shared" si="28"/>
        <v>-5.274486150724775</v>
      </c>
      <c r="R69" s="60">
        <f t="shared" si="29"/>
        <v>-5.8894307456752095</v>
      </c>
      <c r="S69" s="60">
        <f t="shared" si="30"/>
        <v>-9.605704483426218</v>
      </c>
      <c r="T69" s="60">
        <f t="shared" si="31"/>
        <v>-5.405621781805373</v>
      </c>
      <c r="U69" s="60">
        <f t="shared" si="31"/>
        <v>-5.665887580154112</v>
      </c>
      <c r="V69" s="60">
        <f t="shared" si="31"/>
        <v>-1.3163684609697364</v>
      </c>
      <c r="W69" s="60">
        <f t="shared" si="31"/>
        <v>-0.8527102837890354</v>
      </c>
      <c r="X69" s="60">
        <f t="shared" si="31"/>
        <v>2.9652009990457456E-05</v>
      </c>
      <c r="Y69" s="60">
        <f t="shared" si="31"/>
        <v>-0.00029610364048334234</v>
      </c>
      <c r="Z69" s="60">
        <f t="shared" si="31"/>
        <v>-0.00015507736495965442</v>
      </c>
      <c r="AA69" s="60">
        <f t="shared" si="31"/>
        <v>-0.07242389185598005</v>
      </c>
      <c r="AB69" s="60">
        <f t="shared" si="31"/>
        <v>-1961.01302201856</v>
      </c>
    </row>
    <row r="70" spans="1:28" ht="12.75">
      <c r="A70" s="12" t="s">
        <v>80</v>
      </c>
      <c r="B70" s="1">
        <f>'DATOS MENSUALES'!E630</f>
        <v>0.88761947526</v>
      </c>
      <c r="C70" s="1">
        <f>'DATOS MENSUALES'!E631</f>
        <v>0.57656279196</v>
      </c>
      <c r="D70" s="1">
        <f>'DATOS MENSUALES'!E632</f>
        <v>1.222755373</v>
      </c>
      <c r="E70" s="1">
        <f>'DATOS MENSUALES'!E633</f>
        <v>0.31742886584</v>
      </c>
      <c r="F70" s="1">
        <f>'DATOS MENSUALES'!E634</f>
        <v>0.44331249918</v>
      </c>
      <c r="G70" s="1">
        <f>'DATOS MENSUALES'!E635</f>
        <v>0.57628877812</v>
      </c>
      <c r="H70" s="1">
        <f>'DATOS MENSUALES'!E636</f>
        <v>1.93199999784</v>
      </c>
      <c r="I70" s="1">
        <f>'DATOS MENSUALES'!E637</f>
        <v>4.35767178686</v>
      </c>
      <c r="J70" s="1">
        <f>'DATOS MENSUALES'!E638</f>
        <v>0.86330339743</v>
      </c>
      <c r="K70" s="1">
        <f>'DATOS MENSUALES'!E639</f>
        <v>0.11956859274</v>
      </c>
      <c r="L70" s="1">
        <f>'DATOS MENSUALES'!E640</f>
        <v>0.17875157625</v>
      </c>
      <c r="M70" s="1">
        <f>'DATOS MENSUALES'!E641</f>
        <v>0.17775764472</v>
      </c>
      <c r="N70" s="1">
        <f t="shared" si="26"/>
        <v>11.653020779200002</v>
      </c>
      <c r="O70" s="10"/>
      <c r="P70" s="60">
        <f t="shared" si="27"/>
        <v>-0.007799799808373436</v>
      </c>
      <c r="Q70" s="60">
        <f t="shared" si="28"/>
        <v>-4.355833936619727</v>
      </c>
      <c r="R70" s="60">
        <f t="shared" si="29"/>
        <v>-0.5545494932728935</v>
      </c>
      <c r="S70" s="60">
        <f t="shared" si="30"/>
        <v>-8.344719353427157</v>
      </c>
      <c r="T70" s="60">
        <f t="shared" si="31"/>
        <v>-4.85224369211372</v>
      </c>
      <c r="U70" s="60">
        <f t="shared" si="31"/>
        <v>-4.956508677119677</v>
      </c>
      <c r="V70" s="60">
        <f t="shared" si="31"/>
        <v>0.005968999277209838</v>
      </c>
      <c r="W70" s="60">
        <f t="shared" si="31"/>
        <v>26.188640384572782</v>
      </c>
      <c r="X70" s="60">
        <f t="shared" si="31"/>
        <v>0.010385736765790986</v>
      </c>
      <c r="Y70" s="60">
        <f t="shared" si="31"/>
        <v>-0.004858540102587256</v>
      </c>
      <c r="Z70" s="60">
        <f t="shared" si="31"/>
        <v>-0.0048988815342942</v>
      </c>
      <c r="AA70" s="60">
        <f t="shared" si="31"/>
        <v>-0.08769186339707633</v>
      </c>
      <c r="AB70" s="60">
        <f t="shared" si="31"/>
        <v>-165.7935573847305</v>
      </c>
    </row>
    <row r="71" spans="1:28" ht="12.75">
      <c r="A71" s="12" t="s">
        <v>81</v>
      </c>
      <c r="B71" s="1">
        <f>'DATOS MENSUALES'!E642</f>
        <v>0.79117204672</v>
      </c>
      <c r="C71" s="1">
        <f>'DATOS MENSUALES'!E643</f>
        <v>0.94090014064</v>
      </c>
      <c r="D71" s="1">
        <f>'DATOS MENSUALES'!E644</f>
        <v>0.90533333528</v>
      </c>
      <c r="E71" s="1">
        <f>'DATOS MENSUALES'!E645</f>
        <v>2.18740843092</v>
      </c>
      <c r="F71" s="1">
        <f>'DATOS MENSUALES'!E646</f>
        <v>1.12820673512</v>
      </c>
      <c r="G71" s="1">
        <f>'DATOS MENSUALES'!E647</f>
        <v>0.84854821548</v>
      </c>
      <c r="H71" s="1">
        <f>'DATOS MENSUALES'!E648</f>
        <v>0.49739922</v>
      </c>
      <c r="I71" s="1">
        <f>'DATOS MENSUALES'!E649</f>
        <v>1.24251928836</v>
      </c>
      <c r="J71" s="1">
        <f>'DATOS MENSUALES'!E650</f>
        <v>0.1686426908</v>
      </c>
      <c r="K71" s="1">
        <f>'DATOS MENSUALES'!E651</f>
        <v>0.1195905568</v>
      </c>
      <c r="L71" s="1">
        <f>'DATOS MENSUALES'!E652</f>
        <v>0.1188785052</v>
      </c>
      <c r="M71" s="1">
        <f>'DATOS MENSUALES'!E653</f>
        <v>0.24465</v>
      </c>
      <c r="N71" s="1">
        <f t="shared" si="26"/>
        <v>9.193249165320001</v>
      </c>
      <c r="O71" s="10"/>
      <c r="P71" s="60">
        <f t="shared" si="27"/>
        <v>-0.025611066057678298</v>
      </c>
      <c r="Q71" s="60">
        <f t="shared" si="28"/>
        <v>-2.0426013043217313</v>
      </c>
      <c r="R71" s="60">
        <f t="shared" si="29"/>
        <v>-1.4776338168532828</v>
      </c>
      <c r="S71" s="60">
        <f t="shared" si="30"/>
        <v>-0.003970134055074193</v>
      </c>
      <c r="T71" s="60">
        <f t="shared" si="31"/>
        <v>-1.0244029413837206</v>
      </c>
      <c r="U71" s="60">
        <f t="shared" si="31"/>
        <v>-2.9410736979706393</v>
      </c>
      <c r="V71" s="60">
        <f t="shared" si="31"/>
        <v>-1.9681738685657144</v>
      </c>
      <c r="W71" s="60">
        <f t="shared" si="31"/>
        <v>-0.003080842420185703</v>
      </c>
      <c r="X71" s="60">
        <f t="shared" si="31"/>
        <v>-0.10817811143015667</v>
      </c>
      <c r="Y71" s="60">
        <f t="shared" si="31"/>
        <v>-0.004856650162299773</v>
      </c>
      <c r="Z71" s="60">
        <f t="shared" si="31"/>
        <v>-0.01212104641361116</v>
      </c>
      <c r="AA71" s="60">
        <f t="shared" si="31"/>
        <v>-0.05374648836908161</v>
      </c>
      <c r="AB71" s="60">
        <f t="shared" si="31"/>
        <v>-503.0966665213766</v>
      </c>
    </row>
    <row r="72" spans="1:28" ht="12.75">
      <c r="A72" s="12" t="s">
        <v>82</v>
      </c>
      <c r="B72" s="1">
        <f>'DATOS MENSUALES'!E654</f>
        <v>0.55968088784</v>
      </c>
      <c r="C72" s="1">
        <f>'DATOS MENSUALES'!E655</f>
        <v>1.32374414346</v>
      </c>
      <c r="D72" s="1">
        <f>'DATOS MENSUALES'!E656</f>
        <v>0.70197594255</v>
      </c>
      <c r="E72" s="1">
        <f>'DATOS MENSUALES'!E657</f>
        <v>1.25217857294</v>
      </c>
      <c r="F72" s="1">
        <f>'DATOS MENSUALES'!E658</f>
        <v>1.78361310232</v>
      </c>
      <c r="G72" s="1">
        <f>'DATOS MENSUALES'!E659</f>
        <v>1.11712061216</v>
      </c>
      <c r="H72" s="1">
        <f>'DATOS MENSUALES'!E660</f>
        <v>0.46837219681</v>
      </c>
      <c r="I72" s="1">
        <f>'DATOS MENSUALES'!E661</f>
        <v>0.39745185264</v>
      </c>
      <c r="J72" s="1">
        <f>'DATOS MENSUALES'!E662</f>
        <v>0.33358463382</v>
      </c>
      <c r="K72" s="1">
        <f>'DATOS MENSUALES'!E663</f>
        <v>0.16876263936</v>
      </c>
      <c r="L72" s="1">
        <f>'DATOS MENSUALES'!E664</f>
        <v>0.30625</v>
      </c>
      <c r="M72" s="1">
        <f>'DATOS MENSUALES'!E665</f>
        <v>0.39206319633</v>
      </c>
      <c r="N72" s="1">
        <f t="shared" si="26"/>
        <v>8.80479778023</v>
      </c>
      <c r="O72" s="10"/>
      <c r="P72" s="60">
        <f t="shared" si="27"/>
        <v>-0.14574428209779025</v>
      </c>
      <c r="Q72" s="60">
        <f t="shared" si="28"/>
        <v>-0.6954122254949516</v>
      </c>
      <c r="R72" s="60">
        <f t="shared" si="29"/>
        <v>-2.4188045970476906</v>
      </c>
      <c r="S72" s="60">
        <f t="shared" si="30"/>
        <v>-1.3078092602658882</v>
      </c>
      <c r="T72" s="60">
        <f t="shared" si="31"/>
        <v>-0.043860991507995134</v>
      </c>
      <c r="U72" s="60">
        <f t="shared" si="31"/>
        <v>-1.57779706177641</v>
      </c>
      <c r="V72" s="60">
        <f t="shared" si="31"/>
        <v>-2.108128245247339</v>
      </c>
      <c r="W72" s="60">
        <f t="shared" si="31"/>
        <v>-0.9719948538046616</v>
      </c>
      <c r="X72" s="60">
        <f t="shared" si="31"/>
        <v>-0.03023719699990167</v>
      </c>
      <c r="Y72" s="60">
        <f t="shared" si="31"/>
        <v>-0.0017355916618009102</v>
      </c>
      <c r="Z72" s="60">
        <f t="shared" si="31"/>
        <v>-7.58942336916293E-05</v>
      </c>
      <c r="AA72" s="60">
        <f t="shared" si="31"/>
        <v>-0.012162350766013859</v>
      </c>
      <c r="AB72" s="60">
        <f t="shared" si="31"/>
        <v>-580.4711471209888</v>
      </c>
    </row>
    <row r="73" spans="1:28" ht="12.75">
      <c r="A73" s="12" t="s">
        <v>83</v>
      </c>
      <c r="B73" s="1">
        <f>'DATOS MENSUALES'!E666</f>
        <v>0.3693211002</v>
      </c>
      <c r="C73" s="1">
        <f>'DATOS MENSUALES'!E667</f>
        <v>0.55279493037</v>
      </c>
      <c r="D73" s="1">
        <f>'DATOS MENSUALES'!E668</f>
        <v>0.94436063754</v>
      </c>
      <c r="E73" s="1">
        <f>'DATOS MENSUALES'!E669</f>
        <v>3.75087475602</v>
      </c>
      <c r="F73" s="1">
        <f>'DATOS MENSUALES'!E670</f>
        <v>1.51269851187</v>
      </c>
      <c r="G73" s="1">
        <f>'DATOS MENSUALES'!E671</f>
        <v>1.12176623104</v>
      </c>
      <c r="H73" s="1">
        <f>'DATOS MENSUALES'!E672</f>
        <v>1.7346144834</v>
      </c>
      <c r="I73" s="1">
        <f>'DATOS MENSUALES'!E673</f>
        <v>1.5485664285</v>
      </c>
      <c r="J73" s="1">
        <f>'DATOS MENSUALES'!E674</f>
        <v>0.2222217676</v>
      </c>
      <c r="K73" s="1">
        <f>'DATOS MENSUALES'!E675</f>
        <v>0.1301761014</v>
      </c>
      <c r="L73" s="1">
        <f>'DATOS MENSUALES'!E676</f>
        <v>0.16380706349</v>
      </c>
      <c r="M73" s="1">
        <f>'DATOS MENSUALES'!E677</f>
        <v>0.43072112673</v>
      </c>
      <c r="N73" s="1">
        <f t="shared" si="26"/>
        <v>12.481923138159999</v>
      </c>
      <c r="O73" s="10"/>
      <c r="P73" s="60">
        <f t="shared" si="27"/>
        <v>-0.3680097865940018</v>
      </c>
      <c r="Q73" s="60">
        <f t="shared" si="28"/>
        <v>-4.548792503758168</v>
      </c>
      <c r="R73" s="60">
        <f t="shared" si="29"/>
        <v>-1.3308870901096483</v>
      </c>
      <c r="S73" s="60">
        <f t="shared" si="30"/>
        <v>2.774229364339237</v>
      </c>
      <c r="T73" s="60">
        <f t="shared" si="31"/>
        <v>-0.24247713550478342</v>
      </c>
      <c r="U73" s="60">
        <f t="shared" si="31"/>
        <v>-1.5589837727987526</v>
      </c>
      <c r="V73" s="60">
        <f t="shared" si="31"/>
        <v>-4.085986956574514E-06</v>
      </c>
      <c r="W73" s="60">
        <f t="shared" si="31"/>
        <v>0.004137469038528838</v>
      </c>
      <c r="X73" s="60">
        <f t="shared" si="31"/>
        <v>-0.07563484943495662</v>
      </c>
      <c r="Y73" s="60">
        <f t="shared" si="31"/>
        <v>-0.004001656441514491</v>
      </c>
      <c r="Z73" s="60">
        <f t="shared" si="31"/>
        <v>-0.0063092184107402804</v>
      </c>
      <c r="AA73" s="60">
        <f t="shared" si="31"/>
        <v>-0.007002157585464924</v>
      </c>
      <c r="AB73" s="60">
        <f t="shared" si="31"/>
        <v>-101.5000904815704</v>
      </c>
    </row>
    <row r="74" spans="1:28" s="24" customFormat="1" ht="12.75">
      <c r="A74" s="21" t="s">
        <v>84</v>
      </c>
      <c r="B74" s="22">
        <f>'DATOS MENSUALES'!E678</f>
        <v>0.40376470706</v>
      </c>
      <c r="C74" s="22">
        <f>'DATOS MENSUALES'!E679</f>
        <v>0.92471911673</v>
      </c>
      <c r="D74" s="22">
        <f>'DATOS MENSUALES'!E680</f>
        <v>2.22545844848</v>
      </c>
      <c r="E74" s="22">
        <f>'DATOS MENSUALES'!E681</f>
        <v>3.53796164955</v>
      </c>
      <c r="F74" s="22">
        <f>'DATOS MENSUALES'!E682</f>
        <v>0.84233144608</v>
      </c>
      <c r="G74" s="22">
        <f>'DATOS MENSUALES'!E683</f>
        <v>0.38710465136</v>
      </c>
      <c r="H74" s="22">
        <f>'DATOS MENSUALES'!E684</f>
        <v>0.59414884155</v>
      </c>
      <c r="I74" s="22">
        <f>'DATOS MENSUALES'!E685</f>
        <v>0.6555259586</v>
      </c>
      <c r="J74" s="22">
        <f>'DATOS MENSUALES'!E686</f>
        <v>0.50466392178</v>
      </c>
      <c r="K74" s="22">
        <f>'DATOS MENSUALES'!E687</f>
        <v>0.2819631153</v>
      </c>
      <c r="L74" s="22">
        <f>'DATOS MENSUALES'!E688</f>
        <v>0.28913484324</v>
      </c>
      <c r="M74" s="22">
        <f>'DATOS MENSUALES'!E689</f>
        <v>0.1950246307</v>
      </c>
      <c r="N74" s="22">
        <f t="shared" si="26"/>
        <v>10.841801330430002</v>
      </c>
      <c r="O74" s="23"/>
      <c r="P74" s="60">
        <f t="shared" si="27"/>
        <v>-0.3174550789737203</v>
      </c>
      <c r="Q74" s="60">
        <f t="shared" si="28"/>
        <v>-2.1217498790240024</v>
      </c>
      <c r="R74" s="60">
        <f t="shared" si="29"/>
        <v>0.005942420324181786</v>
      </c>
      <c r="S74" s="60">
        <f t="shared" si="30"/>
        <v>1.6945616838722573</v>
      </c>
      <c r="T74" s="60">
        <f t="shared" si="31"/>
        <v>-2.1664404905895265</v>
      </c>
      <c r="U74" s="60">
        <f t="shared" si="31"/>
        <v>-6.796245020474661</v>
      </c>
      <c r="V74" s="60">
        <f t="shared" si="31"/>
        <v>-1.5466195770200175</v>
      </c>
      <c r="W74" s="60">
        <f t="shared" si="31"/>
        <v>-0.3930311884051169</v>
      </c>
      <c r="X74" s="60">
        <f t="shared" si="31"/>
        <v>-0.002771180283871298</v>
      </c>
      <c r="Y74" s="60">
        <f t="shared" si="31"/>
        <v>-3.393381455533662E-07</v>
      </c>
      <c r="Z74" s="60">
        <f t="shared" si="31"/>
        <v>-0.00021015387770736236</v>
      </c>
      <c r="AA74" s="60">
        <f t="shared" si="31"/>
        <v>-0.07785955157764064</v>
      </c>
      <c r="AB74" s="60">
        <f t="shared" si="31"/>
        <v>-250.6195546262301</v>
      </c>
    </row>
    <row r="75" spans="1:28" s="24" customFormat="1" ht="12.75">
      <c r="A75" s="21" t="s">
        <v>85</v>
      </c>
      <c r="B75" s="22">
        <f>'DATOS MENSUALES'!E690</f>
        <v>0.45893166096</v>
      </c>
      <c r="C75" s="22">
        <f>'DATOS MENSUALES'!E691</f>
        <v>2.2440945591</v>
      </c>
      <c r="D75" s="22">
        <f>'DATOS MENSUALES'!E692</f>
        <v>7.50170548692</v>
      </c>
      <c r="E75" s="22">
        <f>'DATOS MENSUALES'!E693</f>
        <v>3.7026372957</v>
      </c>
      <c r="F75" s="22">
        <f>'DATOS MENSUALES'!E694</f>
        <v>0.90189370923</v>
      </c>
      <c r="G75" s="22">
        <f>'DATOS MENSUALES'!E695</f>
        <v>0.52101467237</v>
      </c>
      <c r="H75" s="22">
        <f>'DATOS MENSUALES'!E696</f>
        <v>0.98611487767</v>
      </c>
      <c r="I75" s="22">
        <f>'DATOS MENSUALES'!E697</f>
        <v>1.2945216858</v>
      </c>
      <c r="J75" s="22">
        <f>'DATOS MENSUALES'!E698</f>
        <v>0.49410125008</v>
      </c>
      <c r="K75" s="22">
        <f>'DATOS MENSUALES'!E699</f>
        <v>0.14968855864</v>
      </c>
      <c r="L75" s="22">
        <f>'DATOS MENSUALES'!E700</f>
        <v>0.16157894646</v>
      </c>
      <c r="M75" s="22">
        <f>'DATOS MENSUALES'!E701</f>
        <v>0.1973349378</v>
      </c>
      <c r="N75" s="22">
        <f t="shared" si="26"/>
        <v>18.613617640730002</v>
      </c>
      <c r="O75" s="23"/>
      <c r="P75" s="60">
        <f t="shared" si="27"/>
        <v>-0.2464982115188217</v>
      </c>
      <c r="Q75" s="60">
        <f t="shared" si="28"/>
        <v>4.067362132953729E-05</v>
      </c>
      <c r="R75" s="60">
        <f t="shared" si="29"/>
        <v>162.5367678206818</v>
      </c>
      <c r="S75" s="60">
        <f t="shared" si="30"/>
        <v>2.4982100742474067</v>
      </c>
      <c r="T75" s="60">
        <f t="shared" si="31"/>
        <v>-1.8808267755417951</v>
      </c>
      <c r="U75" s="60">
        <f t="shared" si="31"/>
        <v>-5.454356704740995</v>
      </c>
      <c r="V75" s="60">
        <f t="shared" si="31"/>
        <v>-0.44679629132340953</v>
      </c>
      <c r="W75" s="60">
        <f t="shared" si="31"/>
        <v>-0.0008175733085454807</v>
      </c>
      <c r="X75" s="60">
        <f t="shared" si="31"/>
        <v>-0.003444552119172901</v>
      </c>
      <c r="Y75" s="60">
        <f t="shared" si="31"/>
        <v>-0.002700110052790605</v>
      </c>
      <c r="Z75" s="60">
        <f t="shared" si="31"/>
        <v>-0.006540213391626376</v>
      </c>
      <c r="AA75" s="60">
        <f t="shared" si="31"/>
        <v>-0.07660261395966235</v>
      </c>
      <c r="AB75" s="60">
        <f t="shared" si="31"/>
        <v>3.1571883004488317</v>
      </c>
    </row>
    <row r="76" spans="1:28" s="24" customFormat="1" ht="12.75">
      <c r="A76" s="21" t="s">
        <v>86</v>
      </c>
      <c r="B76" s="22">
        <f>'DATOS MENSUALES'!E702</f>
        <v>0.29738853536</v>
      </c>
      <c r="C76" s="22">
        <f>'DATOS MENSUALES'!E703</f>
        <v>0.39941228792</v>
      </c>
      <c r="D76" s="22">
        <f>'DATOS MENSUALES'!E704</f>
        <v>0.45650820722</v>
      </c>
      <c r="E76" s="22">
        <f>'DATOS MENSUALES'!E705</f>
        <v>0.61553554933</v>
      </c>
      <c r="F76" s="22">
        <f>'DATOS MENSUALES'!E706</f>
        <v>0.667749615</v>
      </c>
      <c r="G76" s="22">
        <f>'DATOS MENSUALES'!E707</f>
        <v>1.30293640379</v>
      </c>
      <c r="H76" s="22">
        <f>'DATOS MENSUALES'!E708</f>
        <v>1.26950406802</v>
      </c>
      <c r="I76" s="22">
        <f>'DATOS MENSUALES'!E709</f>
        <v>1.21612636091</v>
      </c>
      <c r="J76" s="22">
        <f>'DATOS MENSUALES'!E710</f>
        <v>0.491924608</v>
      </c>
      <c r="K76" s="22">
        <f>'DATOS MENSUALES'!E711</f>
        <v>0.34318386986</v>
      </c>
      <c r="L76" s="22">
        <f>'DATOS MENSUALES'!E712</f>
        <v>0.18850246956</v>
      </c>
      <c r="M76" s="22">
        <f>'DATOS MENSUALES'!E713</f>
        <v>0.51756647808</v>
      </c>
      <c r="N76" s="22">
        <f t="shared" si="26"/>
        <v>7.7663384530499995</v>
      </c>
      <c r="O76" s="23"/>
      <c r="P76" s="60">
        <f t="shared" si="27"/>
        <v>-0.49032633086289545</v>
      </c>
      <c r="Q76" s="60">
        <f t="shared" si="28"/>
        <v>-5.932609759232195</v>
      </c>
      <c r="R76" s="60">
        <f t="shared" si="29"/>
        <v>-4.003177904648409</v>
      </c>
      <c r="S76" s="60">
        <f t="shared" si="30"/>
        <v>-5.179664926029307</v>
      </c>
      <c r="T76" s="60">
        <f t="shared" si="31"/>
        <v>-3.1669780460804935</v>
      </c>
      <c r="U76" s="60">
        <f t="shared" si="31"/>
        <v>-0.9364630618819181</v>
      </c>
      <c r="V76" s="60">
        <f t="shared" si="31"/>
        <v>-0.11135223540811127</v>
      </c>
      <c r="W76" s="60">
        <f t="shared" si="31"/>
        <v>-0.0050797480079563</v>
      </c>
      <c r="X76" s="60">
        <f t="shared" si="31"/>
        <v>-0.003595643978793807</v>
      </c>
      <c r="Y76" s="60">
        <f t="shared" si="31"/>
        <v>0.00015962365758428516</v>
      </c>
      <c r="Z76" s="60">
        <f t="shared" si="31"/>
        <v>-0.004102616631895994</v>
      </c>
      <c r="AA76" s="60">
        <f t="shared" si="31"/>
        <v>-0.0011400990724694724</v>
      </c>
      <c r="AB76" s="60">
        <f t="shared" si="31"/>
        <v>-825.3643518958277</v>
      </c>
    </row>
    <row r="77" spans="1:28" s="24" customFormat="1" ht="12.75">
      <c r="A77" s="21" t="s">
        <v>87</v>
      </c>
      <c r="B77" s="22">
        <f>'DATOS MENSUALES'!E714</f>
        <v>0.6284229122</v>
      </c>
      <c r="C77" s="22">
        <f>'DATOS MENSUALES'!E715</f>
        <v>0.60333044115</v>
      </c>
      <c r="D77" s="22">
        <f>'DATOS MENSUALES'!E716</f>
        <v>1.01015869356</v>
      </c>
      <c r="E77" s="22">
        <f>'DATOS MENSUALES'!E717</f>
        <v>0.921551274</v>
      </c>
      <c r="F77" s="22">
        <f>'DATOS MENSUALES'!E718</f>
        <v>0.82747860659</v>
      </c>
      <c r="G77" s="22">
        <f>'DATOS MENSUALES'!E719</f>
        <v>1.0210208076</v>
      </c>
      <c r="H77" s="22">
        <f>'DATOS MENSUALES'!E720</f>
        <v>2.514362527</v>
      </c>
      <c r="I77" s="22">
        <f>'DATOS MENSUALES'!E721</f>
        <v>1.25361020603</v>
      </c>
      <c r="J77" s="22">
        <f>'DATOS MENSUALES'!E722</f>
        <v>0.30521866507</v>
      </c>
      <c r="K77" s="22">
        <f>'DATOS MENSUALES'!E723</f>
        <v>0.224433963</v>
      </c>
      <c r="L77" s="22">
        <f>'DATOS MENSUALES'!E724</f>
        <v>0.30324038382</v>
      </c>
      <c r="M77" s="22">
        <f>'DATOS MENSUALES'!E725</f>
        <v>0.4844362865</v>
      </c>
      <c r="N77" s="22">
        <f t="shared" si="26"/>
        <v>10.09726476652</v>
      </c>
      <c r="O77" s="23"/>
      <c r="P77" s="60">
        <f t="shared" si="27"/>
        <v>-0.09576647250381973</v>
      </c>
      <c r="Q77" s="60">
        <f t="shared" si="28"/>
        <v>-4.145145172412056</v>
      </c>
      <c r="R77" s="60">
        <f t="shared" si="29"/>
        <v>-1.1060553533925432</v>
      </c>
      <c r="S77" s="60">
        <f t="shared" si="30"/>
        <v>-2.8887771491651777</v>
      </c>
      <c r="T77" s="60">
        <f t="shared" si="31"/>
        <v>-2.241904092652613</v>
      </c>
      <c r="U77" s="60">
        <f t="shared" si="31"/>
        <v>-2.0016695270226363</v>
      </c>
      <c r="V77" s="60">
        <f t="shared" si="31"/>
        <v>0.44552552597206285</v>
      </c>
      <c r="W77" s="60">
        <f t="shared" si="31"/>
        <v>-0.0024286950978904985</v>
      </c>
      <c r="X77" s="60">
        <f t="shared" si="31"/>
        <v>-0.03927140583660787</v>
      </c>
      <c r="Y77" s="60">
        <f t="shared" si="31"/>
        <v>-0.00026838795524865636</v>
      </c>
      <c r="Z77" s="60">
        <f t="shared" si="31"/>
        <v>-9.325668465702983E-05</v>
      </c>
      <c r="AA77" s="60">
        <f t="shared" si="31"/>
        <v>-0.0026051496436001937</v>
      </c>
      <c r="AB77" s="60">
        <f t="shared" si="31"/>
        <v>-350.30443991011697</v>
      </c>
    </row>
    <row r="78" spans="1:28" s="24" customFormat="1" ht="12.75">
      <c r="A78" s="21" t="s">
        <v>88</v>
      </c>
      <c r="B78" s="22">
        <f>'DATOS MENSUALES'!E726</f>
        <v>0.78630004542</v>
      </c>
      <c r="C78" s="22">
        <f>'DATOS MENSUALES'!E727</f>
        <v>1.7008875072</v>
      </c>
      <c r="D78" s="22">
        <f>'DATOS MENSUALES'!E728</f>
        <v>2.24823608145</v>
      </c>
      <c r="E78" s="22">
        <f>'DATOS MENSUALES'!E729</f>
        <v>3.7267110567</v>
      </c>
      <c r="F78" s="22">
        <f>'DATOS MENSUALES'!E730</f>
        <v>1.8491218269</v>
      </c>
      <c r="G78" s="22">
        <f>'DATOS MENSUALES'!E731</f>
        <v>2.16084361584</v>
      </c>
      <c r="H78" s="22">
        <f>'DATOS MENSUALES'!E732</f>
        <v>0.4666045542</v>
      </c>
      <c r="I78" s="22">
        <f>'DATOS MENSUALES'!E733</f>
        <v>0.32006089977</v>
      </c>
      <c r="J78" s="22">
        <f>'DATOS MENSUALES'!E734</f>
        <v>0.18439159941</v>
      </c>
      <c r="K78" s="22">
        <f>'DATOS MENSUALES'!E735</f>
        <v>0.22447255351</v>
      </c>
      <c r="L78" s="22">
        <f>'DATOS MENSUALES'!E736</f>
        <v>0.143348667</v>
      </c>
      <c r="M78" s="22">
        <f>'DATOS MENSUALES'!E737</f>
        <v>0.26998265778</v>
      </c>
      <c r="N78" s="22">
        <f t="shared" si="26"/>
        <v>14.08096106518</v>
      </c>
      <c r="O78" s="23"/>
      <c r="P78" s="60">
        <f t="shared" si="27"/>
        <v>-0.02690210354335154</v>
      </c>
      <c r="Q78" s="60">
        <f t="shared" si="28"/>
        <v>-0.13172975052906752</v>
      </c>
      <c r="R78" s="60">
        <f t="shared" si="29"/>
        <v>0.00847800222859069</v>
      </c>
      <c r="S78" s="60">
        <f t="shared" si="30"/>
        <v>2.6335523923024553</v>
      </c>
      <c r="T78" s="60">
        <f t="shared" si="31"/>
        <v>-0.02367796247889555</v>
      </c>
      <c r="U78" s="60">
        <f t="shared" si="31"/>
        <v>-0.0017474574045454778</v>
      </c>
      <c r="V78" s="60">
        <f t="shared" si="31"/>
        <v>-2.116858876299817</v>
      </c>
      <c r="W78" s="60">
        <f t="shared" si="31"/>
        <v>-1.2180748117199875</v>
      </c>
      <c r="X78" s="60">
        <f t="shared" si="31"/>
        <v>-0.09780208476276595</v>
      </c>
      <c r="Y78" s="60">
        <f t="shared" si="31"/>
        <v>-0.00026790654284923344</v>
      </c>
      <c r="Z78" s="60">
        <f t="shared" si="31"/>
        <v>-0.00864540709886432</v>
      </c>
      <c r="AA78" s="60">
        <f t="shared" si="31"/>
        <v>-0.043633256952549916</v>
      </c>
      <c r="AB78" s="60">
        <f t="shared" si="31"/>
        <v>-28.81148563411713</v>
      </c>
    </row>
    <row r="79" spans="1:28" s="24" customFormat="1" ht="12.75">
      <c r="A79" s="21" t="s">
        <v>89</v>
      </c>
      <c r="B79" s="22">
        <f>'DATOS MENSUALES'!E738</f>
        <v>0.79302733958</v>
      </c>
      <c r="C79" s="22">
        <f>'DATOS MENSUALES'!E739</f>
        <v>0.32785616584</v>
      </c>
      <c r="D79" s="22">
        <f>'DATOS MENSUALES'!E740</f>
        <v>0.347938146</v>
      </c>
      <c r="E79" s="22">
        <f>'DATOS MENSUALES'!E741</f>
        <v>1.1554177265</v>
      </c>
      <c r="F79" s="22">
        <f>'DATOS MENSUALES'!E742</f>
        <v>0.96660768946</v>
      </c>
      <c r="G79" s="22">
        <f>'DATOS MENSUALES'!E743</f>
        <v>1.51150815558</v>
      </c>
      <c r="H79" s="22">
        <f>'DATOS MENSUALES'!E744</f>
        <v>1.20451016166</v>
      </c>
      <c r="I79" s="22">
        <f>'DATOS MENSUALES'!E745</f>
        <v>0.99200181938</v>
      </c>
      <c r="J79" s="22">
        <f>'DATOS MENSUALES'!E746</f>
        <v>0.97149863256</v>
      </c>
      <c r="K79" s="22">
        <f>'DATOS MENSUALES'!E747</f>
        <v>0.17253904008</v>
      </c>
      <c r="L79" s="22">
        <f>'DATOS MENSUALES'!E748</f>
        <v>0.434192672</v>
      </c>
      <c r="M79" s="22">
        <f>'DATOS MENSUALES'!E749</f>
        <v>0.57721581414</v>
      </c>
      <c r="N79" s="22">
        <f t="shared" si="26"/>
        <v>9.45431336278</v>
      </c>
      <c r="O79" s="23"/>
      <c r="P79" s="60">
        <f t="shared" si="27"/>
        <v>-0.02513050439687518</v>
      </c>
      <c r="Q79" s="60">
        <f t="shared" si="28"/>
        <v>-6.664285584348763</v>
      </c>
      <c r="R79" s="60">
        <f t="shared" si="29"/>
        <v>-4.8817796823768855</v>
      </c>
      <c r="S79" s="60">
        <f t="shared" si="30"/>
        <v>-1.6865814985394214</v>
      </c>
      <c r="T79" s="60">
        <f t="shared" si="31"/>
        <v>-1.6002502706704176</v>
      </c>
      <c r="U79" s="60">
        <f t="shared" si="31"/>
        <v>-0.45614923409199476</v>
      </c>
      <c r="V79" s="60">
        <f t="shared" si="31"/>
        <v>-0.16285297972611792</v>
      </c>
      <c r="W79" s="60">
        <f aca="true" t="shared" si="32" ref="W79:AB82">(I79-I$6)^3</f>
        <v>-0.06211158476345072</v>
      </c>
      <c r="X79" s="60">
        <f t="shared" si="32"/>
        <v>0.03476534779920988</v>
      </c>
      <c r="Y79" s="60">
        <f t="shared" si="32"/>
        <v>-0.0015770613649522917</v>
      </c>
      <c r="Z79" s="60">
        <f t="shared" si="32"/>
        <v>0.0006273120309449219</v>
      </c>
      <c r="AA79" s="60">
        <f t="shared" si="32"/>
        <v>-9.002431416418995E-05</v>
      </c>
      <c r="AB79" s="60">
        <f t="shared" si="32"/>
        <v>-455.163502153281</v>
      </c>
    </row>
    <row r="80" spans="1:28" s="24" customFormat="1" ht="12.75">
      <c r="A80" s="21" t="s">
        <v>90</v>
      </c>
      <c r="B80" s="22">
        <f>'DATOS MENSUALES'!E750</f>
        <v>0.82118798223</v>
      </c>
      <c r="C80" s="22">
        <f>'DATOS MENSUALES'!E751</f>
        <v>1.36707682164</v>
      </c>
      <c r="D80" s="22">
        <f>'DATOS MENSUALES'!E752</f>
        <v>1.45642600885</v>
      </c>
      <c r="E80" s="22">
        <f>'DATOS MENSUALES'!E753</f>
        <v>2.58998362012</v>
      </c>
      <c r="F80" s="22">
        <f>'DATOS MENSUALES'!E754</f>
        <v>0.8474238423</v>
      </c>
      <c r="G80" s="22">
        <f>'DATOS MENSUALES'!E755</f>
        <v>1.16659498361</v>
      </c>
      <c r="H80" s="22">
        <f>'DATOS MENSUALES'!E756</f>
        <v>0.82195826041</v>
      </c>
      <c r="I80" s="22">
        <f>'DATOS MENSUALES'!E757</f>
        <v>0.60977777952</v>
      </c>
      <c r="J80" s="22">
        <f>'DATOS MENSUALES'!E758</f>
        <v>0.18414261602</v>
      </c>
      <c r="K80" s="22">
        <f>'DATOS MENSUALES'!E759</f>
        <v>0.15987699759</v>
      </c>
      <c r="L80" s="22">
        <f>'DATOS MENSUALES'!E760</f>
        <v>0.346308589</v>
      </c>
      <c r="M80" s="22">
        <f>'DATOS MENSUALES'!E761</f>
        <v>0.47440993695</v>
      </c>
      <c r="N80" s="22">
        <f t="shared" si="26"/>
        <v>10.84516743824</v>
      </c>
      <c r="O80" s="23"/>
      <c r="P80" s="60">
        <f t="shared" si="27"/>
        <v>-0.018556805028171978</v>
      </c>
      <c r="Q80" s="60">
        <f t="shared" si="28"/>
        <v>-0.5982828961956774</v>
      </c>
      <c r="R80" s="60">
        <f t="shared" si="29"/>
        <v>-0.2031974195496493</v>
      </c>
      <c r="S80" s="60">
        <f t="shared" si="30"/>
        <v>0.01456810806150969</v>
      </c>
      <c r="T80" s="60">
        <f aca="true" t="shared" si="33" ref="T80:V83">(F80-F$6)^3</f>
        <v>-2.1409625509434593</v>
      </c>
      <c r="U80" s="60">
        <f t="shared" si="33"/>
        <v>-1.3850674141863186</v>
      </c>
      <c r="V80" s="60">
        <f t="shared" si="33"/>
        <v>-0.8008415787881121</v>
      </c>
      <c r="W80" s="60">
        <f t="shared" si="32"/>
        <v>-0.4713659686737184</v>
      </c>
      <c r="X80" s="60">
        <f t="shared" si="32"/>
        <v>-0.09796072927241427</v>
      </c>
      <c r="Y80" s="60">
        <f t="shared" si="32"/>
        <v>-0.0021497416376411293</v>
      </c>
      <c r="Z80" s="60">
        <f t="shared" si="32"/>
        <v>-1.185216909996323E-08</v>
      </c>
      <c r="AA80" s="60">
        <f t="shared" si="32"/>
        <v>-0.0032171443845934256</v>
      </c>
      <c r="AB80" s="60">
        <f t="shared" si="32"/>
        <v>-250.2183548425144</v>
      </c>
    </row>
    <row r="81" spans="1:28" s="24" customFormat="1" ht="12.75">
      <c r="A81" s="21" t="s">
        <v>91</v>
      </c>
      <c r="B81" s="22">
        <f>'DATOS MENSUALES'!E762</f>
        <v>0.72354343824</v>
      </c>
      <c r="C81" s="22">
        <f>'DATOS MENSUALES'!E763</f>
        <v>1.0847937273</v>
      </c>
      <c r="D81" s="22">
        <f>'DATOS MENSUALES'!E764</f>
        <v>1.548378333</v>
      </c>
      <c r="E81" s="22">
        <f>'DATOS MENSUALES'!E765</f>
        <v>1.80251714538</v>
      </c>
      <c r="F81" s="22">
        <f>'DATOS MENSUALES'!E766</f>
        <v>1.29965405306</v>
      </c>
      <c r="G81" s="22">
        <f>'DATOS MENSUALES'!E767</f>
        <v>1.73987417888</v>
      </c>
      <c r="H81" s="22">
        <f>'DATOS MENSUALES'!E768</f>
        <v>1.39812888788</v>
      </c>
      <c r="I81" s="22">
        <f>'DATOS MENSUALES'!E769</f>
        <v>1.36270221428</v>
      </c>
      <c r="J81" s="22">
        <f>'DATOS MENSUALES'!E770</f>
        <v>0.25608152885</v>
      </c>
      <c r="K81" s="22">
        <f>'DATOS MENSUALES'!E771</f>
        <v>0.16984115181</v>
      </c>
      <c r="L81" s="22">
        <f>'DATOS MENSUALES'!E772</f>
        <v>0.34517723216</v>
      </c>
      <c r="M81" s="22">
        <f>'DATOS MENSUALES'!E773</f>
        <v>0.14862557198</v>
      </c>
      <c r="N81" s="22">
        <f t="shared" si="26"/>
        <v>11.87931746282</v>
      </c>
      <c r="O81" s="23"/>
      <c r="P81" s="60">
        <f t="shared" si="27"/>
        <v>-0.047592828574077206</v>
      </c>
      <c r="Q81" s="60">
        <f t="shared" si="28"/>
        <v>-1.4234879566331664</v>
      </c>
      <c r="R81" s="60">
        <f t="shared" si="29"/>
        <v>-0.12198792206864201</v>
      </c>
      <c r="S81" s="60">
        <f t="shared" si="30"/>
        <v>-0.16031125450549072</v>
      </c>
      <c r="T81" s="60">
        <f t="shared" si="33"/>
        <v>-0.5855815606780858</v>
      </c>
      <c r="U81" s="60">
        <f t="shared" si="33"/>
        <v>-0.15870786716682758</v>
      </c>
      <c r="V81" s="60">
        <f t="shared" si="33"/>
        <v>-0.04379009532554545</v>
      </c>
      <c r="W81" s="60">
        <f t="shared" si="32"/>
        <v>-1.6244380112352404E-05</v>
      </c>
      <c r="X81" s="60">
        <f t="shared" si="32"/>
        <v>-0.0588834482116986</v>
      </c>
      <c r="Y81" s="60">
        <f t="shared" si="32"/>
        <v>-0.0016892816678899794</v>
      </c>
      <c r="Z81" s="60">
        <f t="shared" si="32"/>
        <v>-3.9698762801326236E-08</v>
      </c>
      <c r="AA81" s="60">
        <f t="shared" si="32"/>
        <v>-0.10609811600632606</v>
      </c>
      <c r="AB81" s="60">
        <f t="shared" si="32"/>
        <v>-146.13740194913558</v>
      </c>
    </row>
    <row r="82" spans="1:28" s="24" customFormat="1" ht="12.75">
      <c r="A82" s="21" t="s">
        <v>92</v>
      </c>
      <c r="B82" s="22">
        <f>'DATOS MENSUALES'!E774</f>
        <v>0.59348737152</v>
      </c>
      <c r="C82" s="22">
        <f>'DATOS MENSUALES'!E775</f>
        <v>0.6598045608</v>
      </c>
      <c r="D82" s="22">
        <f>'DATOS MENSUALES'!E776</f>
        <v>0.6977632355</v>
      </c>
      <c r="E82" s="22">
        <f>'DATOS MENSUALES'!E777</f>
        <v>0.23332788216</v>
      </c>
      <c r="F82" s="22">
        <f>'DATOS MENSUALES'!E778</f>
        <v>0.64799129664</v>
      </c>
      <c r="G82" s="22">
        <f>'DATOS MENSUALES'!E779</f>
        <v>1.28573275626</v>
      </c>
      <c r="H82" s="22">
        <f>'DATOS MENSUALES'!E780</f>
        <v>1.1679784975</v>
      </c>
      <c r="I82" s="22">
        <f>'DATOS MENSUALES'!E781</f>
        <v>0.72880294743</v>
      </c>
      <c r="J82" s="22">
        <f>'DATOS MENSUALES'!E782</f>
        <v>0.24277525593</v>
      </c>
      <c r="K82" s="22">
        <f>'DATOS MENSUALES'!E783</f>
        <v>0.1297009353</v>
      </c>
      <c r="L82" s="22">
        <f>'DATOS MENSUALES'!E784</f>
        <v>0.22111403397</v>
      </c>
      <c r="M82" s="22">
        <f>'DATOS MENSUALES'!E785</f>
        <v>0.17510337258</v>
      </c>
      <c r="N82" s="22">
        <f>SUM(B82:M82)</f>
        <v>6.78358214559</v>
      </c>
      <c r="O82" s="23"/>
      <c r="P82" s="60">
        <f t="shared" si="27"/>
        <v>-0.11942232262894988</v>
      </c>
      <c r="Q82" s="60">
        <f t="shared" si="28"/>
        <v>-3.723151181067983</v>
      </c>
      <c r="R82" s="60">
        <f t="shared" si="29"/>
        <v>-2.4416489364645626</v>
      </c>
      <c r="S82" s="60">
        <f t="shared" si="30"/>
        <v>-9.426351772651481</v>
      </c>
      <c r="T82" s="60">
        <f t="shared" si="33"/>
        <v>-3.296536192045409</v>
      </c>
      <c r="U82" s="60">
        <f t="shared" si="33"/>
        <v>-0.9867378116808776</v>
      </c>
      <c r="V82" s="60">
        <f t="shared" si="33"/>
        <v>-0.1977710573677807</v>
      </c>
      <c r="W82" s="60">
        <f t="shared" si="32"/>
        <v>-0.28648485120716866</v>
      </c>
      <c r="X82" s="60">
        <f t="shared" si="32"/>
        <v>-0.06513434745323418</v>
      </c>
      <c r="Y82" s="60">
        <f t="shared" si="32"/>
        <v>-0.0040376943082644995</v>
      </c>
      <c r="Z82" s="60">
        <f t="shared" si="32"/>
        <v>-0.002071430631518068</v>
      </c>
      <c r="AA82" s="60">
        <f t="shared" si="32"/>
        <v>-0.08927298384854902</v>
      </c>
      <c r="AB82" s="60">
        <f t="shared" si="32"/>
        <v>-1112.908658265981</v>
      </c>
    </row>
    <row r="83" spans="1:28" s="24" customFormat="1" ht="12.75">
      <c r="A83" s="21" t="s">
        <v>93</v>
      </c>
      <c r="B83" s="22">
        <f>'DATOS MENSUALES'!E786</f>
        <v>0.6794190421</v>
      </c>
      <c r="C83" s="22">
        <f>'DATOS MENSUALES'!E787</f>
        <v>0.76557184795</v>
      </c>
      <c r="D83" s="22">
        <f>'DATOS MENSUALES'!E788</f>
        <v>0.88752877865</v>
      </c>
      <c r="E83" s="22">
        <f>'DATOS MENSUALES'!E789</f>
        <v>0.44892384377</v>
      </c>
      <c r="F83" s="22">
        <f>'DATOS MENSUALES'!E790</f>
        <v>0.5035929517</v>
      </c>
      <c r="G83" s="22">
        <f>'DATOS MENSUALES'!E791</f>
        <v>1.16483146164</v>
      </c>
      <c r="H83" s="22">
        <f>'DATOS MENSUALES'!E792</f>
        <v>1.14392562382</v>
      </c>
      <c r="I83" s="22">
        <f>'DATOS MENSUALES'!E793</f>
        <v>0.591188676</v>
      </c>
      <c r="J83" s="22">
        <f>'DATOS MENSUALES'!E794</f>
        <v>0.4148325363</v>
      </c>
      <c r="K83" s="22">
        <f>'DATOS MENSUALES'!E795</f>
        <v>0.15508551908</v>
      </c>
      <c r="L83" s="22">
        <f>'DATOS MENSUALES'!E796</f>
        <v>0.16441429104</v>
      </c>
      <c r="M83" s="22">
        <f>'DATOS MENSUALES'!E797</f>
        <v>0.50947352634</v>
      </c>
      <c r="N83" s="22">
        <f>SUM(B83:M83)</f>
        <v>7.428788098389999</v>
      </c>
      <c r="O83" s="23"/>
      <c r="P83" s="60">
        <f t="shared" si="27"/>
        <v>-0.06717989054269921</v>
      </c>
      <c r="Q83" s="60">
        <f t="shared" si="28"/>
        <v>-3.0117639285875004</v>
      </c>
      <c r="R83" s="60">
        <f t="shared" si="29"/>
        <v>-1.5480168668315857</v>
      </c>
      <c r="S83" s="60">
        <f t="shared" si="30"/>
        <v>-6.824711338014013</v>
      </c>
      <c r="T83" s="60">
        <f t="shared" si="33"/>
        <v>-4.352166111439659</v>
      </c>
      <c r="U83" s="60">
        <f t="shared" si="33"/>
        <v>-1.3916516135246404</v>
      </c>
      <c r="V83" s="60">
        <f t="shared" si="33"/>
        <v>-0.22329039314924687</v>
      </c>
      <c r="W83" s="60">
        <f aca="true" t="shared" si="34" ref="W83:AB83">(I83-I$6)^3</f>
        <v>-0.5059559778839783</v>
      </c>
      <c r="X83" s="60">
        <f t="shared" si="34"/>
        <v>-0.012213417920018465</v>
      </c>
      <c r="Y83" s="60">
        <f t="shared" si="34"/>
        <v>-0.002398172397905052</v>
      </c>
      <c r="Z83" s="60">
        <f t="shared" si="34"/>
        <v>-0.0062472226766840085</v>
      </c>
      <c r="AA83" s="60">
        <f t="shared" si="34"/>
        <v>-0.0014261215483557686</v>
      </c>
      <c r="AB83" s="60">
        <f t="shared" si="34"/>
        <v>-917.7117656007862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140.21029673186405</v>
      </c>
      <c r="Q84" s="61">
        <f t="shared" si="35"/>
        <v>9490.404959677446</v>
      </c>
      <c r="R84" s="61">
        <f t="shared" si="35"/>
        <v>890.0761928174434</v>
      </c>
      <c r="S84" s="61">
        <f t="shared" si="35"/>
        <v>1161.5778778928307</v>
      </c>
      <c r="T84" s="61">
        <f t="shared" si="35"/>
        <v>1179.843293711296</v>
      </c>
      <c r="U84" s="61">
        <f t="shared" si="35"/>
        <v>817.5425816654476</v>
      </c>
      <c r="V84" s="61">
        <f t="shared" si="35"/>
        <v>17.944232631217297</v>
      </c>
      <c r="W84" s="61">
        <f t="shared" si="35"/>
        <v>255.44638423368008</v>
      </c>
      <c r="X84" s="61">
        <f t="shared" si="35"/>
        <v>5.936409371003282</v>
      </c>
      <c r="Y84" s="61">
        <f t="shared" si="35"/>
        <v>0.39272795129977517</v>
      </c>
      <c r="Z84" s="61">
        <f t="shared" si="35"/>
        <v>2.7618506250006005</v>
      </c>
      <c r="AA84" s="61">
        <f t="shared" si="35"/>
        <v>12.695795396873077</v>
      </c>
      <c r="AB84" s="61">
        <f t="shared" si="35"/>
        <v>133906.8305636316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490 - Río Duratón desde cabecera hasta confluencia con río Cerezuelo.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0.11813349</v>
      </c>
      <c r="C4" s="1">
        <f t="shared" si="0"/>
        <v>0.25221789804</v>
      </c>
      <c r="D4" s="1">
        <f t="shared" si="0"/>
        <v>0.2384403084</v>
      </c>
      <c r="E4" s="1">
        <f t="shared" si="0"/>
        <v>0.154613466</v>
      </c>
      <c r="F4" s="1">
        <f t="shared" si="0"/>
        <v>0.38125651094</v>
      </c>
      <c r="G4" s="1">
        <f t="shared" si="0"/>
        <v>0.31131257808</v>
      </c>
      <c r="H4" s="1">
        <f t="shared" si="0"/>
        <v>0.4666045542</v>
      </c>
      <c r="I4" s="1">
        <f t="shared" si="0"/>
        <v>0.32006089977</v>
      </c>
      <c r="J4" s="1">
        <f t="shared" si="0"/>
        <v>0.1686426908</v>
      </c>
      <c r="K4" s="1">
        <f t="shared" si="0"/>
        <v>0.11956859274</v>
      </c>
      <c r="L4" s="1">
        <f t="shared" si="0"/>
        <v>0.10804637088999999</v>
      </c>
      <c r="M4" s="1">
        <f t="shared" si="0"/>
        <v>0.1105978258</v>
      </c>
      <c r="N4" s="1">
        <f>MIN(N18:N43)</f>
        <v>4.62980104269</v>
      </c>
    </row>
    <row r="5" spans="1:14" ht="12.75">
      <c r="A5" s="13" t="s">
        <v>94</v>
      </c>
      <c r="B5" s="1">
        <f aca="true" t="shared" si="1" ref="B5:M5">MAX(B18:B43)</f>
        <v>1.2353133247</v>
      </c>
      <c r="C5" s="1">
        <f t="shared" si="1"/>
        <v>2.94251460336</v>
      </c>
      <c r="D5" s="1">
        <f t="shared" si="1"/>
        <v>7.50170548692</v>
      </c>
      <c r="E5" s="1">
        <f t="shared" si="1"/>
        <v>3.75087475602</v>
      </c>
      <c r="F5" s="1">
        <f t="shared" si="1"/>
        <v>2.60570492808</v>
      </c>
      <c r="G5" s="1">
        <f t="shared" si="1"/>
        <v>7.1130909524</v>
      </c>
      <c r="H5" s="1">
        <f t="shared" si="1"/>
        <v>3.74047267776</v>
      </c>
      <c r="I5" s="1">
        <f t="shared" si="1"/>
        <v>4.35767178686</v>
      </c>
      <c r="J5" s="1">
        <f t="shared" si="1"/>
        <v>1.43435762502</v>
      </c>
      <c r="K5" s="1">
        <f t="shared" si="1"/>
        <v>0.51453310144</v>
      </c>
      <c r="L5" s="1">
        <f t="shared" si="1"/>
        <v>0.65806376467</v>
      </c>
      <c r="M5" s="1">
        <f t="shared" si="1"/>
        <v>1.18564459965</v>
      </c>
      <c r="N5" s="1">
        <f>MAX(N18:N43)</f>
        <v>18.613617640730002</v>
      </c>
    </row>
    <row r="6" spans="1:14" ht="12.75">
      <c r="A6" s="13" t="s">
        <v>16</v>
      </c>
      <c r="B6" s="1">
        <f aca="true" t="shared" si="2" ref="B6:M6">AVERAGE(B18:B43)</f>
        <v>0.5820117141076924</v>
      </c>
      <c r="C6" s="1">
        <f t="shared" si="2"/>
        <v>1.001916799429231</v>
      </c>
      <c r="D6" s="1">
        <f t="shared" si="2"/>
        <v>1.5176080592365389</v>
      </c>
      <c r="E6" s="1">
        <f t="shared" si="2"/>
        <v>1.531744094165</v>
      </c>
      <c r="F6" s="1">
        <f t="shared" si="2"/>
        <v>1.178384656535769</v>
      </c>
      <c r="G6" s="1">
        <f t="shared" si="2"/>
        <v>1.379824831144231</v>
      </c>
      <c r="H6" s="1">
        <f t="shared" si="2"/>
        <v>1.5567512999311541</v>
      </c>
      <c r="I6" s="1">
        <f t="shared" si="2"/>
        <v>1.2790461157046153</v>
      </c>
      <c r="J6" s="1">
        <f t="shared" si="2"/>
        <v>0.5034296550326924</v>
      </c>
      <c r="K6" s="1">
        <f t="shared" si="2"/>
        <v>0.2244845661346154</v>
      </c>
      <c r="L6" s="1">
        <f t="shared" si="2"/>
        <v>0.25915510918115386</v>
      </c>
      <c r="M6" s="1">
        <f t="shared" si="2"/>
        <v>0.44013035562307695</v>
      </c>
      <c r="N6" s="1">
        <f>SUM(B6:M6)</f>
        <v>11.454487256225772</v>
      </c>
    </row>
    <row r="7" spans="1:14" ht="12.75">
      <c r="A7" s="13" t="s">
        <v>17</v>
      </c>
      <c r="B7" s="1">
        <f aca="true" t="shared" si="3" ref="B7:M7">PERCENTILE(B18:B43,0.1)</f>
        <v>0.302479793985</v>
      </c>
      <c r="C7" s="1">
        <f t="shared" si="3"/>
        <v>0.39423363316</v>
      </c>
      <c r="D7" s="1">
        <f t="shared" si="3"/>
        <v>0.40222317661</v>
      </c>
      <c r="E7" s="1">
        <f t="shared" si="3"/>
        <v>0.275378374</v>
      </c>
      <c r="F7" s="1">
        <f t="shared" si="3"/>
        <v>0.5757921241699999</v>
      </c>
      <c r="G7" s="1">
        <f t="shared" si="3"/>
        <v>0.442825808945</v>
      </c>
      <c r="H7" s="1">
        <f t="shared" si="3"/>
        <v>0.545774030775</v>
      </c>
      <c r="I7" s="1">
        <f t="shared" si="3"/>
        <v>0.41860307634</v>
      </c>
      <c r="J7" s="1">
        <f t="shared" si="3"/>
        <v>0.192959926025</v>
      </c>
      <c r="K7" s="1">
        <f t="shared" si="3"/>
        <v>0.126986036475</v>
      </c>
      <c r="L7" s="1">
        <f t="shared" si="3"/>
        <v>0.11745905496</v>
      </c>
      <c r="M7" s="1">
        <f t="shared" si="3"/>
        <v>0.17643050864999998</v>
      </c>
      <c r="N7" s="1">
        <f>PERCENTILE(N18:N43,0.1)</f>
        <v>7.518385603019999</v>
      </c>
    </row>
    <row r="8" spans="1:14" ht="12.75">
      <c r="A8" s="13" t="s">
        <v>18</v>
      </c>
      <c r="B8" s="1">
        <f aca="true" t="shared" si="4" ref="B8:M8">PERCENTILE(B18:B43,0.25)</f>
        <v>0.35331794167499997</v>
      </c>
      <c r="C8" s="1">
        <f t="shared" si="4"/>
        <v>0.5587368957675001</v>
      </c>
      <c r="D8" s="1">
        <f t="shared" si="4"/>
        <v>0.8919799178075001</v>
      </c>
      <c r="E8" s="1">
        <f t="shared" si="4"/>
        <v>0.8263381169625</v>
      </c>
      <c r="F8" s="1">
        <f t="shared" si="4"/>
        <v>0.8311918164625001</v>
      </c>
      <c r="G8" s="1">
        <f t="shared" si="4"/>
        <v>0.63516892938</v>
      </c>
      <c r="H8" s="1">
        <f t="shared" si="4"/>
        <v>0.8316279191325</v>
      </c>
      <c r="I8" s="1">
        <f t="shared" si="4"/>
        <v>0.65808305116</v>
      </c>
      <c r="J8" s="1">
        <f t="shared" si="4"/>
        <v>0.24610182415999998</v>
      </c>
      <c r="K8" s="1">
        <f t="shared" si="4"/>
        <v>0.1562833887075</v>
      </c>
      <c r="L8" s="1">
        <f t="shared" si="4"/>
        <v>0.1621359757175</v>
      </c>
      <c r="M8" s="1">
        <f t="shared" si="4"/>
        <v>0.20695990158</v>
      </c>
      <c r="N8" s="1">
        <f>PERCENTILE(N18:N43,0.25)</f>
        <v>8.9019106265025</v>
      </c>
    </row>
    <row r="9" spans="1:14" ht="12.75">
      <c r="A9" s="13" t="s">
        <v>19</v>
      </c>
      <c r="B9" s="1">
        <f aca="true" t="shared" si="5" ref="B9:M9">PERCENTILE(B18:B43,0.5)</f>
        <v>0.54670209772</v>
      </c>
      <c r="C9" s="1">
        <f t="shared" si="5"/>
        <v>0.763770380495</v>
      </c>
      <c r="D9" s="1">
        <f t="shared" si="5"/>
        <v>1.24139524887</v>
      </c>
      <c r="E9" s="1">
        <f t="shared" si="5"/>
        <v>1.2037981497199999</v>
      </c>
      <c r="F9" s="1">
        <f t="shared" si="5"/>
        <v>1.04335210224</v>
      </c>
      <c r="G9" s="1">
        <f t="shared" si="5"/>
        <v>1.14329884634</v>
      </c>
      <c r="H9" s="1">
        <f t="shared" si="5"/>
        <v>1.3338164779500001</v>
      </c>
      <c r="I9" s="1">
        <f t="shared" si="5"/>
        <v>1.10230696589</v>
      </c>
      <c r="J9" s="1">
        <f t="shared" si="5"/>
        <v>0.388397220955</v>
      </c>
      <c r="K9" s="1">
        <f t="shared" si="5"/>
        <v>0.194351471135</v>
      </c>
      <c r="L9" s="1">
        <f t="shared" si="5"/>
        <v>0.261201267045</v>
      </c>
      <c r="M9" s="1">
        <f t="shared" si="5"/>
        <v>0.335437950855</v>
      </c>
      <c r="N9" s="1">
        <f>PERCENTILE(N18:N43,0.5)</f>
        <v>11.249094108720001</v>
      </c>
    </row>
    <row r="10" spans="1:14" ht="12.75">
      <c r="A10" s="13" t="s">
        <v>20</v>
      </c>
      <c r="B10" s="1">
        <f aca="true" t="shared" si="6" ref="B10:M10">PERCENTILE(B18:B43,0.75)</f>
        <v>0.789954046395</v>
      </c>
      <c r="C10" s="1">
        <f t="shared" si="6"/>
        <v>1.26400653942</v>
      </c>
      <c r="D10" s="1">
        <f t="shared" si="6"/>
        <v>1.6523693242375</v>
      </c>
      <c r="E10" s="1">
        <f t="shared" si="6"/>
        <v>2.16949684244</v>
      </c>
      <c r="F10" s="1">
        <f t="shared" si="6"/>
        <v>1.6259213873475</v>
      </c>
      <c r="G10" s="1">
        <f t="shared" si="6"/>
        <v>1.6252176842625001</v>
      </c>
      <c r="H10" s="1">
        <f t="shared" si="6"/>
        <v>2.225508563165</v>
      </c>
      <c r="I10" s="1">
        <f t="shared" si="6"/>
        <v>1.360031136</v>
      </c>
      <c r="J10" s="1">
        <f t="shared" si="6"/>
        <v>0.60395900454</v>
      </c>
      <c r="K10" s="1">
        <f t="shared" si="6"/>
        <v>0.25644859911</v>
      </c>
      <c r="L10" s="1">
        <f t="shared" si="6"/>
        <v>0.30549759595500003</v>
      </c>
      <c r="M10" s="1">
        <f t="shared" si="6"/>
        <v>0.50321421638</v>
      </c>
      <c r="N10" s="1">
        <f>PERCENTILE(N18:N43,0.75)</f>
        <v>13.94879669681</v>
      </c>
    </row>
    <row r="11" spans="1:14" ht="12.75">
      <c r="A11" s="13" t="s">
        <v>21</v>
      </c>
      <c r="B11" s="1">
        <f aca="true" t="shared" si="7" ref="B11:M11">PERCENTILE(B18:B43,0.9)</f>
        <v>0.89605672611</v>
      </c>
      <c r="C11" s="1">
        <f t="shared" si="7"/>
        <v>1.975007018025</v>
      </c>
      <c r="D11" s="1">
        <f t="shared" si="7"/>
        <v>2.393627194145</v>
      </c>
      <c r="E11" s="1">
        <f t="shared" si="7"/>
        <v>3.620299472625</v>
      </c>
      <c r="F11" s="1">
        <f t="shared" si="7"/>
        <v>1.8163674646099999</v>
      </c>
      <c r="G11" s="1">
        <f t="shared" si="7"/>
        <v>2.157199817955</v>
      </c>
      <c r="H11" s="1">
        <f t="shared" si="7"/>
        <v>2.69264692554</v>
      </c>
      <c r="I11" s="1">
        <f t="shared" si="7"/>
        <v>2.427183046205</v>
      </c>
      <c r="J11" s="1">
        <f t="shared" si="7"/>
        <v>0.9885478306</v>
      </c>
      <c r="K11" s="1">
        <f t="shared" si="7"/>
        <v>0.34775971525</v>
      </c>
      <c r="L11" s="1">
        <f t="shared" si="7"/>
        <v>0.39129829092</v>
      </c>
      <c r="M11" s="1">
        <f t="shared" si="7"/>
        <v>1.04390433564</v>
      </c>
      <c r="N11" s="1">
        <f>PERCENTILE(N18:N43,0.9)</f>
        <v>16.125776534065</v>
      </c>
    </row>
    <row r="12" spans="1:14" ht="12.75">
      <c r="A12" s="13" t="s">
        <v>25</v>
      </c>
      <c r="B12" s="1">
        <f aca="true" t="shared" si="8" ref="B12:M12">STDEV(B18:B43)</f>
        <v>0.2637097804502885</v>
      </c>
      <c r="C12" s="1">
        <f t="shared" si="8"/>
        <v>0.6739918245357757</v>
      </c>
      <c r="D12" s="1">
        <f t="shared" si="8"/>
        <v>1.394211975720461</v>
      </c>
      <c r="E12" s="1">
        <f t="shared" si="8"/>
        <v>1.1416970424545643</v>
      </c>
      <c r="F12" s="1">
        <f t="shared" si="8"/>
        <v>0.5671965919237504</v>
      </c>
      <c r="G12" s="1">
        <f t="shared" si="8"/>
        <v>1.3034400452715684</v>
      </c>
      <c r="H12" s="1">
        <f t="shared" si="8"/>
        <v>0.8893959255201292</v>
      </c>
      <c r="I12" s="1">
        <f t="shared" si="8"/>
        <v>1.0005089418941158</v>
      </c>
      <c r="J12" s="1">
        <f t="shared" si="8"/>
        <v>0.34956774112393585</v>
      </c>
      <c r="K12" s="1">
        <f t="shared" si="8"/>
        <v>0.10228810682837564</v>
      </c>
      <c r="L12" s="1">
        <f t="shared" si="8"/>
        <v>0.1312493009140561</v>
      </c>
      <c r="M12" s="1">
        <f t="shared" si="8"/>
        <v>0.31929520119657556</v>
      </c>
      <c r="N12" s="1">
        <f>STDEV(N18:N43)</f>
        <v>3.6083521107599217</v>
      </c>
    </row>
    <row r="13" spans="1:14" ht="12.75">
      <c r="A13" s="13" t="s">
        <v>127</v>
      </c>
      <c r="B13" s="1">
        <f>ROUND(B12/B6,2)</f>
        <v>0.45</v>
      </c>
      <c r="C13" s="1">
        <f aca="true" t="shared" si="9" ref="C13:N13">ROUND(C12/C6,2)</f>
        <v>0.67</v>
      </c>
      <c r="D13" s="1">
        <f t="shared" si="9"/>
        <v>0.92</v>
      </c>
      <c r="E13" s="1">
        <f t="shared" si="9"/>
        <v>0.75</v>
      </c>
      <c r="F13" s="1">
        <f t="shared" si="9"/>
        <v>0.48</v>
      </c>
      <c r="G13" s="1">
        <f t="shared" si="9"/>
        <v>0.94</v>
      </c>
      <c r="H13" s="1">
        <f t="shared" si="9"/>
        <v>0.57</v>
      </c>
      <c r="I13" s="1">
        <f t="shared" si="9"/>
        <v>0.78</v>
      </c>
      <c r="J13" s="1">
        <f t="shared" si="9"/>
        <v>0.69</v>
      </c>
      <c r="K13" s="1">
        <f t="shared" si="9"/>
        <v>0.46</v>
      </c>
      <c r="L13" s="1">
        <f t="shared" si="9"/>
        <v>0.51</v>
      </c>
      <c r="M13" s="1">
        <f t="shared" si="9"/>
        <v>0.73</v>
      </c>
      <c r="N13" s="1">
        <f t="shared" si="9"/>
        <v>0.32</v>
      </c>
    </row>
    <row r="14" spans="1:14" ht="12.75">
      <c r="A14" s="13" t="s">
        <v>126</v>
      </c>
      <c r="B14" s="53">
        <f>26*P44/(25*24*B12^3)</f>
        <v>0.47849478778987653</v>
      </c>
      <c r="C14" s="53">
        <f aca="true" t="shared" si="10" ref="C14:N14">26*Q44/(25*24*C12^3)</f>
        <v>1.4402346380261921</v>
      </c>
      <c r="D14" s="53">
        <f t="shared" si="10"/>
        <v>3.3373846854422733</v>
      </c>
      <c r="E14" s="53">
        <f t="shared" si="10"/>
        <v>0.8641535196912672</v>
      </c>
      <c r="F14" s="53">
        <f t="shared" si="10"/>
        <v>0.8314319808199301</v>
      </c>
      <c r="G14" s="53">
        <f t="shared" si="10"/>
        <v>3.608208129046936</v>
      </c>
      <c r="H14" s="53">
        <f t="shared" si="10"/>
        <v>0.6980263945781539</v>
      </c>
      <c r="I14" s="53">
        <f t="shared" si="10"/>
        <v>1.9119845078584377</v>
      </c>
      <c r="J14" s="53">
        <f t="shared" si="10"/>
        <v>1.4158014191175576</v>
      </c>
      <c r="K14" s="53">
        <f t="shared" si="10"/>
        <v>1.4979774346352752</v>
      </c>
      <c r="L14" s="53">
        <f t="shared" si="10"/>
        <v>1.23871209574071</v>
      </c>
      <c r="M14" s="53">
        <f t="shared" si="10"/>
        <v>1.43344152552012</v>
      </c>
      <c r="N14" s="53">
        <f t="shared" si="10"/>
        <v>0.34305159091356985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-0.2179986130260182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1.2353133247</v>
      </c>
      <c r="C18" s="1">
        <f>'DATOS MENSUALES'!E487</f>
        <v>2.25565604903</v>
      </c>
      <c r="D18" s="1">
        <f>'DATOS MENSUALES'!E488</f>
        <v>1.04201973561</v>
      </c>
      <c r="E18" s="1">
        <f>'DATOS MENSUALES'!E489</f>
        <v>1.00159193728</v>
      </c>
      <c r="F18" s="1">
        <f>'DATOS MENSUALES'!E490</f>
        <v>1.2177244154</v>
      </c>
      <c r="G18" s="1">
        <f>'DATOS MENSUALES'!E491</f>
        <v>2.34812745588</v>
      </c>
      <c r="H18" s="1">
        <f>'DATOS MENSUALES'!E492</f>
        <v>2.76862847352</v>
      </c>
      <c r="I18" s="1">
        <f>'DATOS MENSUALES'!E493</f>
        <v>2.67502595464</v>
      </c>
      <c r="J18" s="1">
        <f>'DATOS MENSUALES'!E494</f>
        <v>0.59111226372</v>
      </c>
      <c r="K18" s="1">
        <f>'DATOS MENSUALES'!E495</f>
        <v>0.17870980407</v>
      </c>
      <c r="L18" s="1">
        <f>'DATOS MENSUALES'!E496</f>
        <v>0.34840390984</v>
      </c>
      <c r="M18" s="1">
        <f>'DATOS MENSUALES'!E497</f>
        <v>1.04183294528</v>
      </c>
      <c r="N18" s="1">
        <f aca="true" t="shared" si="11" ref="N18:N41">SUM(B18:M18)</f>
        <v>16.70414626897</v>
      </c>
      <c r="O18" s="10"/>
      <c r="P18" s="60">
        <f aca="true" t="shared" si="12" ref="P18:P43">(B18-B$6)^3</f>
        <v>0.2788310836487751</v>
      </c>
      <c r="Q18" s="60">
        <f aca="true" t="shared" si="13" ref="Q18:AB33">(C18-C$6)^3</f>
        <v>1.97070521723916</v>
      </c>
      <c r="R18" s="60">
        <f t="shared" si="13"/>
        <v>-0.10757058998602938</v>
      </c>
      <c r="S18" s="60">
        <f t="shared" si="13"/>
        <v>-0.1490052594217433</v>
      </c>
      <c r="T18" s="60">
        <f t="shared" si="13"/>
        <v>6.0882864939960926E-05</v>
      </c>
      <c r="U18" s="60">
        <f t="shared" si="13"/>
        <v>0.9078901979022881</v>
      </c>
      <c r="V18" s="60">
        <f t="shared" si="13"/>
        <v>1.7798189074929147</v>
      </c>
      <c r="W18" s="60">
        <f t="shared" si="13"/>
        <v>2.7204292670863843</v>
      </c>
      <c r="X18" s="60">
        <f t="shared" si="13"/>
        <v>0.0006741249276831818</v>
      </c>
      <c r="Y18" s="60">
        <f t="shared" si="13"/>
        <v>-9.591317919297887E-05</v>
      </c>
      <c r="Z18" s="60">
        <f t="shared" si="13"/>
        <v>0.0007108977932293759</v>
      </c>
      <c r="AA18" s="60">
        <f t="shared" si="13"/>
        <v>0.21784401962573519</v>
      </c>
      <c r="AB18" s="60">
        <f t="shared" si="13"/>
        <v>144.67493144753757</v>
      </c>
    </row>
    <row r="19" spans="1:28" ht="12.75">
      <c r="A19" s="12" t="s">
        <v>69</v>
      </c>
      <c r="B19" s="1">
        <f>'DATOS MENSUALES'!E498</f>
        <v>0.47498583546</v>
      </c>
      <c r="C19" s="1">
        <f>'DATOS MENSUALES'!E499</f>
        <v>0.25221789804</v>
      </c>
      <c r="D19" s="1">
        <f>'DATOS MENSUALES'!E500</f>
        <v>1.56545533555</v>
      </c>
      <c r="E19" s="1">
        <f>'DATOS MENSUALES'!E501</f>
        <v>0.85259303654</v>
      </c>
      <c r="F19" s="1">
        <f>'DATOS MENSUALES'!E502</f>
        <v>1.18075446503</v>
      </c>
      <c r="G19" s="1">
        <f>'DATOS MENSUALES'!E503</f>
        <v>0.75611310576</v>
      </c>
      <c r="H19" s="1">
        <f>'DATOS MENSUALES'!E504</f>
        <v>0.7371065025</v>
      </c>
      <c r="I19" s="1">
        <f>'DATOS MENSUALES'!E505</f>
        <v>1.2126121124</v>
      </c>
      <c r="J19" s="1">
        <f>'DATOS MENSUALES'!E506</f>
        <v>1.00559702864</v>
      </c>
      <c r="K19" s="1">
        <f>'DATOS MENSUALES'!E507</f>
        <v>0.35233556064</v>
      </c>
      <c r="L19" s="1">
        <f>'DATOS MENSUALES'!E508</f>
        <v>0.65806376467</v>
      </c>
      <c r="M19" s="1">
        <f>'DATOS MENSUALES'!E509</f>
        <v>1.18564459965</v>
      </c>
      <c r="N19" s="1">
        <f t="shared" si="11"/>
        <v>10.233479244880002</v>
      </c>
      <c r="O19" s="10"/>
      <c r="P19" s="60">
        <f t="shared" si="12"/>
        <v>-0.001225932068904735</v>
      </c>
      <c r="Q19" s="60">
        <f t="shared" si="13"/>
        <v>-0.4213671000528698</v>
      </c>
      <c r="R19" s="60">
        <f t="shared" si="13"/>
        <v>0.00010953972904795435</v>
      </c>
      <c r="S19" s="60">
        <f t="shared" si="13"/>
        <v>-0.313255816760003</v>
      </c>
      <c r="T19" s="60">
        <f t="shared" si="13"/>
        <v>1.3308826254486069E-08</v>
      </c>
      <c r="U19" s="60">
        <f t="shared" si="13"/>
        <v>-0.24263403789309432</v>
      </c>
      <c r="V19" s="60">
        <f t="shared" si="13"/>
        <v>-0.5506517957087164</v>
      </c>
      <c r="W19" s="60">
        <f t="shared" si="13"/>
        <v>-0.00029320493198903134</v>
      </c>
      <c r="X19" s="60">
        <f t="shared" si="13"/>
        <v>0.12663258664926677</v>
      </c>
      <c r="Y19" s="60">
        <f t="shared" si="13"/>
        <v>0.0020898366044331197</v>
      </c>
      <c r="Z19" s="60">
        <f t="shared" si="13"/>
        <v>0.06347758257422945</v>
      </c>
      <c r="AA19" s="60">
        <f t="shared" si="13"/>
        <v>0.4143504710479838</v>
      </c>
      <c r="AB19" s="60">
        <f t="shared" si="13"/>
        <v>-1.820352692163315</v>
      </c>
    </row>
    <row r="20" spans="1:28" ht="12.75">
      <c r="A20" s="12" t="s">
        <v>70</v>
      </c>
      <c r="B20" s="1">
        <f>'DATOS MENSUALES'!E510</f>
        <v>0.90449397696</v>
      </c>
      <c r="C20" s="1">
        <f>'DATOS MENSUALES'!E511</f>
        <v>1.70591947695</v>
      </c>
      <c r="D20" s="1">
        <f>'DATOS MENSUALES'!E512</f>
        <v>2.53901830684</v>
      </c>
      <c r="E20" s="1">
        <f>'DATOS MENSUALES'!E513</f>
        <v>0.83692308048</v>
      </c>
      <c r="F20" s="1">
        <f>'DATOS MENSUALES'!E514</f>
        <v>1.0746957072</v>
      </c>
      <c r="G20" s="1">
        <f>'DATOS MENSUALES'!E515</f>
        <v>1.04162260427</v>
      </c>
      <c r="H20" s="1">
        <f>'DATOS MENSUALES'!E516</f>
        <v>2.27857122849</v>
      </c>
      <c r="I20" s="1">
        <f>'DATOS MENSUALES'!E517</f>
        <v>2.17934013777</v>
      </c>
      <c r="J20" s="1">
        <f>'DATOS MENSUALES'!E518</f>
        <v>0.60824125148</v>
      </c>
      <c r="K20" s="1">
        <f>'DATOS MENSUALES'!E519</f>
        <v>0.24346786274</v>
      </c>
      <c r="L20" s="1">
        <f>'DATOS MENSUALES'!E520</f>
        <v>0.49333333374</v>
      </c>
      <c r="M20" s="1">
        <f>'DATOS MENSUALES'!E521</f>
        <v>0.27626460993</v>
      </c>
      <c r="N20" s="1">
        <f t="shared" si="11"/>
        <v>14.181891576849997</v>
      </c>
      <c r="O20" s="10"/>
      <c r="P20" s="60">
        <f t="shared" si="12"/>
        <v>0.03353648160672458</v>
      </c>
      <c r="Q20" s="60">
        <f t="shared" si="13"/>
        <v>0.3489176450815413</v>
      </c>
      <c r="R20" s="60">
        <f t="shared" si="13"/>
        <v>1.0656157533474286</v>
      </c>
      <c r="S20" s="60">
        <f t="shared" si="13"/>
        <v>-0.3354430771951279</v>
      </c>
      <c r="T20" s="60">
        <f t="shared" si="13"/>
        <v>-0.0011148011847369988</v>
      </c>
      <c r="U20" s="60">
        <f t="shared" si="13"/>
        <v>-0.03868382309757768</v>
      </c>
      <c r="V20" s="60">
        <f t="shared" si="13"/>
        <v>0.37608551314488753</v>
      </c>
      <c r="W20" s="60">
        <f t="shared" si="13"/>
        <v>0.7297147070565352</v>
      </c>
      <c r="X20" s="60">
        <f t="shared" si="13"/>
        <v>0.0011514047270152234</v>
      </c>
      <c r="Y20" s="60">
        <f t="shared" si="13"/>
        <v>6.840926122164559E-06</v>
      </c>
      <c r="Z20" s="60">
        <f t="shared" si="13"/>
        <v>0.012842202895817008</v>
      </c>
      <c r="AA20" s="60">
        <f t="shared" si="13"/>
        <v>-0.004400120153978875</v>
      </c>
      <c r="AB20" s="60">
        <f t="shared" si="13"/>
        <v>20.288436146598496</v>
      </c>
    </row>
    <row r="21" spans="1:28" ht="12.75">
      <c r="A21" s="12" t="s">
        <v>71</v>
      </c>
      <c r="B21" s="1">
        <f>'DATOS MENSUALES'!E522</f>
        <v>0.32410256232</v>
      </c>
      <c r="C21" s="1">
        <f>'DATOS MENSUALES'!E523</f>
        <v>1.0043791056</v>
      </c>
      <c r="D21" s="1">
        <f>'DATOS MENSUALES'!E524</f>
        <v>1.26003512474</v>
      </c>
      <c r="E21" s="1">
        <f>'DATOS MENSUALES'!E525</f>
        <v>1.43356950516</v>
      </c>
      <c r="F21" s="1">
        <f>'DATOS MENSUALES'!E526</f>
        <v>0.91090661305</v>
      </c>
      <c r="G21" s="1">
        <f>'DATOS MENSUALES'!E527</f>
        <v>2.15355602007</v>
      </c>
      <c r="H21" s="1">
        <f>'DATOS MENSUALES'!E528</f>
        <v>2.61666537756</v>
      </c>
      <c r="I21" s="1">
        <f>'DATOS MENSUALES'!E529</f>
        <v>3.8051266351</v>
      </c>
      <c r="J21" s="1">
        <f>'DATOS MENSUALES'!E530</f>
        <v>1.31982691302</v>
      </c>
      <c r="K21" s="1">
        <f>'DATOS MENSUALES'!E531</f>
        <v>0.256007409</v>
      </c>
      <c r="L21" s="1">
        <f>'DATOS MENSUALES'!E532</f>
        <v>0.25099886322</v>
      </c>
      <c r="M21" s="1">
        <f>'DATOS MENSUALES'!E533</f>
        <v>0.21223267032</v>
      </c>
      <c r="N21" s="1">
        <f t="shared" si="11"/>
        <v>15.547406799160001</v>
      </c>
      <c r="O21" s="10"/>
      <c r="P21" s="60">
        <f t="shared" si="12"/>
        <v>-0.01715537672616786</v>
      </c>
      <c r="Q21" s="60">
        <f t="shared" si="13"/>
        <v>1.492884333130714E-08</v>
      </c>
      <c r="R21" s="60">
        <f t="shared" si="13"/>
        <v>-0.017088371523539387</v>
      </c>
      <c r="S21" s="60">
        <f t="shared" si="13"/>
        <v>-0.0009462312252420422</v>
      </c>
      <c r="T21" s="60">
        <f t="shared" si="13"/>
        <v>-0.01913658388440112</v>
      </c>
      <c r="U21" s="60">
        <f t="shared" si="13"/>
        <v>0.46320187697756976</v>
      </c>
      <c r="V21" s="60">
        <f t="shared" si="13"/>
        <v>1.1907263963475183</v>
      </c>
      <c r="W21" s="60">
        <f t="shared" si="13"/>
        <v>16.119128929652522</v>
      </c>
      <c r="X21" s="60">
        <f t="shared" si="13"/>
        <v>0.5441324322343307</v>
      </c>
      <c r="Y21" s="60">
        <f t="shared" si="13"/>
        <v>3.132392182122215E-05</v>
      </c>
      <c r="Z21" s="60">
        <f t="shared" si="13"/>
        <v>-5.425889461520509E-07</v>
      </c>
      <c r="AA21" s="60">
        <f t="shared" si="13"/>
        <v>-0.011836402977629685</v>
      </c>
      <c r="AB21" s="60">
        <f t="shared" si="13"/>
        <v>68.56454882953834</v>
      </c>
    </row>
    <row r="22" spans="1:28" ht="12.75">
      <c r="A22" s="12" t="s">
        <v>72</v>
      </c>
      <c r="B22" s="1">
        <f>'DATOS MENSUALES'!E534</f>
        <v>0.95552185596</v>
      </c>
      <c r="C22" s="1">
        <f>'DATOS MENSUALES'!E535</f>
        <v>2.94251460336</v>
      </c>
      <c r="D22" s="1">
        <f>'DATOS MENSUALES'!E536</f>
        <v>1.53751980629</v>
      </c>
      <c r="E22" s="1">
        <f>'DATOS MENSUALES'!E537</f>
        <v>2.115762077</v>
      </c>
      <c r="F22" s="1">
        <f>'DATOS MENSUALES'!E538</f>
        <v>2.60570492808</v>
      </c>
      <c r="G22" s="1">
        <f>'DATOS MENSUALES'!E539</f>
        <v>1.78785628788</v>
      </c>
      <c r="H22" s="1">
        <f>'DATOS MENSUALES'!E540</f>
        <v>1.52300333325</v>
      </c>
      <c r="I22" s="1">
        <f>'DATOS MENSUALES'!E541</f>
        <v>0.69418538616</v>
      </c>
      <c r="J22" s="1">
        <f>'DATOS MENSUALES'!E542</f>
        <v>0.20152825264</v>
      </c>
      <c r="K22" s="1">
        <f>'DATOS MENSUALES'!E543</f>
        <v>0.25659566248</v>
      </c>
      <c r="L22" s="1">
        <f>'DATOS MENSUALES'!E544</f>
        <v>0.283773816</v>
      </c>
      <c r="M22" s="1">
        <f>'DATOS MENSUALES'!E545</f>
        <v>0.42222508188</v>
      </c>
      <c r="N22" s="1">
        <f t="shared" si="11"/>
        <v>15.326191090979998</v>
      </c>
      <c r="O22" s="10"/>
      <c r="P22" s="60">
        <f t="shared" si="12"/>
        <v>0.05210833492390077</v>
      </c>
      <c r="Q22" s="60">
        <f t="shared" si="13"/>
        <v>7.308135764725882</v>
      </c>
      <c r="R22" s="60">
        <f t="shared" si="13"/>
        <v>7.894563091742331E-06</v>
      </c>
      <c r="S22" s="60">
        <f t="shared" si="13"/>
        <v>0.1991951040278928</v>
      </c>
      <c r="T22" s="60">
        <f t="shared" si="13"/>
        <v>2.9077984568517334</v>
      </c>
      <c r="U22" s="60">
        <f t="shared" si="13"/>
        <v>0.0679330224534004</v>
      </c>
      <c r="V22" s="60">
        <f t="shared" si="13"/>
        <v>-3.843641156185477E-05</v>
      </c>
      <c r="W22" s="60">
        <f t="shared" si="13"/>
        <v>-0.20005867354295248</v>
      </c>
      <c r="X22" s="60">
        <f t="shared" si="13"/>
        <v>-0.027516639318179135</v>
      </c>
      <c r="Y22" s="60">
        <f t="shared" si="13"/>
        <v>3.311047421442071E-05</v>
      </c>
      <c r="Z22" s="60">
        <f t="shared" si="13"/>
        <v>1.492092368797143E-05</v>
      </c>
      <c r="AA22" s="60">
        <f t="shared" si="13"/>
        <v>-5.740409773728572E-06</v>
      </c>
      <c r="AB22" s="60">
        <f t="shared" si="13"/>
        <v>58.037191197581876</v>
      </c>
    </row>
    <row r="23" spans="1:28" ht="12.75">
      <c r="A23" s="12" t="s">
        <v>73</v>
      </c>
      <c r="B23" s="1">
        <f>'DATOS MENSUALES'!E546</f>
        <v>0.28250432724</v>
      </c>
      <c r="C23" s="1">
        <f>'DATOS MENSUALES'!E547</f>
        <v>0.7606682118</v>
      </c>
      <c r="D23" s="1">
        <f>'DATOS MENSUALES'!E548</f>
        <v>1.10501902698</v>
      </c>
      <c r="E23" s="1">
        <f>'DATOS MENSUALES'!E549</f>
        <v>1.27598370816</v>
      </c>
      <c r="F23" s="1">
        <f>'DATOS MENSUALES'!E550</f>
        <v>1.66366234584</v>
      </c>
      <c r="G23" s="1">
        <f>'DATOS MENSUALES'!E551</f>
        <v>1.66312086049</v>
      </c>
      <c r="H23" s="1">
        <f>'DATOS MENSUALES'!E552</f>
        <v>1.69930671999</v>
      </c>
      <c r="I23" s="1">
        <f>'DATOS MENSUALES'!E553</f>
        <v>1.35201790116</v>
      </c>
      <c r="J23" s="1">
        <f>'DATOS MENSUALES'!E554</f>
        <v>0.24269307525</v>
      </c>
      <c r="K23" s="1">
        <f>'DATOS MENSUALES'!E555</f>
        <v>0.27932124837</v>
      </c>
      <c r="L23" s="1">
        <f>'DATOS MENSUALES'!E556</f>
        <v>0.27140367087</v>
      </c>
      <c r="M23" s="1">
        <f>'DATOS MENSUALES'!E557</f>
        <v>1.17172602624</v>
      </c>
      <c r="N23" s="1">
        <f t="shared" si="11"/>
        <v>11.76742712239</v>
      </c>
      <c r="O23" s="10"/>
      <c r="P23" s="60">
        <f t="shared" si="12"/>
        <v>-0.02686721273566395</v>
      </c>
      <c r="Q23" s="60">
        <f t="shared" si="13"/>
        <v>-0.014040880348011984</v>
      </c>
      <c r="R23" s="60">
        <f t="shared" si="13"/>
        <v>-0.0702349111197549</v>
      </c>
      <c r="S23" s="60">
        <f t="shared" si="13"/>
        <v>-0.016730150052531173</v>
      </c>
      <c r="T23" s="60">
        <f t="shared" si="13"/>
        <v>0.11428019561818999</v>
      </c>
      <c r="U23" s="60">
        <f t="shared" si="13"/>
        <v>0.022736387509496116</v>
      </c>
      <c r="V23" s="60">
        <f t="shared" si="13"/>
        <v>0.0028970180588962354</v>
      </c>
      <c r="W23" s="60">
        <f t="shared" si="13"/>
        <v>0.00038856610839002923</v>
      </c>
      <c r="X23" s="60">
        <f t="shared" si="13"/>
        <v>-0.017725801968386714</v>
      </c>
      <c r="Y23" s="60">
        <f t="shared" si="13"/>
        <v>0.0001648972879242102</v>
      </c>
      <c r="Z23" s="60">
        <f t="shared" si="13"/>
        <v>1.8376181913206026E-06</v>
      </c>
      <c r="AA23" s="60">
        <f t="shared" si="13"/>
        <v>0.391573578778847</v>
      </c>
      <c r="AB23" s="60">
        <f t="shared" si="13"/>
        <v>0.030646626640009868</v>
      </c>
    </row>
    <row r="24" spans="1:28" ht="12.75">
      <c r="A24" s="12" t="s">
        <v>74</v>
      </c>
      <c r="B24" s="1">
        <f>'DATOS MENSUALES'!E558</f>
        <v>0.5337233076</v>
      </c>
      <c r="C24" s="1">
        <f>'DATOS MENSUALES'!E559</f>
        <v>0.76196891304</v>
      </c>
      <c r="D24" s="1">
        <f>'DATOS MENSUALES'!E560</f>
        <v>1.26156217737</v>
      </c>
      <c r="E24" s="1">
        <f>'DATOS MENSUALES'!E561</f>
        <v>1.39322732076</v>
      </c>
      <c r="F24" s="1">
        <f>'DATOS MENSUALES'!E562</f>
        <v>2.30639807874</v>
      </c>
      <c r="G24" s="1">
        <f>'DATOS MENSUALES'!E563</f>
        <v>1.3010590506</v>
      </c>
      <c r="H24" s="1">
        <f>'DATOS MENSUALES'!E564</f>
        <v>2.06632056719</v>
      </c>
      <c r="I24" s="1">
        <f>'DATOS MENSUALES'!E565</f>
        <v>0.74916689712</v>
      </c>
      <c r="J24" s="1">
        <f>'DATOS MENSUALES'!E566</f>
        <v>0.38384580416</v>
      </c>
      <c r="K24" s="1">
        <f>'DATOS MENSUALES'!E567</f>
        <v>0.47148449517</v>
      </c>
      <c r="L24" s="1">
        <f>'DATOS MENSUALES'!E568</f>
        <v>0.13640249268</v>
      </c>
      <c r="M24" s="1">
        <f>'DATOS MENSUALES'!E569</f>
        <v>0.31878374787</v>
      </c>
      <c r="N24" s="1">
        <f t="shared" si="11"/>
        <v>11.6839428523</v>
      </c>
      <c r="O24" s="10"/>
      <c r="P24" s="60">
        <f t="shared" si="12"/>
        <v>-0.00011259746744750663</v>
      </c>
      <c r="Q24" s="60">
        <f t="shared" si="13"/>
        <v>-0.01381499672331406</v>
      </c>
      <c r="R24" s="60">
        <f t="shared" si="13"/>
        <v>-0.01678623835886492</v>
      </c>
      <c r="S24" s="60">
        <f t="shared" si="13"/>
        <v>-0.0026577069968486237</v>
      </c>
      <c r="T24" s="60">
        <f t="shared" si="13"/>
        <v>1.4353003872033738</v>
      </c>
      <c r="U24" s="60">
        <f t="shared" si="13"/>
        <v>-0.0004886666978052199</v>
      </c>
      <c r="V24" s="60">
        <f t="shared" si="13"/>
        <v>0.13231518302412557</v>
      </c>
      <c r="W24" s="60">
        <f t="shared" si="13"/>
        <v>-0.1487752406946524</v>
      </c>
      <c r="X24" s="60">
        <f t="shared" si="13"/>
        <v>-0.0017100846304661836</v>
      </c>
      <c r="Y24" s="60">
        <f t="shared" si="13"/>
        <v>0.015069210011563073</v>
      </c>
      <c r="Z24" s="60">
        <f t="shared" si="13"/>
        <v>-0.0018496615722800882</v>
      </c>
      <c r="AA24" s="60">
        <f t="shared" si="13"/>
        <v>-0.0017868287036860119</v>
      </c>
      <c r="AB24" s="60">
        <f t="shared" si="13"/>
        <v>0.012080807434819648</v>
      </c>
    </row>
    <row r="25" spans="1:28" ht="12.75">
      <c r="A25" s="12" t="s">
        <v>75</v>
      </c>
      <c r="B25" s="1">
        <f>'DATOS MENSUALES'!E570</f>
        <v>0.52498356726</v>
      </c>
      <c r="C25" s="1">
        <f>'DATOS MENSUALES'!E571</f>
        <v>0.63613717195</v>
      </c>
      <c r="D25" s="1">
        <f>'DATOS MENSUALES'!E572</f>
        <v>2.20288383</v>
      </c>
      <c r="E25" s="1">
        <f>'DATOS MENSUALES'!E573</f>
        <v>2.3913536895</v>
      </c>
      <c r="F25" s="1">
        <f>'DATOS MENSUALES'!E574</f>
        <v>1.01200849728</v>
      </c>
      <c r="G25" s="1">
        <f>'DATOS MENSUALES'!E575</f>
        <v>0.59485420392</v>
      </c>
      <c r="H25" s="1">
        <f>'DATOS MENSUALES'!E576</f>
        <v>2.30835161909</v>
      </c>
      <c r="I25" s="1">
        <f>'DATOS MENSUALES'!E577</f>
        <v>1.70620285572</v>
      </c>
      <c r="J25" s="1">
        <f>'DATOS MENSUALES'!E578</f>
        <v>1.43435762502</v>
      </c>
      <c r="K25" s="1">
        <f>'DATOS MENSUALES'!E579</f>
        <v>0.51453310144</v>
      </c>
      <c r="L25" s="1">
        <f>'DATOS MENSUALES'!E580</f>
        <v>0.11603960472</v>
      </c>
      <c r="M25" s="1">
        <f>'DATOS MENSUALES'!E581</f>
        <v>0.1105978258</v>
      </c>
      <c r="N25" s="1">
        <f t="shared" si="11"/>
        <v>13.552303591699998</v>
      </c>
      <c r="O25" s="10"/>
      <c r="P25" s="60">
        <f t="shared" si="12"/>
        <v>-0.0001854674828206582</v>
      </c>
      <c r="Q25" s="60">
        <f t="shared" si="13"/>
        <v>-0.04893938864844607</v>
      </c>
      <c r="R25" s="60">
        <f t="shared" si="13"/>
        <v>0.3218074769121789</v>
      </c>
      <c r="S25" s="60">
        <f t="shared" si="13"/>
        <v>0.6351901633025641</v>
      </c>
      <c r="T25" s="60">
        <f t="shared" si="13"/>
        <v>-0.00460546285148213</v>
      </c>
      <c r="U25" s="60">
        <f t="shared" si="13"/>
        <v>-0.4836823263155295</v>
      </c>
      <c r="V25" s="60">
        <f t="shared" si="13"/>
        <v>0.4245813049771772</v>
      </c>
      <c r="W25" s="60">
        <f t="shared" si="13"/>
        <v>0.07794024922552682</v>
      </c>
      <c r="X25" s="60">
        <f t="shared" si="13"/>
        <v>0.806767207073118</v>
      </c>
      <c r="Y25" s="60">
        <f t="shared" si="13"/>
        <v>0.024401247507100862</v>
      </c>
      <c r="Z25" s="60">
        <f t="shared" si="13"/>
        <v>-0.0029312985771287386</v>
      </c>
      <c r="AA25" s="60">
        <f t="shared" si="13"/>
        <v>-0.0357844937341264</v>
      </c>
      <c r="AB25" s="60">
        <f t="shared" si="13"/>
        <v>9.23214014877324</v>
      </c>
    </row>
    <row r="26" spans="1:28" ht="12.75">
      <c r="A26" s="12" t="s">
        <v>76</v>
      </c>
      <c r="B26" s="1">
        <f>'DATOS MENSUALES'!E582</f>
        <v>0.3479835555</v>
      </c>
      <c r="C26" s="1">
        <f>'DATOS MENSUALES'!E583</f>
        <v>0.3890549784</v>
      </c>
      <c r="D26" s="1">
        <f>'DATOS MENSUALES'!E584</f>
        <v>0.26245788578</v>
      </c>
      <c r="E26" s="1">
        <f>'DATOS MENSUALES'!E585</f>
        <v>0.154613466</v>
      </c>
      <c r="F26" s="1">
        <f>'DATOS MENSUALES'!E586</f>
        <v>1.7089642614</v>
      </c>
      <c r="G26" s="1">
        <f>'DATOS MENSUALES'!E587</f>
        <v>0.38100000014</v>
      </c>
      <c r="H26" s="1">
        <f>'DATOS MENSUALES'!E588</f>
        <v>3.0222011832</v>
      </c>
      <c r="I26" s="1">
        <f>'DATOS MENSUALES'!E589</f>
        <v>0.8467828776</v>
      </c>
      <c r="J26" s="1">
        <f>'DATOS MENSUALES'!E590</f>
        <v>0.33036871616</v>
      </c>
      <c r="K26" s="1">
        <f>'DATOS MENSUALES'!E591</f>
        <v>0.20074889821</v>
      </c>
      <c r="L26" s="1">
        <f>'DATOS MENSUALES'!E592</f>
        <v>0.1102945896</v>
      </c>
      <c r="M26" s="1">
        <f>'DATOS MENSUALES'!E593</f>
        <v>0.35209215384</v>
      </c>
      <c r="N26" s="1">
        <f t="shared" si="11"/>
        <v>8.106562565829998</v>
      </c>
      <c r="O26" s="10"/>
      <c r="P26" s="60">
        <f t="shared" si="12"/>
        <v>-0.012817530114811584</v>
      </c>
      <c r="Q26" s="60">
        <f t="shared" si="13"/>
        <v>-0.23019066198917518</v>
      </c>
      <c r="R26" s="60">
        <f t="shared" si="13"/>
        <v>-1.9773660407570746</v>
      </c>
      <c r="S26" s="60">
        <f t="shared" si="13"/>
        <v>-2.6117127670480658</v>
      </c>
      <c r="T26" s="60">
        <f t="shared" si="13"/>
        <v>0.14936596736126084</v>
      </c>
      <c r="U26" s="60">
        <f t="shared" si="13"/>
        <v>-0.9964786344562642</v>
      </c>
      <c r="V26" s="60">
        <f t="shared" si="13"/>
        <v>3.14711716677292</v>
      </c>
      <c r="W26" s="60">
        <f t="shared" si="13"/>
        <v>-0.08076903746776053</v>
      </c>
      <c r="X26" s="60">
        <f t="shared" si="13"/>
        <v>-0.0051831904461192135</v>
      </c>
      <c r="Y26" s="60">
        <f t="shared" si="13"/>
        <v>-1.3372246448588613E-05</v>
      </c>
      <c r="Z26" s="60">
        <f t="shared" si="13"/>
        <v>-0.0032986678792399264</v>
      </c>
      <c r="AA26" s="60">
        <f t="shared" si="13"/>
        <v>-0.0006823598891555198</v>
      </c>
      <c r="AB26" s="60">
        <f t="shared" si="13"/>
        <v>-37.52554778940656</v>
      </c>
    </row>
    <row r="27" spans="1:28" ht="12.75">
      <c r="A27" s="12" t="s">
        <v>77</v>
      </c>
      <c r="B27" s="1">
        <f>'DATOS MENSUALES'!E594</f>
        <v>0.11813349</v>
      </c>
      <c r="C27" s="1">
        <f>'DATOS MENSUALES'!E595</f>
        <v>0.86370529125</v>
      </c>
      <c r="D27" s="1">
        <f>'DATOS MENSUALES'!E596</f>
        <v>2.60753064079</v>
      </c>
      <c r="E27" s="1">
        <f>'DATOS MENSUALES'!E597</f>
        <v>0.82280979579</v>
      </c>
      <c r="F27" s="1">
        <f>'DATOS MENSUALES'!E598</f>
        <v>0.66753284192</v>
      </c>
      <c r="G27" s="1">
        <f>'DATOS MENSUALES'!E599</f>
        <v>0.31131257808</v>
      </c>
      <c r="H27" s="1">
        <f>'DATOS MENSUALES'!E600</f>
        <v>0.8606368953</v>
      </c>
      <c r="I27" s="1">
        <f>'DATOS MENSUALES'!E601</f>
        <v>0.35870171769</v>
      </c>
      <c r="J27" s="1">
        <f>'DATOS MENSUALES'!E602</f>
        <v>0.26519199113</v>
      </c>
      <c r="K27" s="1">
        <f>'DATOS MENSUALES'!E603</f>
        <v>0.12427113765</v>
      </c>
      <c r="L27" s="1">
        <f>'DATOS MENSUALES'!E604</f>
        <v>0.30171036129</v>
      </c>
      <c r="M27" s="1">
        <f>'DATOS MENSUALES'!E605</f>
        <v>0.30644636676</v>
      </c>
      <c r="N27" s="1">
        <f t="shared" si="11"/>
        <v>7.607983107649999</v>
      </c>
      <c r="O27" s="10"/>
      <c r="P27" s="60">
        <f t="shared" si="12"/>
        <v>-0.09981871105314352</v>
      </c>
      <c r="Q27" s="60">
        <f t="shared" si="13"/>
        <v>-0.002640174415341692</v>
      </c>
      <c r="R27" s="60">
        <f t="shared" si="13"/>
        <v>1.294753077029661</v>
      </c>
      <c r="S27" s="60">
        <f t="shared" si="13"/>
        <v>-0.3563017573056749</v>
      </c>
      <c r="T27" s="60">
        <f t="shared" si="13"/>
        <v>-0.1333167817126048</v>
      </c>
      <c r="U27" s="60">
        <f t="shared" si="13"/>
        <v>-1.2199401372916818</v>
      </c>
      <c r="V27" s="60">
        <f t="shared" si="13"/>
        <v>-0.33731982163153307</v>
      </c>
      <c r="W27" s="60">
        <f t="shared" si="13"/>
        <v>-0.7795628228431395</v>
      </c>
      <c r="X27" s="60">
        <f t="shared" si="13"/>
        <v>-0.013521699045405846</v>
      </c>
      <c r="Y27" s="60">
        <f t="shared" si="13"/>
        <v>-0.0010064165297759096</v>
      </c>
      <c r="Z27" s="60">
        <f t="shared" si="13"/>
        <v>7.706541176491375E-05</v>
      </c>
      <c r="AA27" s="60">
        <f t="shared" si="13"/>
        <v>-0.002389121225459939</v>
      </c>
      <c r="AB27" s="60">
        <f t="shared" si="13"/>
        <v>-56.911314336356874</v>
      </c>
    </row>
    <row r="28" spans="1:28" ht="12.75">
      <c r="A28" s="12" t="s">
        <v>78</v>
      </c>
      <c r="B28" s="1">
        <f>'DATOS MENSUALES'!E606</f>
        <v>0.30757105261</v>
      </c>
      <c r="C28" s="1">
        <f>'DATOS MENSUALES'!E607</f>
        <v>0.53707309568</v>
      </c>
      <c r="D28" s="1">
        <f>'DATOS MENSUALES'!E608</f>
        <v>1.6813406538</v>
      </c>
      <c r="E28" s="1">
        <f>'DATOS MENSUALES'!E609</f>
        <v>1.08444671244</v>
      </c>
      <c r="F28" s="1">
        <f>'DATOS MENSUALES'!E610</f>
        <v>1.6867165196</v>
      </c>
      <c r="G28" s="1">
        <f>'DATOS MENSUALES'!E611</f>
        <v>7.1130909524</v>
      </c>
      <c r="H28" s="1">
        <f>'DATOS MENSUALES'!E612</f>
        <v>3.74047267776</v>
      </c>
      <c r="I28" s="1">
        <f>'DATOS MENSUALES'!E613</f>
        <v>0.66575432884</v>
      </c>
      <c r="J28" s="1">
        <f>'DATOS MENSUALES'!E614</f>
        <v>0.39294863775</v>
      </c>
      <c r="K28" s="1">
        <f>'DATOS MENSUALES'!E615</f>
        <v>0.18795404406</v>
      </c>
      <c r="L28" s="1">
        <f>'DATOS MENSUALES'!E616</f>
        <v>0.10804637088999999</v>
      </c>
      <c r="M28" s="1">
        <f>'DATOS MENSUALES'!E617</f>
        <v>1.045975726</v>
      </c>
      <c r="N28" s="1">
        <f t="shared" si="11"/>
        <v>18.55139077183</v>
      </c>
      <c r="O28" s="10"/>
      <c r="P28" s="60">
        <f t="shared" si="12"/>
        <v>-0.020670233011431692</v>
      </c>
      <c r="Q28" s="60">
        <f t="shared" si="13"/>
        <v>-0.10044327360349703</v>
      </c>
      <c r="R28" s="60">
        <f t="shared" si="13"/>
        <v>0.004389402751803952</v>
      </c>
      <c r="S28" s="60">
        <f t="shared" si="13"/>
        <v>-0.08949300025409984</v>
      </c>
      <c r="T28" s="60">
        <f t="shared" si="13"/>
        <v>0.13135360560880663</v>
      </c>
      <c r="U28" s="60">
        <f t="shared" si="13"/>
        <v>188.45440910772828</v>
      </c>
      <c r="V28" s="60">
        <f t="shared" si="13"/>
        <v>10.41337904970775</v>
      </c>
      <c r="W28" s="60">
        <f t="shared" si="13"/>
        <v>-0.23067548697150883</v>
      </c>
      <c r="X28" s="60">
        <f t="shared" si="13"/>
        <v>-0.0013485373932750348</v>
      </c>
      <c r="Y28" s="60">
        <f t="shared" si="13"/>
        <v>-4.874921614002916E-05</v>
      </c>
      <c r="Z28" s="60">
        <f t="shared" si="13"/>
        <v>-0.0034503943828947527</v>
      </c>
      <c r="AA28" s="60">
        <f t="shared" si="13"/>
        <v>0.2223747027724843</v>
      </c>
      <c r="AB28" s="60">
        <f t="shared" si="13"/>
        <v>357.4429228641303</v>
      </c>
    </row>
    <row r="29" spans="1:28" ht="12.75">
      <c r="A29" s="12" t="s">
        <v>79</v>
      </c>
      <c r="B29" s="1">
        <f>'DATOS MENSUALES'!E618</f>
        <v>0.3297211665</v>
      </c>
      <c r="C29" s="1">
        <f>'DATOS MENSUALES'!E619</f>
        <v>0.468992948</v>
      </c>
      <c r="D29" s="1">
        <f>'DATOS MENSUALES'!E620</f>
        <v>0.2384403084</v>
      </c>
      <c r="E29" s="1">
        <f>'DATOS MENSUALES'!E621</f>
        <v>0.22001445025</v>
      </c>
      <c r="F29" s="1">
        <f>'DATOS MENSUALES'!E622</f>
        <v>0.38125651094</v>
      </c>
      <c r="G29" s="1">
        <f>'DATOS MENSUALES'!E623</f>
        <v>0.49854696653</v>
      </c>
      <c r="H29" s="1">
        <f>'DATOS MENSUALES'!E624</f>
        <v>0.6546470226</v>
      </c>
      <c r="I29" s="1">
        <f>'DATOS MENSUALES'!E625</f>
        <v>0.43975430004</v>
      </c>
      <c r="J29" s="1">
        <f>'DATOS MENSUALES'!E626</f>
        <v>0.67607636823</v>
      </c>
      <c r="K29" s="1">
        <f>'DATOS MENSUALES'!E627</f>
        <v>0.2222859012</v>
      </c>
      <c r="L29" s="1">
        <f>'DATOS MENSUALES'!E628</f>
        <v>0.294862788</v>
      </c>
      <c r="M29" s="1">
        <f>'DATOS MENSUALES'!E629</f>
        <v>0.205202312</v>
      </c>
      <c r="N29" s="1">
        <f t="shared" si="11"/>
        <v>4.62980104269</v>
      </c>
      <c r="O29" s="10"/>
      <c r="P29" s="60">
        <f t="shared" si="12"/>
        <v>-0.016058424650305835</v>
      </c>
      <c r="Q29" s="60">
        <f t="shared" si="13"/>
        <v>-0.151354547357564</v>
      </c>
      <c r="R29" s="60">
        <f t="shared" si="13"/>
        <v>-2.093063988067801</v>
      </c>
      <c r="S29" s="60">
        <f t="shared" si="13"/>
        <v>-2.2570074881976416</v>
      </c>
      <c r="T29" s="60">
        <f t="shared" si="13"/>
        <v>-0.5065058099726459</v>
      </c>
      <c r="U29" s="60">
        <f t="shared" si="13"/>
        <v>-0.684445048114702</v>
      </c>
      <c r="V29" s="60">
        <f t="shared" si="13"/>
        <v>-0.7341253587867423</v>
      </c>
      <c r="W29" s="60">
        <f t="shared" si="13"/>
        <v>-0.5912061788868189</v>
      </c>
      <c r="X29" s="60">
        <f t="shared" si="13"/>
        <v>0.005146061170954583</v>
      </c>
      <c r="Y29" s="60">
        <f t="shared" si="13"/>
        <v>-1.062862661207325E-08</v>
      </c>
      <c r="Z29" s="60">
        <f t="shared" si="13"/>
        <v>4.5528659049018486E-05</v>
      </c>
      <c r="AA29" s="60">
        <f t="shared" si="13"/>
        <v>-0.012965957277173432</v>
      </c>
      <c r="AB29" s="60">
        <f t="shared" si="13"/>
        <v>-317.8689185321166</v>
      </c>
    </row>
    <row r="30" spans="1:28" ht="12.75">
      <c r="A30" s="12" t="s">
        <v>80</v>
      </c>
      <c r="B30" s="1">
        <f>'DATOS MENSUALES'!E630</f>
        <v>0.88761947526</v>
      </c>
      <c r="C30" s="1">
        <f>'DATOS MENSUALES'!E631</f>
        <v>0.57656279196</v>
      </c>
      <c r="D30" s="1">
        <f>'DATOS MENSUALES'!E632</f>
        <v>1.222755373</v>
      </c>
      <c r="E30" s="1">
        <f>'DATOS MENSUALES'!E633</f>
        <v>0.31742886584</v>
      </c>
      <c r="F30" s="1">
        <f>'DATOS MENSUALES'!E634</f>
        <v>0.44331249918</v>
      </c>
      <c r="G30" s="1">
        <f>'DATOS MENSUALES'!E635</f>
        <v>0.57628877812</v>
      </c>
      <c r="H30" s="1">
        <f>'DATOS MENSUALES'!E636</f>
        <v>1.93199999784</v>
      </c>
      <c r="I30" s="1">
        <f>'DATOS MENSUALES'!E637</f>
        <v>4.35767178686</v>
      </c>
      <c r="J30" s="1">
        <f>'DATOS MENSUALES'!E638</f>
        <v>0.86330339743</v>
      </c>
      <c r="K30" s="1">
        <f>'DATOS MENSUALES'!E639</f>
        <v>0.11956859274</v>
      </c>
      <c r="L30" s="1">
        <f>'DATOS MENSUALES'!E640</f>
        <v>0.17875157625</v>
      </c>
      <c r="M30" s="1">
        <f>'DATOS MENSUALES'!E641</f>
        <v>0.17775764472</v>
      </c>
      <c r="N30" s="1">
        <f t="shared" si="11"/>
        <v>11.653020779200002</v>
      </c>
      <c r="O30" s="10"/>
      <c r="P30" s="60">
        <f t="shared" si="12"/>
        <v>0.02854257414493188</v>
      </c>
      <c r="Q30" s="60">
        <f t="shared" si="13"/>
        <v>-0.07695761262639678</v>
      </c>
      <c r="R30" s="60">
        <f t="shared" si="13"/>
        <v>-0.02563393426169771</v>
      </c>
      <c r="S30" s="60">
        <f t="shared" si="13"/>
        <v>-1.7905824526662617</v>
      </c>
      <c r="T30" s="60">
        <f t="shared" si="13"/>
        <v>-0.3971823301036749</v>
      </c>
      <c r="U30" s="60">
        <f t="shared" si="13"/>
        <v>-0.5188192748305435</v>
      </c>
      <c r="V30" s="60">
        <f t="shared" si="13"/>
        <v>0.052839364027657564</v>
      </c>
      <c r="W30" s="60">
        <f t="shared" si="13"/>
        <v>29.179017150274625</v>
      </c>
      <c r="X30" s="60">
        <f t="shared" si="13"/>
        <v>0.04660692825832131</v>
      </c>
      <c r="Y30" s="60">
        <f t="shared" si="13"/>
        <v>-0.001154848043481817</v>
      </c>
      <c r="Z30" s="60">
        <f t="shared" si="13"/>
        <v>-0.0005197869793073496</v>
      </c>
      <c r="AA30" s="60">
        <f t="shared" si="13"/>
        <v>-0.018061590339412965</v>
      </c>
      <c r="AB30" s="60">
        <f t="shared" si="13"/>
        <v>0.007825309936088614</v>
      </c>
    </row>
    <row r="31" spans="1:28" ht="12.75">
      <c r="A31" s="12" t="s">
        <v>81</v>
      </c>
      <c r="B31" s="1">
        <f>'DATOS MENSUALES'!E642</f>
        <v>0.79117204672</v>
      </c>
      <c r="C31" s="1">
        <f>'DATOS MENSUALES'!E643</f>
        <v>0.94090014064</v>
      </c>
      <c r="D31" s="1">
        <f>'DATOS MENSUALES'!E644</f>
        <v>0.90533333528</v>
      </c>
      <c r="E31" s="1">
        <f>'DATOS MENSUALES'!E645</f>
        <v>2.18740843092</v>
      </c>
      <c r="F31" s="1">
        <f>'DATOS MENSUALES'!E646</f>
        <v>1.12820673512</v>
      </c>
      <c r="G31" s="1">
        <f>'DATOS MENSUALES'!E647</f>
        <v>0.84854821548</v>
      </c>
      <c r="H31" s="1">
        <f>'DATOS MENSUALES'!E648</f>
        <v>0.49739922</v>
      </c>
      <c r="I31" s="1">
        <f>'DATOS MENSUALES'!E649</f>
        <v>1.24251928836</v>
      </c>
      <c r="J31" s="1">
        <f>'DATOS MENSUALES'!E650</f>
        <v>0.1686426908</v>
      </c>
      <c r="K31" s="1">
        <f>'DATOS MENSUALES'!E651</f>
        <v>0.1195905568</v>
      </c>
      <c r="L31" s="1">
        <f>'DATOS MENSUALES'!E652</f>
        <v>0.1188785052</v>
      </c>
      <c r="M31" s="1">
        <f>'DATOS MENSUALES'!E653</f>
        <v>0.24465</v>
      </c>
      <c r="N31" s="1">
        <f t="shared" si="11"/>
        <v>9.193249165320001</v>
      </c>
      <c r="O31" s="10"/>
      <c r="P31" s="60">
        <f t="shared" si="12"/>
        <v>0.009150355588640921</v>
      </c>
      <c r="Q31" s="60">
        <f t="shared" si="13"/>
        <v>-0.00022716701285410124</v>
      </c>
      <c r="R31" s="60">
        <f t="shared" si="13"/>
        <v>-0.22952975521835917</v>
      </c>
      <c r="S31" s="60">
        <f t="shared" si="13"/>
        <v>0.28186729376177416</v>
      </c>
      <c r="T31" s="60">
        <f t="shared" si="13"/>
        <v>-0.0001263391646550811</v>
      </c>
      <c r="U31" s="60">
        <f t="shared" si="13"/>
        <v>-0.14995539739941974</v>
      </c>
      <c r="V31" s="60">
        <f t="shared" si="13"/>
        <v>-1.1888333257252592</v>
      </c>
      <c r="W31" s="60">
        <f t="shared" si="13"/>
        <v>-4.8734426016751984E-05</v>
      </c>
      <c r="X31" s="60">
        <f t="shared" si="13"/>
        <v>-0.03752369678453261</v>
      </c>
      <c r="Y31" s="60">
        <f t="shared" si="13"/>
        <v>-0.001154122896268365</v>
      </c>
      <c r="Z31" s="60">
        <f t="shared" si="13"/>
        <v>-0.0027602964693549566</v>
      </c>
      <c r="AA31" s="60">
        <f t="shared" si="13"/>
        <v>-0.007469806662332395</v>
      </c>
      <c r="AB31" s="60">
        <f t="shared" si="13"/>
        <v>-11.562157414081208</v>
      </c>
    </row>
    <row r="32" spans="1:28" ht="12.75">
      <c r="A32" s="12" t="s">
        <v>82</v>
      </c>
      <c r="B32" s="1">
        <f>'DATOS MENSUALES'!E654</f>
        <v>0.55968088784</v>
      </c>
      <c r="C32" s="1">
        <f>'DATOS MENSUALES'!E655</f>
        <v>1.32374414346</v>
      </c>
      <c r="D32" s="1">
        <f>'DATOS MENSUALES'!E656</f>
        <v>0.70197594255</v>
      </c>
      <c r="E32" s="1">
        <f>'DATOS MENSUALES'!E657</f>
        <v>1.25217857294</v>
      </c>
      <c r="F32" s="1">
        <f>'DATOS MENSUALES'!E658</f>
        <v>1.78361310232</v>
      </c>
      <c r="G32" s="1">
        <f>'DATOS MENSUALES'!E659</f>
        <v>1.11712061216</v>
      </c>
      <c r="H32" s="1">
        <f>'DATOS MENSUALES'!E660</f>
        <v>0.46837219681</v>
      </c>
      <c r="I32" s="1">
        <f>'DATOS MENSUALES'!E661</f>
        <v>0.39745185264</v>
      </c>
      <c r="J32" s="1">
        <f>'DATOS MENSUALES'!E662</f>
        <v>0.33358463382</v>
      </c>
      <c r="K32" s="1">
        <f>'DATOS MENSUALES'!E663</f>
        <v>0.16876263936</v>
      </c>
      <c r="L32" s="1">
        <f>'DATOS MENSUALES'!E664</f>
        <v>0.30625</v>
      </c>
      <c r="M32" s="1">
        <f>'DATOS MENSUALES'!E665</f>
        <v>0.39206319633</v>
      </c>
      <c r="N32" s="1">
        <f t="shared" si="11"/>
        <v>8.80479778023</v>
      </c>
      <c r="O32" s="10"/>
      <c r="P32" s="60">
        <f t="shared" si="12"/>
        <v>-1.1135619385587472E-05</v>
      </c>
      <c r="Q32" s="60">
        <f t="shared" si="13"/>
        <v>0.03333257180685269</v>
      </c>
      <c r="R32" s="60">
        <f t="shared" si="13"/>
        <v>-0.5426039553232554</v>
      </c>
      <c r="S32" s="60">
        <f t="shared" si="13"/>
        <v>-0.02184996907841966</v>
      </c>
      <c r="T32" s="60">
        <f t="shared" si="13"/>
        <v>0.221696070336711</v>
      </c>
      <c r="U32" s="60">
        <f t="shared" si="13"/>
        <v>-0.018130139369660937</v>
      </c>
      <c r="V32" s="60">
        <f t="shared" si="13"/>
        <v>-1.2892602242890185</v>
      </c>
      <c r="W32" s="60">
        <f t="shared" si="13"/>
        <v>-0.6851825060250714</v>
      </c>
      <c r="X32" s="60">
        <f t="shared" si="13"/>
        <v>-0.004899575584814593</v>
      </c>
      <c r="Y32" s="60">
        <f t="shared" si="13"/>
        <v>-0.00017301285614638534</v>
      </c>
      <c r="Z32" s="60">
        <f t="shared" si="13"/>
        <v>0.0001044531119126335</v>
      </c>
      <c r="AA32" s="60">
        <f t="shared" si="13"/>
        <v>-0.00011105685483003448</v>
      </c>
      <c r="AB32" s="60">
        <f t="shared" si="13"/>
        <v>-18.603083802090968</v>
      </c>
    </row>
    <row r="33" spans="1:28" ht="12.75">
      <c r="A33" s="12" t="s">
        <v>83</v>
      </c>
      <c r="B33" s="1">
        <f>'DATOS MENSUALES'!E666</f>
        <v>0.3693211002</v>
      </c>
      <c r="C33" s="1">
        <f>'DATOS MENSUALES'!E667</f>
        <v>0.55279493037</v>
      </c>
      <c r="D33" s="1">
        <f>'DATOS MENSUALES'!E668</f>
        <v>0.94436063754</v>
      </c>
      <c r="E33" s="1">
        <f>'DATOS MENSUALES'!E669</f>
        <v>3.75087475602</v>
      </c>
      <c r="F33" s="1">
        <f>'DATOS MENSUALES'!E670</f>
        <v>1.51269851187</v>
      </c>
      <c r="G33" s="1">
        <f>'DATOS MENSUALES'!E671</f>
        <v>1.12176623104</v>
      </c>
      <c r="H33" s="1">
        <f>'DATOS MENSUALES'!E672</f>
        <v>1.7346144834</v>
      </c>
      <c r="I33" s="1">
        <f>'DATOS MENSUALES'!E673</f>
        <v>1.5485664285</v>
      </c>
      <c r="J33" s="1">
        <f>'DATOS MENSUALES'!E674</f>
        <v>0.2222217676</v>
      </c>
      <c r="K33" s="1">
        <f>'DATOS MENSUALES'!E675</f>
        <v>0.1301761014</v>
      </c>
      <c r="L33" s="1">
        <f>'DATOS MENSUALES'!E676</f>
        <v>0.16380706349</v>
      </c>
      <c r="M33" s="1">
        <f>'DATOS MENSUALES'!E677</f>
        <v>0.43072112673</v>
      </c>
      <c r="N33" s="1">
        <f t="shared" si="11"/>
        <v>12.481923138159999</v>
      </c>
      <c r="O33" s="10"/>
      <c r="P33" s="60">
        <f t="shared" si="12"/>
        <v>-0.009621548522442807</v>
      </c>
      <c r="Q33" s="60">
        <f t="shared" si="13"/>
        <v>-0.09059257578017517</v>
      </c>
      <c r="R33" s="60">
        <f t="shared" si="13"/>
        <v>-0.18837632940263074</v>
      </c>
      <c r="S33" s="60">
        <f t="shared" si="13"/>
        <v>10.92819969428862</v>
      </c>
      <c r="T33" s="60">
        <f t="shared" si="13"/>
        <v>0.03736484007009399</v>
      </c>
      <c r="U33" s="60">
        <f t="shared" si="13"/>
        <v>-0.017185216630109797</v>
      </c>
      <c r="V33" s="60">
        <f t="shared" si="13"/>
        <v>0.00562675730833924</v>
      </c>
      <c r="W33" s="60">
        <f t="shared" si="13"/>
        <v>0.019578278678824255</v>
      </c>
      <c r="X33" s="60">
        <f t="shared" si="13"/>
        <v>-0.02223732243978947</v>
      </c>
      <c r="Y33" s="60">
        <f t="shared" si="13"/>
        <v>-0.000838787644974642</v>
      </c>
      <c r="Z33" s="60">
        <f t="shared" si="13"/>
        <v>-0.0008668329029526778</v>
      </c>
      <c r="AA33" s="60">
        <f t="shared" si="13"/>
        <v>-8.330327976264636E-07</v>
      </c>
      <c r="AB33" s="60">
        <f t="shared" si="13"/>
        <v>1.0845864804012517</v>
      </c>
    </row>
    <row r="34" spans="1:28" s="24" customFormat="1" ht="12.75">
      <c r="A34" s="21" t="s">
        <v>84</v>
      </c>
      <c r="B34" s="22">
        <f>'DATOS MENSUALES'!E678</f>
        <v>0.40376470706</v>
      </c>
      <c r="C34" s="22">
        <f>'DATOS MENSUALES'!E679</f>
        <v>0.92471911673</v>
      </c>
      <c r="D34" s="22">
        <f>'DATOS MENSUALES'!E680</f>
        <v>2.22545844848</v>
      </c>
      <c r="E34" s="22">
        <f>'DATOS MENSUALES'!E681</f>
        <v>3.53796164955</v>
      </c>
      <c r="F34" s="22">
        <f>'DATOS MENSUALES'!E682</f>
        <v>0.84233144608</v>
      </c>
      <c r="G34" s="22">
        <f>'DATOS MENSUALES'!E683</f>
        <v>0.38710465136</v>
      </c>
      <c r="H34" s="22">
        <f>'DATOS MENSUALES'!E684</f>
        <v>0.59414884155</v>
      </c>
      <c r="I34" s="22">
        <f>'DATOS MENSUALES'!E685</f>
        <v>0.6555259586</v>
      </c>
      <c r="J34" s="22">
        <f>'DATOS MENSUALES'!E686</f>
        <v>0.50466392178</v>
      </c>
      <c r="K34" s="22">
        <f>'DATOS MENSUALES'!E687</f>
        <v>0.2819631153</v>
      </c>
      <c r="L34" s="22">
        <f>'DATOS MENSUALES'!E688</f>
        <v>0.28913484324</v>
      </c>
      <c r="M34" s="22">
        <f>'DATOS MENSUALES'!E689</f>
        <v>0.1950246307</v>
      </c>
      <c r="N34" s="22">
        <f t="shared" si="11"/>
        <v>10.841801330430002</v>
      </c>
      <c r="O34" s="23"/>
      <c r="P34" s="60">
        <f t="shared" si="12"/>
        <v>-0.005663263109632947</v>
      </c>
      <c r="Q34" s="60">
        <f aca="true" t="shared" si="14" ref="Q34:Q43">(C34-C$6)^3</f>
        <v>-0.00046005821701820896</v>
      </c>
      <c r="R34" s="60">
        <f aca="true" t="shared" si="15" ref="R34:R43">(D34-D$6)^3</f>
        <v>0.35466997608014994</v>
      </c>
      <c r="S34" s="60">
        <f aca="true" t="shared" si="16" ref="S34:S43">(E34-E$6)^3</f>
        <v>8.074842852948018</v>
      </c>
      <c r="T34" s="60">
        <f aca="true" t="shared" si="17" ref="T34:T43">(F34-F$6)^3</f>
        <v>-0.03795108059699756</v>
      </c>
      <c r="U34" s="60">
        <f aca="true" t="shared" si="18" ref="U34:U43">(G34-G$6)^3</f>
        <v>-0.9783191409000466</v>
      </c>
      <c r="V34" s="60">
        <f aca="true" t="shared" si="19" ref="V34:V43">(H34-H$6)^3</f>
        <v>-0.8919508001922398</v>
      </c>
      <c r="W34" s="60">
        <f aca="true" t="shared" si="20" ref="W34:W43">(I34-I$6)^3</f>
        <v>-0.24241053699432707</v>
      </c>
      <c r="X34" s="60">
        <f aca="true" t="shared" si="21" ref="X34:X43">(J34-J$6)^3</f>
        <v>1.8802997406206443E-09</v>
      </c>
      <c r="Y34" s="60">
        <f aca="true" t="shared" si="22" ref="Y34:Y43">(K34-K$6)^3</f>
        <v>0.00018989668889814602</v>
      </c>
      <c r="Z34" s="60">
        <f aca="true" t="shared" si="23" ref="Z34:Z43">(L34-L$6)^3</f>
        <v>2.6945318914314536E-05</v>
      </c>
      <c r="AA34" s="60">
        <f aca="true" t="shared" si="24" ref="AA34:AA43">(M34-M$6)^3</f>
        <v>-0.014725171632357977</v>
      </c>
      <c r="AB34" s="60">
        <f aca="true" t="shared" si="25" ref="AB34:AB43">(N34-N$6)^3</f>
        <v>-0.22999252032382272</v>
      </c>
    </row>
    <row r="35" spans="1:28" s="24" customFormat="1" ht="12.75">
      <c r="A35" s="21" t="s">
        <v>85</v>
      </c>
      <c r="B35" s="22">
        <f>'DATOS MENSUALES'!E690</f>
        <v>0.45893166096</v>
      </c>
      <c r="C35" s="22">
        <f>'DATOS MENSUALES'!E691</f>
        <v>2.2440945591</v>
      </c>
      <c r="D35" s="22">
        <f>'DATOS MENSUALES'!E692</f>
        <v>7.50170548692</v>
      </c>
      <c r="E35" s="22">
        <f>'DATOS MENSUALES'!E693</f>
        <v>3.7026372957</v>
      </c>
      <c r="F35" s="22">
        <f>'DATOS MENSUALES'!E694</f>
        <v>0.90189370923</v>
      </c>
      <c r="G35" s="22">
        <f>'DATOS MENSUALES'!E695</f>
        <v>0.52101467237</v>
      </c>
      <c r="H35" s="22">
        <f>'DATOS MENSUALES'!E696</f>
        <v>0.98611487767</v>
      </c>
      <c r="I35" s="22">
        <f>'DATOS MENSUALES'!E697</f>
        <v>1.2945216858</v>
      </c>
      <c r="J35" s="22">
        <f>'DATOS MENSUALES'!E698</f>
        <v>0.49410125008</v>
      </c>
      <c r="K35" s="22">
        <f>'DATOS MENSUALES'!E699</f>
        <v>0.14968855864</v>
      </c>
      <c r="L35" s="22">
        <f>'DATOS MENSUALES'!E700</f>
        <v>0.16157894646</v>
      </c>
      <c r="M35" s="22">
        <f>'DATOS MENSUALES'!E701</f>
        <v>0.1973349378</v>
      </c>
      <c r="N35" s="22">
        <f t="shared" si="11"/>
        <v>18.613617640730002</v>
      </c>
      <c r="O35" s="23"/>
      <c r="P35" s="60">
        <f t="shared" si="12"/>
        <v>-0.0018645027374662173</v>
      </c>
      <c r="Q35" s="60">
        <f t="shared" si="14"/>
        <v>1.9166872227479705</v>
      </c>
      <c r="R35" s="60">
        <f t="shared" si="15"/>
        <v>214.2870702206966</v>
      </c>
      <c r="S35" s="60">
        <f t="shared" si="16"/>
        <v>10.230936184573565</v>
      </c>
      <c r="T35" s="60">
        <f t="shared" si="17"/>
        <v>-0.02113697089645026</v>
      </c>
      <c r="U35" s="60">
        <f t="shared" si="18"/>
        <v>-0.6334196311669068</v>
      </c>
      <c r="V35" s="60">
        <f t="shared" si="19"/>
        <v>-0.1858140136426528</v>
      </c>
      <c r="W35" s="60">
        <f t="shared" si="20"/>
        <v>3.7062948838093143E-06</v>
      </c>
      <c r="X35" s="60">
        <f t="shared" si="21"/>
        <v>-8.117497668667118E-07</v>
      </c>
      <c r="Y35" s="60">
        <f t="shared" si="22"/>
        <v>-0.0004184419808949135</v>
      </c>
      <c r="Z35" s="60">
        <f t="shared" si="23"/>
        <v>-0.0009290331377680355</v>
      </c>
      <c r="AA35" s="60">
        <f t="shared" si="24"/>
        <v>-0.014312696384011184</v>
      </c>
      <c r="AB35" s="60">
        <f t="shared" si="25"/>
        <v>366.9279681627068</v>
      </c>
    </row>
    <row r="36" spans="1:28" s="24" customFormat="1" ht="12.75">
      <c r="A36" s="21" t="s">
        <v>86</v>
      </c>
      <c r="B36" s="22">
        <f>'DATOS MENSUALES'!E702</f>
        <v>0.29738853536</v>
      </c>
      <c r="C36" s="22">
        <f>'DATOS MENSUALES'!E703</f>
        <v>0.39941228792</v>
      </c>
      <c r="D36" s="22">
        <f>'DATOS MENSUALES'!E704</f>
        <v>0.45650820722</v>
      </c>
      <c r="E36" s="22">
        <f>'DATOS MENSUALES'!E705</f>
        <v>0.61553554933</v>
      </c>
      <c r="F36" s="22">
        <f>'DATOS MENSUALES'!E706</f>
        <v>0.667749615</v>
      </c>
      <c r="G36" s="22">
        <f>'DATOS MENSUALES'!E707</f>
        <v>1.30293640379</v>
      </c>
      <c r="H36" s="22">
        <f>'DATOS MENSUALES'!E708</f>
        <v>1.26950406802</v>
      </c>
      <c r="I36" s="22">
        <f>'DATOS MENSUALES'!E709</f>
        <v>1.21612636091</v>
      </c>
      <c r="J36" s="22">
        <f>'DATOS MENSUALES'!E710</f>
        <v>0.491924608</v>
      </c>
      <c r="K36" s="22">
        <f>'DATOS MENSUALES'!E711</f>
        <v>0.34318386986</v>
      </c>
      <c r="L36" s="22">
        <f>'DATOS MENSUALES'!E712</f>
        <v>0.18850246956</v>
      </c>
      <c r="M36" s="22">
        <f>'DATOS MENSUALES'!E713</f>
        <v>0.51756647808</v>
      </c>
      <c r="N36" s="22">
        <f t="shared" si="11"/>
        <v>7.7663384530499995</v>
      </c>
      <c r="O36" s="23"/>
      <c r="P36" s="60">
        <f t="shared" si="12"/>
        <v>-0.02305742443292653</v>
      </c>
      <c r="Q36" s="60">
        <f t="shared" si="14"/>
        <v>-0.21871617877993293</v>
      </c>
      <c r="R36" s="60">
        <f t="shared" si="15"/>
        <v>-1.1947272292725895</v>
      </c>
      <c r="S36" s="60">
        <f t="shared" si="16"/>
        <v>-0.7691003579074228</v>
      </c>
      <c r="T36" s="60">
        <f t="shared" si="17"/>
        <v>-0.13314714018141946</v>
      </c>
      <c r="U36" s="60">
        <f t="shared" si="18"/>
        <v>-0.00045455133155396953</v>
      </c>
      <c r="V36" s="60">
        <f t="shared" si="19"/>
        <v>-0.02370104837841627</v>
      </c>
      <c r="W36" s="60">
        <f t="shared" si="20"/>
        <v>-0.00024909273684913804</v>
      </c>
      <c r="X36" s="60">
        <f t="shared" si="21"/>
        <v>-1.522878289151886E-06</v>
      </c>
      <c r="Y36" s="60">
        <f t="shared" si="22"/>
        <v>0.0016724167722921785</v>
      </c>
      <c r="Z36" s="60">
        <f t="shared" si="23"/>
        <v>-0.0003526835274950579</v>
      </c>
      <c r="AA36" s="60">
        <f t="shared" si="24"/>
        <v>0.00046433432993920855</v>
      </c>
      <c r="AB36" s="60">
        <f t="shared" si="25"/>
        <v>-50.16782868653255</v>
      </c>
    </row>
    <row r="37" spans="1:28" s="24" customFormat="1" ht="12.75">
      <c r="A37" s="21" t="s">
        <v>87</v>
      </c>
      <c r="B37" s="22">
        <f>'DATOS MENSUALES'!E714</f>
        <v>0.6284229122</v>
      </c>
      <c r="C37" s="22">
        <f>'DATOS MENSUALES'!E715</f>
        <v>0.60333044115</v>
      </c>
      <c r="D37" s="22">
        <f>'DATOS MENSUALES'!E716</f>
        <v>1.01015869356</v>
      </c>
      <c r="E37" s="22">
        <f>'DATOS MENSUALES'!E717</f>
        <v>0.921551274</v>
      </c>
      <c r="F37" s="22">
        <f>'DATOS MENSUALES'!E718</f>
        <v>0.82747860659</v>
      </c>
      <c r="G37" s="22">
        <f>'DATOS MENSUALES'!E719</f>
        <v>1.0210208076</v>
      </c>
      <c r="H37" s="22">
        <f>'DATOS MENSUALES'!E720</f>
        <v>2.514362527</v>
      </c>
      <c r="I37" s="22">
        <f>'DATOS MENSUALES'!E721</f>
        <v>1.25361020603</v>
      </c>
      <c r="J37" s="22">
        <f>'DATOS MENSUALES'!E722</f>
        <v>0.30521866507</v>
      </c>
      <c r="K37" s="22">
        <f>'DATOS MENSUALES'!E723</f>
        <v>0.224433963</v>
      </c>
      <c r="L37" s="22">
        <f>'DATOS MENSUALES'!E724</f>
        <v>0.30324038382</v>
      </c>
      <c r="M37" s="22">
        <f>'DATOS MENSUALES'!E725</f>
        <v>0.4844362865</v>
      </c>
      <c r="N37" s="22">
        <f t="shared" si="11"/>
        <v>10.09726476652</v>
      </c>
      <c r="O37" s="23"/>
      <c r="P37" s="60">
        <f t="shared" si="12"/>
        <v>9.99696885911484E-05</v>
      </c>
      <c r="Q37" s="60">
        <f t="shared" si="14"/>
        <v>-0.06332384720853108</v>
      </c>
      <c r="R37" s="60">
        <f t="shared" si="15"/>
        <v>-0.13067067721889272</v>
      </c>
      <c r="S37" s="60">
        <f t="shared" si="16"/>
        <v>-0.2271963131960558</v>
      </c>
      <c r="T37" s="60">
        <f t="shared" si="17"/>
        <v>-0.043208836071699924</v>
      </c>
      <c r="U37" s="60">
        <f t="shared" si="18"/>
        <v>-0.04619254743177785</v>
      </c>
      <c r="V37" s="60">
        <f t="shared" si="19"/>
        <v>0.8781479409290581</v>
      </c>
      <c r="W37" s="60">
        <f t="shared" si="20"/>
        <v>-1.645666476359059E-05</v>
      </c>
      <c r="X37" s="60">
        <f t="shared" si="21"/>
        <v>-0.0077872334038428005</v>
      </c>
      <c r="Y37" s="60">
        <f t="shared" si="22"/>
        <v>-1.2957829472334065E-13</v>
      </c>
      <c r="Z37" s="60">
        <f t="shared" si="23"/>
        <v>8.56802355953675E-05</v>
      </c>
      <c r="AA37" s="60">
        <f t="shared" si="24"/>
        <v>8.697322953496416E-05</v>
      </c>
      <c r="AB37" s="60">
        <f t="shared" si="25"/>
        <v>-2.5000756048709167</v>
      </c>
    </row>
    <row r="38" spans="1:28" s="24" customFormat="1" ht="12.75">
      <c r="A38" s="21" t="s">
        <v>88</v>
      </c>
      <c r="B38" s="22">
        <f>'DATOS MENSUALES'!E726</f>
        <v>0.78630004542</v>
      </c>
      <c r="C38" s="22">
        <f>'DATOS MENSUALES'!E727</f>
        <v>1.7008875072</v>
      </c>
      <c r="D38" s="22">
        <f>'DATOS MENSUALES'!E728</f>
        <v>2.24823608145</v>
      </c>
      <c r="E38" s="22">
        <f>'DATOS MENSUALES'!E729</f>
        <v>3.7267110567</v>
      </c>
      <c r="F38" s="22">
        <f>'DATOS MENSUALES'!E730</f>
        <v>1.8491218269</v>
      </c>
      <c r="G38" s="22">
        <f>'DATOS MENSUALES'!E731</f>
        <v>2.16084361584</v>
      </c>
      <c r="H38" s="22">
        <f>'DATOS MENSUALES'!E732</f>
        <v>0.4666045542</v>
      </c>
      <c r="I38" s="22">
        <f>'DATOS MENSUALES'!E733</f>
        <v>0.32006089977</v>
      </c>
      <c r="J38" s="22">
        <f>'DATOS MENSUALES'!E734</f>
        <v>0.18439159941</v>
      </c>
      <c r="K38" s="22">
        <f>'DATOS MENSUALES'!E735</f>
        <v>0.22447255351</v>
      </c>
      <c r="L38" s="22">
        <f>'DATOS MENSUALES'!E736</f>
        <v>0.143348667</v>
      </c>
      <c r="M38" s="22">
        <f>'DATOS MENSUALES'!E737</f>
        <v>0.26998265778</v>
      </c>
      <c r="N38" s="22">
        <f t="shared" si="11"/>
        <v>14.08096106518</v>
      </c>
      <c r="O38" s="23"/>
      <c r="P38" s="60">
        <f t="shared" si="12"/>
        <v>0.00852571249023613</v>
      </c>
      <c r="Q38" s="60">
        <f t="shared" si="14"/>
        <v>0.3414891641617901</v>
      </c>
      <c r="R38" s="60">
        <f t="shared" si="15"/>
        <v>0.3900218831224221</v>
      </c>
      <c r="S38" s="60">
        <f t="shared" si="16"/>
        <v>10.575087356190403</v>
      </c>
      <c r="T38" s="60">
        <f t="shared" si="17"/>
        <v>0.3017568400045965</v>
      </c>
      <c r="U38" s="60">
        <f t="shared" si="18"/>
        <v>0.47641391562221713</v>
      </c>
      <c r="V38" s="60">
        <f t="shared" si="19"/>
        <v>-1.2955521162299048</v>
      </c>
      <c r="W38" s="60">
        <f t="shared" si="20"/>
        <v>-0.8819332897567074</v>
      </c>
      <c r="X38" s="60">
        <f t="shared" si="21"/>
        <v>-0.03247337812067404</v>
      </c>
      <c r="Y38" s="60">
        <f t="shared" si="22"/>
        <v>-1.7334595735747422E-15</v>
      </c>
      <c r="Z38" s="60">
        <f t="shared" si="23"/>
        <v>-0.001553095488408221</v>
      </c>
      <c r="AA38" s="60">
        <f t="shared" si="24"/>
        <v>-0.0049258165316897005</v>
      </c>
      <c r="AB38" s="60">
        <f t="shared" si="25"/>
        <v>18.11837412806554</v>
      </c>
    </row>
    <row r="39" spans="1:28" s="24" customFormat="1" ht="12.75">
      <c r="A39" s="21" t="s">
        <v>89</v>
      </c>
      <c r="B39" s="22">
        <f>'DATOS MENSUALES'!E738</f>
        <v>0.79302733958</v>
      </c>
      <c r="C39" s="22">
        <f>'DATOS MENSUALES'!E739</f>
        <v>0.32785616584</v>
      </c>
      <c r="D39" s="22">
        <f>'DATOS MENSUALES'!E740</f>
        <v>0.347938146</v>
      </c>
      <c r="E39" s="22">
        <f>'DATOS MENSUALES'!E741</f>
        <v>1.1554177265</v>
      </c>
      <c r="F39" s="22">
        <f>'DATOS MENSUALES'!E742</f>
        <v>0.96660768946</v>
      </c>
      <c r="G39" s="22">
        <f>'DATOS MENSUALES'!E743</f>
        <v>1.51150815558</v>
      </c>
      <c r="H39" s="22">
        <f>'DATOS MENSUALES'!E744</f>
        <v>1.20451016166</v>
      </c>
      <c r="I39" s="22">
        <f>'DATOS MENSUALES'!E745</f>
        <v>0.99200181938</v>
      </c>
      <c r="J39" s="22">
        <f>'DATOS MENSUALES'!E746</f>
        <v>0.97149863256</v>
      </c>
      <c r="K39" s="22">
        <f>'DATOS MENSUALES'!E747</f>
        <v>0.17253904008</v>
      </c>
      <c r="L39" s="22">
        <f>'DATOS MENSUALES'!E748</f>
        <v>0.434192672</v>
      </c>
      <c r="M39" s="22">
        <f>'DATOS MENSUALES'!E749</f>
        <v>0.57721581414</v>
      </c>
      <c r="N39" s="22">
        <f t="shared" si="11"/>
        <v>9.45431336278</v>
      </c>
      <c r="O39" s="23"/>
      <c r="P39" s="60">
        <f t="shared" si="12"/>
        <v>0.009396018139512003</v>
      </c>
      <c r="Q39" s="60">
        <f t="shared" si="14"/>
        <v>-0.3062646645871133</v>
      </c>
      <c r="R39" s="60">
        <f t="shared" si="15"/>
        <v>-1.6002578150925515</v>
      </c>
      <c r="S39" s="60">
        <f t="shared" si="16"/>
        <v>-0.053295917849666335</v>
      </c>
      <c r="T39" s="60">
        <f t="shared" si="17"/>
        <v>-0.009498087650649448</v>
      </c>
      <c r="U39" s="60">
        <f t="shared" si="18"/>
        <v>0.0022834544153807583</v>
      </c>
      <c r="V39" s="60">
        <f t="shared" si="19"/>
        <v>-0.04370390340700396</v>
      </c>
      <c r="W39" s="60">
        <f t="shared" si="20"/>
        <v>-0.023650850621397174</v>
      </c>
      <c r="X39" s="60">
        <f t="shared" si="21"/>
        <v>0.10254856188224182</v>
      </c>
      <c r="Y39" s="60">
        <f t="shared" si="22"/>
        <v>-0.0001401665701094667</v>
      </c>
      <c r="Z39" s="60">
        <f t="shared" si="23"/>
        <v>0.005362826824791302</v>
      </c>
      <c r="AA39" s="60">
        <f t="shared" si="24"/>
        <v>0.0025761679149344883</v>
      </c>
      <c r="AB39" s="60">
        <f t="shared" si="25"/>
        <v>-8.002086902788092</v>
      </c>
    </row>
    <row r="40" spans="1:28" s="24" customFormat="1" ht="12.75">
      <c r="A40" s="21" t="s">
        <v>90</v>
      </c>
      <c r="B40" s="22">
        <f>'DATOS MENSUALES'!E750</f>
        <v>0.82118798223</v>
      </c>
      <c r="C40" s="22">
        <f>'DATOS MENSUALES'!E751</f>
        <v>1.36707682164</v>
      </c>
      <c r="D40" s="22">
        <f>'DATOS MENSUALES'!E752</f>
        <v>1.45642600885</v>
      </c>
      <c r="E40" s="22">
        <f>'DATOS MENSUALES'!E753</f>
        <v>2.58998362012</v>
      </c>
      <c r="F40" s="22">
        <f>'DATOS MENSUALES'!E754</f>
        <v>0.8474238423</v>
      </c>
      <c r="G40" s="22">
        <f>'DATOS MENSUALES'!E755</f>
        <v>1.16659498361</v>
      </c>
      <c r="H40" s="22">
        <f>'DATOS MENSUALES'!E756</f>
        <v>0.82195826041</v>
      </c>
      <c r="I40" s="22">
        <f>'DATOS MENSUALES'!E757</f>
        <v>0.60977777952</v>
      </c>
      <c r="J40" s="22">
        <f>'DATOS MENSUALES'!E758</f>
        <v>0.18414261602</v>
      </c>
      <c r="K40" s="22">
        <f>'DATOS MENSUALES'!E759</f>
        <v>0.15987699759</v>
      </c>
      <c r="L40" s="22">
        <f>'DATOS MENSUALES'!E760</f>
        <v>0.346308589</v>
      </c>
      <c r="M40" s="22">
        <f>'DATOS MENSUALES'!E761</f>
        <v>0.47440993695</v>
      </c>
      <c r="N40" s="22">
        <f t="shared" si="11"/>
        <v>10.84516743824</v>
      </c>
      <c r="O40" s="23"/>
      <c r="P40" s="60">
        <f t="shared" si="12"/>
        <v>0.013682147117233059</v>
      </c>
      <c r="Q40" s="60">
        <f t="shared" si="14"/>
        <v>0.04869110992096997</v>
      </c>
      <c r="R40" s="60">
        <f t="shared" si="15"/>
        <v>-0.0002290192995473216</v>
      </c>
      <c r="S40" s="60">
        <f t="shared" si="16"/>
        <v>1.185091644307916</v>
      </c>
      <c r="T40" s="60">
        <f t="shared" si="17"/>
        <v>-0.036251812830170524</v>
      </c>
      <c r="U40" s="60">
        <f t="shared" si="18"/>
        <v>-0.009694914628783453</v>
      </c>
      <c r="V40" s="60">
        <f t="shared" si="19"/>
        <v>-0.39673005376305265</v>
      </c>
      <c r="W40" s="60">
        <f t="shared" si="20"/>
        <v>-0.2997787439653353</v>
      </c>
      <c r="X40" s="60">
        <f t="shared" si="21"/>
        <v>-0.03254946600312615</v>
      </c>
      <c r="Y40" s="60">
        <f t="shared" si="22"/>
        <v>-0.00026968090134479503</v>
      </c>
      <c r="Z40" s="60">
        <f t="shared" si="23"/>
        <v>0.0006619942179922192</v>
      </c>
      <c r="AA40" s="60">
        <f t="shared" si="24"/>
        <v>4.028158279871752E-05</v>
      </c>
      <c r="AB40" s="60">
        <f t="shared" si="25"/>
        <v>-0.22622255914788908</v>
      </c>
    </row>
    <row r="41" spans="1:28" s="24" customFormat="1" ht="12.75">
      <c r="A41" s="21" t="s">
        <v>91</v>
      </c>
      <c r="B41" s="22">
        <f>'DATOS MENSUALES'!E762</f>
        <v>0.72354343824</v>
      </c>
      <c r="C41" s="22">
        <f>'DATOS MENSUALES'!E763</f>
        <v>1.0847937273</v>
      </c>
      <c r="D41" s="22">
        <f>'DATOS MENSUALES'!E764</f>
        <v>1.548378333</v>
      </c>
      <c r="E41" s="22">
        <f>'DATOS MENSUALES'!E765</f>
        <v>1.80251714538</v>
      </c>
      <c r="F41" s="22">
        <f>'DATOS MENSUALES'!E766</f>
        <v>1.29965405306</v>
      </c>
      <c r="G41" s="22">
        <f>'DATOS MENSUALES'!E767</f>
        <v>1.73987417888</v>
      </c>
      <c r="H41" s="22">
        <f>'DATOS MENSUALES'!E768</f>
        <v>1.39812888788</v>
      </c>
      <c r="I41" s="22">
        <f>'DATOS MENSUALES'!E769</f>
        <v>1.36270221428</v>
      </c>
      <c r="J41" s="22">
        <f>'DATOS MENSUALES'!E770</f>
        <v>0.25608152885</v>
      </c>
      <c r="K41" s="22">
        <f>'DATOS MENSUALES'!E771</f>
        <v>0.16984115181</v>
      </c>
      <c r="L41" s="22">
        <f>'DATOS MENSUALES'!E772</f>
        <v>0.34517723216</v>
      </c>
      <c r="M41" s="22">
        <f>'DATOS MENSUALES'!E773</f>
        <v>0.14862557198</v>
      </c>
      <c r="N41" s="22">
        <f t="shared" si="11"/>
        <v>11.87931746282</v>
      </c>
      <c r="O41" s="23"/>
      <c r="P41" s="60">
        <f t="shared" si="12"/>
        <v>0.0028350543677817495</v>
      </c>
      <c r="Q41" s="60">
        <f t="shared" si="14"/>
        <v>0.0005692472379815362</v>
      </c>
      <c r="R41" s="60">
        <f t="shared" si="15"/>
        <v>2.9133595131822353E-05</v>
      </c>
      <c r="S41" s="60">
        <f t="shared" si="16"/>
        <v>0.01985255082532884</v>
      </c>
      <c r="T41" s="60">
        <f t="shared" si="17"/>
        <v>0.0017834200676239945</v>
      </c>
      <c r="U41" s="60">
        <f t="shared" si="18"/>
        <v>0.04667518902980216</v>
      </c>
      <c r="V41" s="60">
        <f t="shared" si="19"/>
        <v>-0.0039911095505203616</v>
      </c>
      <c r="W41" s="60">
        <f t="shared" si="20"/>
        <v>0.0005854540575549872</v>
      </c>
      <c r="X41" s="60">
        <f t="shared" si="21"/>
        <v>-0.015133029336182453</v>
      </c>
      <c r="Y41" s="60">
        <f t="shared" si="22"/>
        <v>-0.00016315991995656542</v>
      </c>
      <c r="Z41" s="60">
        <f t="shared" si="23"/>
        <v>0.0006365469909374237</v>
      </c>
      <c r="AA41" s="60">
        <f t="shared" si="24"/>
        <v>-0.024770630325757843</v>
      </c>
      <c r="AB41" s="60">
        <f t="shared" si="25"/>
        <v>0.07667365495134801</v>
      </c>
    </row>
    <row r="42" spans="1:28" s="24" customFormat="1" ht="12.75">
      <c r="A42" s="21" t="s">
        <v>92</v>
      </c>
      <c r="B42" s="22">
        <f>'DATOS MENSUALES'!E774</f>
        <v>0.59348737152</v>
      </c>
      <c r="C42" s="22">
        <f>'DATOS MENSUALES'!E775</f>
        <v>0.6598045608</v>
      </c>
      <c r="D42" s="22">
        <f>'DATOS MENSUALES'!E776</f>
        <v>0.6977632355</v>
      </c>
      <c r="E42" s="22">
        <f>'DATOS MENSUALES'!E777</f>
        <v>0.23332788216</v>
      </c>
      <c r="F42" s="22">
        <f>'DATOS MENSUALES'!E778</f>
        <v>0.64799129664</v>
      </c>
      <c r="G42" s="22">
        <f>'DATOS MENSUALES'!E779</f>
        <v>1.28573275626</v>
      </c>
      <c r="H42" s="22">
        <f>'DATOS MENSUALES'!E780</f>
        <v>1.1679784975</v>
      </c>
      <c r="I42" s="22">
        <f>'DATOS MENSUALES'!E781</f>
        <v>0.72880294743</v>
      </c>
      <c r="J42" s="22">
        <f>'DATOS MENSUALES'!E782</f>
        <v>0.24277525593</v>
      </c>
      <c r="K42" s="22">
        <f>'DATOS MENSUALES'!E783</f>
        <v>0.1297009353</v>
      </c>
      <c r="L42" s="22">
        <f>'DATOS MENSUALES'!E784</f>
        <v>0.22111403397</v>
      </c>
      <c r="M42" s="22">
        <f>'DATOS MENSUALES'!E785</f>
        <v>0.17510337258</v>
      </c>
      <c r="N42" s="22">
        <f>SUM(B42:M42)</f>
        <v>6.78358214559</v>
      </c>
      <c r="O42" s="23"/>
      <c r="P42" s="60">
        <f t="shared" si="12"/>
        <v>1.511237507282917E-06</v>
      </c>
      <c r="Q42" s="60">
        <f t="shared" si="14"/>
        <v>-0.040041084563547207</v>
      </c>
      <c r="R42" s="60">
        <f t="shared" si="15"/>
        <v>-0.5510550376736046</v>
      </c>
      <c r="S42" s="60">
        <f t="shared" si="16"/>
        <v>-2.188979973591812</v>
      </c>
      <c r="T42" s="60">
        <f t="shared" si="17"/>
        <v>-0.14920873046892197</v>
      </c>
      <c r="U42" s="60">
        <f t="shared" si="18"/>
        <v>-0.0008330271125469575</v>
      </c>
      <c r="V42" s="60">
        <f t="shared" si="19"/>
        <v>-0.05876078993739044</v>
      </c>
      <c r="W42" s="60">
        <f t="shared" si="20"/>
        <v>-0.16659577278942833</v>
      </c>
      <c r="X42" s="60">
        <f t="shared" si="21"/>
        <v>-0.017709046444049487</v>
      </c>
      <c r="Y42" s="60">
        <f t="shared" si="22"/>
        <v>-0.0008515301371682394</v>
      </c>
      <c r="Z42" s="60">
        <f t="shared" si="23"/>
        <v>-5.505013022173821E-05</v>
      </c>
      <c r="AA42" s="60">
        <f t="shared" si="24"/>
        <v>-0.018615310231447146</v>
      </c>
      <c r="AB42" s="60">
        <f t="shared" si="25"/>
        <v>-101.90679288012089</v>
      </c>
    </row>
    <row r="43" spans="1:28" s="24" customFormat="1" ht="12.75">
      <c r="A43" s="21" t="s">
        <v>93</v>
      </c>
      <c r="B43" s="22">
        <f>'DATOS MENSUALES'!E786</f>
        <v>0.6794190421</v>
      </c>
      <c r="C43" s="22">
        <f>'DATOS MENSUALES'!E787</f>
        <v>0.76557184795</v>
      </c>
      <c r="D43" s="22">
        <f>'DATOS MENSUALES'!E788</f>
        <v>0.88752877865</v>
      </c>
      <c r="E43" s="22">
        <f>'DATOS MENSUALES'!E789</f>
        <v>0.44892384377</v>
      </c>
      <c r="F43" s="22">
        <f>'DATOS MENSUALES'!E790</f>
        <v>0.5035929517</v>
      </c>
      <c r="G43" s="22">
        <f>'DATOS MENSUALES'!E791</f>
        <v>1.16483146164</v>
      </c>
      <c r="H43" s="22">
        <f>'DATOS MENSUALES'!E792</f>
        <v>1.14392562382</v>
      </c>
      <c r="I43" s="22">
        <f>'DATOS MENSUALES'!E793</f>
        <v>0.591188676</v>
      </c>
      <c r="J43" s="22">
        <f>'DATOS MENSUALES'!E794</f>
        <v>0.4148325363</v>
      </c>
      <c r="K43" s="22">
        <f>'DATOS MENSUALES'!E795</f>
        <v>0.15508551908</v>
      </c>
      <c r="L43" s="22">
        <f>'DATOS MENSUALES'!E796</f>
        <v>0.16441429104</v>
      </c>
      <c r="M43" s="22">
        <f>'DATOS MENSUALES'!E797</f>
        <v>0.50947352634</v>
      </c>
      <c r="N43" s="22">
        <f>SUM(B43:M43)</f>
        <v>7.428788098389999</v>
      </c>
      <c r="O43" s="23"/>
      <c r="P43" s="60">
        <f t="shared" si="12"/>
        <v>0.000924218996404293</v>
      </c>
      <c r="Q43" s="60">
        <f t="shared" si="14"/>
        <v>-0.013201977539806365</v>
      </c>
      <c r="R43" s="60">
        <f t="shared" si="15"/>
        <v>-0.25014141127431766</v>
      </c>
      <c r="S43" s="60">
        <f t="shared" si="16"/>
        <v>-1.2696064129657474</v>
      </c>
      <c r="T43" s="60">
        <f t="shared" si="17"/>
        <v>-0.30726224939677726</v>
      </c>
      <c r="U43" s="60">
        <f t="shared" si="18"/>
        <v>-0.00993745554435538</v>
      </c>
      <c r="V43" s="60">
        <f t="shared" si="19"/>
        <v>-0.07035583189225865</v>
      </c>
      <c r="W43" s="60">
        <f t="shared" si="20"/>
        <v>-0.32545827376330266</v>
      </c>
      <c r="X43" s="60">
        <f t="shared" si="21"/>
        <v>-0.0006954386047072272</v>
      </c>
      <c r="Y43" s="60">
        <f t="shared" si="22"/>
        <v>-0.00033424161500496865</v>
      </c>
      <c r="Z43" s="60">
        <f t="shared" si="23"/>
        <v>-0.0008503767787033856</v>
      </c>
      <c r="AA43" s="60">
        <f t="shared" si="24"/>
        <v>0.00033343492535488004</v>
      </c>
      <c r="AB43" s="60">
        <f t="shared" si="25"/>
        <v>-65.24150190960302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0.20250410221768747</v>
      </c>
      <c r="Q44" s="61">
        <f aca="true" t="shared" si="26" ref="Q44:AB44">SUM(Q18:Q43)</f>
        <v>10.175951768397399</v>
      </c>
      <c r="R44" s="61">
        <f t="shared" si="26"/>
        <v>208.72313905397698</v>
      </c>
      <c r="S44" s="61">
        <f t="shared" si="26"/>
        <v>29.677098192513714</v>
      </c>
      <c r="T44" s="61">
        <f t="shared" si="26"/>
        <v>3.501107662328869</v>
      </c>
      <c r="U44" s="61">
        <f t="shared" si="26"/>
        <v>184.39224918142605</v>
      </c>
      <c r="V44" s="61">
        <f t="shared" si="26"/>
        <v>11.332745972244977</v>
      </c>
      <c r="W44" s="61">
        <f t="shared" si="26"/>
        <v>44.19012140535322</v>
      </c>
      <c r="X44" s="61">
        <f t="shared" si="26"/>
        <v>1.3956428346516236</v>
      </c>
      <c r="Y44" s="61">
        <f t="shared" si="26"/>
        <v>0.036996325828703824</v>
      </c>
      <c r="Z44" s="61">
        <f t="shared" si="26"/>
        <v>0.06463076216141125</v>
      </c>
      <c r="AA44" s="61">
        <f t="shared" si="26"/>
        <v>1.0768000278419925</v>
      </c>
      <c r="AB44" s="61">
        <f t="shared" si="26"/>
        <v>371.93245017469303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2009-04-14T10:06:21Z</dcterms:modified>
  <cp:category/>
  <cp:version/>
  <cp:contentType/>
  <cp:contentStatus/>
</cp:coreProperties>
</file>